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B15ECDF-35D0-4610-A92A-91DEEAE7B5D9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3" i="8" l="1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<sst xmlns="http://schemas.openxmlformats.org/spreadsheetml/2006/main" count="30647" uniqueCount="341">
  <si>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</si>
  <si>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</si>
  <si>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</si>
  <si>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</si>
  <si>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</si>
  <si>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</si>
  <si>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</si>
  <si>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</si>
  <si>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</si>
  <si>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</si>
  <si>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</si>
  <si>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</si>
  <si>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</si>
  <si>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</si>
  <si>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</si>
  <si>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</si>
  <si>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</si>
  <si>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</si>
  <si>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</si>
  <si>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</si>
  <si>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</si>
  <si>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</si>
  <si>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</si>
  <si>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</si>
  <si>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</si>
  <si>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</si>
  <si>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</si>
  <si>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</si>
  <si>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</si>
  <si>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</si>
  <si>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</si>
  <si>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</si>
  <si>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</si>
  <si>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</si>
  <si>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</si>
  <si>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</si>
  <si>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</si>
  <si>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</si>
  <si>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</si>
  <si>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</si>
  <si>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</si>
  <si>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</si>
  <si>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</si>
  <si>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</si>
  <si>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</si>
  <si>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</si>
  <si>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</si>
  <si>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</si>
  <si>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</si>
  <si>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</si>
  <si>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</si>
  <si>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</si>
  <si>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</si>
  <si>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</si>
  <si>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</si>
  <si>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</si>
  <si>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</si>
  <si>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</si>
  <si>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</si>
  <si>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</si>
  <si>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</si>
  <si>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</si>
  <si>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</si>
  <si>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</si>
  <si>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</si>
  <si>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</si>
  <si>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</si>
  <si>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</si>
  <si>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</si>
  <si>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</si>
  <si>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</si>
  <si>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</si>
  <si>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</si>
  <si>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</si>
  <si>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</si>
  <si>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</si>
  <si>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</si>
  <si>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</si>
  <si>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</si>
  <si>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</si>
  <si>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</si>
  <si>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</si>
  <si>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</si>
  <si>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</si>
  <si>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</si>
  <si>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</si>
  <si>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</si>
  <si>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</si>
  <si>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</si>
  <si>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</si>
  <si>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</si>
  <si>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</si>
  <si>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</si>
  <si>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</si>
  <si>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</si>
  <si>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</si>
  <si>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</si>
  <si>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</si>
  <si>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</si>
  <si>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</si>
  <si>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</si>
  <si>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</si>
  <si>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</si>
  <si>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</si>
  <si>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</si>
  <si>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</si>
  <si>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</si>
  <si>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</si>
  <si>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</si>
  <si>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</si>
  <si>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</si>
  <si>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</si>
  <si>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</si>
  <si>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</si>
  <si>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</si>
  <si>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</si>
  <si>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</si>
  <si>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</si>
  <si>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</si>
  <si>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</si>
  <si>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</si>
  <si>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</si>
  <si>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</si>
  <si>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</si>
  <si>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</si>
  <si>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</si>
  <si>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</si>
  <si>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</si>
  <si>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</si>
  <si>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</si>
  <si>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</si>
  <si>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</si>
  <si>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</si>
  <si>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</si>
  <si>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</si>
  <si>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</si>
  <si>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</si>
  <si>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</si>
  <si>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</si>
  <si>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</si>
  <si>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</si>
  <si>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</si>
  <si>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</si>
  <si>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</si>
  <si>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</si>
  <si>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</si>
  <si>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</si>
  <si>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</si>
  <si>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</si>
  <si>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</si>
  <si>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</si>
  <si>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</si>
  <si>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</si>
  <si>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</si>
  <si>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</si>
  <si>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</si>
  <si>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</si>
  <si>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</si>
  <si>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</si>
  <si>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</si>
  <si>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</si>
  <si>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</si>
  <si>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</si>
  <si>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</si>
  <si>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</si>
  <si>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</si>
  <si>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</si>
  <si>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</si>
  <si>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</si>
  <si>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</si>
  <si>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</si>
  <si>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</si>
  <si>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</si>
  <si>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</si>
  <si>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</si>
  <si>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</si>
  <si>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</si>
  <si>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</si>
  <si>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</si>
  <si>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</si>
  <si>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</si>
  <si>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</si>
  <si>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</si>
  <si>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</si>
  <si>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</si>
  <si>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</si>
  <si>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</si>
  <si>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</si>
  <si>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</si>
  <si>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</si>
  <si>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</si>
  <si>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</si>
  <si>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</si>
  <si>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</si>
  <si>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</si>
  <si>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</si>
  <si>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</si>
  <si>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</si>
  <si>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</si>
  <si>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</si>
  <si>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</si>
  <si>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</si>
  <si>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</si>
  <si>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</si>
  <si>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</si>
  <si>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</si>
  <si>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</si>
  <si>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</si>
  <si>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</si>
  <si>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</si>
  <si>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</si>
  <si>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</si>
  <si>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</si>
  <si>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</si>
  <si>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</si>
  <si>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</si>
  <si>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</si>
  <si>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</si>
  <si>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</si>
  <si>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</si>
  <si>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</si>
  <si>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</si>
  <si>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</si>
  <si>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</si>
  <si>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</si>
  <si>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</si>
  <si>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</si>
  <si>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</si>
  <si>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</si>
  <si>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</si>
  <si>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</si>
  <si>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</si>
  <si>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</si>
  <si>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</si>
  <si>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</si>
  <si>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</si>
  <si>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</si>
  <si>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</si>
  <si>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</si>
  <si>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</si>
  <si>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</si>
  <si>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</si>
  <si>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</si>
  <si>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</si>
  <si>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</si>
  <si>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</si>
  <si>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</si>
  <si>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</si>
  <si>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</si>
  <si>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</si>
  <si>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</si>
  <si>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</si>
  <si>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</si>
  <si>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</si>
  <si>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</si>
  <si>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</si>
  <si>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</si>
  <si>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</si>
  <si>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</si>
  <si>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</si>
  <si>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</si>
  <si>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</si>
  <si>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</si>
  <si>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</si>
  <si>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</si>
  <si>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</si>
  <si>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</si>
  <si>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</si>
  <si>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</si>
  <si>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</si>
  <si>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</si>
  <si>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</si>
  <si>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</si>
  <si>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</si>
  <si>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</si>
  <si>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</si>
  <si>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</si>
  <si>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</si>
  <si>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</si>
  <si>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</si>
  <si>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</si>
  <si>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</si>
  <si>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</si>
  <si>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</si>
  <si>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</si>
  <si>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</si>
  <si>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</si>
  <si>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</si>
  <si>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</si>
  <si>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</si>
  <si>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</si>
  <si>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</si>
  <si>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</si>
  <si>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</si>
  <si>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</si>
  <si>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</si>
  <si>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</si>
  <si>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</si>
  <si>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</si>
  <si>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</si>
  <si>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</si>
  <si>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</si>
  <si>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</si>
  <si>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</si>
  <si>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</si>
  <si>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</si>
  <si>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</si>
  <si>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</si>
  <si>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</si>
  <si>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</si>
  <si>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</si>
  <si>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</si>
  <si>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</si>
  <si>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</si>
  <si>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</si>
  <si>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</si>
  <si>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</si>
  <si>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</si>
  <si>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</si>
  <si>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</si>
  <si>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</si>
  <si>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</si>
  <si>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</si>
  <si>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</si>
  <si>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</si>
  <si>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</si>
  <si>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</si>
  <si>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</si>
  <si>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</si>
  <si>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</si>
  <si>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</si>
  <si>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</si>
  <si>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</si>
  <si>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</si>
  <si>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</si>
  <si>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</si>
  <si>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</si>
  <si>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</si>
  <si>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</si>
  <si>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</si>
  <si>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（6月25日時点）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</si>
</sst>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90"/>
  <sheetViews>
    <sheetView workbookViewId="0">
      <pane ySplit="1" topLeftCell="A1253" activePane="bottomLeft" state="frozen"/>
      <selection activeCell="O1257" sqref="O1257:P1487"/>
      <selection pane="bottomLeft" activeCell="O1257" sqref="O1257:P1487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30696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17319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13335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23003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36262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5959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7284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84722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128825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161813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162487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176096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20741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18949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258052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219985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242294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14275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263255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28117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22024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6151</v>
      </c>
      <c r="P1320" s="27">
        <v>769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7091</v>
      </c>
      <c r="P1323" s="27">
        <v>652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8665</v>
      </c>
      <c r="P1326" s="27">
        <v>886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303748</v>
      </c>
      <c r="P1329" s="27">
        <v>68235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130897</v>
      </c>
      <c r="P1332" s="27">
        <v>48531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51880</v>
      </c>
      <c r="P1335" s="27">
        <v>5506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69340</v>
      </c>
      <c r="P1338" s="27">
        <v>6797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242187</v>
      </c>
      <c r="P1341" s="27">
        <v>83448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200396</v>
      </c>
      <c r="P1344" s="27">
        <v>102640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223017</v>
      </c>
      <c r="P1347" s="27">
        <v>127148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230740</v>
      </c>
      <c r="P1350" s="27">
        <v>152479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213351</v>
      </c>
      <c r="P1353" s="27">
        <v>164178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127681</v>
      </c>
      <c r="P1356" s="27">
        <v>17860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180870</v>
      </c>
      <c r="P1359" s="27">
        <v>16795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326159</v>
      </c>
      <c r="P1362" s="27">
        <v>244077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324159</v>
      </c>
      <c r="P1365" s="27">
        <v>193313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370285</v>
      </c>
      <c r="P1368" s="27">
        <v>216529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373823</v>
      </c>
      <c r="P1371" s="27">
        <v>124212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352357</v>
      </c>
      <c r="P1374" s="27">
        <v>177013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267050</v>
      </c>
      <c r="P1377" s="27">
        <v>27260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311555</v>
      </c>
      <c r="P1380" s="27">
        <v>21439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553621</v>
      </c>
      <c r="P1383" s="27">
        <v>201090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566214</v>
      </c>
      <c r="P1386" s="27">
        <v>59986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627801</v>
      </c>
      <c r="P1389" s="27">
        <v>58663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600848</v>
      </c>
      <c r="P1392" s="27">
        <v>93510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579882</v>
      </c>
      <c r="P1395" s="27">
        <v>107389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446916</v>
      </c>
      <c r="P1398" s="27">
        <v>47775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447549</v>
      </c>
      <c r="P1401" s="27">
        <v>60069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636493</v>
      </c>
      <c r="P1404" s="27">
        <v>218306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643880</v>
      </c>
      <c r="P1407" s="27">
        <v>185495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670400</v>
      </c>
      <c r="P1410" s="27">
        <v>206880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664097</v>
      </c>
      <c r="P1413" s="27">
        <v>201538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646725</v>
      </c>
      <c r="P1416" s="27">
        <v>192859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570627</v>
      </c>
      <c r="P1419" s="27">
        <v>113897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532512</v>
      </c>
      <c r="P1422" s="27">
        <v>171828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693751</v>
      </c>
      <c r="P1425" s="27">
        <v>295524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703683</v>
      </c>
      <c r="P1428" s="27">
        <v>285309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685858</v>
      </c>
      <c r="P1431" s="27">
        <v>343180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657748</v>
      </c>
      <c r="P1434" s="27">
        <v>338438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656737</v>
      </c>
      <c r="P1437" s="27">
        <v>313995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590390</v>
      </c>
      <c r="P1440" s="27">
        <v>243904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543513</v>
      </c>
      <c r="P1443" s="27">
        <v>292852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596983</v>
      </c>
      <c r="P1446" s="27">
        <v>473526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577632</v>
      </c>
      <c r="P1449" s="27">
        <v>470279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563436</v>
      </c>
      <c r="P1452" s="27">
        <v>519664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576919</v>
      </c>
      <c r="P1455" s="27">
        <v>509292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541923</v>
      </c>
      <c r="P1458" s="27">
        <v>475163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545030</v>
      </c>
      <c r="P1461" s="27">
        <v>362860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542481</v>
      </c>
      <c r="P1464" s="27">
        <v>368028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557738</v>
      </c>
      <c r="P1467" s="27">
        <v>514515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519084</v>
      </c>
      <c r="P1470" s="27">
        <v>488094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516664</v>
      </c>
      <c r="P1473" s="27">
        <v>497619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477834</v>
      </c>
      <c r="P1476" s="27">
        <v>489349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436721</v>
      </c>
      <c r="P1479" s="27">
        <v>451054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334707</v>
      </c>
      <c r="P1482" s="27">
        <v>290480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310499</v>
      </c>
      <c r="P1485" s="27">
        <v>217287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>
        <v>0</v>
      </c>
      <c r="P1488">
        <v>0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>
        <v>0</v>
      </c>
      <c r="P1489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>
        <v>0</v>
      </c>
      <c r="P149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950"/>
  <sheetViews>
    <sheetView workbookViewId="0">
      <pane xSplit="1" ySplit="1" topLeftCell="B21939" activePane="bottomRight" state="frozen"/>
      <selection activeCell="O1257" sqref="O1257:P1487"/>
      <selection pane="topRight" activeCell="O1257" sqref="O1257:P1487"/>
      <selection pane="bottomLeft" activeCell="O1257" sqref="O1257:P1487"/>
      <selection pane="bottomRight" activeCell="O1257" sqref="O1257:P148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83" sqref="M7:O83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5" t="s">
        <v>292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x14ac:dyDescent="0.55000000000000004">
      <c r="A2" s="117" t="s">
        <v>320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M2" s="113" t="s">
        <v>319</v>
      </c>
      <c r="N2" s="113"/>
      <c r="O2" s="113"/>
    </row>
    <row r="3" spans="1:15" x14ac:dyDescent="0.55000000000000004">
      <c r="A3" s="116" t="s">
        <v>313</v>
      </c>
      <c r="B3" s="116"/>
      <c r="C3" s="116"/>
      <c r="D3" s="116"/>
      <c r="E3" s="116"/>
      <c r="F3" s="116"/>
      <c r="G3" s="76"/>
      <c r="H3" s="118" t="s">
        <v>318</v>
      </c>
      <c r="I3" s="118"/>
      <c r="J3" s="118"/>
      <c r="K3" s="118"/>
      <c r="L3" s="118"/>
      <c r="M3" s="113" t="s">
        <v>287</v>
      </c>
      <c r="N3" s="113"/>
      <c r="O3" s="113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3"/>
      <c r="N4" s="113"/>
      <c r="O4" s="113"/>
    </row>
    <row r="5" spans="1:15" s="78" customFormat="1" x14ac:dyDescent="0.55000000000000004">
      <c r="A5" s="85"/>
      <c r="B5" s="79"/>
      <c r="C5" s="79"/>
      <c r="D5" s="114" t="s">
        <v>282</v>
      </c>
      <c r="E5" s="114"/>
      <c r="F5" s="114" t="s">
        <v>315</v>
      </c>
      <c r="G5" s="114"/>
      <c r="H5" s="79"/>
      <c r="I5" s="114" t="s">
        <v>282</v>
      </c>
      <c r="J5" s="114"/>
      <c r="K5" s="114" t="s">
        <v>315</v>
      </c>
      <c r="L5" s="114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3846</v>
      </c>
      <c r="I7" s="55">
        <f>IFERROR(VLOOKUP($A7, ワクチン一般接種!$A:$G, I$4, FALSE), 0)</f>
        <v>3846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30696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3423</v>
      </c>
      <c r="I8" s="55">
        <f>IFERROR(VLOOKUP($A8, ワクチン一般接種!$A:$G, I$4, FALSE), 0)</f>
        <v>3423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17319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3766</v>
      </c>
      <c r="I9" s="55">
        <f>IFERROR(VLOOKUP($A9, ワクチン一般接種!$A:$G, I$4, FALSE), 0)</f>
        <v>3766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13335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6366</v>
      </c>
      <c r="I10" s="55">
        <f>IFERROR(VLOOKUP($A10, ワクチン一般接種!$A:$G, I$4, FALSE), 0)</f>
        <v>6366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23003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6566</v>
      </c>
      <c r="I11" s="55">
        <f>IFERROR(VLOOKUP($A11, ワクチン一般接種!$A:$G, I$4, FALSE), 0)</f>
        <v>6566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36262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5959</v>
      </c>
      <c r="I12" s="55">
        <f>IFERROR(VLOOKUP($A12, ワクチン一般接種!$A:$G, I$4, FALSE), 0)</f>
        <v>5959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5959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7284</v>
      </c>
      <c r="I13" s="55">
        <f>IFERROR(VLOOKUP($A13, ワクチン一般接種!$A:$G, I$4, FALSE), 0)</f>
        <v>7284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7284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19997</v>
      </c>
      <c r="I14" s="55">
        <f>IFERROR(VLOOKUP($A14, ワクチン一般接種!$A:$G, I$4, FALSE), 0)</f>
        <v>19997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84722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30203</v>
      </c>
      <c r="I15" s="55">
        <f>IFERROR(VLOOKUP($A15, ワクチン一般接種!$A:$G, I$4, FALSE), 0)</f>
        <v>30203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128825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35625</v>
      </c>
      <c r="I16" s="55">
        <f>IFERROR(VLOOKUP($A16, ワクチン一般接種!$A:$G, I$4, FALSE), 0)</f>
        <v>35625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161813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33853</v>
      </c>
      <c r="I17" s="55">
        <f>IFERROR(VLOOKUP($A17, ワクチン一般接種!$A:$G, I$4, FALSE), 0)</f>
        <v>33853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162487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28107</v>
      </c>
      <c r="I18" s="55">
        <f>IFERROR(VLOOKUP($A18, ワクチン一般接種!$A:$G, I$4, FALSE), 0)</f>
        <v>28107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176096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20741</v>
      </c>
      <c r="I19" s="55">
        <f>IFERROR(VLOOKUP($A19, ワクチン一般接種!$A:$G, I$4, FALSE), 0)</f>
        <v>20741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20741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18949</v>
      </c>
      <c r="I20" s="55">
        <f>IFERROR(VLOOKUP($A20, ワクチン一般接種!$A:$G, I$4, FALSE), 0)</f>
        <v>18949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18949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36375</v>
      </c>
      <c r="I21" s="55">
        <f>IFERROR(VLOOKUP($A21, ワクチン一般接種!$A:$G, I$4, FALSE), 0)</f>
        <v>36375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258052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47916</v>
      </c>
      <c r="I22" s="55">
        <f>IFERROR(VLOOKUP($A22, ワクチン一般接種!$A:$G, I$4, FALSE), 0)</f>
        <v>47916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219985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48289</v>
      </c>
      <c r="I23" s="55">
        <f>IFERROR(VLOOKUP($A23, ワクチン一般接種!$A:$G, I$4, FALSE), 0)</f>
        <v>48289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242294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14275</v>
      </c>
      <c r="I24" s="55">
        <f>IFERROR(VLOOKUP($A24, ワクチン一般接種!$A:$G, I$4, FALSE), 0)</f>
        <v>14275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14275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35588</v>
      </c>
      <c r="I25" s="55">
        <f>IFERROR(VLOOKUP($A25, ワクチン一般接種!$A:$G, I$4, FALSE), 0)</f>
        <v>35588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263255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28117</v>
      </c>
      <c r="I26" s="55">
        <f>IFERROR(VLOOKUP($A26, ワクチン一般接種!$A:$G, I$4, FALSE), 0)</f>
        <v>28117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28117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22024</v>
      </c>
      <c r="I27" s="55">
        <f>IFERROR(VLOOKUP($A27, ワクチン一般接種!$A:$G, I$4, FALSE), 0)</f>
        <v>22024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22024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6920</v>
      </c>
      <c r="I28" s="55">
        <f>IFERROR(VLOOKUP($A28, ワクチン一般接種!$A:$G, I$4, FALSE), 0)</f>
        <v>6151</v>
      </c>
      <c r="J28" s="55">
        <f>IFERROR(VLOOKUP($A28, ワクチン一般接種!$A:$G, J$4, FALSE), 0)</f>
        <v>0</v>
      </c>
      <c r="K28" s="55">
        <f>IFERROR(VLOOKUP($A28, ワクチン一般接種!$A:$G, K$4, FALSE), 0)</f>
        <v>769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6151</v>
      </c>
      <c r="O28" s="56">
        <f t="shared" si="2"/>
        <v>769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7743</v>
      </c>
      <c r="I29" s="55">
        <f>IFERROR(VLOOKUP($A29, ワクチン一般接種!$A:$G, I$4, FALSE), 0)</f>
        <v>7091</v>
      </c>
      <c r="J29" s="55">
        <f>IFERROR(VLOOKUP($A29, ワクチン一般接種!$A:$G, J$4, FALSE), 0)</f>
        <v>0</v>
      </c>
      <c r="K29" s="55">
        <f>IFERROR(VLOOKUP($A29, ワクチン一般接種!$A:$G, K$4, FALSE), 0)</f>
        <v>652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7091</v>
      </c>
      <c r="O29" s="56">
        <f t="shared" si="2"/>
        <v>652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9551</v>
      </c>
      <c r="I30" s="55">
        <f>IFERROR(VLOOKUP($A30, ワクチン一般接種!$A:$G, I$4, FALSE), 0)</f>
        <v>8665</v>
      </c>
      <c r="J30" s="55">
        <f>IFERROR(VLOOKUP($A30, ワクチン一般接種!$A:$G, J$4, FALSE), 0)</f>
        <v>0</v>
      </c>
      <c r="K30" s="55">
        <f>IFERROR(VLOOKUP($A30, ワクチン一般接種!$A:$G, K$4, FALSE), 0)</f>
        <v>886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8665</v>
      </c>
      <c r="O30" s="56">
        <f t="shared" si="2"/>
        <v>886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40069</v>
      </c>
      <c r="I31" s="55">
        <f>IFERROR(VLOOKUP($A31, ワクチン一般接種!$A:$G, I$4, FALSE), 0)</f>
        <v>34770</v>
      </c>
      <c r="J31" s="55">
        <f>IFERROR(VLOOKUP($A31, ワクチン一般接種!$A:$G, J$4, FALSE), 0)</f>
        <v>0</v>
      </c>
      <c r="K31" s="55">
        <f>IFERROR(VLOOKUP($A31, ワクチン一般接種!$A:$G, K$4, FALSE), 0)</f>
        <v>5299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303748</v>
      </c>
      <c r="O31" s="56">
        <f t="shared" si="2"/>
        <v>68235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39084</v>
      </c>
      <c r="I32" s="55">
        <f>IFERROR(VLOOKUP($A32, ワクチン一般接種!$A:$G, I$4, FALSE), 0)</f>
        <v>33732</v>
      </c>
      <c r="J32" s="55">
        <f>IFERROR(VLOOKUP($A32, ワクチン一般接種!$A:$G, J$4, FALSE), 0)</f>
        <v>0</v>
      </c>
      <c r="K32" s="55">
        <f>IFERROR(VLOOKUP($A32, ワクチン一般接種!$A:$G, K$4, FALSE), 0)</f>
        <v>5352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130897</v>
      </c>
      <c r="O32" s="56">
        <f t="shared" si="2"/>
        <v>48531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57386</v>
      </c>
      <c r="I33" s="55">
        <f>IFERROR(VLOOKUP($A33, ワクチン一般接種!$A:$G, I$4, FALSE), 0)</f>
        <v>51880</v>
      </c>
      <c r="J33" s="55">
        <f>IFERROR(VLOOKUP($A33, ワクチン一般接種!$A:$G, J$4, FALSE), 0)</f>
        <v>0</v>
      </c>
      <c r="K33" s="55">
        <f>IFERROR(VLOOKUP($A33, ワクチン一般接種!$A:$G, K$4, FALSE), 0)</f>
        <v>5506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51880</v>
      </c>
      <c r="O33" s="56">
        <f t="shared" si="2"/>
        <v>5506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76137</v>
      </c>
      <c r="I34" s="55">
        <f>IFERROR(VLOOKUP($A34, ワクチン一般接種!$A:$G, I$4, FALSE), 0)</f>
        <v>69340</v>
      </c>
      <c r="J34" s="55">
        <f>IFERROR(VLOOKUP($A34, ワクチン一般接種!$A:$G, J$4, FALSE), 0)</f>
        <v>0</v>
      </c>
      <c r="K34" s="55">
        <f>IFERROR(VLOOKUP($A34, ワクチン一般接種!$A:$G, K$4, FALSE), 0)</f>
        <v>6797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69340</v>
      </c>
      <c r="O34" s="56">
        <f t="shared" si="2"/>
        <v>6797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102131</v>
      </c>
      <c r="I35" s="55">
        <f>IFERROR(VLOOKUP($A35, ワクチン一般接種!$A:$G, I$4, FALSE), 0)</f>
        <v>86932</v>
      </c>
      <c r="J35" s="55">
        <f>IFERROR(VLOOKUP($A35, ワクチン一般接種!$A:$G, J$4, FALSE), 0)</f>
        <v>0</v>
      </c>
      <c r="K35" s="55">
        <f>IFERROR(VLOOKUP($A35, ワクチン一般接種!$A:$G, K$4, FALSE), 0)</f>
        <v>15199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242187</v>
      </c>
      <c r="O35" s="56">
        <f t="shared" si="2"/>
        <v>83448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134298</v>
      </c>
      <c r="I36" s="55">
        <f>IFERROR(VLOOKUP($A36, ワクチン一般接種!$A:$G, I$4, FALSE), 0)</f>
        <v>110109</v>
      </c>
      <c r="J36" s="55">
        <f>IFERROR(VLOOKUP($A36, ワクチン一般接種!$A:$G, J$4, FALSE), 0)</f>
        <v>0</v>
      </c>
      <c r="K36" s="55">
        <f>IFERROR(VLOOKUP($A36, ワクチン一般接種!$A:$G, K$4, FALSE), 0)</f>
        <v>24189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200396</v>
      </c>
      <c r="O36" s="56">
        <f t="shared" si="2"/>
        <v>102640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168445</v>
      </c>
      <c r="I37" s="55">
        <f>IFERROR(VLOOKUP($A37, ワクチン一般接種!$A:$G, I$4, FALSE), 0)</f>
        <v>140058</v>
      </c>
      <c r="J37" s="55">
        <f>IFERROR(VLOOKUP($A37, ワクチン一般接種!$A:$G, J$4, FALSE), 0)</f>
        <v>0</v>
      </c>
      <c r="K37" s="55">
        <f>IFERROR(VLOOKUP($A37, ワクチン一般接種!$A:$G, K$4, FALSE), 0)</f>
        <v>28387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223017</v>
      </c>
      <c r="O37" s="56">
        <f t="shared" si="2"/>
        <v>127148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164080</v>
      </c>
      <c r="I38" s="55">
        <f>IFERROR(VLOOKUP($A38, ワクチン一般接種!$A:$G, I$4, FALSE), 0)</f>
        <v>137311</v>
      </c>
      <c r="J38" s="55">
        <f>IFERROR(VLOOKUP($A38, ワクチン一般接種!$A:$G, J$4, FALSE), 0)</f>
        <v>0</v>
      </c>
      <c r="K38" s="55">
        <f>IFERROR(VLOOKUP($A38, ワクチン一般接種!$A:$G, K$4, FALSE), 0)</f>
        <v>26769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230740</v>
      </c>
      <c r="O38" s="56">
        <f t="shared" si="2"/>
        <v>152479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134651</v>
      </c>
      <c r="I39" s="55">
        <f>IFERROR(VLOOKUP($A39, ワクチン一般接種!$A:$G, I$4, FALSE), 0)</f>
        <v>113858</v>
      </c>
      <c r="J39" s="55">
        <f>IFERROR(VLOOKUP($A39, ワクチン一般接種!$A:$G, J$4, FALSE), 0)</f>
        <v>0</v>
      </c>
      <c r="K39" s="55">
        <f>IFERROR(VLOOKUP($A39, ワクチン一般接種!$A:$G, K$4, FALSE), 0)</f>
        <v>20793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213351</v>
      </c>
      <c r="O39" s="56">
        <f t="shared" si="2"/>
        <v>164178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145541</v>
      </c>
      <c r="I40" s="55">
        <f>IFERROR(VLOOKUP($A40, ワクチン一般接種!$A:$G, I$4, FALSE), 0)</f>
        <v>127681</v>
      </c>
      <c r="J40" s="55">
        <f>IFERROR(VLOOKUP($A40, ワクチン一般接種!$A:$G, J$4, FALSE), 0)</f>
        <v>0</v>
      </c>
      <c r="K40" s="55">
        <f>IFERROR(VLOOKUP($A40, ワクチン一般接種!$A:$G, K$4, FALSE), 0)</f>
        <v>17860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127681</v>
      </c>
      <c r="O40" s="56">
        <f t="shared" si="2"/>
        <v>17860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197665</v>
      </c>
      <c r="I41" s="55">
        <f>IFERROR(VLOOKUP($A41, ワクチン一般接種!$A:$G, I$4, FALSE), 0)</f>
        <v>180870</v>
      </c>
      <c r="J41" s="55">
        <f>IFERROR(VLOOKUP($A41, ワクチン一般接種!$A:$G, J$4, FALSE), 0)</f>
        <v>0</v>
      </c>
      <c r="K41" s="55">
        <f>IFERROR(VLOOKUP($A41, ワクチン一般接種!$A:$G, K$4, FALSE), 0)</f>
        <v>16795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180870</v>
      </c>
      <c r="O41" s="56">
        <f t="shared" si="2"/>
        <v>16795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220670</v>
      </c>
      <c r="I42" s="55">
        <f>IFERROR(VLOOKUP($A42, ワクチン一般接種!$A:$G, I$4, FALSE), 0)</f>
        <v>192316</v>
      </c>
      <c r="J42" s="55">
        <f>IFERROR(VLOOKUP($A42, ワクチン一般接種!$A:$G, J$4, FALSE), 0)</f>
        <v>0</v>
      </c>
      <c r="K42" s="55">
        <f>IFERROR(VLOOKUP($A42, ワクチン一般接種!$A:$G, K$4, FALSE), 0)</f>
        <v>28354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326159</v>
      </c>
      <c r="O42" s="56">
        <f t="shared" si="2"/>
        <v>244077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267228</v>
      </c>
      <c r="I43" s="55">
        <f>IFERROR(VLOOKUP($A43, ワクチン一般接種!$A:$G, I$4, FALSE), 0)</f>
        <v>229582</v>
      </c>
      <c r="J43" s="55">
        <f>IFERROR(VLOOKUP($A43, ワクチン一般接種!$A:$G, J$4, FALSE), 0)</f>
        <v>0</v>
      </c>
      <c r="K43" s="55">
        <f>IFERROR(VLOOKUP($A43, ワクチン一般接種!$A:$G, K$4, FALSE), 0)</f>
        <v>37646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324159</v>
      </c>
      <c r="O43" s="56">
        <f t="shared" si="2"/>
        <v>193313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318948</v>
      </c>
      <c r="I44" s="55">
        <f>IFERROR(VLOOKUP($A44, ワクチン一般接種!$A:$G, I$4, FALSE), 0)</f>
        <v>282122</v>
      </c>
      <c r="J44" s="55">
        <f>IFERROR(VLOOKUP($A44, ワクチン一般接種!$A:$G, J$4, FALSE), 0)</f>
        <v>0</v>
      </c>
      <c r="K44" s="55">
        <f>IFERROR(VLOOKUP($A44, ワクチン一般接種!$A:$G, K$4, FALSE), 0)</f>
        <v>36826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370285</v>
      </c>
      <c r="O44" s="56">
        <f t="shared" si="2"/>
        <v>216529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307502</v>
      </c>
      <c r="I45" s="55">
        <f>IFERROR(VLOOKUP($A45, ワクチン一般接種!$A:$G, I$4, FALSE), 0)</f>
        <v>292401</v>
      </c>
      <c r="J45" s="55">
        <f>IFERROR(VLOOKUP($A45, ワクチン一般接種!$A:$G, J$4, FALSE), 0)</f>
        <v>0</v>
      </c>
      <c r="K45" s="55">
        <f>IFERROR(VLOOKUP($A45, ワクチン一般接種!$A:$G, K$4, FALSE), 0)</f>
        <v>15101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373823</v>
      </c>
      <c r="O45" s="56">
        <f t="shared" si="2"/>
        <v>124212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280349</v>
      </c>
      <c r="I46" s="55">
        <f>IFERROR(VLOOKUP($A46, ワクチン一般接種!$A:$G, I$4, FALSE), 0)</f>
        <v>252439</v>
      </c>
      <c r="J46" s="55">
        <f>IFERROR(VLOOKUP($A46, ワクチン一般接種!$A:$G, J$4, FALSE), 0)</f>
        <v>0</v>
      </c>
      <c r="K46" s="55">
        <f>IFERROR(VLOOKUP($A46, ワクチン一般接種!$A:$G, K$4, FALSE), 0)</f>
        <v>27910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352357</v>
      </c>
      <c r="O46" s="56">
        <f t="shared" si="2"/>
        <v>177013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294310</v>
      </c>
      <c r="I47" s="55">
        <f>IFERROR(VLOOKUP($A47, ワクチン一般接種!$A:$G, I$4, FALSE), 0)</f>
        <v>267050</v>
      </c>
      <c r="J47" s="55">
        <f>IFERROR(VLOOKUP($A47, ワクチン一般接種!$A:$G, J$4, FALSE), 0)</f>
        <v>0</v>
      </c>
      <c r="K47" s="55">
        <f>IFERROR(VLOOKUP($A47, ワクチン一般接種!$A:$G, K$4, FALSE), 0)</f>
        <v>27260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267050</v>
      </c>
      <c r="O47" s="56">
        <f t="shared" si="2"/>
        <v>27260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332994</v>
      </c>
      <c r="I48" s="55">
        <f>IFERROR(VLOOKUP($A48, ワクチン一般接種!$A:$G, I$4, FALSE), 0)</f>
        <v>311555</v>
      </c>
      <c r="J48" s="55">
        <f>IFERROR(VLOOKUP($A48, ワクチン一般接種!$A:$G, J$4, FALSE), 0)</f>
        <v>0</v>
      </c>
      <c r="K48" s="55">
        <f>IFERROR(VLOOKUP($A48, ワクチン一般接種!$A:$G, K$4, FALSE), 0)</f>
        <v>21439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311555</v>
      </c>
      <c r="O48" s="56">
        <f t="shared" si="2"/>
        <v>21439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424122</v>
      </c>
      <c r="I49" s="55">
        <f>IFERROR(VLOOKUP($A49, ワクチン一般接種!$A:$G, I$4, FALSE), 0)</f>
        <v>407036</v>
      </c>
      <c r="J49" s="55">
        <f>IFERROR(VLOOKUP($A49, ワクチン一般接種!$A:$G, J$4, FALSE), 0)</f>
        <v>9825</v>
      </c>
      <c r="K49" s="55">
        <f>IFERROR(VLOOKUP($A49, ワクチン一般接種!$A:$G, K$4, FALSE), 0)</f>
        <v>7261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553621</v>
      </c>
      <c r="O49" s="56">
        <f t="shared" si="2"/>
        <v>201090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486548</v>
      </c>
      <c r="I50" s="55">
        <f>IFERROR(VLOOKUP($A50, ワクチン一般接種!$A:$G, I$4, FALSE), 0)</f>
        <v>468839</v>
      </c>
      <c r="J50" s="55">
        <f>IFERROR(VLOOKUP($A50, ワクチン一般接種!$A:$G, J$4, FALSE), 0)</f>
        <v>9785</v>
      </c>
      <c r="K50" s="55">
        <f>IFERROR(VLOOKUP($A50, ワクチン一般接種!$A:$G, K$4, FALSE), 0)</f>
        <v>7924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566214</v>
      </c>
      <c r="O50" s="56">
        <f t="shared" si="2"/>
        <v>59986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543875</v>
      </c>
      <c r="I51" s="55">
        <f>IFERROR(VLOOKUP($A51, ワクチン一般接種!$A:$G, I$4, FALSE), 0)</f>
        <v>522916</v>
      </c>
      <c r="J51" s="55">
        <f>IFERROR(VLOOKUP($A51, ワクチン一般接種!$A:$G, J$4, FALSE), 0)</f>
        <v>11470</v>
      </c>
      <c r="K51" s="55">
        <f>IFERROR(VLOOKUP($A51, ワクチン一般接種!$A:$G, K$4, FALSE), 0)</f>
        <v>9489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627801</v>
      </c>
      <c r="O51" s="56">
        <f t="shared" si="2"/>
        <v>58663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549209</v>
      </c>
      <c r="I52" s="55">
        <f>IFERROR(VLOOKUP($A52, ワクチン一般接種!$A:$G, I$4, FALSE), 0)</f>
        <v>504206</v>
      </c>
      <c r="J52" s="55">
        <f>IFERROR(VLOOKUP($A52, ワクチン一般接種!$A:$G, J$4, FALSE), 0)</f>
        <v>12385</v>
      </c>
      <c r="K52" s="55">
        <f>IFERROR(VLOOKUP($A52, ワクチン一般接種!$A:$G, K$4, FALSE), 0)</f>
        <v>32618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600848</v>
      </c>
      <c r="O52" s="56">
        <f t="shared" si="2"/>
        <v>93510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522755</v>
      </c>
      <c r="I53" s="55">
        <f>IFERROR(VLOOKUP($A53, ワクチン一般接種!$A:$G, I$4, FALSE), 0)</f>
        <v>477876</v>
      </c>
      <c r="J53" s="55">
        <f>IFERROR(VLOOKUP($A53, ワクチン一般接種!$A:$G, J$4, FALSE), 0)</f>
        <v>14265</v>
      </c>
      <c r="K53" s="55">
        <f>IFERROR(VLOOKUP($A53, ワクチン一般接種!$A:$G, K$4, FALSE), 0)</f>
        <v>30614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579882</v>
      </c>
      <c r="O53" s="56">
        <f t="shared" si="2"/>
        <v>107389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494691</v>
      </c>
      <c r="I54" s="55">
        <f>IFERROR(VLOOKUP($A54, ワクチン一般接種!$A:$G, I$4, FALSE), 0)</f>
        <v>431390</v>
      </c>
      <c r="J54" s="55">
        <f>IFERROR(VLOOKUP($A54, ワクチン一般接種!$A:$G, J$4, FALSE), 0)</f>
        <v>15526</v>
      </c>
      <c r="K54" s="55">
        <f>IFERROR(VLOOKUP($A54, ワクチン一般接種!$A:$G, K$4, FALSE), 0)</f>
        <v>47775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446916</v>
      </c>
      <c r="O54" s="56">
        <f t="shared" si="2"/>
        <v>47775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507618</v>
      </c>
      <c r="I55" s="55">
        <f>IFERROR(VLOOKUP($A55, ワクチン一般接種!$A:$G, I$4, FALSE), 0)</f>
        <v>431622</v>
      </c>
      <c r="J55" s="55">
        <f>IFERROR(VLOOKUP($A55, ワクチン一般接種!$A:$G, J$4, FALSE), 0)</f>
        <v>15927</v>
      </c>
      <c r="K55" s="55">
        <f>IFERROR(VLOOKUP($A55, ワクチン一般接種!$A:$G, K$4, FALSE), 0)</f>
        <v>60069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447549</v>
      </c>
      <c r="O55" s="56">
        <f t="shared" si="2"/>
        <v>60069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581544</v>
      </c>
      <c r="I56" s="55">
        <f>IFERROR(VLOOKUP($A56, ワクチン一般接種!$A:$G, I$4, FALSE), 0)</f>
        <v>486177</v>
      </c>
      <c r="J56" s="55">
        <f>IFERROR(VLOOKUP($A56, ワクチン一般接種!$A:$G, J$4, FALSE), 0)</f>
        <v>18311</v>
      </c>
      <c r="K56" s="55">
        <f>IFERROR(VLOOKUP($A56, ワクチン一般接種!$A:$G, K$4, FALSE), 0)</f>
        <v>77056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636493</v>
      </c>
      <c r="O56" s="56">
        <f t="shared" si="2"/>
        <v>218306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670318</v>
      </c>
      <c r="I57" s="55">
        <f>IFERROR(VLOOKUP($A57, ワクチン一般接種!$A:$G, I$4, FALSE), 0)</f>
        <v>558299</v>
      </c>
      <c r="J57" s="55">
        <f>IFERROR(VLOOKUP($A57, ワクチン一般接種!$A:$G, J$4, FALSE), 0)</f>
        <v>19194</v>
      </c>
      <c r="K57" s="55">
        <f>IFERROR(VLOOKUP($A57, ワクチン一般接種!$A:$G, K$4, FALSE), 0)</f>
        <v>92825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643880</v>
      </c>
      <c r="O57" s="56">
        <f t="shared" si="2"/>
        <v>185495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718154</v>
      </c>
      <c r="I58" s="55">
        <f>IFERROR(VLOOKUP($A58, ワクチン一般接種!$A:$G, I$4, FALSE), 0)</f>
        <v>579329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119210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670400</v>
      </c>
      <c r="O58" s="56">
        <f t="shared" si="2"/>
        <v>206880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722478</v>
      </c>
      <c r="I59" s="55">
        <f>IFERROR(VLOOKUP($A59, ワクチン一般接種!$A:$G, I$4, FALSE), 0)</f>
        <v>584348</v>
      </c>
      <c r="J59" s="55">
        <f>IFERROR(VLOOKUP($A59, ワクチン一般接種!$A:$G, J$4, FALSE), 0)</f>
        <v>19983</v>
      </c>
      <c r="K59" s="55">
        <f>IFERROR(VLOOKUP($A59, ワクチン一般接種!$A:$G, K$4, FALSE), 0)</f>
        <v>118147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664097</v>
      </c>
      <c r="O59" s="56">
        <f t="shared" si="2"/>
        <v>201538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680381</v>
      </c>
      <c r="I60" s="55">
        <f>IFERROR(VLOOKUP($A60, ワクチン一般接種!$A:$G, I$4, FALSE), 0)</f>
        <v>562967</v>
      </c>
      <c r="J60" s="55">
        <f>IFERROR(VLOOKUP($A60, ワクチン一般接種!$A:$G, J$4, FALSE), 0)</f>
        <v>20195</v>
      </c>
      <c r="K60" s="55">
        <f>IFERROR(VLOOKUP($A60, ワクチン一般接種!$A:$G, K$4, FALSE), 0)</f>
        <v>97219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646725</v>
      </c>
      <c r="O60" s="56">
        <f t="shared" si="2"/>
        <v>192859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684524</v>
      </c>
      <c r="I61" s="55">
        <f>IFERROR(VLOOKUP($A61, ワクチン一般接種!$A:$G, I$4, FALSE), 0)</f>
        <v>550261</v>
      </c>
      <c r="J61" s="55">
        <f>IFERROR(VLOOKUP($A61, ワクチン一般接種!$A:$G, J$4, FALSE), 0)</f>
        <v>20366</v>
      </c>
      <c r="K61" s="55">
        <f>IFERROR(VLOOKUP($A61, ワクチン一般接種!$A:$G, K$4, FALSE), 0)</f>
        <v>113897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570627</v>
      </c>
      <c r="O61" s="56">
        <f t="shared" si="2"/>
        <v>113897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704340</v>
      </c>
      <c r="I62" s="55">
        <f>IFERROR(VLOOKUP($A62, ワクチン一般接種!$A:$G, I$4, FALSE), 0)</f>
        <v>509748</v>
      </c>
      <c r="J62" s="55">
        <f>IFERROR(VLOOKUP($A62, ワクチン一般接種!$A:$G, J$4, FALSE), 0)</f>
        <v>22764</v>
      </c>
      <c r="K62" s="55">
        <f>IFERROR(VLOOKUP($A62, ワクチン一般接種!$A:$G, K$4, FALSE), 0)</f>
        <v>171828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532512</v>
      </c>
      <c r="O62" s="56">
        <f t="shared" si="2"/>
        <v>171828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749938</v>
      </c>
      <c r="I63" s="55">
        <f>IFERROR(VLOOKUP($A63, ワクチン一般接種!$A:$G, I$4, FALSE), 0)</f>
        <v>558299</v>
      </c>
      <c r="J63" s="55">
        <f>IFERROR(VLOOKUP($A63, ワクチン一般接種!$A:$G, J$4, FALSE), 0)</f>
        <v>28871</v>
      </c>
      <c r="K63" s="55">
        <f>IFERROR(VLOOKUP($A63, ワクチン一般接種!$A:$G, K$4, FALSE), 0)</f>
        <v>162768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693751</v>
      </c>
      <c r="O63" s="56">
        <f t="shared" si="2"/>
        <v>295524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827070</v>
      </c>
      <c r="I64" s="55">
        <f>IFERROR(VLOOKUP($A64, ワクチン一般接種!$A:$G, I$4, FALSE), 0)</f>
        <v>601926</v>
      </c>
      <c r="J64" s="55">
        <f>IFERROR(VLOOKUP($A64, ワクチン一般接種!$A:$G, J$4, FALSE), 0)</f>
        <v>29078</v>
      </c>
      <c r="K64" s="55">
        <f>IFERROR(VLOOKUP($A64, ワクチン一般接種!$A:$G, K$4, FALSE), 0)</f>
        <v>196066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703683</v>
      </c>
      <c r="O64" s="56">
        <f t="shared" si="2"/>
        <v>285309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861654</v>
      </c>
      <c r="I65" s="55">
        <f>IFERROR(VLOOKUP($A65, ワクチン一般接種!$A:$G, I$4, FALSE), 0)</f>
        <v>590195</v>
      </c>
      <c r="J65" s="55">
        <f>IFERROR(VLOOKUP($A65, ワクチン一般接種!$A:$G, J$4, FALSE), 0)</f>
        <v>26922</v>
      </c>
      <c r="K65" s="55">
        <f>IFERROR(VLOOKUP($A65, ワクチン一般接種!$A:$G, K$4, FALSE), 0)</f>
        <v>244537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685858</v>
      </c>
      <c r="O65" s="56">
        <f t="shared" si="2"/>
        <v>343180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859595</v>
      </c>
      <c r="I66" s="55">
        <f>IFERROR(VLOOKUP($A66, ワクチン一般接種!$A:$G, I$4, FALSE), 0)</f>
        <v>575314</v>
      </c>
      <c r="J66" s="55">
        <f>IFERROR(VLOOKUP($A66, ワクチン一般接種!$A:$G, J$4, FALSE), 0)</f>
        <v>28465</v>
      </c>
      <c r="K66" s="55">
        <f>IFERROR(VLOOKUP($A66, ワクチン一般接種!$A:$G, K$4, FALSE), 0)</f>
        <v>255816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657748</v>
      </c>
      <c r="O66" s="56">
        <f t="shared" si="2"/>
        <v>338438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822749</v>
      </c>
      <c r="I67" s="55">
        <f>IFERROR(VLOOKUP($A67, ワクチン一般接種!$A:$G, I$4, FALSE), 0)</f>
        <v>571685</v>
      </c>
      <c r="J67" s="55">
        <f>IFERROR(VLOOKUP($A67, ワクチン一般接種!$A:$G, J$4, FALSE), 0)</f>
        <v>28549</v>
      </c>
      <c r="K67" s="55">
        <f>IFERROR(VLOOKUP($A67, ワクチン一般接種!$A:$G, K$4, FALSE), 0)</f>
        <v>222515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656737</v>
      </c>
      <c r="O67" s="56">
        <f t="shared" si="2"/>
        <v>313995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834294</v>
      </c>
      <c r="I68" s="55">
        <f>IFERROR(VLOOKUP($A68, ワクチン一般接種!$A:$G, I$4, FALSE), 0)</f>
        <v>557649</v>
      </c>
      <c r="J68" s="55">
        <f>IFERROR(VLOOKUP($A68, ワクチン一般接種!$A:$G, J$4, FALSE), 0)</f>
        <v>32741</v>
      </c>
      <c r="K68" s="55">
        <f>IFERROR(VLOOKUP($A68, ワクチン一般接種!$A:$G, K$4, FALSE), 0)</f>
        <v>243904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590390</v>
      </c>
      <c r="O68" s="56">
        <f t="shared" si="2"/>
        <v>243904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836365</v>
      </c>
      <c r="I69" s="55">
        <f>IFERROR(VLOOKUP($A69, ワクチン一般接種!$A:$G, I$4, FALSE), 0)</f>
        <v>509994</v>
      </c>
      <c r="J69" s="55">
        <f>IFERROR(VLOOKUP($A69, ワクチン一般接種!$A:$G, J$4, FALSE), 0)</f>
        <v>33519</v>
      </c>
      <c r="K69" s="55">
        <f>IFERROR(VLOOKUP($A69, ワクチン一般接種!$A:$G, K$4, FALSE), 0)</f>
        <v>292852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543513</v>
      </c>
      <c r="O69" s="56">
        <f t="shared" si="2"/>
        <v>292852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855544</v>
      </c>
      <c r="I70" s="55">
        <f>IFERROR(VLOOKUP($A70, ワクチン一般接種!$A:$G, I$4, FALSE), 0)</f>
        <v>477629</v>
      </c>
      <c r="J70" s="55">
        <f>IFERROR(VLOOKUP($A70, ワクチン一般接種!$A:$G, J$4, FALSE), 0)</f>
        <v>27925</v>
      </c>
      <c r="K70" s="55">
        <f>IFERROR(VLOOKUP($A70, ワクチン一般接種!$A:$G, K$4, FALSE), 0)</f>
        <v>349990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596983</v>
      </c>
      <c r="O70" s="56">
        <f t="shared" si="2"/>
        <v>473526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932548</v>
      </c>
      <c r="I71" s="55">
        <f>IFERROR(VLOOKUP($A71, ワクチン一般接種!$A:$G, I$4, FALSE), 0)</f>
        <v>508453</v>
      </c>
      <c r="J71" s="55">
        <f>IFERROR(VLOOKUP($A71, ワクチン一般接種!$A:$G, J$4, FALSE), 0)</f>
        <v>25764</v>
      </c>
      <c r="K71" s="55">
        <f>IFERROR(VLOOKUP($A71, ワクチン一般接種!$A:$G, K$4, FALSE), 0)</f>
        <v>398331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577632</v>
      </c>
      <c r="O71" s="56">
        <f t="shared" ref="O71:O134" si="4">IF($A71="", "", F71+G71+K71+L71)</f>
        <v>470279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964365</v>
      </c>
      <c r="I72" s="55">
        <f>IFERROR(VLOOKUP($A72, ワクチン一般接種!$A:$G, I$4, FALSE), 0)</f>
        <v>490270</v>
      </c>
      <c r="J72" s="55">
        <f>IFERROR(VLOOKUP($A72, ワクチン一般接種!$A:$G, J$4, FALSE), 0)</f>
        <v>26472</v>
      </c>
      <c r="K72" s="55">
        <f>IFERROR(VLOOKUP($A72, ワクチン一般接種!$A:$G, K$4, FALSE), 0)</f>
        <v>447623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563436</v>
      </c>
      <c r="O72" s="56">
        <f t="shared" si="4"/>
        <v>519664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956881</v>
      </c>
      <c r="I73" s="55">
        <f>IFERROR(VLOOKUP($A73, ワクチン一般接種!$A:$G, I$4, FALSE), 0)</f>
        <v>496761</v>
      </c>
      <c r="J73" s="55">
        <f>IFERROR(VLOOKUP($A73, ワクチン一般接種!$A:$G, J$4, FALSE), 0)</f>
        <v>28621</v>
      </c>
      <c r="K73" s="55">
        <f>IFERROR(VLOOKUP($A73, ワクチン一般接種!$A:$G, K$4, FALSE), 0)</f>
        <v>431499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576919</v>
      </c>
      <c r="O73" s="56">
        <f t="shared" si="4"/>
        <v>509292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891138</v>
      </c>
      <c r="I74" s="55">
        <f>IFERROR(VLOOKUP($A74, ワクチン一般接種!$A:$G, I$4, FALSE), 0)</f>
        <v>461744</v>
      </c>
      <c r="J74" s="55">
        <f>IFERROR(VLOOKUP($A74, ワクチン一般接種!$A:$G, J$4, FALSE), 0)</f>
        <v>27922</v>
      </c>
      <c r="K74" s="55">
        <f>IFERROR(VLOOKUP($A74, ワクチン一般接種!$A:$G, K$4, FALSE), 0)</f>
        <v>401472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541923</v>
      </c>
      <c r="O74" s="56">
        <f t="shared" si="4"/>
        <v>475163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907890</v>
      </c>
      <c r="I75" s="55">
        <f>IFERROR(VLOOKUP($A75, ワクチン一般接種!$A:$G, I$4, FALSE), 0)</f>
        <v>509727</v>
      </c>
      <c r="J75" s="55">
        <f>IFERROR(VLOOKUP($A75, ワクチン一般接種!$A:$G, J$4, FALSE), 0)</f>
        <v>35303</v>
      </c>
      <c r="K75" s="55">
        <f>IFERROR(VLOOKUP($A75, ワクチン一般接種!$A:$G, K$4, FALSE), 0)</f>
        <v>362860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545030</v>
      </c>
      <c r="O75" s="56">
        <f t="shared" si="4"/>
        <v>362860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910509</v>
      </c>
      <c r="I76" s="55">
        <f>IFERROR(VLOOKUP($A76, ワクチン一般接種!$A:$G, I$4, FALSE), 0)</f>
        <v>506712</v>
      </c>
      <c r="J76" s="55">
        <f>IFERROR(VLOOKUP($A76, ワクチン一般接種!$A:$G, J$4, FALSE), 0)</f>
        <v>35769</v>
      </c>
      <c r="K76" s="55">
        <f>IFERROR(VLOOKUP($A76, ワクチン一般接種!$A:$G, K$4, FALSE), 0)</f>
        <v>368028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542481</v>
      </c>
      <c r="O76" s="56">
        <f t="shared" si="4"/>
        <v>368028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873473</v>
      </c>
      <c r="I77" s="55">
        <f>IFERROR(VLOOKUP($A77, ワクチン一般接種!$A:$G, I$4, FALSE), 0)</f>
        <v>449766</v>
      </c>
      <c r="J77" s="55">
        <f>IFERROR(VLOOKUP($A77, ワクチン一般接種!$A:$G, J$4, FALSE), 0)</f>
        <v>32975</v>
      </c>
      <c r="K77" s="55">
        <f>IFERROR(VLOOKUP($A77, ワクチン一般接種!$A:$G, K$4, FALSE), 0)</f>
        <v>387502</v>
      </c>
      <c r="L77" s="55">
        <f>IFERROR(VLOOKUP($A77, ワクチン一般接種!$A:$G, L$4, FALSE), 0)</f>
        <v>3230</v>
      </c>
      <c r="M77" s="57">
        <f t="shared" si="5"/>
        <v>44368</v>
      </c>
      <c r="N77" s="56">
        <f t="shared" si="3"/>
        <v>557738</v>
      </c>
      <c r="O77" s="56">
        <f t="shared" si="4"/>
        <v>514515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913043</v>
      </c>
      <c r="I78" s="55">
        <f>IFERROR(VLOOKUP($A78, ワクチン一般接種!$A:$G, I$4, FALSE), 0)</f>
        <v>439018</v>
      </c>
      <c r="J78" s="55">
        <f>IFERROR(VLOOKUP($A78, ワクチン一般接種!$A:$G, J$4, FALSE), 0)</f>
        <v>33647</v>
      </c>
      <c r="K78" s="55">
        <f>IFERROR(VLOOKUP($A78, ワクチン一般接種!$A:$G, K$4, FALSE), 0)</f>
        <v>437683</v>
      </c>
      <c r="L78" s="55">
        <f>IFERROR(VLOOKUP($A78, ワクチン一般接種!$A:$G, L$4, FALSE), 0)</f>
        <v>2695</v>
      </c>
      <c r="M78" s="57">
        <f t="shared" si="5"/>
        <v>44369</v>
      </c>
      <c r="N78" s="56">
        <f t="shared" si="3"/>
        <v>519084</v>
      </c>
      <c r="O78" s="56">
        <f t="shared" si="4"/>
        <v>488094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902797</v>
      </c>
      <c r="I79" s="55">
        <f>IFERROR(VLOOKUP($A79, ワクチン一般接種!$A:$G, I$4, FALSE), 0)</f>
        <v>431646</v>
      </c>
      <c r="J79" s="55">
        <f>IFERROR(VLOOKUP($A79, ワクチン一般接種!$A:$G, J$4, FALSE), 0)</f>
        <v>33364</v>
      </c>
      <c r="K79" s="55">
        <f>IFERROR(VLOOKUP($A79, ワクチン一般接種!$A:$G, K$4, FALSE), 0)</f>
        <v>434885</v>
      </c>
      <c r="L79" s="55">
        <f>IFERROR(VLOOKUP($A79, ワクチン一般接種!$A:$G, L$4, FALSE), 0)</f>
        <v>2902</v>
      </c>
      <c r="M79" s="57">
        <f t="shared" si="5"/>
        <v>44370</v>
      </c>
      <c r="N79" s="56">
        <f t="shared" si="3"/>
        <v>516664</v>
      </c>
      <c r="O79" s="56">
        <f t="shared" si="4"/>
        <v>497619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857762</v>
      </c>
      <c r="I80" s="55">
        <f>IFERROR(VLOOKUP($A80, ワクチン一般接種!$A:$G, I$4, FALSE), 0)</f>
        <v>400979</v>
      </c>
      <c r="J80" s="55">
        <f>IFERROR(VLOOKUP($A80, ワクチン一般接種!$A:$G, J$4, FALSE), 0)</f>
        <v>31473</v>
      </c>
      <c r="K80" s="55">
        <f>IFERROR(VLOOKUP($A80, ワクチン一般接種!$A:$G, K$4, FALSE), 0)</f>
        <v>422463</v>
      </c>
      <c r="L80" s="55">
        <f>IFERROR(VLOOKUP($A80, ワクチン一般接種!$A:$G, L$4, FALSE), 0)</f>
        <v>2847</v>
      </c>
      <c r="M80" s="57">
        <f t="shared" si="5"/>
        <v>44371</v>
      </c>
      <c r="N80" s="56">
        <f t="shared" si="3"/>
        <v>477834</v>
      </c>
      <c r="O80" s="56">
        <f t="shared" si="4"/>
        <v>489349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759420</v>
      </c>
      <c r="I81" s="55">
        <f>IFERROR(VLOOKUP($A81, ワクチン一般接種!$A:$G, I$4, FALSE), 0)</f>
        <v>349840</v>
      </c>
      <c r="J81" s="55">
        <f>IFERROR(VLOOKUP($A81, ワクチン一般接種!$A:$G, J$4, FALSE), 0)</f>
        <v>33586</v>
      </c>
      <c r="K81" s="55">
        <f>IFERROR(VLOOKUP($A81, ワクチン一般接種!$A:$G, K$4, FALSE), 0)</f>
        <v>372719</v>
      </c>
      <c r="L81" s="55">
        <f>IFERROR(VLOOKUP($A81, ワクチン一般接種!$A:$G, L$4, FALSE), 0)</f>
        <v>3275</v>
      </c>
      <c r="M81" s="57">
        <f t="shared" si="5"/>
        <v>44372</v>
      </c>
      <c r="N81" s="56">
        <f t="shared" si="3"/>
        <v>436721</v>
      </c>
      <c r="O81" s="56">
        <f t="shared" si="4"/>
        <v>451054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625187</v>
      </c>
      <c r="I82" s="55">
        <f>IFERROR(VLOOKUP($A82, ワクチン一般接種!$A:$G, I$4, FALSE), 0)</f>
        <v>296018</v>
      </c>
      <c r="J82" s="55">
        <f>IFERROR(VLOOKUP($A82, ワクチン一般接種!$A:$G, J$4, FALSE), 0)</f>
        <v>38689</v>
      </c>
      <c r="K82" s="55">
        <f>IFERROR(VLOOKUP($A82, ワクチン一般接種!$A:$G, K$4, FALSE), 0)</f>
        <v>287197</v>
      </c>
      <c r="L82" s="55">
        <f>IFERROR(VLOOKUP($A82, ワクチン一般接種!$A:$G, L$4, FALSE), 0)</f>
        <v>3283</v>
      </c>
      <c r="M82" s="57">
        <f t="shared" si="5"/>
        <v>44373</v>
      </c>
      <c r="N82" s="56">
        <f t="shared" si="3"/>
        <v>334707</v>
      </c>
      <c r="O82" s="56">
        <f t="shared" si="4"/>
        <v>290480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527786</v>
      </c>
      <c r="I83" s="55">
        <f>IFERROR(VLOOKUP($A83, ワクチン一般接種!$A:$G, I$4, FALSE), 0)</f>
        <v>273505</v>
      </c>
      <c r="J83" s="55">
        <f>IFERROR(VLOOKUP($A83, ワクチン一般接種!$A:$G, J$4, FALSE), 0)</f>
        <v>36994</v>
      </c>
      <c r="K83" s="55">
        <f>IFERROR(VLOOKUP($A83, ワクチン一般接種!$A:$G, K$4, FALSE), 0)</f>
        <v>213603</v>
      </c>
      <c r="L83" s="55">
        <f>IFERROR(VLOOKUP($A83, ワクチン一般接種!$A:$G, L$4, FALSE), 0)</f>
        <v>3684</v>
      </c>
      <c r="M83" s="57">
        <f t="shared" si="5"/>
        <v>44374</v>
      </c>
      <c r="N83" s="56">
        <f t="shared" si="3"/>
        <v>310499</v>
      </c>
      <c r="O83" s="56">
        <f t="shared" si="4"/>
        <v>217287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44375</v>
      </c>
      <c r="B3" s="26" t="s">
        <v>153</v>
      </c>
      <c r="C3" s="26">
        <f>IF(D21="", "", D21)</f>
        <v>792641</v>
      </c>
      <c r="D3" s="26">
        <f>IF(C21="", "", C21)</f>
        <v>15483614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17017</v>
      </c>
      <c r="I3" s="26" t="str">
        <f t="shared" si="1"/>
        <v/>
      </c>
      <c r="J3" s="26">
        <f t="shared" si="1"/>
        <v>564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760339</v>
      </c>
      <c r="N3" s="26">
        <f t="shared" si="2"/>
        <v>14664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44375</v>
      </c>
      <c r="B4" s="26" t="s">
        <v>154</v>
      </c>
      <c r="C4" s="26">
        <f>IF(D22="", "", D22)</f>
        <v>3100</v>
      </c>
      <c r="D4" s="26">
        <f>IF(C22="", "", C22)</f>
        <v>760712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3010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51"/>
      <c r="O7" s="27"/>
      <c r="P7" s="27"/>
    </row>
    <row r="8" spans="1:17" x14ac:dyDescent="0.55000000000000004">
      <c r="A8" s="113" t="s">
        <v>294</v>
      </c>
      <c r="B8" s="113"/>
      <c r="C8" s="113"/>
      <c r="D8" s="113"/>
      <c r="E8" s="113"/>
      <c r="F8" s="113"/>
      <c r="G8" s="113"/>
      <c r="H8" s="113"/>
      <c r="I8" s="113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28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9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15483614</v>
      </c>
      <c r="D12" s="49">
        <v>792641</v>
      </c>
      <c r="E12" s="49">
        <v>17017</v>
      </c>
      <c r="F12" s="49">
        <v>564</v>
      </c>
      <c r="G12" s="49">
        <v>760339</v>
      </c>
      <c r="H12" s="49">
        <v>14664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760712</v>
      </c>
      <c r="D13" s="49">
        <v>3100</v>
      </c>
      <c r="E13" s="49">
        <v>85</v>
      </c>
      <c r="F13" s="49">
        <v>0</v>
      </c>
      <c r="G13" s="49">
        <v>3010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16245155</v>
      </c>
      <c r="D15" s="48">
        <f t="shared" si="3"/>
        <v>795756</v>
      </c>
      <c r="E15" s="48">
        <f t="shared" si="3"/>
        <v>17102</v>
      </c>
      <c r="F15" s="48">
        <f t="shared" si="3"/>
        <v>564</v>
      </c>
      <c r="G15" s="48">
        <f t="shared" si="3"/>
        <v>763364</v>
      </c>
      <c r="H15" s="48">
        <f t="shared" si="3"/>
        <v>14669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3" t="s">
        <v>157</v>
      </c>
      <c r="D18" s="119"/>
      <c r="E18" s="113" t="s">
        <v>169</v>
      </c>
      <c r="F18" s="119"/>
      <c r="G18" s="119"/>
      <c r="H18" s="113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3" t="s">
        <v>158</v>
      </c>
      <c r="I19" s="119"/>
      <c r="J19" s="119"/>
      <c r="K19" s="119"/>
      <c r="L19" s="119"/>
      <c r="M19" s="119"/>
      <c r="N19" s="119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15483614</v>
      </c>
      <c r="D21" s="28">
        <f t="shared" si="4"/>
        <v>792641</v>
      </c>
      <c r="E21" s="3"/>
      <c r="F21" s="3"/>
      <c r="G21" s="3"/>
      <c r="H21" s="3"/>
      <c r="I21" s="28">
        <f>E12</f>
        <v>17017</v>
      </c>
      <c r="J21" s="3"/>
      <c r="K21" s="28">
        <f>F12</f>
        <v>564</v>
      </c>
      <c r="L21" s="3"/>
      <c r="M21" s="3"/>
      <c r="N21" s="16">
        <f>G21</f>
        <v>0</v>
      </c>
      <c r="O21" s="28">
        <f t="shared" ref="O21:P23" si="5">G12</f>
        <v>760339</v>
      </c>
      <c r="P21" s="28">
        <f t="shared" si="5"/>
        <v>14664</v>
      </c>
    </row>
    <row r="22" spans="1:16" x14ac:dyDescent="0.55000000000000004">
      <c r="B22" s="26" t="s">
        <v>167</v>
      </c>
      <c r="C22" s="28">
        <f t="shared" si="4"/>
        <v>760712</v>
      </c>
      <c r="D22" s="28">
        <f t="shared" si="4"/>
        <v>3100</v>
      </c>
      <c r="E22" s="3"/>
      <c r="F22" s="3"/>
      <c r="G22" s="3"/>
      <c r="H22" s="3"/>
      <c r="I22" s="28">
        <f>E13</f>
        <v>85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3010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16245155</v>
      </c>
      <c r="D24" s="26">
        <f t="shared" si="6"/>
        <v>795756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17102</v>
      </c>
      <c r="J24" s="26">
        <f t="shared" si="6"/>
        <v>0</v>
      </c>
      <c r="K24" s="26">
        <f t="shared" si="6"/>
        <v>564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763364</v>
      </c>
      <c r="P24" s="26">
        <f t="shared" si="6"/>
        <v>14669</v>
      </c>
    </row>
    <row r="26" spans="1:16" x14ac:dyDescent="0.55000000000000004">
      <c r="F26" s="113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27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44374</v>
      </c>
      <c r="C5" s="30" t="s">
        <v>7</v>
      </c>
      <c r="D5" s="40">
        <f>IFERROR(INT(TRIM(SUBSTITUTE(VLOOKUP($A5&amp;"*",各都道府県の状況!$A:$I,D$3,FALSE), "※5", ""))), "")</f>
        <v>41244</v>
      </c>
      <c r="E5" s="40">
        <f>IFERROR(INT(TRIM(SUBSTITUTE(VLOOKUP($A5&amp;"*",各都道府県の状況!$A:$I,E$3,FALSE), "※5", ""))), "")</f>
        <v>772249</v>
      </c>
      <c r="F5" s="40">
        <f>IFERROR(INT(TRIM(SUBSTITUTE(VLOOKUP($A5&amp;"*",各都道府県の状況!$A:$I,F$3,FALSE), "※5", ""))), "")</f>
        <v>38599</v>
      </c>
      <c r="G5" s="40">
        <f>IFERROR(INT(TRIM(SUBSTITUTE(VLOOKUP($A5&amp;"*",各都道府県の状況!$A:$I,G$3,FALSE), "※5", ""))), "")</f>
        <v>1385</v>
      </c>
      <c r="H5" s="40">
        <f>IFERROR(INT(TRIM(SUBSTITUTE(VLOOKUP($A5&amp;"*",各都道府県の状況!$A:$I,H$3,FALSE), "※5", ""))), "")</f>
        <v>1318</v>
      </c>
      <c r="I5" s="40">
        <f>IFERROR(INT(TRIM(SUBSTITUTE(VLOOKUP($A5&amp;"*",各都道府県の状況!$A:$I,I$3,FALSE), "※5", ""))), "")</f>
        <v>29</v>
      </c>
      <c r="J5" s="2"/>
    </row>
    <row r="6" spans="1:10" x14ac:dyDescent="0.55000000000000004">
      <c r="A6" s="12" t="s">
        <v>182</v>
      </c>
      <c r="B6" s="13">
        <f t="shared" si="0"/>
        <v>44374</v>
      </c>
      <c r="C6" s="30" t="s">
        <v>11</v>
      </c>
      <c r="D6" s="40">
        <f>IFERROR(INT(TRIM(SUBSTITUTE(VLOOKUP($A6&amp;"*",各都道府県の状況!$A:$I,D$3,FALSE), "※5", ""))), "")</f>
        <v>2477</v>
      </c>
      <c r="E6" s="40">
        <f>IFERROR(INT(TRIM(SUBSTITUTE(VLOOKUP($A6&amp;"*",各都道府県の状況!$A:$I,E$3,FALSE), "※5", ""))), "")</f>
        <v>49888</v>
      </c>
      <c r="F6" s="40">
        <f>IFERROR(INT(TRIM(SUBSTITUTE(VLOOKUP($A6&amp;"*",各都道府県の状況!$A:$I,F$3,FALSE), "※5", ""))), "")</f>
        <v>2412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44374</v>
      </c>
      <c r="C7" s="30" t="s">
        <v>12</v>
      </c>
      <c r="D7" s="40">
        <f>IFERROR(INT(TRIM(SUBSTITUTE(VLOOKUP($A7&amp;"*",各都道府県の状況!$A:$I,D$3,FALSE), "※5", ""))), "")</f>
        <v>1667</v>
      </c>
      <c r="E7" s="40">
        <f>IFERROR(INT(TRIM(SUBSTITUTE(VLOOKUP($A7&amp;"*",各都道府県の状況!$A:$I,E$3,FALSE), "※5", ""))), "")</f>
        <v>83925</v>
      </c>
      <c r="F7" s="40">
        <f>IFERROR(INT(TRIM(SUBSTITUTE(VLOOKUP($A7&amp;"*",各都道府県の状況!$A:$I,F$3,FALSE), "※5", ""))), "")</f>
        <v>1571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50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44374</v>
      </c>
      <c r="C8" s="30" t="s">
        <v>13</v>
      </c>
      <c r="D8" s="40">
        <f>IFERROR(INT(TRIM(SUBSTITUTE(VLOOKUP($A8&amp;"*",各都道府県の状況!$A:$I,D$3,FALSE), "※5", ""))), "")</f>
        <v>9108</v>
      </c>
      <c r="E8" s="40">
        <f>IFERROR(INT(TRIM(SUBSTITUTE(VLOOKUP($A8&amp;"*",各都道府県の状況!$A:$I,E$3,FALSE), "※5", ""))), "")</f>
        <v>155771</v>
      </c>
      <c r="F8" s="40">
        <f>IFERROR(INT(TRIM(SUBSTITUTE(VLOOKUP($A8&amp;"*",各都道府県の状況!$A:$I,F$3,FALSE), "※5", ""))), "")</f>
        <v>8957</v>
      </c>
      <c r="G8" s="40">
        <f>IFERROR(INT(TRIM(SUBSTITUTE(VLOOKUP($A8&amp;"*",各都道府県の状況!$A:$I,G$3,FALSE), "※5", ""))), "")</f>
        <v>89</v>
      </c>
      <c r="H8" s="40">
        <f>IFERROR(INT(TRIM(SUBSTITUTE(VLOOKUP($A8&amp;"*",各都道府県の状況!$A:$I,H$3,FALSE), "※5", ""))), "")</f>
        <v>59</v>
      </c>
      <c r="I8" s="40">
        <f>IFERROR(INT(TRIM(SUBSTITUTE(VLOOKUP($A8&amp;"*",各都道府県の状況!$A:$I,I$3,FALSE), "※5", ""))), "")</f>
        <v>5</v>
      </c>
    </row>
    <row r="9" spans="1:10" ht="21" customHeight="1" x14ac:dyDescent="0.55000000000000004">
      <c r="A9" s="12" t="s">
        <v>185</v>
      </c>
      <c r="B9" s="13">
        <f t="shared" si="0"/>
        <v>44374</v>
      </c>
      <c r="C9" s="30" t="s">
        <v>14</v>
      </c>
      <c r="D9" s="40">
        <f>IFERROR(INT(TRIM(SUBSTITUTE(VLOOKUP($A9&amp;"*",各都道府県の状況!$A:$I,D$3,FALSE), "※5", ""))), "")</f>
        <v>835</v>
      </c>
      <c r="E9" s="40">
        <f>IFERROR(INT(TRIM(SUBSTITUTE(VLOOKUP($A9&amp;"*",各都道府県の状況!$A:$I,E$3,FALSE), "※5", ""))), "")</f>
        <v>14558</v>
      </c>
      <c r="F9" s="40">
        <f>IFERROR(INT(TRIM(SUBSTITUTE(VLOOKUP($A9&amp;"*",各都道府県の状況!$A:$I,F$3,FALSE), "※5", ""))), "")</f>
        <v>745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70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44374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64565</v>
      </c>
      <c r="F10" s="40">
        <f>IFERROR(INT(TRIM(SUBSTITUTE(VLOOKUP($A10&amp;"*",各都道府県の状況!$A:$I,F$3,FALSE), "※5", ""))), "")</f>
        <v>1960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13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44374</v>
      </c>
      <c r="C11" s="30" t="s">
        <v>16</v>
      </c>
      <c r="D11" s="40">
        <f>IFERROR(INT(TRIM(SUBSTITUTE(VLOOKUP($A11&amp;"*",各都道府県の状況!$A:$I,D$3,FALSE), "※5", ""))), "")</f>
        <v>4851</v>
      </c>
      <c r="E11" s="40">
        <f>IFERROR(INT(TRIM(SUBSTITUTE(VLOOKUP($A11&amp;"*",各都道府県の状況!$A:$I,E$3,FALSE), "※5", ""))), "")</f>
        <v>276508</v>
      </c>
      <c r="F11" s="40">
        <f>IFERROR(INT(TRIM(SUBSTITUTE(VLOOKUP($A11&amp;"*",各都道府県の状況!$A:$I,F$3,FALSE), "※5", ""))), "")</f>
        <v>4572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118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44374</v>
      </c>
      <c r="C12" s="30" t="s">
        <v>17</v>
      </c>
      <c r="D12" s="40">
        <f>IFERROR(INT(TRIM(SUBSTITUTE(VLOOKUP($A12&amp;"*",各都道府県の状況!$A:$I,D$3,FALSE), "※5", ""))), "")</f>
        <v>10477</v>
      </c>
      <c r="E12" s="40">
        <f>IFERROR(INT(TRIM(SUBSTITUTE(VLOOKUP($A12&amp;"*",各都道府県の状況!$A:$I,E$3,FALSE), "※5", ""))), "")</f>
        <v>33152</v>
      </c>
      <c r="F12" s="40">
        <f>IFERROR(INT(TRIM(SUBSTITUTE(VLOOKUP($A12&amp;"*",各都道府県の状況!$A:$I,F$3,FALSE), "※5", ""))), "")</f>
        <v>10049</v>
      </c>
      <c r="G12" s="40">
        <f>IFERROR(INT(TRIM(SUBSTITUTE(VLOOKUP($A12&amp;"*",各都道府県の状況!$A:$I,G$3,FALSE), "※5", ""))), "")</f>
        <v>163</v>
      </c>
      <c r="H12" s="40">
        <f>IFERROR(INT(TRIM(SUBSTITUTE(VLOOKUP($A12&amp;"*",各都道府県の状況!$A:$I,H$3,FALSE), "※5", ""))), "")</f>
        <v>265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44374</v>
      </c>
      <c r="C13" s="30" t="s">
        <v>18</v>
      </c>
      <c r="D13" s="40">
        <f>IFERROR(INT(TRIM(SUBSTITUTE(VLOOKUP($A13&amp;"*",各都道府県の状況!$A:$I,D$3,FALSE), "※5", ""))), "")</f>
        <v>6959</v>
      </c>
      <c r="E13" s="40">
        <f>IFERROR(INT(TRIM(SUBSTITUTE(VLOOKUP($A13&amp;"*",各都道府県の状況!$A:$I,E$3,FALSE), "※5", ""))), "")</f>
        <v>284049</v>
      </c>
      <c r="F13" s="40">
        <f>IFERROR(INT(TRIM(SUBSTITUTE(VLOOKUP($A13&amp;"*",各都道府県の状況!$A:$I,F$3,FALSE), "※5", ""))), "")</f>
        <v>6651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227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44374</v>
      </c>
      <c r="C14" s="30" t="s">
        <v>19</v>
      </c>
      <c r="D14" s="40">
        <f>IFERROR(INT(TRIM(SUBSTITUTE(VLOOKUP($A14&amp;"*",各都道府県の状況!$A:$I,D$3,FALSE), "※5", ""))), "")</f>
        <v>8026</v>
      </c>
      <c r="E14" s="40">
        <f>IFERROR(INT(TRIM(SUBSTITUTE(VLOOKUP($A14&amp;"*",各都道府県の状況!$A:$I,E$3,FALSE), "※5", ""))), "")</f>
        <v>190917</v>
      </c>
      <c r="F14" s="40">
        <f>IFERROR(INT(TRIM(SUBSTITUTE(VLOOKUP($A14&amp;"*",各都道府県の状況!$A:$I,F$3,FALSE), "※5", ""))), "")</f>
        <v>7817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57</v>
      </c>
      <c r="I14" s="40">
        <f>IFERROR(INT(TRIM(SUBSTITUTE(VLOOKUP($A14&amp;"*",各都道府県の状況!$A:$I,I$3,FALSE), "※5", ""))), "")</f>
        <v>7</v>
      </c>
    </row>
    <row r="15" spans="1:10" x14ac:dyDescent="0.55000000000000004">
      <c r="A15" s="12" t="s">
        <v>191</v>
      </c>
      <c r="B15" s="13">
        <f t="shared" si="0"/>
        <v>44374</v>
      </c>
      <c r="C15" s="30" t="s">
        <v>20</v>
      </c>
      <c r="D15" s="40">
        <f>IFERROR(INT(TRIM(SUBSTITUTE(VLOOKUP($A15&amp;"*",各都道府県の状況!$A:$I,D$3,FALSE), "※5", ""))), "")</f>
        <v>46185</v>
      </c>
      <c r="E15" s="40">
        <f>IFERROR(INT(TRIM(SUBSTITUTE(VLOOKUP($A15&amp;"*",各都道府県の状況!$A:$I,E$3,FALSE), "※5", ""))), "")</f>
        <v>956801</v>
      </c>
      <c r="F15" s="40">
        <f>IFERROR(INT(TRIM(SUBSTITUTE(VLOOKUP($A15&amp;"*",各都道府県の状況!$A:$I,F$3,FALSE), "※5", ""))), "")</f>
        <v>44329</v>
      </c>
      <c r="G15" s="40">
        <f>IFERROR(INT(TRIM(SUBSTITUTE(VLOOKUP($A15&amp;"*",各都道府県の状況!$A:$I,G$3,FALSE), "※5", ""))), "")</f>
        <v>830</v>
      </c>
      <c r="H15" s="40">
        <f>IFERROR(INT(TRIM(SUBSTITUTE(VLOOKUP($A15&amp;"*",各都道府県の状況!$A:$I,H$3,FALSE), "※5", ""))), "")</f>
        <v>1026</v>
      </c>
      <c r="I15" s="40">
        <f>IFERROR(INT(TRIM(SUBSTITUTE(VLOOKUP($A15&amp;"*",各都道府県の状況!$A:$I,I$3,FALSE), "※5", ""))), "")</f>
        <v>14</v>
      </c>
    </row>
    <row r="16" spans="1:10" x14ac:dyDescent="0.55000000000000004">
      <c r="A16" s="12" t="s">
        <v>192</v>
      </c>
      <c r="B16" s="13">
        <f t="shared" si="0"/>
        <v>44374</v>
      </c>
      <c r="C16" s="30" t="s">
        <v>21</v>
      </c>
      <c r="D16" s="40">
        <f>IFERROR(INT(TRIM(SUBSTITUTE(VLOOKUP($A16&amp;"*",各都道府県の状況!$A:$I,D$3,FALSE), "※5", ""))), "")</f>
        <v>39934</v>
      </c>
      <c r="E16" s="40">
        <f>IFERROR(INT(TRIM(SUBSTITUTE(VLOOKUP($A16&amp;"*",各都道府県の状況!$A:$I,E$3,FALSE), "※5", ""))), "")</f>
        <v>671879</v>
      </c>
      <c r="F16" s="40">
        <f>IFERROR(INT(TRIM(SUBSTITUTE(VLOOKUP($A16&amp;"*",各都道府県の状況!$A:$I,F$3,FALSE), "※5", ""))), "")</f>
        <v>38183</v>
      </c>
      <c r="G16" s="40">
        <f>IFERROR(INT(TRIM(SUBSTITUTE(VLOOKUP($A16&amp;"*",各都道府県の状況!$A:$I,G$3,FALSE), "※5", ""))), "")</f>
        <v>704</v>
      </c>
      <c r="H16" s="40">
        <f>IFERROR(INT(TRIM(SUBSTITUTE(VLOOKUP($A16&amp;"*",各都道府県の状況!$A:$I,H$3,FALSE), "※5", ""))), "")</f>
        <v>1047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44374</v>
      </c>
      <c r="C17" s="30" t="s">
        <v>22</v>
      </c>
      <c r="D17" s="40">
        <f>IFERROR(INT(TRIM(SUBSTITUTE(VLOOKUP($A17&amp;"*",各都道府県の状況!$A:$I,D$3,FALSE), "※5", ""))), "")</f>
        <v>172427</v>
      </c>
      <c r="E17" s="40">
        <f>IFERROR(INT(TRIM(SUBSTITUTE(VLOOKUP($A17&amp;"*",各都道府県の状況!$A:$I,E$3,FALSE), "※5", ""))), "")</f>
        <v>2488038</v>
      </c>
      <c r="F17" s="40">
        <f>IFERROR(INT(TRIM(SUBSTITUTE(VLOOKUP($A17&amp;"*",各都道府県の状況!$A:$I,F$3,FALSE), "※5", ""))), "")</f>
        <v>166069</v>
      </c>
      <c r="G17" s="40">
        <f>IFERROR(INT(TRIM(SUBSTITUTE(VLOOKUP($A17&amp;"*",各都道府県の状況!$A:$I,G$3,FALSE), "※5", ""))), "")</f>
        <v>2223</v>
      </c>
      <c r="H17" s="40">
        <f>IFERROR(INT(TRIM(SUBSTITUTE(VLOOKUP($A17&amp;"*",各都道府県の状況!$A:$I,H$3,FALSE), "※5", ""))), "")</f>
        <v>4135</v>
      </c>
      <c r="I17" s="40">
        <f>IFERROR(INT(TRIM(SUBSTITUTE(VLOOKUP($A17&amp;"*",各都道府県の状況!$A:$I,I$3,FALSE), "※5", ""))), "")</f>
        <v>37</v>
      </c>
    </row>
    <row r="18" spans="1:9" x14ac:dyDescent="0.55000000000000004">
      <c r="A18" s="12" t="s">
        <v>194</v>
      </c>
      <c r="B18" s="13">
        <f t="shared" si="0"/>
        <v>44374</v>
      </c>
      <c r="C18" s="30" t="s">
        <v>23</v>
      </c>
      <c r="D18" s="40">
        <f>IFERROR(INT(TRIM(SUBSTITUTE(VLOOKUP($A18&amp;"*",各都道府県の状況!$A:$I,D$3,FALSE), "※5", ""))), "")</f>
        <v>66810</v>
      </c>
      <c r="E18" s="40">
        <f>IFERROR(INT(TRIM(SUBSTITUTE(VLOOKUP($A18&amp;"*",各都道府県の状況!$A:$I,E$3,FALSE), "※5", ""))), "")</f>
        <v>1022092</v>
      </c>
      <c r="F18" s="40">
        <f>IFERROR(INT(TRIM(SUBSTITUTE(VLOOKUP($A18&amp;"*",各都道府県の状況!$A:$I,F$3,FALSE), "※5", ""))), "")</f>
        <v>64169</v>
      </c>
      <c r="G18" s="40">
        <f>IFERROR(INT(TRIM(SUBSTITUTE(VLOOKUP($A18&amp;"*",各都道府県の状況!$A:$I,G$3,FALSE), "※5", ""))), "")</f>
        <v>944</v>
      </c>
      <c r="H18" s="40">
        <f>IFERROR(INT(TRIM(SUBSTITUTE(VLOOKUP($A18&amp;"*",各都道府県の状況!$A:$I,H$3,FALSE), "※5", ""))), "")</f>
        <v>1697</v>
      </c>
      <c r="I18" s="40">
        <f>IFERROR(INT(TRIM(SUBSTITUTE(VLOOKUP($A18&amp;"*",各都道府県の状況!$A:$I,I$3,FALSE), "※5", ""))), "")</f>
        <v>41</v>
      </c>
    </row>
    <row r="19" spans="1:9" x14ac:dyDescent="0.55000000000000004">
      <c r="A19" s="12" t="s">
        <v>195</v>
      </c>
      <c r="B19" s="13">
        <f t="shared" si="0"/>
        <v>44374</v>
      </c>
      <c r="C19" s="30" t="s">
        <v>24</v>
      </c>
      <c r="D19" s="40">
        <f>IFERROR(INT(TRIM(SUBSTITUTE(VLOOKUP($A19&amp;"*",各都道府県の状況!$A:$I,D$3,FALSE), "※5", ""))), "")</f>
        <v>3397</v>
      </c>
      <c r="E19" s="40">
        <f>IFERROR(INT(TRIM(SUBSTITUTE(VLOOKUP($A19&amp;"*",各都道府県の状況!$A:$I,E$3,FALSE), "※5", ""))), "")</f>
        <v>168441</v>
      </c>
      <c r="F19" s="40">
        <f>IFERROR(INT(TRIM(SUBSTITUTE(VLOOKUP($A19&amp;"*",各都道府県の状況!$A:$I,F$3,FALSE), "※5", ""))), "")</f>
        <v>3299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51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44374</v>
      </c>
      <c r="C20" s="30" t="s">
        <v>25</v>
      </c>
      <c r="D20" s="40">
        <f>IFERROR(INT(TRIM(SUBSTITUTE(VLOOKUP($A20&amp;"*",各都道府県の状況!$A:$I,D$3,FALSE), "※5", ""))), "")</f>
        <v>2037</v>
      </c>
      <c r="E20" s="40">
        <f>IFERROR(INT(TRIM(SUBSTITUTE(VLOOKUP($A20&amp;"*",各都道府県の状況!$A:$I,E$3,FALSE), "※5", ""))), "")</f>
        <v>72570</v>
      </c>
      <c r="F20" s="40">
        <f>IFERROR(INT(TRIM(SUBSTITUTE(VLOOKUP($A20&amp;"*",各都道府県の状況!$A:$I,F$3,FALSE), "※5", ""))), "")</f>
        <v>1941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58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44374</v>
      </c>
      <c r="C21" s="30" t="s">
        <v>26</v>
      </c>
      <c r="D21" s="40">
        <f>IFERROR(INT(TRIM(SUBSTITUTE(VLOOKUP($A21&amp;"*",各都道府県の状況!$A:$I,D$3,FALSE), "※5", ""))), "")</f>
        <v>3928</v>
      </c>
      <c r="E21" s="40">
        <f>IFERROR(INT(TRIM(SUBSTITUTE(VLOOKUP($A21&amp;"*",各都道府県の状況!$A:$I,E$3,FALSE), "※5", ""))), "")</f>
        <v>121358</v>
      </c>
      <c r="F21" s="40">
        <f>IFERROR(INT(TRIM(SUBSTITUTE(VLOOKUP($A21&amp;"*",各都道府県の状況!$A:$I,F$3,FALSE), "※5", ""))), "")</f>
        <v>3768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43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44374</v>
      </c>
      <c r="C22" s="30" t="s">
        <v>27</v>
      </c>
      <c r="D22" s="40">
        <f>IFERROR(INT(TRIM(SUBSTITUTE(VLOOKUP($A22&amp;"*",各都道府県の状況!$A:$I,D$3,FALSE), "※5", ""))), "")</f>
        <v>1251</v>
      </c>
      <c r="E22" s="40">
        <f>IFERROR(INT(TRIM(SUBSTITUTE(VLOOKUP($A22&amp;"*",各都道府県の状況!$A:$I,E$3,FALSE), "※5", ""))), "")</f>
        <v>66813</v>
      </c>
      <c r="F22" s="40">
        <f>IFERROR(INT(TRIM(SUBSTITUTE(VLOOKUP($A22&amp;"*",各都道府県の状況!$A:$I,F$3,FALSE), "※5", ""))), "")</f>
        <v>1054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163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44374</v>
      </c>
      <c r="C23" s="30" t="s">
        <v>28</v>
      </c>
      <c r="D23" s="40">
        <f>IFERROR(INT(TRIM(SUBSTITUTE(VLOOKUP($A23&amp;"*",各都道府県の状況!$A:$I,D$3,FALSE), "※5", ""))), "")</f>
        <v>2059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1816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222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44374</v>
      </c>
      <c r="C24" s="30" t="s">
        <v>29</v>
      </c>
      <c r="D24" s="40">
        <f>IFERROR(INT(TRIM(SUBSTITUTE(VLOOKUP($A24&amp;"*",各都道府県の状況!$A:$I,D$3,FALSE), "※5", ""))), "")</f>
        <v>5027</v>
      </c>
      <c r="E24" s="40">
        <f>IFERROR(INT(TRIM(SUBSTITUTE(VLOOKUP($A24&amp;"*",各都道府県の状況!$A:$I,E$3,FALSE), "※5", ""))), "")</f>
        <v>199773</v>
      </c>
      <c r="F24" s="40">
        <f>IFERROR(INT(TRIM(SUBSTITUTE(VLOOKUP($A24&amp;"*",各都道府県の状況!$A:$I,F$3,FALSE), "※5", ""))), "")</f>
        <v>4934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77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44374</v>
      </c>
      <c r="C25" s="30" t="s">
        <v>30</v>
      </c>
      <c r="D25" s="40">
        <f>IFERROR(INT(TRIM(SUBSTITUTE(VLOOKUP($A25&amp;"*",各都道府県の状況!$A:$I,D$3,FALSE), "※5", ""))), "")</f>
        <v>9431</v>
      </c>
      <c r="E25" s="40">
        <f>IFERROR(INT(TRIM(SUBSTITUTE(VLOOKUP($A25&amp;"*",各都道府県の状況!$A:$I,E$3,FALSE), "※5", ""))), "")</f>
        <v>267471</v>
      </c>
      <c r="F25" s="40">
        <f>IFERROR(INT(TRIM(SUBSTITUTE(VLOOKUP($A25&amp;"*",各都道府県の状況!$A:$I,F$3,FALSE), "※5", ""))), "")</f>
        <v>9102</v>
      </c>
      <c r="G25" s="40">
        <f>IFERROR(INT(TRIM(SUBSTITUTE(VLOOKUP($A25&amp;"*",各都道府県の状況!$A:$I,G$3,FALSE), "※5", ""))), "")</f>
        <v>186</v>
      </c>
      <c r="H25" s="40">
        <f>IFERROR(INT(TRIM(SUBSTITUTE(VLOOKUP($A25&amp;"*",各都道府県の状況!$A:$I,H$3,FALSE), "※5", ""))), "")</f>
        <v>143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44374</v>
      </c>
      <c r="C26" s="30" t="s">
        <v>31</v>
      </c>
      <c r="D26" s="40">
        <f>IFERROR(INT(TRIM(SUBSTITUTE(VLOOKUP($A26&amp;"*",各都道府県の状況!$A:$I,D$3,FALSE), "※5", ""))), "")</f>
        <v>9237</v>
      </c>
      <c r="E26" s="40">
        <f>IFERROR(INT(TRIM(SUBSTITUTE(VLOOKUP($A26&amp;"*",各都道府県の状況!$A:$I,E$3,FALSE), "※5", ""))), "")</f>
        <v>396428</v>
      </c>
      <c r="F26" s="40">
        <f>IFERROR(INT(TRIM(SUBSTITUTE(VLOOKUP($A26&amp;"*",各都道府県の状況!$A:$I,F$3,FALSE), "※5", ""))), "")</f>
        <v>8741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346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44374</v>
      </c>
      <c r="C27" s="30" t="s">
        <v>32</v>
      </c>
      <c r="D27" s="40">
        <f>IFERROR(INT(TRIM(SUBSTITUTE(VLOOKUP($A27&amp;"*",各都道府県の状況!$A:$I,D$3,FALSE), "※5", ""))), "")</f>
        <v>50861</v>
      </c>
      <c r="E27" s="40">
        <f>IFERROR(INT(TRIM(SUBSTITUTE(VLOOKUP($A27&amp;"*",各都道府県の状況!$A:$I,E$3,FALSE), "※5", ""))), "")</f>
        <v>814830</v>
      </c>
      <c r="F27" s="40">
        <f>IFERROR(INT(TRIM(SUBSTITUTE(VLOOKUP($A27&amp;"*",各都道府県の状況!$A:$I,F$3,FALSE), "※5", ""))), "")</f>
        <v>48810</v>
      </c>
      <c r="G27" s="40">
        <f>IFERROR(INT(TRIM(SUBSTITUTE(VLOOKUP($A27&amp;"*",各都道府県の状況!$A:$I,G$3,FALSE), "※5", ""))), "")</f>
        <v>955</v>
      </c>
      <c r="H27" s="40">
        <f>IFERROR(INT(TRIM(SUBSTITUTE(VLOOKUP($A27&amp;"*",各都道府県の状況!$A:$I,H$3,FALSE), "※5", ""))), "")</f>
        <v>1096</v>
      </c>
      <c r="I27" s="40">
        <f>IFERROR(INT(TRIM(SUBSTITUTE(VLOOKUP($A27&amp;"*",各都道府県の状況!$A:$I,I$3,FALSE), "※5", ""))), "")</f>
        <v>30</v>
      </c>
    </row>
    <row r="28" spans="1:9" x14ac:dyDescent="0.55000000000000004">
      <c r="A28" s="12" t="s">
        <v>204</v>
      </c>
      <c r="B28" s="13">
        <f t="shared" si="0"/>
        <v>44374</v>
      </c>
      <c r="C28" s="30" t="s">
        <v>33</v>
      </c>
      <c r="D28" s="40">
        <f>IFERROR(INT(TRIM(SUBSTITUTE(VLOOKUP($A28&amp;"*",各都道府県の状況!$A:$I,D$3,FALSE), "※5", ""))), "")</f>
        <v>5246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5172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102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44374</v>
      </c>
      <c r="C29" s="30" t="s">
        <v>34</v>
      </c>
      <c r="D29" s="40">
        <f>IFERROR(INT(TRIM(SUBSTITUTE(VLOOKUP($A29&amp;"*",各都道府県の状況!$A:$I,D$3,FALSE), "※5", ""))), "")</f>
        <v>5541</v>
      </c>
      <c r="E29" s="40">
        <f>IFERROR(INT(TRIM(SUBSTITUTE(VLOOKUP($A29&amp;"*",各都道府県の状況!$A:$I,E$3,FALSE), "※5", ""))), "")</f>
        <v>149744</v>
      </c>
      <c r="F29" s="40">
        <f>IFERROR(INT(TRIM(SUBSTITUTE(VLOOKUP($A29&amp;"*",各都道府県の状況!$A:$I,F$3,FALSE), "※5", ""))), "")</f>
        <v>5345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106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44374</v>
      </c>
      <c r="C30" s="30" t="s">
        <v>35</v>
      </c>
      <c r="D30" s="40">
        <f>IFERROR(INT(TRIM(SUBSTITUTE(VLOOKUP($A30&amp;"*",各都道府県の状況!$A:$I,D$3,FALSE), "※5", ""))), "")</f>
        <v>16553</v>
      </c>
      <c r="E30" s="40">
        <f>IFERROR(INT(TRIM(SUBSTITUTE(VLOOKUP($A30&amp;"*",各都道府県の状況!$A:$I,E$3,FALSE), "※5", ""))), "")</f>
        <v>280856</v>
      </c>
      <c r="F30" s="40">
        <f>IFERROR(INT(TRIM(SUBSTITUTE(VLOOKUP($A30&amp;"*",各都道府県の状況!$A:$I,F$3,FALSE), "※5", ""))), "")</f>
        <v>16134</v>
      </c>
      <c r="G30" s="40">
        <f>IFERROR(INT(TRIM(SUBSTITUTE(VLOOKUP($A30&amp;"*",各都道府県の状況!$A:$I,G$3,FALSE), "※5", ""))), "")</f>
        <v>241</v>
      </c>
      <c r="H30" s="40">
        <f>IFERROR(INT(TRIM(SUBSTITUTE(VLOOKUP($A30&amp;"*",各都道府県の状況!$A:$I,H$3,FALSE), "※5", ""))), "")</f>
        <v>164</v>
      </c>
      <c r="I30" s="40">
        <f>IFERROR(INT(TRIM(SUBSTITUTE(VLOOKUP($A30&amp;"*",各都道府県の状況!$A:$I,I$3,FALSE), "※5", ""))), "")</f>
        <v>13</v>
      </c>
    </row>
    <row r="31" spans="1:9" x14ac:dyDescent="0.55000000000000004">
      <c r="A31" s="12" t="s">
        <v>207</v>
      </c>
      <c r="B31" s="13">
        <f t="shared" si="0"/>
        <v>44374</v>
      </c>
      <c r="C31" s="30" t="s">
        <v>36</v>
      </c>
      <c r="D31" s="40">
        <f>IFERROR(INT(TRIM(SUBSTITUTE(VLOOKUP($A31&amp;"*",各都道府県の状況!$A:$I,D$3,FALSE), "※5", ""))), "")</f>
        <v>103134</v>
      </c>
      <c r="E31" s="40">
        <f>IFERROR(INT(TRIM(SUBSTITUTE(VLOOKUP($A31&amp;"*",各都道府県の状況!$A:$I,E$3,FALSE), "※5", ""))), "")</f>
        <v>2122788</v>
      </c>
      <c r="F31" s="40">
        <f>IFERROR(INT(TRIM(SUBSTITUTE(VLOOKUP($A31&amp;"*",各都道府県の状況!$A:$I,F$3,FALSE), "※5", ""))), "")</f>
        <v>98265</v>
      </c>
      <c r="G31" s="40">
        <f>IFERROR(INT(TRIM(SUBSTITUTE(VLOOKUP($A31&amp;"*",各都道府県の状況!$A:$I,G$3,FALSE), "※5", ""))), "")</f>
        <v>2647</v>
      </c>
      <c r="H31" s="40">
        <f>IFERROR(INT(TRIM(SUBSTITUTE(VLOOKUP($A31&amp;"*",各都道府県の状況!$A:$I,H$3,FALSE), "※5", ""))), "")</f>
        <v>1413</v>
      </c>
      <c r="I31" s="40">
        <f>IFERROR(INT(TRIM(SUBSTITUTE(VLOOKUP($A31&amp;"*",各都道府県の状況!$A:$I,I$3,FALSE), "※5", ""))), "")</f>
        <v>170</v>
      </c>
    </row>
    <row r="32" spans="1:9" x14ac:dyDescent="0.55000000000000004">
      <c r="A32" s="12" t="s">
        <v>208</v>
      </c>
      <c r="B32" s="13">
        <f t="shared" si="0"/>
        <v>44374</v>
      </c>
      <c r="C32" s="30" t="s">
        <v>37</v>
      </c>
      <c r="D32" s="40">
        <f>IFERROR(INT(TRIM(SUBSTITUTE(VLOOKUP($A32&amp;"*",各都道府県の状況!$A:$I,D$3,FALSE), "※5", ""))), "")</f>
        <v>40850</v>
      </c>
      <c r="E32" s="40">
        <f>IFERROR(INT(TRIM(SUBSTITUTE(VLOOKUP($A32&amp;"*",各都道府県の状況!$A:$I,E$3,FALSE), "※5", ""))), "")</f>
        <v>503007</v>
      </c>
      <c r="F32" s="40">
        <f>IFERROR(INT(TRIM(SUBSTITUTE(VLOOKUP($A32&amp;"*",各都道府県の状況!$A:$I,F$3,FALSE), "※5", ""))), "")</f>
        <v>39303</v>
      </c>
      <c r="G32" s="40">
        <f>IFERROR(INT(TRIM(SUBSTITUTE(VLOOKUP($A32&amp;"*",各都道府県の状況!$A:$I,G$3,FALSE), "※5", ""))), "")</f>
        <v>1282</v>
      </c>
      <c r="H32" s="40">
        <f>IFERROR(INT(TRIM(SUBSTITUTE(VLOOKUP($A32&amp;"*",各都道府県の状況!$A:$I,H$3,FALSE), "※5", ""))), "")</f>
        <v>265</v>
      </c>
      <c r="I32" s="40">
        <f>IFERROR(INT(TRIM(SUBSTITUTE(VLOOKUP($A32&amp;"*",各都道府県の状況!$A:$I,I$3,FALSE), "※5", ""))), "")</f>
        <v>24</v>
      </c>
    </row>
    <row r="33" spans="1:9" x14ac:dyDescent="0.55000000000000004">
      <c r="A33" s="12" t="s">
        <v>209</v>
      </c>
      <c r="B33" s="13">
        <f t="shared" si="0"/>
        <v>44374</v>
      </c>
      <c r="C33" s="30" t="s">
        <v>38</v>
      </c>
      <c r="D33" s="40">
        <f>IFERROR(INT(TRIM(SUBSTITUTE(VLOOKUP($A33&amp;"*",各都道府県の状況!$A:$I,D$3,FALSE), "※5", ""))), "")</f>
        <v>8281</v>
      </c>
      <c r="E33" s="40">
        <f>IFERROR(INT(TRIM(SUBSTITUTE(VLOOKUP($A33&amp;"*",各都道府県の状況!$A:$I,E$3,FALSE), "※5", ""))), "")</f>
        <v>166297</v>
      </c>
      <c r="F33" s="40">
        <f>IFERROR(INT(TRIM(SUBSTITUTE(VLOOKUP($A33&amp;"*",各都道府県の状況!$A:$I,F$3,FALSE), "※5", ""))), "")</f>
        <v>7971</v>
      </c>
      <c r="G33" s="40">
        <f>IFERROR(INT(TRIM(SUBSTITUTE(VLOOKUP($A33&amp;"*",各都道府県の状況!$A:$I,G$3,FALSE), "※5", ""))), "")</f>
        <v>129</v>
      </c>
      <c r="H33" s="40">
        <f>IFERROR(INT(TRIM(SUBSTITUTE(VLOOKUP($A33&amp;"*",各都道府県の状況!$A:$I,H$3,FALSE), "※5", ""))), "")</f>
        <v>181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44374</v>
      </c>
      <c r="C34" s="30" t="s">
        <v>39</v>
      </c>
      <c r="D34" s="40">
        <f>IFERROR(INT(TRIM(SUBSTITUTE(VLOOKUP($A34&amp;"*",各都道府県の状況!$A:$I,D$3,FALSE), "※5", ""))), "")</f>
        <v>2673</v>
      </c>
      <c r="E34" s="40">
        <f>IFERROR(INT(TRIM(SUBSTITUTE(VLOOKUP($A34&amp;"*",各都道府県の状況!$A:$I,E$3,FALSE), "※5", ""))), "")</f>
        <v>41647</v>
      </c>
      <c r="F34" s="40">
        <f>IFERROR(INT(TRIM(SUBSTITUTE(VLOOKUP($A34&amp;"*",各都道府県の状況!$A:$I,F$3,FALSE), "※5", ""))), "")</f>
        <v>2549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17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44374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82415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44374</v>
      </c>
      <c r="C36" s="30" t="s">
        <v>41</v>
      </c>
      <c r="D36" s="40">
        <f>IFERROR(INT(TRIM(SUBSTITUTE(VLOOKUP($A36&amp;"*",各都道府県の状況!$A:$I,D$3,FALSE), "※5", ""))), "")</f>
        <v>552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548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44374</v>
      </c>
      <c r="C37" s="30" t="s">
        <v>42</v>
      </c>
      <c r="D37" s="40">
        <f>IFERROR(INT(TRIM(SUBSTITUTE(VLOOKUP($A37&amp;"*",各都道府県の状況!$A:$I,D$3,FALSE), "※5", ""))), "")</f>
        <v>7588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44374</v>
      </c>
      <c r="C38" s="30" t="s">
        <v>43</v>
      </c>
      <c r="D38" s="40">
        <f>IFERROR(INT(TRIM(SUBSTITUTE(VLOOKUP($A38&amp;"*",各都道府県の状況!$A:$I,D$3,FALSE), "※5", ""))), "")</f>
        <v>11475</v>
      </c>
      <c r="E38" s="40">
        <f>IFERROR(INT(TRIM(SUBSTITUTE(VLOOKUP($A38&amp;"*",各都道府県の状況!$A:$I,E$3,FALSE), "※5", ""))), "")</f>
        <v>546309</v>
      </c>
      <c r="F38" s="40">
        <f>IFERROR(INT(TRIM(SUBSTITUTE(VLOOKUP($A38&amp;"*",各都道府県の状況!$A:$I,F$3,FALSE), "※5", ""))), "")</f>
        <v>11092</v>
      </c>
      <c r="G38" s="40">
        <f>IFERROR(INT(TRIM(SUBSTITUTE(VLOOKUP($A38&amp;"*",各都道府県の状況!$A:$I,G$3,FALSE), "※5", ""))), "")</f>
        <v>174</v>
      </c>
      <c r="H38" s="40">
        <f>IFERROR(INT(TRIM(SUBSTITUTE(VLOOKUP($A38&amp;"*",各都道府県の状況!$A:$I,H$3,FALSE), "※5", ""))), "")</f>
        <v>174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44374</v>
      </c>
      <c r="C39" s="30" t="s">
        <v>44</v>
      </c>
      <c r="D39" s="40">
        <f>IFERROR(INT(TRIM(SUBSTITUTE(VLOOKUP($A39&amp;"*",各都道府県の状況!$A:$I,D$3,FALSE), "※5", ""))), "")</f>
        <v>3132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2994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61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44374</v>
      </c>
      <c r="C40" s="30" t="s">
        <v>45</v>
      </c>
      <c r="D40" s="40">
        <f>IFERROR(INT(TRIM(SUBSTITUTE(VLOOKUP($A40&amp;"*",各都道府県の状況!$A:$I,D$3,FALSE), "※5", ""))), "")</f>
        <v>1655</v>
      </c>
      <c r="E40" s="40">
        <f>IFERROR(INT(TRIM(SUBSTITUTE(VLOOKUP($A40&amp;"*",各都道府県の状況!$A:$I,E$3,FALSE), "※5", ""))), "")</f>
        <v>64295</v>
      </c>
      <c r="F40" s="40">
        <f>IFERROR(INT(TRIM(SUBSTITUTE(VLOOKUP($A40&amp;"*",各都道府県の状況!$A:$I,F$3,FALSE), "※5", ""))), "")</f>
        <v>1582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44374</v>
      </c>
      <c r="C41" s="30" t="s">
        <v>46</v>
      </c>
      <c r="D41" s="40">
        <f>IFERROR(INT(TRIM(SUBSTITUTE(VLOOKUP($A41&amp;"*",各都道府県の状況!$A:$I,D$3,FALSE), "※5", ""))), "")</f>
        <v>2093</v>
      </c>
      <c r="E41" s="40">
        <f>IFERROR(INT(TRIM(SUBSTITUTE(VLOOKUP($A41&amp;"*",各都道府県の状況!$A:$I,E$3,FALSE), "※5", ""))), "")</f>
        <v>85130</v>
      </c>
      <c r="F41" s="40">
        <f>IFERROR(INT(TRIM(SUBSTITUTE(VLOOKUP($A41&amp;"*",各都道府県の状況!$A:$I,F$3,FALSE), "※5", ""))), "")</f>
        <v>2041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27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44374</v>
      </c>
      <c r="C42" s="30" t="s">
        <v>47</v>
      </c>
      <c r="D42" s="40">
        <f>IFERROR(INT(TRIM(SUBSTITUTE(VLOOKUP($A42&amp;"*",各都道府県の状況!$A:$I,D$3,FALSE), "※5", ""))), "")</f>
        <v>2752</v>
      </c>
      <c r="E42" s="40">
        <f>IFERROR(INT(TRIM(SUBSTITUTE(VLOOKUP($A42&amp;"*",各都道府県の状況!$A:$I,E$3,FALSE), "※5", ""))), "")</f>
        <v>95444</v>
      </c>
      <c r="F42" s="40">
        <f>IFERROR(INT(TRIM(SUBSTITUTE(VLOOKUP($A42&amp;"*",各都道府県の状況!$A:$I,F$3,FALSE), "※5", ""))), "")</f>
        <v>2667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10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44374</v>
      </c>
      <c r="C43" s="30" t="s">
        <v>48</v>
      </c>
      <c r="D43" s="40">
        <f>IFERROR(INT(TRIM(SUBSTITUTE(VLOOKUP($A43&amp;"*",各都道府県の状況!$A:$I,D$3,FALSE), "※5", ""))), "")</f>
        <v>1797</v>
      </c>
      <c r="E43" s="40">
        <f>IFERROR(INT(TRIM(SUBSTITUTE(VLOOKUP($A43&amp;"*",各都道府県の状況!$A:$I,E$3,FALSE), "※5", ""))), "")</f>
        <v>11202</v>
      </c>
      <c r="F43" s="40">
        <f>IFERROR(INT(TRIM(SUBSTITUTE(VLOOKUP($A43&amp;"*",各都道府県の状況!$A:$I,F$3,FALSE), "※5", ""))), "")</f>
        <v>1679</v>
      </c>
      <c r="G43" s="40">
        <f>IFERROR(INT(TRIM(SUBSTITUTE(VLOOKUP($A43&amp;"*",各都道府県の状況!$A:$I,G$3,FALSE), "※5", ""))), "")</f>
        <v>24</v>
      </c>
      <c r="H43" s="40">
        <f>IFERROR(INT(TRIM(SUBSTITUTE(VLOOKUP($A43&amp;"*",各都道府県の状況!$A:$I,H$3,FALSE), "※5", ""))), "")</f>
        <v>94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44374</v>
      </c>
      <c r="C44" s="30" t="s">
        <v>49</v>
      </c>
      <c r="D44" s="40">
        <f>IFERROR(INT(TRIM(SUBSTITUTE(VLOOKUP($A44&amp;"*",各都道府県の状況!$A:$I,D$3,FALSE), "※5", ""))), "")</f>
        <v>35439</v>
      </c>
      <c r="E44" s="40">
        <f>IFERROR(INT(TRIM(SUBSTITUTE(VLOOKUP($A44&amp;"*",各都道府県の状況!$A:$I,E$3,FALSE), "※5", ""))), "")</f>
        <v>823415</v>
      </c>
      <c r="F44" s="40">
        <f>IFERROR(INT(TRIM(SUBSTITUTE(VLOOKUP($A44&amp;"*",各都道府県の状況!$A:$I,F$3,FALSE), "※5", ""))), "")</f>
        <v>34386</v>
      </c>
      <c r="G44" s="40">
        <f>IFERROR(INT(TRIM(SUBSTITUTE(VLOOKUP($A44&amp;"*",各都道府県の状況!$A:$I,G$3,FALSE), "※5", ""))), "")</f>
        <v>519</v>
      </c>
      <c r="H44" s="40">
        <f>IFERROR(INT(TRIM(SUBSTITUTE(VLOOKUP($A44&amp;"*",各都道府県の状況!$A:$I,H$3,FALSE), "※5", ""))), "")</f>
        <v>509</v>
      </c>
      <c r="I44" s="40">
        <f>IFERROR(INT(TRIM(SUBSTITUTE(VLOOKUP($A44&amp;"*",各都道府県の状況!$A:$I,I$3,FALSE), "※5", ""))), "")</f>
        <v>15</v>
      </c>
    </row>
    <row r="45" spans="1:9" x14ac:dyDescent="0.55000000000000004">
      <c r="A45" s="12" t="s">
        <v>221</v>
      </c>
      <c r="B45" s="13">
        <f t="shared" si="0"/>
        <v>44374</v>
      </c>
      <c r="C45" s="30" t="s">
        <v>50</v>
      </c>
      <c r="D45" s="40">
        <f>IFERROR(INT(TRIM(SUBSTITUTE(VLOOKUP($A45&amp;"*",各都道府県の状況!$A:$I,D$3,FALSE), "※5", ""))), "")</f>
        <v>2554</v>
      </c>
      <c r="E45" s="40">
        <f>IFERROR(INT(TRIM(SUBSTITUTE(VLOOKUP($A45&amp;"*",各都道府県の状況!$A:$I,E$3,FALSE), "※5", ""))), "")</f>
        <v>56306</v>
      </c>
      <c r="F45" s="40">
        <f>IFERROR(INT(TRIM(SUBSTITUTE(VLOOKUP($A45&amp;"*",各都道府県の状況!$A:$I,F$3,FALSE), "※5", ""))), "")</f>
        <v>2550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44374</v>
      </c>
      <c r="C46" s="30" t="s">
        <v>51</v>
      </c>
      <c r="D46" s="40">
        <f>IFERROR(INT(TRIM(SUBSTITUTE(VLOOKUP($A46&amp;"*",各都道府県の状況!$A:$I,D$3,FALSE), "※5", ""))), "")</f>
        <v>3163</v>
      </c>
      <c r="E46" s="40">
        <f>IFERROR(INT(TRIM(SUBSTITUTE(VLOOKUP($A46&amp;"*",各都道府県の状況!$A:$I,E$3,FALSE), "※5", ""))), "")</f>
        <v>123242</v>
      </c>
      <c r="F46" s="40">
        <f>IFERROR(INT(TRIM(SUBSTITUTE(VLOOKUP($A46&amp;"*",各都道府県の状況!$A:$I,F$3,FALSE), "※5", ""))), "")</f>
        <v>3011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83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44374</v>
      </c>
      <c r="C47" s="30" t="s">
        <v>52</v>
      </c>
      <c r="D47" s="40">
        <f>IFERROR(INT(TRIM(SUBSTITUTE(VLOOKUP($A47&amp;"*",各都道府県の状況!$A:$I,D$3,FALSE), "※5", ""))), "")</f>
        <v>6464</v>
      </c>
      <c r="E47" s="40">
        <f>IFERROR(INT(TRIM(SUBSTITUTE(VLOOKUP($A47&amp;"*",各都道府県の状況!$A:$I,E$3,FALSE), "※5", ""))), "")</f>
        <v>81830</v>
      </c>
      <c r="F47" s="40">
        <f>IFERROR(INT(TRIM(SUBSTITUTE(VLOOKUP($A47&amp;"*",各都道府県の状況!$A:$I,F$3,FALSE), "※5", ""))), "")</f>
        <v>6266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85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44374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166572</v>
      </c>
      <c r="F48" s="40">
        <f>IFERROR(INT(TRIM(SUBSTITUTE(VLOOKUP($A48&amp;"*",各都道府県の状況!$A:$I,F$3,FALSE), "※5", ""))), "")</f>
        <v>3395</v>
      </c>
      <c r="G48" s="40">
        <f>IFERROR(INT(TRIM(SUBSTITUTE(VLOOKUP($A48&amp;"*",各都道府県の状況!$A:$I,G$3,FALSE), "※5", ""))), "")</f>
        <v>62</v>
      </c>
      <c r="H48" s="40">
        <f>IFERROR(INT(TRIM(SUBSTITUTE(VLOOKUP($A48&amp;"*",各都道府県の状況!$A:$I,H$3,FALSE), "※5", ""))), "")</f>
        <v>34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44374</v>
      </c>
      <c r="C49" s="30" t="s">
        <v>54</v>
      </c>
      <c r="D49" s="40">
        <f>IFERROR(INT(TRIM(SUBSTITUTE(VLOOKUP($A49&amp;"*",各都道府県の状況!$A:$I,D$3,FALSE), "※5", ""))), "")</f>
        <v>3076</v>
      </c>
      <c r="E49" s="40">
        <f>IFERROR(INT(TRIM(SUBSTITUTE(VLOOKUP($A49&amp;"*",各都道府県の状況!$A:$I,E$3,FALSE), "※5", ""))), "")</f>
        <v>44111</v>
      </c>
      <c r="F49" s="40">
        <f>IFERROR(INT(TRIM(SUBSTITUTE(VLOOKUP($A49&amp;"*",各都道府県の状況!$A:$I,F$3,FALSE), "※5", ""))), "")</f>
        <v>3019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44374</v>
      </c>
      <c r="C50" s="30" t="s">
        <v>55</v>
      </c>
      <c r="D50" s="40">
        <f>IFERROR(INT(TRIM(SUBSTITUTE(VLOOKUP($A50&amp;"*",各都道府県の状況!$A:$I,D$3,FALSE), "※5", ""))), "")</f>
        <v>3662</v>
      </c>
      <c r="E50" s="40">
        <f>IFERROR(INT(TRIM(SUBSTITUTE(VLOOKUP($A50&amp;"*",各都道府県の状況!$A:$I,E$3,FALSE), "※5", ""))), "")</f>
        <v>110479</v>
      </c>
      <c r="F50" s="40">
        <f>IFERROR(INT(TRIM(SUBSTITUTE(VLOOKUP($A50&amp;"*",各都道府県の状況!$A:$I,F$3,FALSE), "※5", ""))), "")</f>
        <v>3606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47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44374</v>
      </c>
      <c r="C51" s="30" t="s">
        <v>56</v>
      </c>
      <c r="D51" s="40">
        <f>IFERROR(INT(TRIM(SUBSTITUTE(VLOOKUP($A51&amp;"*",各都道府県の状況!$A:$I,D$3,FALSE), "※5", ""))), "")</f>
        <v>20607</v>
      </c>
      <c r="E51" s="40">
        <f>IFERROR(INT(TRIM(SUBSTITUTE(VLOOKUP($A51&amp;"*",各都道府県の状況!$A:$I,E$3,FALSE), "※5", ""))), "")</f>
        <v>248208</v>
      </c>
      <c r="F51" s="40">
        <f>IFERROR(INT(TRIM(SUBSTITUTE(VLOOKUP($A51&amp;"*",各都道府県の状況!$A:$I,F$3,FALSE), "※5", ""))), "")</f>
        <v>19227</v>
      </c>
      <c r="G51" s="40">
        <f>IFERROR(INT(TRIM(SUBSTITUTE(VLOOKUP($A51&amp;"*",各都道府県の状況!$A:$I,G$3,FALSE), "※5", ""))), "")</f>
        <v>179</v>
      </c>
      <c r="H51" s="40">
        <f>IFERROR(INT(TRIM(SUBSTITUTE(VLOOKUP($A51&amp;"*",各都道府県の状況!$A:$I,H$3,FALSE), "※5", ""))), "")</f>
        <v>1207</v>
      </c>
      <c r="I51" s="40">
        <f>IFERROR(INT(TRIM(SUBSTITUTE(VLOOKUP($A51&amp;"*",各都道府県の状況!$A:$I,I$3,FALSE), "※5", ""))), "")</f>
        <v>64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332</v>
      </c>
      <c r="D4" s="130" t="s">
        <v>333</v>
      </c>
      <c r="E4" s="132" t="s">
        <v>334</v>
      </c>
      <c r="F4" s="133"/>
      <c r="G4" s="134" t="s">
        <v>335</v>
      </c>
      <c r="H4" s="134" t="s">
        <v>336</v>
      </c>
      <c r="I4" s="19"/>
    </row>
    <row r="5" spans="1:9" ht="13.25" customHeight="1" x14ac:dyDescent="0.55000000000000004">
      <c r="B5" s="127"/>
      <c r="C5" s="129"/>
      <c r="D5" s="131"/>
      <c r="E5" s="108" t="s">
        <v>337</v>
      </c>
      <c r="F5" s="109" t="s">
        <v>338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41244</v>
      </c>
      <c r="D6" s="110">
        <v>772249</v>
      </c>
      <c r="E6" s="110">
        <v>1318</v>
      </c>
      <c r="F6" s="111">
        <v>29</v>
      </c>
      <c r="G6" s="110">
        <v>38599</v>
      </c>
      <c r="H6" s="110">
        <v>1385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2477</v>
      </c>
      <c r="D7" s="110">
        <v>49888</v>
      </c>
      <c r="E7" s="111">
        <v>34</v>
      </c>
      <c r="F7" s="111">
        <v>0</v>
      </c>
      <c r="G7" s="110">
        <v>2412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1667</v>
      </c>
      <c r="D8" s="110">
        <v>83925</v>
      </c>
      <c r="E8" s="111">
        <v>50</v>
      </c>
      <c r="F8" s="111">
        <v>1</v>
      </c>
      <c r="G8" s="110">
        <v>1571</v>
      </c>
      <c r="H8" s="11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9108</v>
      </c>
      <c r="D9" s="110">
        <v>155771</v>
      </c>
      <c r="E9" s="111">
        <v>59</v>
      </c>
      <c r="F9" s="111">
        <v>5</v>
      </c>
      <c r="G9" s="110">
        <v>8957</v>
      </c>
      <c r="H9" s="111">
        <v>89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835</v>
      </c>
      <c r="D10" s="110">
        <v>14558</v>
      </c>
      <c r="E10" s="111">
        <v>70</v>
      </c>
      <c r="F10" s="111">
        <v>1</v>
      </c>
      <c r="G10" s="111">
        <v>745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2020</v>
      </c>
      <c r="D11" s="110">
        <v>64565</v>
      </c>
      <c r="E11" s="111">
        <v>13</v>
      </c>
      <c r="F11" s="111">
        <v>2</v>
      </c>
      <c r="G11" s="110">
        <v>1960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4851</v>
      </c>
      <c r="D12" s="110">
        <v>276508</v>
      </c>
      <c r="E12" s="111">
        <v>118</v>
      </c>
      <c r="F12" s="111">
        <v>4</v>
      </c>
      <c r="G12" s="110">
        <v>4572</v>
      </c>
      <c r="H12" s="11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10477</v>
      </c>
      <c r="D13" s="110">
        <v>33152</v>
      </c>
      <c r="E13" s="111">
        <v>265</v>
      </c>
      <c r="F13" s="111">
        <v>6</v>
      </c>
      <c r="G13" s="110">
        <v>10049</v>
      </c>
      <c r="H13" s="111">
        <v>163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6959</v>
      </c>
      <c r="D14" s="110">
        <v>284049</v>
      </c>
      <c r="E14" s="111">
        <v>227</v>
      </c>
      <c r="F14" s="111">
        <v>11</v>
      </c>
      <c r="G14" s="110">
        <v>6651</v>
      </c>
      <c r="H14" s="11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8026</v>
      </c>
      <c r="D15" s="110">
        <v>190917</v>
      </c>
      <c r="E15" s="111">
        <v>57</v>
      </c>
      <c r="F15" s="111">
        <v>7</v>
      </c>
      <c r="G15" s="110">
        <v>7817</v>
      </c>
      <c r="H15" s="111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46185</v>
      </c>
      <c r="D16" s="110">
        <v>956801</v>
      </c>
      <c r="E16" s="110">
        <v>1026</v>
      </c>
      <c r="F16" s="111">
        <v>14</v>
      </c>
      <c r="G16" s="110">
        <v>44329</v>
      </c>
      <c r="H16" s="111">
        <v>830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39934</v>
      </c>
      <c r="D17" s="110">
        <v>671879</v>
      </c>
      <c r="E17" s="110">
        <v>1047</v>
      </c>
      <c r="F17" s="111">
        <v>17</v>
      </c>
      <c r="G17" s="110">
        <v>38183</v>
      </c>
      <c r="H17" s="111">
        <v>704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172427</v>
      </c>
      <c r="D18" s="110">
        <v>2488038</v>
      </c>
      <c r="E18" s="110">
        <v>4135</v>
      </c>
      <c r="F18" s="111">
        <v>37</v>
      </c>
      <c r="G18" s="110">
        <v>166069</v>
      </c>
      <c r="H18" s="110">
        <v>2223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66810</v>
      </c>
      <c r="D19" s="110">
        <v>1022092</v>
      </c>
      <c r="E19" s="110">
        <v>1697</v>
      </c>
      <c r="F19" s="111">
        <v>41</v>
      </c>
      <c r="G19" s="110">
        <v>64169</v>
      </c>
      <c r="H19" s="111">
        <v>944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3397</v>
      </c>
      <c r="D20" s="110">
        <v>168441</v>
      </c>
      <c r="E20" s="111">
        <v>51</v>
      </c>
      <c r="F20" s="111">
        <v>2</v>
      </c>
      <c r="G20" s="110">
        <v>3299</v>
      </c>
      <c r="H20" s="11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2037</v>
      </c>
      <c r="D21" s="110">
        <v>72570</v>
      </c>
      <c r="E21" s="111">
        <v>58</v>
      </c>
      <c r="F21" s="111">
        <v>1</v>
      </c>
      <c r="G21" s="110">
        <v>1941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3928</v>
      </c>
      <c r="D22" s="110">
        <v>121358</v>
      </c>
      <c r="E22" s="111">
        <v>43</v>
      </c>
      <c r="F22" s="111">
        <v>0</v>
      </c>
      <c r="G22" s="110">
        <v>3768</v>
      </c>
      <c r="H22" s="11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1251</v>
      </c>
      <c r="D23" s="110">
        <v>66813</v>
      </c>
      <c r="E23" s="111">
        <v>163</v>
      </c>
      <c r="F23" s="111">
        <v>0</v>
      </c>
      <c r="G23" s="110">
        <v>1054</v>
      </c>
      <c r="H23" s="11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2059</v>
      </c>
      <c r="D24" s="110">
        <v>54750</v>
      </c>
      <c r="E24" s="111">
        <v>222</v>
      </c>
      <c r="F24" s="111">
        <v>0</v>
      </c>
      <c r="G24" s="110">
        <v>1816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5027</v>
      </c>
      <c r="D25" s="110">
        <v>199773</v>
      </c>
      <c r="E25" s="111">
        <v>77</v>
      </c>
      <c r="F25" s="111">
        <v>2</v>
      </c>
      <c r="G25" s="110">
        <v>4934</v>
      </c>
      <c r="H25" s="11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9431</v>
      </c>
      <c r="D26" s="110">
        <v>267471</v>
      </c>
      <c r="E26" s="111">
        <v>143</v>
      </c>
      <c r="F26" s="111">
        <v>4</v>
      </c>
      <c r="G26" s="110">
        <v>9102</v>
      </c>
      <c r="H26" s="111">
        <v>186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9237</v>
      </c>
      <c r="D27" s="110">
        <v>396428</v>
      </c>
      <c r="E27" s="111">
        <v>346</v>
      </c>
      <c r="F27" s="111">
        <v>4</v>
      </c>
      <c r="G27" s="110">
        <v>8741</v>
      </c>
      <c r="H27" s="111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50861</v>
      </c>
      <c r="D28" s="110">
        <v>814830</v>
      </c>
      <c r="E28" s="110">
        <v>1096</v>
      </c>
      <c r="F28" s="111">
        <v>30</v>
      </c>
      <c r="G28" s="110">
        <v>48810</v>
      </c>
      <c r="H28" s="111">
        <v>955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5246</v>
      </c>
      <c r="D29" s="110">
        <v>142045</v>
      </c>
      <c r="E29" s="111">
        <v>102</v>
      </c>
      <c r="F29" s="111">
        <v>4</v>
      </c>
      <c r="G29" s="110">
        <v>5172</v>
      </c>
      <c r="H29" s="111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5541</v>
      </c>
      <c r="D30" s="110">
        <v>149744</v>
      </c>
      <c r="E30" s="111">
        <v>106</v>
      </c>
      <c r="F30" s="111">
        <v>6</v>
      </c>
      <c r="G30" s="110">
        <v>5345</v>
      </c>
      <c r="H30" s="11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16553</v>
      </c>
      <c r="D31" s="110">
        <v>280856</v>
      </c>
      <c r="E31" s="111">
        <v>164</v>
      </c>
      <c r="F31" s="111">
        <v>13</v>
      </c>
      <c r="G31" s="110">
        <v>16134</v>
      </c>
      <c r="H31" s="111">
        <v>241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103134</v>
      </c>
      <c r="D32" s="110">
        <v>2122788</v>
      </c>
      <c r="E32" s="110">
        <v>1413</v>
      </c>
      <c r="F32" s="111">
        <v>170</v>
      </c>
      <c r="G32" s="110">
        <v>98265</v>
      </c>
      <c r="H32" s="110">
        <v>2647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40850</v>
      </c>
      <c r="D33" s="110">
        <v>503007</v>
      </c>
      <c r="E33" s="111">
        <v>265</v>
      </c>
      <c r="F33" s="111">
        <v>24</v>
      </c>
      <c r="G33" s="110">
        <v>39303</v>
      </c>
      <c r="H33" s="110">
        <v>1282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8281</v>
      </c>
      <c r="D34" s="110">
        <v>166297</v>
      </c>
      <c r="E34" s="111">
        <v>181</v>
      </c>
      <c r="F34" s="111">
        <v>6</v>
      </c>
      <c r="G34" s="110">
        <v>7971</v>
      </c>
      <c r="H34" s="111">
        <v>129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2673</v>
      </c>
      <c r="D35" s="110">
        <v>41647</v>
      </c>
      <c r="E35" s="111">
        <v>17</v>
      </c>
      <c r="F35" s="111">
        <v>2</v>
      </c>
      <c r="G35" s="110">
        <v>2549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466</v>
      </c>
      <c r="D36" s="110">
        <v>82415</v>
      </c>
      <c r="E36" s="111">
        <v>2</v>
      </c>
      <c r="F36" s="111">
        <v>0</v>
      </c>
      <c r="G36" s="111">
        <v>455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552</v>
      </c>
      <c r="D37" s="110">
        <v>29812</v>
      </c>
      <c r="E37" s="111">
        <v>3</v>
      </c>
      <c r="F37" s="111">
        <v>1</v>
      </c>
      <c r="G37" s="111">
        <v>548</v>
      </c>
      <c r="H37" s="11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7588</v>
      </c>
      <c r="D38" s="110">
        <v>162012</v>
      </c>
      <c r="E38" s="111">
        <v>72</v>
      </c>
      <c r="F38" s="111">
        <v>8</v>
      </c>
      <c r="G38" s="110">
        <v>7385</v>
      </c>
      <c r="H38" s="11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11475</v>
      </c>
      <c r="D39" s="110">
        <v>546309</v>
      </c>
      <c r="E39" s="111">
        <v>174</v>
      </c>
      <c r="F39" s="111">
        <v>13</v>
      </c>
      <c r="G39" s="110">
        <v>11092</v>
      </c>
      <c r="H39" s="111">
        <v>174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3132</v>
      </c>
      <c r="D40" s="110">
        <v>119622</v>
      </c>
      <c r="E40" s="111">
        <v>61</v>
      </c>
      <c r="F40" s="111">
        <v>1</v>
      </c>
      <c r="G40" s="110">
        <v>2994</v>
      </c>
      <c r="H40" s="111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1655</v>
      </c>
      <c r="D41" s="110">
        <v>64295</v>
      </c>
      <c r="E41" s="111">
        <v>10</v>
      </c>
      <c r="F41" s="111">
        <v>0</v>
      </c>
      <c r="G41" s="110">
        <v>1582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2093</v>
      </c>
      <c r="D42" s="110">
        <v>85130</v>
      </c>
      <c r="E42" s="111">
        <v>27</v>
      </c>
      <c r="F42" s="111">
        <v>1</v>
      </c>
      <c r="G42" s="110">
        <v>2041</v>
      </c>
      <c r="H42" s="11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2752</v>
      </c>
      <c r="D43" s="110">
        <v>95444</v>
      </c>
      <c r="E43" s="111">
        <v>10</v>
      </c>
      <c r="F43" s="111">
        <v>3</v>
      </c>
      <c r="G43" s="110">
        <v>2667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1797</v>
      </c>
      <c r="D44" s="110">
        <v>11202</v>
      </c>
      <c r="E44" s="111">
        <v>94</v>
      </c>
      <c r="F44" s="111">
        <v>6</v>
      </c>
      <c r="G44" s="110">
        <v>1679</v>
      </c>
      <c r="H44" s="111">
        <v>24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35439</v>
      </c>
      <c r="D45" s="110">
        <v>823415</v>
      </c>
      <c r="E45" s="111">
        <v>509</v>
      </c>
      <c r="F45" s="111">
        <v>15</v>
      </c>
      <c r="G45" s="110">
        <v>34386</v>
      </c>
      <c r="H45" s="111">
        <v>519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2554</v>
      </c>
      <c r="D46" s="110">
        <v>56306</v>
      </c>
      <c r="E46" s="111">
        <v>16</v>
      </c>
      <c r="F46" s="111">
        <v>0</v>
      </c>
      <c r="G46" s="110">
        <v>2550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3163</v>
      </c>
      <c r="D47" s="110">
        <v>123242</v>
      </c>
      <c r="E47" s="111">
        <v>83</v>
      </c>
      <c r="F47" s="111">
        <v>0</v>
      </c>
      <c r="G47" s="110">
        <v>3011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6464</v>
      </c>
      <c r="D48" s="110">
        <v>81830</v>
      </c>
      <c r="E48" s="111">
        <v>85</v>
      </c>
      <c r="F48" s="111">
        <v>7</v>
      </c>
      <c r="G48" s="110">
        <v>6266</v>
      </c>
      <c r="H48" s="111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3491</v>
      </c>
      <c r="D49" s="110">
        <v>166572</v>
      </c>
      <c r="E49" s="111">
        <v>34</v>
      </c>
      <c r="F49" s="111">
        <v>1</v>
      </c>
      <c r="G49" s="110">
        <v>3395</v>
      </c>
      <c r="H49" s="111">
        <v>62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3076</v>
      </c>
      <c r="D50" s="110">
        <v>44111</v>
      </c>
      <c r="E50" s="111">
        <v>20</v>
      </c>
      <c r="F50" s="111">
        <v>0</v>
      </c>
      <c r="G50" s="110">
        <v>3019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3662</v>
      </c>
      <c r="D51" s="110">
        <v>110479</v>
      </c>
      <c r="E51" s="111">
        <v>47</v>
      </c>
      <c r="F51" s="111">
        <v>1</v>
      </c>
      <c r="G51" s="110">
        <v>3606</v>
      </c>
      <c r="H51" s="111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20607</v>
      </c>
      <c r="D52" s="110">
        <v>248208</v>
      </c>
      <c r="E52" s="110">
        <v>1207</v>
      </c>
      <c r="F52" s="111">
        <v>64</v>
      </c>
      <c r="G52" s="110">
        <v>19227</v>
      </c>
      <c r="H52" s="111">
        <v>179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339</v>
      </c>
      <c r="E53" s="111">
        <v>0</v>
      </c>
      <c r="F53" s="112" t="s">
        <v>339</v>
      </c>
      <c r="G53" s="111">
        <v>149</v>
      </c>
      <c r="H53" s="112" t="s">
        <v>339</v>
      </c>
      <c r="I53" s="25"/>
    </row>
    <row r="54" spans="1:9" ht="12" customHeight="1" x14ac:dyDescent="0.55000000000000004">
      <c r="B54" s="21" t="s">
        <v>164</v>
      </c>
      <c r="C54" s="110">
        <v>792641</v>
      </c>
      <c r="D54" s="110">
        <v>15483614</v>
      </c>
      <c r="E54" s="110">
        <v>17017</v>
      </c>
      <c r="F54" s="111">
        <v>564</v>
      </c>
      <c r="G54" s="110">
        <v>760339</v>
      </c>
      <c r="H54" s="110">
        <v>14664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3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340</v>
      </c>
    </row>
    <row r="3" spans="1:9" x14ac:dyDescent="0.55000000000000004">
      <c r="A3" s="139" t="s">
        <v>297</v>
      </c>
      <c r="B3" s="140" t="s">
        <v>298</v>
      </c>
      <c r="C3" s="136" t="s">
        <v>299</v>
      </c>
      <c r="D3" s="136" t="s">
        <v>300</v>
      </c>
      <c r="E3" s="137"/>
      <c r="F3" s="136" t="s">
        <v>301</v>
      </c>
      <c r="G3" s="137"/>
      <c r="H3" s="98"/>
      <c r="I3" s="98"/>
    </row>
    <row r="4" spans="1:9" x14ac:dyDescent="0.55000000000000004">
      <c r="A4" s="137"/>
      <c r="B4" s="141"/>
      <c r="C4" s="137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38" t="s">
        <v>287</v>
      </c>
      <c r="B5" s="137"/>
      <c r="C5" s="71">
        <f t="shared" ref="C5:C23" si="0">SUM(D5:G5)</f>
        <v>10454415</v>
      </c>
      <c r="D5" s="71">
        <v>5713467</v>
      </c>
      <c r="E5" s="71">
        <v>50436</v>
      </c>
      <c r="F5" s="71">
        <v>4689959</v>
      </c>
      <c r="G5" s="71">
        <v>553</v>
      </c>
      <c r="H5" s="97"/>
      <c r="I5" s="97"/>
    </row>
    <row r="6" spans="1:9" x14ac:dyDescent="0.55000000000000004">
      <c r="A6" s="105">
        <v>44372</v>
      </c>
      <c r="B6" s="106" t="s">
        <v>310</v>
      </c>
      <c r="C6" s="71">
        <f t="shared" si="0"/>
        <v>128355</v>
      </c>
      <c r="D6" s="71">
        <v>47766</v>
      </c>
      <c r="E6" s="71">
        <v>5529</v>
      </c>
      <c r="F6" s="71">
        <v>74926</v>
      </c>
      <c r="G6" s="71">
        <v>134</v>
      </c>
      <c r="H6" s="97"/>
      <c r="I6" s="97"/>
    </row>
    <row r="7" spans="1:9" x14ac:dyDescent="0.55000000000000004">
      <c r="A7" s="105">
        <v>44371</v>
      </c>
      <c r="B7" s="106" t="s">
        <v>321</v>
      </c>
      <c r="C7" s="71">
        <f t="shared" si="0"/>
        <v>109421</v>
      </c>
      <c r="D7" s="71">
        <v>43798</v>
      </c>
      <c r="E7" s="71">
        <v>1584</v>
      </c>
      <c r="F7" s="71">
        <v>63930</v>
      </c>
      <c r="G7" s="71">
        <v>109</v>
      </c>
      <c r="H7" s="97"/>
      <c r="I7" s="97"/>
    </row>
    <row r="8" spans="1:9" x14ac:dyDescent="0.55000000000000004">
      <c r="A8" s="105">
        <v>44370</v>
      </c>
      <c r="B8" s="106" t="s">
        <v>307</v>
      </c>
      <c r="C8" s="71">
        <f t="shared" si="0"/>
        <v>111486</v>
      </c>
      <c r="D8" s="71">
        <v>46971</v>
      </c>
      <c r="E8" s="71">
        <v>4683</v>
      </c>
      <c r="F8" s="71">
        <v>59733</v>
      </c>
      <c r="G8" s="71">
        <v>99</v>
      </c>
      <c r="H8" s="97"/>
      <c r="I8" s="97"/>
    </row>
    <row r="9" spans="1:9" x14ac:dyDescent="0.55000000000000004">
      <c r="A9" s="105">
        <v>44369</v>
      </c>
      <c r="B9" s="106" t="s">
        <v>296</v>
      </c>
      <c r="C9" s="71">
        <f t="shared" si="0"/>
        <v>94135</v>
      </c>
      <c r="D9" s="71">
        <v>44473</v>
      </c>
      <c r="E9" s="71">
        <v>1946</v>
      </c>
      <c r="F9" s="71">
        <v>47609</v>
      </c>
      <c r="G9" s="71">
        <v>107</v>
      </c>
      <c r="H9" s="97"/>
      <c r="I9" s="97"/>
    </row>
    <row r="10" spans="1:9" x14ac:dyDescent="0.55000000000000004">
      <c r="A10" s="105">
        <v>44368</v>
      </c>
      <c r="B10" s="106" t="s">
        <v>295</v>
      </c>
      <c r="C10" s="71">
        <f t="shared" si="0"/>
        <v>198780</v>
      </c>
      <c r="D10" s="71">
        <v>67154</v>
      </c>
      <c r="E10" s="71">
        <v>7843</v>
      </c>
      <c r="F10" s="71">
        <v>123679</v>
      </c>
      <c r="G10" s="71">
        <v>104</v>
      </c>
      <c r="H10" s="97"/>
      <c r="I10" s="97"/>
    </row>
    <row r="11" spans="1:9" x14ac:dyDescent="0.55000000000000004">
      <c r="A11" s="105">
        <v>44365</v>
      </c>
      <c r="B11" s="106" t="s">
        <v>305</v>
      </c>
      <c r="C11" s="71">
        <f t="shared" si="0"/>
        <v>125948</v>
      </c>
      <c r="D11" s="71">
        <v>50112</v>
      </c>
      <c r="E11" s="71">
        <v>2145</v>
      </c>
      <c r="F11" s="71">
        <v>73691</v>
      </c>
      <c r="G11" s="71">
        <v>0</v>
      </c>
      <c r="H11" s="97"/>
      <c r="I11" s="97"/>
    </row>
    <row r="12" spans="1:9" x14ac:dyDescent="0.55000000000000004">
      <c r="A12" s="105">
        <v>44364</v>
      </c>
      <c r="B12" s="106" t="s">
        <v>321</v>
      </c>
      <c r="C12" s="71">
        <f t="shared" si="0"/>
        <v>129330</v>
      </c>
      <c r="D12" s="71">
        <v>46926</v>
      </c>
      <c r="E12" s="71">
        <v>4611</v>
      </c>
      <c r="F12" s="71">
        <v>77793</v>
      </c>
      <c r="G12" s="71">
        <v>0</v>
      </c>
      <c r="H12" s="97"/>
      <c r="I12" s="97"/>
    </row>
    <row r="13" spans="1:9" x14ac:dyDescent="0.55000000000000004">
      <c r="A13" s="105">
        <v>44363</v>
      </c>
      <c r="B13" s="106" t="s">
        <v>307</v>
      </c>
      <c r="C13" s="71">
        <f t="shared" si="0"/>
        <v>118735</v>
      </c>
      <c r="D13" s="71">
        <v>43912</v>
      </c>
      <c r="E13" s="71">
        <v>2782</v>
      </c>
      <c r="F13" s="71">
        <v>72041</v>
      </c>
      <c r="G13" s="71">
        <v>0</v>
      </c>
      <c r="H13" s="97"/>
      <c r="I13" s="97"/>
    </row>
    <row r="14" spans="1:9" x14ac:dyDescent="0.55000000000000004">
      <c r="A14" s="105">
        <v>44362</v>
      </c>
      <c r="B14" s="106" t="s">
        <v>296</v>
      </c>
      <c r="C14" s="71">
        <f t="shared" si="0"/>
        <v>115363</v>
      </c>
      <c r="D14" s="71">
        <v>40459</v>
      </c>
      <c r="E14" s="71">
        <v>2956</v>
      </c>
      <c r="F14" s="71">
        <v>71948</v>
      </c>
      <c r="G14" s="71">
        <v>0</v>
      </c>
      <c r="H14" s="97"/>
      <c r="I14" s="97"/>
    </row>
    <row r="15" spans="1:9" x14ac:dyDescent="0.55000000000000004">
      <c r="A15" s="105">
        <v>44361</v>
      </c>
      <c r="B15" s="106" t="s">
        <v>295</v>
      </c>
      <c r="C15" s="71">
        <f t="shared" si="0"/>
        <v>214965</v>
      </c>
      <c r="D15" s="71">
        <v>85819</v>
      </c>
      <c r="E15" s="71">
        <v>5610</v>
      </c>
      <c r="F15" s="71">
        <v>123536</v>
      </c>
      <c r="G15" s="71">
        <v>0</v>
      </c>
      <c r="H15" s="97"/>
      <c r="I15" s="97"/>
    </row>
    <row r="16" spans="1:9" x14ac:dyDescent="0.55000000000000004">
      <c r="A16" s="105">
        <v>44358</v>
      </c>
      <c r="B16" s="106" t="s">
        <v>305</v>
      </c>
      <c r="C16" s="71">
        <f t="shared" si="0"/>
        <v>147983</v>
      </c>
      <c r="D16" s="71">
        <v>54834</v>
      </c>
      <c r="E16" s="71">
        <v>1669</v>
      </c>
      <c r="F16" s="71">
        <v>91480</v>
      </c>
      <c r="G16" s="71">
        <v>0</v>
      </c>
      <c r="H16" s="97"/>
      <c r="I16" s="97"/>
    </row>
    <row r="17" spans="1:9" x14ac:dyDescent="0.55000000000000004">
      <c r="A17" s="105">
        <v>44357</v>
      </c>
      <c r="B17" s="106" t="s">
        <v>306</v>
      </c>
      <c r="C17" s="71">
        <f t="shared" si="0"/>
        <v>136591</v>
      </c>
      <c r="D17" s="71">
        <v>52250</v>
      </c>
      <c r="E17" s="71">
        <v>1719</v>
      </c>
      <c r="F17" s="71">
        <v>82622</v>
      </c>
      <c r="G17" s="71">
        <v>0</v>
      </c>
      <c r="H17" s="97"/>
      <c r="I17" s="97"/>
    </row>
    <row r="18" spans="1:9" x14ac:dyDescent="0.55000000000000004">
      <c r="A18" s="105">
        <v>44356</v>
      </c>
      <c r="B18" s="106" t="s">
        <v>307</v>
      </c>
      <c r="C18" s="71">
        <f t="shared" si="0"/>
        <v>167384</v>
      </c>
      <c r="D18" s="71">
        <v>67694</v>
      </c>
      <c r="E18" s="71">
        <v>1047</v>
      </c>
      <c r="F18" s="71">
        <v>98643</v>
      </c>
      <c r="G18" s="71">
        <v>0</v>
      </c>
      <c r="H18" s="97"/>
      <c r="I18" s="97"/>
    </row>
    <row r="19" spans="1:9" x14ac:dyDescent="0.55000000000000004">
      <c r="A19" s="105">
        <v>44355</v>
      </c>
      <c r="B19" s="106" t="s">
        <v>296</v>
      </c>
      <c r="C19" s="71">
        <f t="shared" si="0"/>
        <v>161922</v>
      </c>
      <c r="D19" s="71">
        <v>71689</v>
      </c>
      <c r="E19" s="71">
        <v>990</v>
      </c>
      <c r="F19" s="71">
        <v>89243</v>
      </c>
      <c r="G19" s="71">
        <v>0</v>
      </c>
      <c r="H19" s="97"/>
      <c r="I19" s="97"/>
    </row>
    <row r="20" spans="1:9" x14ac:dyDescent="0.55000000000000004">
      <c r="A20" s="105">
        <v>44354</v>
      </c>
      <c r="B20" s="106" t="s">
        <v>295</v>
      </c>
      <c r="C20" s="71">
        <f t="shared" si="0"/>
        <v>239337</v>
      </c>
      <c r="D20" s="71">
        <v>104435</v>
      </c>
      <c r="E20" s="71">
        <v>2146</v>
      </c>
      <c r="F20" s="71">
        <v>132756</v>
      </c>
      <c r="G20" s="71">
        <v>0</v>
      </c>
      <c r="H20" s="97"/>
      <c r="I20" s="97"/>
    </row>
    <row r="21" spans="1:9" x14ac:dyDescent="0.55000000000000004">
      <c r="A21" s="105">
        <v>44351</v>
      </c>
      <c r="B21" s="106" t="s">
        <v>305</v>
      </c>
      <c r="C21" s="71">
        <f t="shared" si="0"/>
        <v>159203</v>
      </c>
      <c r="D21" s="71">
        <v>62634</v>
      </c>
      <c r="E21" s="71">
        <v>929</v>
      </c>
      <c r="F21" s="71">
        <v>95640</v>
      </c>
      <c r="G21" s="71">
        <v>0</v>
      </c>
      <c r="H21" s="97"/>
      <c r="I21" s="97"/>
    </row>
    <row r="22" spans="1:9" x14ac:dyDescent="0.55000000000000004">
      <c r="A22" s="74">
        <v>44350</v>
      </c>
      <c r="B22" s="107" t="s">
        <v>306</v>
      </c>
      <c r="C22" s="71">
        <f t="shared" si="0"/>
        <v>143157</v>
      </c>
      <c r="D22" s="71">
        <v>59654</v>
      </c>
      <c r="E22" s="71">
        <v>112</v>
      </c>
      <c r="F22" s="71">
        <v>83391</v>
      </c>
      <c r="G22" s="71">
        <v>0</v>
      </c>
      <c r="H22" s="97"/>
      <c r="I22" s="97"/>
    </row>
    <row r="23" spans="1:9" x14ac:dyDescent="0.55000000000000004">
      <c r="A23" s="74">
        <v>44349</v>
      </c>
      <c r="B23" s="107" t="s">
        <v>307</v>
      </c>
      <c r="C23" s="71">
        <f t="shared" si="0"/>
        <v>159126</v>
      </c>
      <c r="D23" s="71">
        <v>71140</v>
      </c>
      <c r="E23" s="71">
        <v>316</v>
      </c>
      <c r="F23" s="71">
        <v>87670</v>
      </c>
      <c r="G23" s="71">
        <v>0</v>
      </c>
      <c r="H23" s="97"/>
      <c r="I23" s="97"/>
    </row>
    <row r="24" spans="1:9" x14ac:dyDescent="0.55000000000000004">
      <c r="A24" s="74">
        <v>44348</v>
      </c>
      <c r="B24" s="107" t="s">
        <v>296</v>
      </c>
      <c r="C24" s="71">
        <f t="shared" ref="C24:C54" si="1">SUM(D24:G24)</f>
        <v>159057</v>
      </c>
      <c r="D24" s="71">
        <v>66264</v>
      </c>
      <c r="E24" s="71">
        <v>123</v>
      </c>
      <c r="F24" s="71">
        <v>92670</v>
      </c>
      <c r="G24" s="71">
        <v>0</v>
      </c>
      <c r="H24" s="97"/>
      <c r="I24" s="97"/>
    </row>
    <row r="25" spans="1:9" x14ac:dyDescent="0.55000000000000004">
      <c r="A25" s="74">
        <v>44347</v>
      </c>
      <c r="B25" s="107" t="s">
        <v>295</v>
      </c>
      <c r="C25" s="71">
        <f t="shared" si="1"/>
        <v>273255</v>
      </c>
      <c r="D25" s="71">
        <v>131423</v>
      </c>
      <c r="E25" s="71">
        <v>582</v>
      </c>
      <c r="F25" s="71">
        <v>141250</v>
      </c>
      <c r="G25" s="71">
        <v>0</v>
      </c>
      <c r="H25" s="97"/>
      <c r="I25" s="97"/>
    </row>
    <row r="26" spans="1:9" x14ac:dyDescent="0.55000000000000004">
      <c r="A26" s="74">
        <v>44344</v>
      </c>
      <c r="B26" s="107" t="s">
        <v>305</v>
      </c>
      <c r="C26" s="71">
        <f t="shared" si="1"/>
        <v>164516</v>
      </c>
      <c r="D26" s="71">
        <v>87584</v>
      </c>
      <c r="E26" s="71">
        <v>157</v>
      </c>
      <c r="F26" s="71">
        <v>76775</v>
      </c>
      <c r="G26" s="71">
        <v>0</v>
      </c>
      <c r="H26" s="97"/>
      <c r="I26" s="97"/>
    </row>
    <row r="27" spans="1:9" x14ac:dyDescent="0.55000000000000004">
      <c r="A27" s="74">
        <v>44343</v>
      </c>
      <c r="B27" s="107" t="s">
        <v>306</v>
      </c>
      <c r="C27" s="71">
        <f t="shared" si="1"/>
        <v>145149</v>
      </c>
      <c r="D27" s="71">
        <v>84217</v>
      </c>
      <c r="E27" s="71">
        <v>40</v>
      </c>
      <c r="F27" s="71">
        <v>60892</v>
      </c>
      <c r="G27" s="71">
        <v>0</v>
      </c>
      <c r="H27" s="97"/>
      <c r="I27" s="97"/>
    </row>
    <row r="28" spans="1:9" x14ac:dyDescent="0.55000000000000004">
      <c r="A28" s="74">
        <v>44342</v>
      </c>
      <c r="B28" s="107" t="s">
        <v>307</v>
      </c>
      <c r="C28" s="71">
        <f t="shared" si="1"/>
        <v>142589</v>
      </c>
      <c r="D28" s="71">
        <v>93243</v>
      </c>
      <c r="E28" s="71">
        <v>172</v>
      </c>
      <c r="F28" s="71">
        <v>49174</v>
      </c>
      <c r="G28" s="71">
        <v>0</v>
      </c>
      <c r="H28" s="97"/>
      <c r="I28" s="97"/>
    </row>
    <row r="29" spans="1:9" x14ac:dyDescent="0.55000000000000004">
      <c r="A29" s="74">
        <v>44341</v>
      </c>
      <c r="B29" s="107" t="s">
        <v>296</v>
      </c>
      <c r="C29" s="71">
        <f t="shared" si="1"/>
        <v>139652</v>
      </c>
      <c r="D29" s="71">
        <v>87114</v>
      </c>
      <c r="E29" s="71">
        <v>476</v>
      </c>
      <c r="F29" s="71">
        <v>52062</v>
      </c>
      <c r="G29" s="71">
        <v>0</v>
      </c>
      <c r="H29" s="97"/>
      <c r="I29" s="97"/>
    </row>
    <row r="30" spans="1:9" x14ac:dyDescent="0.55000000000000004">
      <c r="A30" s="74">
        <v>44340</v>
      </c>
      <c r="B30" s="107" t="s">
        <v>295</v>
      </c>
      <c r="C30" s="71">
        <f t="shared" si="1"/>
        <v>330589</v>
      </c>
      <c r="D30" s="71">
        <v>136491</v>
      </c>
      <c r="E30" s="71">
        <v>269</v>
      </c>
      <c r="F30" s="71">
        <v>193829</v>
      </c>
      <c r="G30" s="71">
        <v>0</v>
      </c>
      <c r="H30" s="97"/>
      <c r="I30" s="97"/>
    </row>
    <row r="31" spans="1:9" x14ac:dyDescent="0.55000000000000004">
      <c r="A31" s="74">
        <v>44337</v>
      </c>
      <c r="B31" s="107" t="s">
        <v>305</v>
      </c>
      <c r="C31" s="71">
        <f t="shared" si="1"/>
        <v>249021</v>
      </c>
      <c r="D31" s="71">
        <v>99918</v>
      </c>
      <c r="E31" s="71"/>
      <c r="F31" s="71">
        <v>149103</v>
      </c>
      <c r="G31" s="71"/>
      <c r="H31" s="97"/>
      <c r="I31" s="97"/>
    </row>
    <row r="32" spans="1:9" x14ac:dyDescent="0.55000000000000004">
      <c r="A32" s="74">
        <v>44336</v>
      </c>
      <c r="B32" s="107" t="s">
        <v>306</v>
      </c>
      <c r="C32" s="71">
        <f t="shared" si="1"/>
        <v>190533</v>
      </c>
      <c r="D32" s="71">
        <v>81422</v>
      </c>
      <c r="E32" s="71"/>
      <c r="F32" s="71">
        <v>109111</v>
      </c>
      <c r="G32" s="71"/>
      <c r="H32" s="97"/>
      <c r="I32" s="97"/>
    </row>
    <row r="33" spans="1:9" x14ac:dyDescent="0.55000000000000004">
      <c r="A33" s="74">
        <v>44335</v>
      </c>
      <c r="B33" s="107" t="s">
        <v>307</v>
      </c>
      <c r="C33" s="71">
        <f t="shared" si="1"/>
        <v>267866</v>
      </c>
      <c r="D33" s="71">
        <v>88163</v>
      </c>
      <c r="E33" s="71"/>
      <c r="F33" s="71">
        <v>179703</v>
      </c>
      <c r="G33" s="71"/>
      <c r="H33" s="97"/>
      <c r="I33" s="97"/>
    </row>
    <row r="34" spans="1:9" x14ac:dyDescent="0.55000000000000004">
      <c r="A34" s="74">
        <v>44334</v>
      </c>
      <c r="B34" s="107" t="s">
        <v>296</v>
      </c>
      <c r="C34" s="71">
        <f t="shared" si="1"/>
        <v>250244</v>
      </c>
      <c r="D34" s="71">
        <v>94577</v>
      </c>
      <c r="E34" s="71"/>
      <c r="F34" s="71">
        <v>155667</v>
      </c>
      <c r="G34" s="71"/>
      <c r="H34" s="97"/>
      <c r="I34" s="97"/>
    </row>
    <row r="35" spans="1:9" x14ac:dyDescent="0.55000000000000004">
      <c r="A35" s="74">
        <v>44333</v>
      </c>
      <c r="B35" s="107" t="s">
        <v>295</v>
      </c>
      <c r="C35" s="71">
        <f t="shared" si="1"/>
        <v>349566</v>
      </c>
      <c r="D35" s="71">
        <v>133843</v>
      </c>
      <c r="E35" s="71"/>
      <c r="F35" s="71">
        <v>215723</v>
      </c>
      <c r="G35" s="71"/>
      <c r="H35" s="97"/>
      <c r="I35" s="97"/>
    </row>
    <row r="36" spans="1:9" x14ac:dyDescent="0.55000000000000004">
      <c r="A36" s="74">
        <v>44330</v>
      </c>
      <c r="B36" s="107" t="s">
        <v>305</v>
      </c>
      <c r="C36" s="71">
        <f t="shared" si="1"/>
        <v>242878</v>
      </c>
      <c r="D36" s="71">
        <v>99493</v>
      </c>
      <c r="E36" s="71"/>
      <c r="F36" s="71">
        <v>143385</v>
      </c>
      <c r="G36" s="71"/>
      <c r="H36" s="97"/>
      <c r="I36" s="97"/>
    </row>
    <row r="37" spans="1:9" x14ac:dyDescent="0.55000000000000004">
      <c r="A37" s="74">
        <v>44329</v>
      </c>
      <c r="B37" s="107" t="s">
        <v>306</v>
      </c>
      <c r="C37" s="71">
        <f t="shared" si="1"/>
        <v>219139</v>
      </c>
      <c r="D37" s="71">
        <v>93429</v>
      </c>
      <c r="E37" s="71"/>
      <c r="F37" s="71">
        <v>125710</v>
      </c>
      <c r="G37" s="71"/>
      <c r="H37" s="97"/>
      <c r="I37" s="97"/>
    </row>
    <row r="38" spans="1:9" x14ac:dyDescent="0.55000000000000004">
      <c r="A38" s="74">
        <v>44328</v>
      </c>
      <c r="B38" s="107" t="s">
        <v>307</v>
      </c>
      <c r="C38" s="71">
        <f t="shared" si="1"/>
        <v>181720</v>
      </c>
      <c r="D38" s="71">
        <v>82959</v>
      </c>
      <c r="E38" s="71"/>
      <c r="F38" s="71">
        <v>98761</v>
      </c>
      <c r="G38" s="71"/>
      <c r="H38" s="97"/>
      <c r="I38" s="97"/>
    </row>
    <row r="39" spans="1:9" x14ac:dyDescent="0.55000000000000004">
      <c r="A39" s="74">
        <v>44327</v>
      </c>
      <c r="B39" s="107" t="s">
        <v>308</v>
      </c>
      <c r="C39" s="71">
        <f t="shared" si="1"/>
        <v>168738</v>
      </c>
      <c r="D39" s="71">
        <v>90287</v>
      </c>
      <c r="E39" s="71"/>
      <c r="F39" s="71">
        <v>78451</v>
      </c>
      <c r="G39" s="71"/>
      <c r="H39" s="97"/>
      <c r="I39" s="97"/>
    </row>
    <row r="40" spans="1:9" x14ac:dyDescent="0.55000000000000004">
      <c r="A40" s="74">
        <v>44326</v>
      </c>
      <c r="B40" s="107" t="s">
        <v>295</v>
      </c>
      <c r="C40" s="71">
        <f t="shared" si="1"/>
        <v>223504</v>
      </c>
      <c r="D40" s="71">
        <v>155255</v>
      </c>
      <c r="E40" s="71"/>
      <c r="F40" s="71">
        <v>68249</v>
      </c>
      <c r="G40" s="71"/>
      <c r="H40" s="97"/>
      <c r="I40" s="97"/>
    </row>
    <row r="41" spans="1:9" x14ac:dyDescent="0.55000000000000004">
      <c r="A41" s="74">
        <v>44323</v>
      </c>
      <c r="B41" s="107" t="s">
        <v>305</v>
      </c>
      <c r="C41" s="71">
        <f t="shared" si="1"/>
        <v>140344</v>
      </c>
      <c r="D41" s="71">
        <v>97165</v>
      </c>
      <c r="E41" s="71"/>
      <c r="F41" s="71">
        <v>43179</v>
      </c>
      <c r="G41" s="71"/>
      <c r="H41" s="97"/>
      <c r="I41" s="97"/>
    </row>
    <row r="42" spans="1:9" x14ac:dyDescent="0.55000000000000004">
      <c r="A42" s="74">
        <v>44322</v>
      </c>
      <c r="B42" s="107" t="s">
        <v>306</v>
      </c>
      <c r="C42" s="71">
        <f t="shared" si="1"/>
        <v>331914</v>
      </c>
      <c r="D42" s="71">
        <v>268978</v>
      </c>
      <c r="E42" s="71"/>
      <c r="F42" s="71">
        <v>62936</v>
      </c>
      <c r="G42" s="71"/>
      <c r="H42" s="97"/>
      <c r="I42" s="97"/>
    </row>
    <row r="43" spans="1:9" x14ac:dyDescent="0.55000000000000004">
      <c r="A43" s="74">
        <v>44316</v>
      </c>
      <c r="B43" s="107" t="s">
        <v>305</v>
      </c>
      <c r="C43" s="71">
        <f t="shared" si="1"/>
        <v>274907</v>
      </c>
      <c r="D43" s="71">
        <v>227667</v>
      </c>
      <c r="E43" s="71"/>
      <c r="F43" s="71">
        <v>47240</v>
      </c>
      <c r="G43" s="71"/>
      <c r="H43" s="97"/>
      <c r="I43" s="97"/>
    </row>
    <row r="44" spans="1:9" x14ac:dyDescent="0.55000000000000004">
      <c r="A44" s="74">
        <v>44314</v>
      </c>
      <c r="B44" s="107" t="s">
        <v>307</v>
      </c>
      <c r="C44" s="71">
        <f t="shared" si="1"/>
        <v>238273</v>
      </c>
      <c r="D44" s="71">
        <v>194005</v>
      </c>
      <c r="E44" s="71"/>
      <c r="F44" s="71">
        <v>44268</v>
      </c>
      <c r="G44" s="71"/>
      <c r="H44" s="97"/>
      <c r="I44" s="97"/>
    </row>
    <row r="45" spans="1:9" x14ac:dyDescent="0.55000000000000004">
      <c r="A45" s="74">
        <v>44313</v>
      </c>
      <c r="B45" s="107" t="s">
        <v>296</v>
      </c>
      <c r="C45" s="71">
        <f t="shared" si="1"/>
        <v>203174</v>
      </c>
      <c r="D45" s="71">
        <v>172069</v>
      </c>
      <c r="E45" s="71"/>
      <c r="F45" s="71">
        <v>31105</v>
      </c>
      <c r="G45" s="71"/>
      <c r="H45" s="97"/>
      <c r="I45" s="97"/>
    </row>
    <row r="46" spans="1:9" x14ac:dyDescent="0.55000000000000004">
      <c r="A46" s="74">
        <v>44312</v>
      </c>
      <c r="B46" s="107" t="s">
        <v>309</v>
      </c>
      <c r="C46" s="71">
        <f t="shared" si="1"/>
        <v>263328</v>
      </c>
      <c r="D46" s="71">
        <v>221677</v>
      </c>
      <c r="E46" s="71"/>
      <c r="F46" s="71">
        <v>41651</v>
      </c>
      <c r="G46" s="71"/>
      <c r="H46" s="97"/>
      <c r="I46" s="97"/>
    </row>
    <row r="47" spans="1:9" x14ac:dyDescent="0.55000000000000004">
      <c r="A47" s="74">
        <v>44309</v>
      </c>
      <c r="B47" s="107" t="s">
        <v>310</v>
      </c>
      <c r="C47" s="71">
        <f t="shared" si="1"/>
        <v>177672</v>
      </c>
      <c r="D47" s="71">
        <v>147989</v>
      </c>
      <c r="E47" s="71"/>
      <c r="F47" s="71">
        <v>29683</v>
      </c>
      <c r="G47" s="71"/>
      <c r="H47" s="97"/>
      <c r="I47" s="97"/>
    </row>
    <row r="48" spans="1:9" x14ac:dyDescent="0.55000000000000004">
      <c r="A48" s="74">
        <v>44308</v>
      </c>
      <c r="B48" s="107" t="s">
        <v>311</v>
      </c>
      <c r="C48" s="71">
        <f t="shared" si="1"/>
        <v>150489</v>
      </c>
      <c r="D48" s="71">
        <v>128634</v>
      </c>
      <c r="E48" s="71"/>
      <c r="F48" s="71">
        <v>21855</v>
      </c>
      <c r="G48" s="71"/>
      <c r="H48" s="97"/>
      <c r="I48" s="97"/>
    </row>
    <row r="49" spans="1:11" x14ac:dyDescent="0.55000000000000004">
      <c r="A49" s="74">
        <v>44307</v>
      </c>
      <c r="B49" s="107" t="s">
        <v>312</v>
      </c>
      <c r="C49" s="71">
        <f t="shared" si="1"/>
        <v>152884</v>
      </c>
      <c r="D49" s="71">
        <v>126188</v>
      </c>
      <c r="E49" s="71"/>
      <c r="F49" s="71">
        <v>26696</v>
      </c>
      <c r="G49" s="71"/>
      <c r="H49" s="97"/>
      <c r="I49" s="97"/>
    </row>
    <row r="50" spans="1:11" x14ac:dyDescent="0.55000000000000004">
      <c r="A50" s="74">
        <v>44306</v>
      </c>
      <c r="B50" s="107" t="s">
        <v>296</v>
      </c>
      <c r="C50" s="71">
        <f t="shared" si="1"/>
        <v>126419</v>
      </c>
      <c r="D50" s="71">
        <v>98622</v>
      </c>
      <c r="E50" s="71"/>
      <c r="F50" s="71">
        <v>27797</v>
      </c>
      <c r="G50" s="71"/>
      <c r="H50" s="97"/>
      <c r="I50" s="97"/>
    </row>
    <row r="51" spans="1:11" x14ac:dyDescent="0.55000000000000004">
      <c r="A51" s="84">
        <v>44305</v>
      </c>
      <c r="B51" s="73" t="str">
        <f t="shared" ref="B51:B56" si="2">"("&amp;TEXT(A51,"aaa")&amp;")"</f>
        <v>(月)</v>
      </c>
      <c r="C51" s="71">
        <f t="shared" si="1"/>
        <v>119032</v>
      </c>
      <c r="D51" s="71">
        <v>64725</v>
      </c>
      <c r="E51" s="71"/>
      <c r="F51" s="71">
        <v>54307</v>
      </c>
      <c r="G51" s="71"/>
      <c r="H51" s="97"/>
      <c r="I51" s="97"/>
    </row>
    <row r="52" spans="1:11" x14ac:dyDescent="0.55000000000000004">
      <c r="A52" s="74">
        <v>44302</v>
      </c>
      <c r="B52" s="73" t="str">
        <f t="shared" si="2"/>
        <v>(金)</v>
      </c>
      <c r="C52" s="71">
        <f t="shared" si="1"/>
        <v>69687</v>
      </c>
      <c r="D52" s="71">
        <v>29696</v>
      </c>
      <c r="E52" s="71"/>
      <c r="F52" s="71">
        <v>39991</v>
      </c>
      <c r="G52" s="71"/>
      <c r="H52" s="97"/>
      <c r="I52" s="97"/>
    </row>
    <row r="53" spans="1:11" x14ac:dyDescent="0.55000000000000004">
      <c r="A53" s="74">
        <v>44301</v>
      </c>
      <c r="B53" s="73" t="str">
        <f t="shared" si="2"/>
        <v>(木)</v>
      </c>
      <c r="C53" s="71">
        <f t="shared" si="1"/>
        <v>52620</v>
      </c>
      <c r="D53" s="71">
        <v>16637</v>
      </c>
      <c r="E53" s="71"/>
      <c r="F53" s="71">
        <v>35983</v>
      </c>
      <c r="G53" s="71"/>
      <c r="H53" s="97"/>
      <c r="I53" s="97"/>
    </row>
    <row r="54" spans="1:11" x14ac:dyDescent="0.55000000000000004">
      <c r="A54" s="74">
        <v>44300</v>
      </c>
      <c r="B54" s="73" t="str">
        <f t="shared" si="2"/>
        <v>(水)</v>
      </c>
      <c r="C54" s="71">
        <f t="shared" si="1"/>
        <v>50996</v>
      </c>
      <c r="D54" s="71">
        <v>9569</v>
      </c>
      <c r="E54" s="71"/>
      <c r="F54" s="71">
        <v>41427</v>
      </c>
      <c r="G54" s="71"/>
      <c r="H54" s="97"/>
      <c r="I54" s="97"/>
    </row>
    <row r="55" spans="1:11" x14ac:dyDescent="0.55000000000000004">
      <c r="A55" s="72">
        <v>44299</v>
      </c>
      <c r="B55" s="73" t="str">
        <f t="shared" si="2"/>
        <v>(火)</v>
      </c>
      <c r="C55" s="71">
        <f t="shared" ref="C55:C56" si="3">SUM(D55:G55)</f>
        <v>53986</v>
      </c>
      <c r="D55" s="71">
        <v>13896</v>
      </c>
      <c r="E55" s="71"/>
      <c r="F55" s="71">
        <v>40090</v>
      </c>
      <c r="G55" s="71"/>
      <c r="H55" s="97"/>
      <c r="I55" s="97"/>
    </row>
    <row r="56" spans="1:11" x14ac:dyDescent="0.55000000000000004">
      <c r="A56" s="72">
        <v>44298</v>
      </c>
      <c r="B56" s="73" t="str">
        <f t="shared" si="2"/>
        <v>(月)</v>
      </c>
      <c r="C56" s="71">
        <f t="shared" si="3"/>
        <v>96936</v>
      </c>
      <c r="D56" s="71">
        <v>26850</v>
      </c>
      <c r="E56" s="71"/>
      <c r="F56" s="71">
        <v>70086</v>
      </c>
      <c r="G56" s="71"/>
      <c r="H56" s="97"/>
      <c r="I56" s="97"/>
    </row>
    <row r="57" spans="1:11" x14ac:dyDescent="0.55000000000000004">
      <c r="A57" s="95"/>
      <c r="B57" s="96"/>
      <c r="C57" s="96"/>
      <c r="D57" s="96"/>
      <c r="E57" s="96"/>
      <c r="F57" s="96"/>
      <c r="G57" s="97"/>
      <c r="H57" s="97"/>
    </row>
    <row r="58" spans="1:11" x14ac:dyDescent="0.55000000000000004">
      <c r="A58" s="98" t="s">
        <v>326</v>
      </c>
      <c r="B58" s="97"/>
      <c r="C58" s="97"/>
      <c r="D58" s="97"/>
      <c r="E58" s="97"/>
      <c r="F58" s="97"/>
      <c r="G58" s="98"/>
      <c r="H58" s="97"/>
    </row>
    <row r="59" spans="1:11" x14ac:dyDescent="0.55000000000000004">
      <c r="A59" s="80" t="s">
        <v>322</v>
      </c>
      <c r="B59" s="98"/>
      <c r="C59" s="98"/>
      <c r="D59" s="98"/>
      <c r="E59" s="98"/>
      <c r="F59" s="98"/>
      <c r="H59" s="97"/>
    </row>
    <row r="60" spans="1:11" x14ac:dyDescent="0.55000000000000004">
      <c r="A60" s="80" t="s">
        <v>323</v>
      </c>
      <c r="H60" s="97"/>
    </row>
    <row r="61" spans="1:11" x14ac:dyDescent="0.55000000000000004">
      <c r="A61" s="80" t="s">
        <v>324</v>
      </c>
      <c r="H61" s="97"/>
    </row>
    <row r="62" spans="1:11" x14ac:dyDescent="0.55000000000000004">
      <c r="A62" s="80" t="s">
        <v>325</v>
      </c>
      <c r="H62" s="97"/>
      <c r="I62" s="99"/>
      <c r="J62" s="99"/>
      <c r="K62" s="99"/>
    </row>
    <row r="63" spans="1:11" x14ac:dyDescent="0.55000000000000004">
      <c r="H63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6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TEXT(MAX(A3:A83),"m月d日") &amp; "時点）"</f>
        <v>（6月27日時点）</v>
      </c>
    </row>
    <row r="3" spans="1:11" x14ac:dyDescent="0.55000000000000004">
      <c r="A3" s="140" t="s">
        <v>328</v>
      </c>
      <c r="B3" s="140" t="s">
        <v>298</v>
      </c>
      <c r="C3" s="140" t="s">
        <v>299</v>
      </c>
      <c r="D3" s="142" t="s">
        <v>329</v>
      </c>
      <c r="E3" s="142"/>
      <c r="F3" s="142"/>
      <c r="G3" s="142"/>
      <c r="H3" s="142" t="s">
        <v>330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300</v>
      </c>
      <c r="E4" s="136"/>
      <c r="F4" s="136" t="s">
        <v>301</v>
      </c>
      <c r="G4" s="136"/>
      <c r="H4" s="136" t="s">
        <v>300</v>
      </c>
      <c r="I4" s="136"/>
      <c r="J4" s="136" t="s">
        <v>301</v>
      </c>
      <c r="K4" s="136"/>
    </row>
    <row r="5" spans="1:11" x14ac:dyDescent="0.55000000000000004">
      <c r="A5" s="140"/>
      <c r="B5" s="140"/>
      <c r="C5" s="140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38" t="s">
        <v>287</v>
      </c>
      <c r="B6" s="136"/>
      <c r="C6" s="71">
        <f t="shared" ref="C6:C14" ca="1" si="0">SUM(D6:G6)</f>
        <v>29723536</v>
      </c>
      <c r="D6" s="71">
        <f ca="1">SUM(OFFSET(D$6,1,0,MAX($A$6:$A83)-DATE(2021,4,12)+1,1))</f>
        <v>20525326</v>
      </c>
      <c r="E6" s="71">
        <f ca="1">SUM(OFFSET(E$6,1,0,MAX($A$6:$A83)-DATE(2021,4,12)+1,1))</f>
        <v>886260</v>
      </c>
      <c r="F6" s="71">
        <f ca="1">SUM(OFFSET(F$6,1,0,MAX($A$6:$A83)-DATE(2021,4,12)+1,1))</f>
        <v>8290034</v>
      </c>
      <c r="G6" s="71">
        <f ca="1">SUM(OFFSET(G$6,1,0,MAX($A$6:$A83)-DATE(2021,4,12)+1,1))</f>
        <v>21916</v>
      </c>
      <c r="H6" s="71">
        <f ca="1">SUM(OFFSET(H$6,1,0,MAX($A$6:$A83)-DATE(2021,4,12)+1,1))</f>
        <v>19381524</v>
      </c>
      <c r="I6" s="71">
        <f ca="1">SUM(OFFSET(I$6,1,0,MAX($A$6:$A83)-DATE(2021,4,12)+1,1))</f>
        <v>657011</v>
      </c>
      <c r="J6" s="71">
        <f ca="1">SUM(OFFSET(J$6,1,0,MAX($A$6:$A83)-DATE(2021,4,12)+1,1))</f>
        <v>7965660</v>
      </c>
      <c r="K6" s="71">
        <f ca="1">SUM(OFFSET(K$6,1,0,MAX($A$6:$A83)-DATE(2021,4,12)+1,1))</f>
        <v>20697</v>
      </c>
    </row>
    <row r="7" spans="1:11" x14ac:dyDescent="0.55000000000000004">
      <c r="A7" s="105">
        <v>44374</v>
      </c>
      <c r="B7" s="107" t="str">
        <f t="shared" ref="B7:B30" si="1">"(" &amp; TEXT(A7,"aaa") &amp; ")"</f>
        <v>(日)</v>
      </c>
      <c r="C7" s="71">
        <f t="shared" si="0"/>
        <v>527786</v>
      </c>
      <c r="D7" s="71">
        <v>273505</v>
      </c>
      <c r="E7" s="71">
        <v>36994</v>
      </c>
      <c r="F7" s="71">
        <v>213603</v>
      </c>
      <c r="G7" s="71">
        <v>3684</v>
      </c>
      <c r="H7" s="71">
        <v>232041</v>
      </c>
      <c r="I7" s="71">
        <v>9771</v>
      </c>
      <c r="J7" s="71">
        <v>206107</v>
      </c>
      <c r="K7" s="71">
        <v>3454</v>
      </c>
    </row>
    <row r="8" spans="1:11" x14ac:dyDescent="0.55000000000000004">
      <c r="A8" s="105">
        <v>44373</v>
      </c>
      <c r="B8" s="107" t="str">
        <f t="shared" si="1"/>
        <v>(土)</v>
      </c>
      <c r="C8" s="71">
        <f t="shared" si="0"/>
        <v>625187</v>
      </c>
      <c r="D8" s="71">
        <v>296018</v>
      </c>
      <c r="E8" s="71">
        <v>38689</v>
      </c>
      <c r="F8" s="71">
        <v>287197</v>
      </c>
      <c r="G8" s="71">
        <v>3283</v>
      </c>
      <c r="H8" s="71">
        <v>254552</v>
      </c>
      <c r="I8" s="71">
        <v>12389</v>
      </c>
      <c r="J8" s="71">
        <v>278194</v>
      </c>
      <c r="K8" s="71">
        <v>3044</v>
      </c>
    </row>
    <row r="9" spans="1:11" x14ac:dyDescent="0.55000000000000004">
      <c r="A9" s="105">
        <v>44372</v>
      </c>
      <c r="B9" s="107" t="str">
        <f t="shared" si="1"/>
        <v>(金)</v>
      </c>
      <c r="C9" s="71">
        <f t="shared" si="0"/>
        <v>759420</v>
      </c>
      <c r="D9" s="71">
        <v>349840</v>
      </c>
      <c r="E9" s="71">
        <v>33586</v>
      </c>
      <c r="F9" s="71">
        <v>372719</v>
      </c>
      <c r="G9" s="71">
        <v>3275</v>
      </c>
      <c r="H9" s="71">
        <v>294229</v>
      </c>
      <c r="I9" s="71">
        <v>10678</v>
      </c>
      <c r="J9" s="71">
        <v>357100</v>
      </c>
      <c r="K9" s="71">
        <v>3107</v>
      </c>
    </row>
    <row r="10" spans="1:11" x14ac:dyDescent="0.55000000000000004">
      <c r="A10" s="105">
        <v>44371</v>
      </c>
      <c r="B10" s="107" t="str">
        <f t="shared" si="1"/>
        <v>(木)</v>
      </c>
      <c r="C10" s="71">
        <f t="shared" si="0"/>
        <v>857762</v>
      </c>
      <c r="D10" s="71">
        <v>400979</v>
      </c>
      <c r="E10" s="71">
        <v>31473</v>
      </c>
      <c r="F10" s="71">
        <v>422463</v>
      </c>
      <c r="G10" s="71">
        <v>2847</v>
      </c>
      <c r="H10" s="71">
        <v>356898</v>
      </c>
      <c r="I10" s="71">
        <v>10145</v>
      </c>
      <c r="J10" s="71">
        <v>411237</v>
      </c>
      <c r="K10" s="71">
        <v>2716</v>
      </c>
    </row>
    <row r="11" spans="1:11" x14ac:dyDescent="0.55000000000000004">
      <c r="A11" s="105">
        <v>44370</v>
      </c>
      <c r="B11" s="107" t="str">
        <f t="shared" si="1"/>
        <v>(水)</v>
      </c>
      <c r="C11" s="71">
        <f t="shared" si="0"/>
        <v>902797</v>
      </c>
      <c r="D11" s="71">
        <v>431646</v>
      </c>
      <c r="E11" s="71">
        <v>33364</v>
      </c>
      <c r="F11" s="71">
        <v>434885</v>
      </c>
      <c r="G11" s="71">
        <v>2902</v>
      </c>
      <c r="H11" s="71">
        <v>390733</v>
      </c>
      <c r="I11" s="71">
        <v>12905</v>
      </c>
      <c r="J11" s="71">
        <v>423492</v>
      </c>
      <c r="K11" s="71">
        <v>2736</v>
      </c>
    </row>
    <row r="12" spans="1:11" x14ac:dyDescent="0.55000000000000004">
      <c r="A12" s="105">
        <v>44369</v>
      </c>
      <c r="B12" s="107" t="str">
        <f t="shared" si="1"/>
        <v>(火)</v>
      </c>
      <c r="C12" s="71">
        <f t="shared" si="0"/>
        <v>913043</v>
      </c>
      <c r="D12" s="71">
        <v>439018</v>
      </c>
      <c r="E12" s="71">
        <v>33647</v>
      </c>
      <c r="F12" s="71">
        <v>437683</v>
      </c>
      <c r="G12" s="71">
        <v>2695</v>
      </c>
      <c r="H12" s="71">
        <v>400484</v>
      </c>
      <c r="I12" s="71">
        <v>15524</v>
      </c>
      <c r="J12" s="71">
        <v>427058</v>
      </c>
      <c r="K12" s="71">
        <v>2544</v>
      </c>
    </row>
    <row r="13" spans="1:11" x14ac:dyDescent="0.55000000000000004">
      <c r="A13" s="105">
        <v>44368</v>
      </c>
      <c r="B13" s="107" t="str">
        <f t="shared" si="1"/>
        <v>(月)</v>
      </c>
      <c r="C13" s="71">
        <f t="shared" si="0"/>
        <v>873473</v>
      </c>
      <c r="D13" s="71">
        <v>449766</v>
      </c>
      <c r="E13" s="71">
        <v>32975</v>
      </c>
      <c r="F13" s="71">
        <v>387502</v>
      </c>
      <c r="G13" s="71">
        <v>3230</v>
      </c>
      <c r="H13" s="71">
        <v>415873</v>
      </c>
      <c r="I13" s="71">
        <v>16442</v>
      </c>
      <c r="J13" s="71">
        <v>377691</v>
      </c>
      <c r="K13" s="71">
        <v>3096</v>
      </c>
    </row>
    <row r="14" spans="1:11" x14ac:dyDescent="0.55000000000000004">
      <c r="A14" s="105">
        <v>44367</v>
      </c>
      <c r="B14" s="107" t="str">
        <f t="shared" si="1"/>
        <v>(日)</v>
      </c>
      <c r="C14" s="71">
        <f t="shared" si="0"/>
        <v>910509</v>
      </c>
      <c r="D14" s="71">
        <v>506712</v>
      </c>
      <c r="E14" s="71">
        <v>35769</v>
      </c>
      <c r="F14" s="71">
        <v>368028</v>
      </c>
      <c r="G14" s="71">
        <v>0</v>
      </c>
      <c r="H14" s="71">
        <v>462491</v>
      </c>
      <c r="I14" s="71">
        <v>21989</v>
      </c>
      <c r="J14" s="71">
        <v>358250</v>
      </c>
      <c r="K14" s="71">
        <v>0</v>
      </c>
    </row>
    <row r="15" spans="1:11" x14ac:dyDescent="0.55000000000000004">
      <c r="A15" s="105">
        <v>44366</v>
      </c>
      <c r="B15" s="107" t="str">
        <f t="shared" si="1"/>
        <v>(土)</v>
      </c>
      <c r="C15" s="71">
        <f t="shared" ref="C15:C78" si="2">SUM(D15:G15)</f>
        <v>907890</v>
      </c>
      <c r="D15" s="71">
        <v>509727</v>
      </c>
      <c r="E15" s="71">
        <v>35303</v>
      </c>
      <c r="F15" s="71">
        <v>362860</v>
      </c>
      <c r="G15" s="71">
        <v>0</v>
      </c>
      <c r="H15" s="71">
        <v>467688</v>
      </c>
      <c r="I15" s="71">
        <v>23738</v>
      </c>
      <c r="J15" s="71">
        <v>352172</v>
      </c>
      <c r="K15" s="71">
        <v>0</v>
      </c>
    </row>
    <row r="16" spans="1:11" x14ac:dyDescent="0.55000000000000004">
      <c r="A16" s="105">
        <v>44365</v>
      </c>
      <c r="B16" s="107" t="str">
        <f t="shared" si="1"/>
        <v>(金)</v>
      </c>
      <c r="C16" s="71">
        <f t="shared" si="2"/>
        <v>891138</v>
      </c>
      <c r="D16" s="71">
        <v>461744</v>
      </c>
      <c r="E16" s="71">
        <v>27922</v>
      </c>
      <c r="F16" s="71">
        <v>401472</v>
      </c>
      <c r="G16" s="71">
        <v>0</v>
      </c>
      <c r="H16" s="71">
        <v>432180</v>
      </c>
      <c r="I16" s="71">
        <v>19591</v>
      </c>
      <c r="J16" s="71">
        <v>390373</v>
      </c>
      <c r="K16" s="71">
        <v>0</v>
      </c>
    </row>
    <row r="17" spans="1:11" x14ac:dyDescent="0.55000000000000004">
      <c r="A17" s="105">
        <v>44364</v>
      </c>
      <c r="B17" s="107" t="str">
        <f t="shared" si="1"/>
        <v>(木)</v>
      </c>
      <c r="C17" s="71">
        <f t="shared" si="2"/>
        <v>956881</v>
      </c>
      <c r="D17" s="71">
        <v>496761</v>
      </c>
      <c r="E17" s="71">
        <v>28621</v>
      </c>
      <c r="F17" s="71">
        <v>431499</v>
      </c>
      <c r="G17" s="71">
        <v>0</v>
      </c>
      <c r="H17" s="71">
        <v>469207</v>
      </c>
      <c r="I17" s="71">
        <v>22274</v>
      </c>
      <c r="J17" s="71">
        <v>420754</v>
      </c>
      <c r="K17" s="71">
        <v>0</v>
      </c>
    </row>
    <row r="18" spans="1:11" x14ac:dyDescent="0.55000000000000004">
      <c r="A18" s="105">
        <v>44363</v>
      </c>
      <c r="B18" s="107" t="str">
        <f t="shared" si="1"/>
        <v>(水)</v>
      </c>
      <c r="C18" s="71">
        <f t="shared" si="2"/>
        <v>964365</v>
      </c>
      <c r="D18" s="71">
        <v>490270</v>
      </c>
      <c r="E18" s="71">
        <v>26472</v>
      </c>
      <c r="F18" s="71">
        <v>447623</v>
      </c>
      <c r="G18" s="71">
        <v>0</v>
      </c>
      <c r="H18" s="71">
        <v>466300</v>
      </c>
      <c r="I18" s="71">
        <v>23708</v>
      </c>
      <c r="J18" s="71">
        <v>436372</v>
      </c>
      <c r="K18" s="71">
        <v>0</v>
      </c>
    </row>
    <row r="19" spans="1:11" x14ac:dyDescent="0.55000000000000004">
      <c r="A19" s="105">
        <v>44362</v>
      </c>
      <c r="B19" s="107" t="str">
        <f t="shared" si="1"/>
        <v>(火)</v>
      </c>
      <c r="C19" s="71">
        <f t="shared" si="2"/>
        <v>932548</v>
      </c>
      <c r="D19" s="83">
        <v>508453</v>
      </c>
      <c r="E19" s="83">
        <v>25764</v>
      </c>
      <c r="F19" s="83">
        <v>398331</v>
      </c>
      <c r="G19" s="71">
        <v>0</v>
      </c>
      <c r="H19" s="83">
        <v>486814</v>
      </c>
      <c r="I19" s="83">
        <v>24131</v>
      </c>
      <c r="J19" s="83">
        <v>388724</v>
      </c>
      <c r="K19" s="71">
        <v>0</v>
      </c>
    </row>
    <row r="20" spans="1:11" x14ac:dyDescent="0.55000000000000004">
      <c r="A20" s="105">
        <v>44361</v>
      </c>
      <c r="B20" s="107" t="str">
        <f t="shared" si="1"/>
        <v>(月)</v>
      </c>
      <c r="C20" s="71">
        <f t="shared" si="2"/>
        <v>855544</v>
      </c>
      <c r="D20" s="83">
        <v>477629</v>
      </c>
      <c r="E20" s="83">
        <v>27925</v>
      </c>
      <c r="F20" s="83">
        <v>349990</v>
      </c>
      <c r="G20" s="71">
        <v>0</v>
      </c>
      <c r="H20" s="83">
        <v>458600</v>
      </c>
      <c r="I20" s="83">
        <v>26377</v>
      </c>
      <c r="J20" s="83">
        <v>341465</v>
      </c>
      <c r="K20" s="71">
        <v>0</v>
      </c>
    </row>
    <row r="21" spans="1:11" x14ac:dyDescent="0.55000000000000004">
      <c r="A21" s="105">
        <v>44360</v>
      </c>
      <c r="B21" s="107" t="str">
        <f t="shared" si="1"/>
        <v>(日)</v>
      </c>
      <c r="C21" s="71">
        <f t="shared" si="2"/>
        <v>836365</v>
      </c>
      <c r="D21" s="83">
        <v>509994</v>
      </c>
      <c r="E21" s="83">
        <v>33519</v>
      </c>
      <c r="F21" s="83">
        <v>292852</v>
      </c>
      <c r="G21" s="71">
        <v>0</v>
      </c>
      <c r="H21" s="83">
        <v>483604</v>
      </c>
      <c r="I21" s="83">
        <v>30520</v>
      </c>
      <c r="J21" s="83">
        <v>284382</v>
      </c>
      <c r="K21" s="71">
        <v>0</v>
      </c>
    </row>
    <row r="22" spans="1:11" x14ac:dyDescent="0.55000000000000004">
      <c r="A22" s="105">
        <v>44359</v>
      </c>
      <c r="B22" s="107" t="str">
        <f t="shared" si="1"/>
        <v>(土)</v>
      </c>
      <c r="C22" s="71">
        <f t="shared" si="2"/>
        <v>834294</v>
      </c>
      <c r="D22" s="83">
        <v>557649</v>
      </c>
      <c r="E22" s="83">
        <v>32741</v>
      </c>
      <c r="F22" s="83">
        <v>243904</v>
      </c>
      <c r="G22" s="71">
        <v>0</v>
      </c>
      <c r="H22" s="83">
        <v>531678</v>
      </c>
      <c r="I22" s="83">
        <v>30127</v>
      </c>
      <c r="J22" s="83">
        <v>236157</v>
      </c>
      <c r="K22" s="71">
        <v>0</v>
      </c>
    </row>
    <row r="23" spans="1:11" x14ac:dyDescent="0.55000000000000004">
      <c r="A23" s="105">
        <v>44358</v>
      </c>
      <c r="B23" s="107" t="str">
        <f t="shared" si="1"/>
        <v>(金)</v>
      </c>
      <c r="C23" s="71">
        <f t="shared" si="2"/>
        <v>822749</v>
      </c>
      <c r="D23" s="83">
        <v>571685</v>
      </c>
      <c r="E23" s="83">
        <v>28549</v>
      </c>
      <c r="F23" s="83">
        <v>222515</v>
      </c>
      <c r="G23" s="71">
        <v>0</v>
      </c>
      <c r="H23" s="83">
        <v>550349</v>
      </c>
      <c r="I23" s="83">
        <v>26563</v>
      </c>
      <c r="J23" s="83">
        <v>215652</v>
      </c>
      <c r="K23" s="71">
        <v>0</v>
      </c>
    </row>
    <row r="24" spans="1:11" x14ac:dyDescent="0.55000000000000004">
      <c r="A24" s="105">
        <v>44357</v>
      </c>
      <c r="B24" s="107" t="str">
        <f t="shared" si="1"/>
        <v>(木)</v>
      </c>
      <c r="C24" s="71">
        <f t="shared" si="2"/>
        <v>859595</v>
      </c>
      <c r="D24" s="83">
        <v>575314</v>
      </c>
      <c r="E24" s="83">
        <v>28465</v>
      </c>
      <c r="F24" s="83">
        <v>255816</v>
      </c>
      <c r="G24" s="71">
        <v>0</v>
      </c>
      <c r="H24" s="83">
        <v>556181</v>
      </c>
      <c r="I24" s="83">
        <v>26516</v>
      </c>
      <c r="J24" s="83">
        <v>248604</v>
      </c>
      <c r="K24" s="71">
        <v>0</v>
      </c>
    </row>
    <row r="25" spans="1:11" x14ac:dyDescent="0.55000000000000004">
      <c r="A25" s="105">
        <v>44356</v>
      </c>
      <c r="B25" s="107" t="str">
        <f t="shared" si="1"/>
        <v>(水)</v>
      </c>
      <c r="C25" s="71">
        <f t="shared" si="2"/>
        <v>861654</v>
      </c>
      <c r="D25" s="83">
        <v>590195</v>
      </c>
      <c r="E25" s="83">
        <v>26922</v>
      </c>
      <c r="F25" s="83">
        <v>244537</v>
      </c>
      <c r="G25" s="71">
        <v>0</v>
      </c>
      <c r="H25" s="83">
        <v>570940</v>
      </c>
      <c r="I25" s="83">
        <v>25081</v>
      </c>
      <c r="J25" s="83">
        <v>237932</v>
      </c>
      <c r="K25" s="71">
        <v>0</v>
      </c>
    </row>
    <row r="26" spans="1:11" x14ac:dyDescent="0.55000000000000004">
      <c r="A26" s="105">
        <v>44355</v>
      </c>
      <c r="B26" s="107" t="str">
        <f t="shared" si="1"/>
        <v>(火)</v>
      </c>
      <c r="C26" s="71">
        <f t="shared" si="2"/>
        <v>827070</v>
      </c>
      <c r="D26" s="83">
        <v>601926</v>
      </c>
      <c r="E26" s="83">
        <v>29078</v>
      </c>
      <c r="F26" s="83">
        <v>196066</v>
      </c>
      <c r="G26" s="71">
        <v>0</v>
      </c>
      <c r="H26" s="83">
        <v>583923</v>
      </c>
      <c r="I26" s="83">
        <v>27240</v>
      </c>
      <c r="J26" s="83">
        <v>190696</v>
      </c>
      <c r="K26" s="71">
        <v>0</v>
      </c>
    </row>
    <row r="27" spans="1:11" x14ac:dyDescent="0.55000000000000004">
      <c r="A27" s="105">
        <v>44354</v>
      </c>
      <c r="B27" s="107" t="str">
        <f t="shared" si="1"/>
        <v>(月)</v>
      </c>
      <c r="C27" s="71">
        <f t="shared" si="2"/>
        <v>749938</v>
      </c>
      <c r="D27" s="83">
        <v>558299</v>
      </c>
      <c r="E27" s="83">
        <v>28871</v>
      </c>
      <c r="F27" s="83">
        <v>162768</v>
      </c>
      <c r="G27" s="71">
        <v>0</v>
      </c>
      <c r="H27" s="83">
        <v>542362</v>
      </c>
      <c r="I27" s="83">
        <v>27041</v>
      </c>
      <c r="J27" s="83">
        <v>157369</v>
      </c>
      <c r="K27" s="71">
        <v>0</v>
      </c>
    </row>
    <row r="28" spans="1:11" x14ac:dyDescent="0.55000000000000004">
      <c r="A28" s="74">
        <v>44353</v>
      </c>
      <c r="B28" s="107" t="str">
        <f t="shared" si="1"/>
        <v>(日)</v>
      </c>
      <c r="C28" s="71">
        <f t="shared" si="2"/>
        <v>704340</v>
      </c>
      <c r="D28" s="83">
        <v>509748</v>
      </c>
      <c r="E28" s="83">
        <v>22764</v>
      </c>
      <c r="F28" s="83">
        <v>171828</v>
      </c>
      <c r="G28" s="71">
        <v>0</v>
      </c>
      <c r="H28" s="83">
        <v>490634</v>
      </c>
      <c r="I28" s="83">
        <v>21333</v>
      </c>
      <c r="J28" s="83">
        <v>166830</v>
      </c>
      <c r="K28" s="71">
        <v>0</v>
      </c>
    </row>
    <row r="29" spans="1:11" x14ac:dyDescent="0.55000000000000004">
      <c r="A29" s="74">
        <v>44352</v>
      </c>
      <c r="B29" s="107" t="str">
        <f t="shared" si="1"/>
        <v>(土)</v>
      </c>
      <c r="C29" s="71">
        <f t="shared" si="2"/>
        <v>684524</v>
      </c>
      <c r="D29" s="83">
        <v>550261</v>
      </c>
      <c r="E29" s="83">
        <v>20366</v>
      </c>
      <c r="F29" s="83">
        <v>113897</v>
      </c>
      <c r="G29" s="71">
        <v>0</v>
      </c>
      <c r="H29" s="83">
        <v>530920</v>
      </c>
      <c r="I29" s="83">
        <v>18684</v>
      </c>
      <c r="J29" s="83">
        <v>109340</v>
      </c>
      <c r="K29" s="71">
        <v>0</v>
      </c>
    </row>
    <row r="30" spans="1:11" x14ac:dyDescent="0.55000000000000004">
      <c r="A30" s="74">
        <v>44351</v>
      </c>
      <c r="B30" s="107" t="str">
        <f t="shared" si="1"/>
        <v>(金)</v>
      </c>
      <c r="C30" s="71">
        <f t="shared" si="2"/>
        <v>680381</v>
      </c>
      <c r="D30" s="83">
        <v>562967</v>
      </c>
      <c r="E30" s="83">
        <v>20195</v>
      </c>
      <c r="F30" s="83">
        <v>97219</v>
      </c>
      <c r="G30" s="71">
        <v>0</v>
      </c>
      <c r="H30" s="83">
        <v>545766</v>
      </c>
      <c r="I30" s="83">
        <v>18623</v>
      </c>
      <c r="J30" s="83">
        <v>93013</v>
      </c>
      <c r="K30" s="71">
        <v>0</v>
      </c>
    </row>
    <row r="31" spans="1:11" x14ac:dyDescent="0.55000000000000004">
      <c r="A31" s="74">
        <v>44350</v>
      </c>
      <c r="B31" s="107" t="str">
        <f>"(" &amp; TEXT(A31,"aaa") &amp; ")"</f>
        <v>(木)</v>
      </c>
      <c r="C31" s="71">
        <f t="shared" si="2"/>
        <v>722478</v>
      </c>
      <c r="D31" s="83">
        <v>584348</v>
      </c>
      <c r="E31" s="83">
        <v>19983</v>
      </c>
      <c r="F31" s="83">
        <v>118147</v>
      </c>
      <c r="G31" s="71">
        <v>0</v>
      </c>
      <c r="H31" s="83">
        <v>568303</v>
      </c>
      <c r="I31" s="83">
        <v>18662</v>
      </c>
      <c r="J31" s="83">
        <v>113385</v>
      </c>
      <c r="K31" s="71">
        <v>0</v>
      </c>
    </row>
    <row r="32" spans="1:11" x14ac:dyDescent="0.55000000000000004">
      <c r="A32" s="74">
        <v>44349</v>
      </c>
      <c r="B32" s="107" t="str">
        <f t="shared" ref="B32:B83" si="3">"(" &amp; TEXT(A32,"aaa") &amp; ")"</f>
        <v>(水)</v>
      </c>
      <c r="C32" s="71">
        <f t="shared" si="2"/>
        <v>718154</v>
      </c>
      <c r="D32" s="83">
        <v>579329</v>
      </c>
      <c r="E32" s="83">
        <v>19615</v>
      </c>
      <c r="F32" s="83">
        <v>119210</v>
      </c>
      <c r="G32" s="71">
        <v>0</v>
      </c>
      <c r="H32" s="83">
        <v>563861</v>
      </c>
      <c r="I32" s="83">
        <v>18274</v>
      </c>
      <c r="J32" s="83">
        <v>114776</v>
      </c>
      <c r="K32" s="71">
        <v>0</v>
      </c>
    </row>
    <row r="33" spans="1:11" x14ac:dyDescent="0.55000000000000004">
      <c r="A33" s="74">
        <v>44348</v>
      </c>
      <c r="B33" s="107" t="str">
        <f t="shared" si="3"/>
        <v>(火)</v>
      </c>
      <c r="C33" s="71">
        <f t="shared" si="2"/>
        <v>670318</v>
      </c>
      <c r="D33" s="83">
        <v>558299</v>
      </c>
      <c r="E33" s="83">
        <v>19194</v>
      </c>
      <c r="F33" s="83">
        <v>92825</v>
      </c>
      <c r="G33" s="71">
        <v>0</v>
      </c>
      <c r="H33" s="83">
        <v>544050</v>
      </c>
      <c r="I33" s="83">
        <v>17959</v>
      </c>
      <c r="J33" s="83">
        <v>89038</v>
      </c>
      <c r="K33" s="71">
        <v>0</v>
      </c>
    </row>
    <row r="34" spans="1:11" x14ac:dyDescent="0.55000000000000004">
      <c r="A34" s="74">
        <v>44347</v>
      </c>
      <c r="B34" s="107" t="str">
        <f t="shared" si="3"/>
        <v>(月)</v>
      </c>
      <c r="C34" s="71">
        <f t="shared" si="2"/>
        <v>581544</v>
      </c>
      <c r="D34" s="83">
        <v>486177</v>
      </c>
      <c r="E34" s="83">
        <v>18311</v>
      </c>
      <c r="F34" s="83">
        <v>77056</v>
      </c>
      <c r="G34" s="71">
        <v>0</v>
      </c>
      <c r="H34" s="83">
        <v>472460</v>
      </c>
      <c r="I34" s="83">
        <v>17022</v>
      </c>
      <c r="J34" s="83">
        <v>71879</v>
      </c>
      <c r="K34" s="71">
        <v>0</v>
      </c>
    </row>
    <row r="35" spans="1:11" x14ac:dyDescent="0.55000000000000004">
      <c r="A35" s="74">
        <v>44346</v>
      </c>
      <c r="B35" s="107" t="str">
        <f t="shared" si="3"/>
        <v>(日)</v>
      </c>
      <c r="C35" s="71">
        <f t="shared" si="2"/>
        <v>507618</v>
      </c>
      <c r="D35" s="83">
        <v>431622</v>
      </c>
      <c r="E35" s="83">
        <v>15927</v>
      </c>
      <c r="F35" s="83">
        <v>60069</v>
      </c>
      <c r="G35" s="71">
        <v>0</v>
      </c>
      <c r="H35" s="83">
        <v>418107</v>
      </c>
      <c r="I35" s="83">
        <v>14979</v>
      </c>
      <c r="J35" s="83">
        <v>57139</v>
      </c>
      <c r="K35" s="71">
        <v>0</v>
      </c>
    </row>
    <row r="36" spans="1:11" x14ac:dyDescent="0.55000000000000004">
      <c r="A36" s="74">
        <v>44345</v>
      </c>
      <c r="B36" s="107" t="str">
        <f t="shared" si="3"/>
        <v>(土)</v>
      </c>
      <c r="C36" s="71">
        <f t="shared" si="2"/>
        <v>494691</v>
      </c>
      <c r="D36" s="83">
        <v>431390</v>
      </c>
      <c r="E36" s="83">
        <v>15526</v>
      </c>
      <c r="F36" s="83">
        <v>47775</v>
      </c>
      <c r="G36" s="71">
        <v>0</v>
      </c>
      <c r="H36" s="83">
        <v>417102</v>
      </c>
      <c r="I36" s="83">
        <v>14527</v>
      </c>
      <c r="J36" s="83">
        <v>44215</v>
      </c>
      <c r="K36" s="71">
        <v>0</v>
      </c>
    </row>
    <row r="37" spans="1:11" x14ac:dyDescent="0.55000000000000004">
      <c r="A37" s="74">
        <v>44344</v>
      </c>
      <c r="B37" s="107" t="str">
        <f t="shared" si="3"/>
        <v>(金)</v>
      </c>
      <c r="C37" s="71">
        <f t="shared" si="2"/>
        <v>522755</v>
      </c>
      <c r="D37" s="83">
        <v>477876</v>
      </c>
      <c r="E37" s="83">
        <v>14265</v>
      </c>
      <c r="F37" s="83">
        <v>30614</v>
      </c>
      <c r="G37" s="71">
        <v>0</v>
      </c>
      <c r="H37" s="83">
        <v>462300</v>
      </c>
      <c r="I37" s="83">
        <v>13360</v>
      </c>
      <c r="J37" s="83">
        <v>26976</v>
      </c>
      <c r="K37" s="71">
        <v>0</v>
      </c>
    </row>
    <row r="38" spans="1:11" x14ac:dyDescent="0.55000000000000004">
      <c r="A38" s="74">
        <v>44343</v>
      </c>
      <c r="B38" s="107" t="str">
        <f t="shared" si="3"/>
        <v>(木)</v>
      </c>
      <c r="C38" s="71">
        <f t="shared" si="2"/>
        <v>549209</v>
      </c>
      <c r="D38" s="83">
        <v>504206</v>
      </c>
      <c r="E38" s="83">
        <v>12385</v>
      </c>
      <c r="F38" s="83">
        <v>32618</v>
      </c>
      <c r="G38" s="71">
        <v>0</v>
      </c>
      <c r="H38" s="83">
        <v>488129</v>
      </c>
      <c r="I38" s="83">
        <v>11660</v>
      </c>
      <c r="J38" s="83">
        <v>29336</v>
      </c>
      <c r="K38" s="71">
        <v>0</v>
      </c>
    </row>
    <row r="39" spans="1:11" x14ac:dyDescent="0.55000000000000004">
      <c r="A39" s="74">
        <v>44342</v>
      </c>
      <c r="B39" s="107" t="str">
        <f t="shared" si="3"/>
        <v>(水)</v>
      </c>
      <c r="C39" s="71">
        <f t="shared" si="2"/>
        <v>543875</v>
      </c>
      <c r="D39" s="83">
        <v>522916</v>
      </c>
      <c r="E39" s="83">
        <v>11470</v>
      </c>
      <c r="F39" s="83">
        <v>9489</v>
      </c>
      <c r="G39" s="71">
        <v>0</v>
      </c>
      <c r="H39" s="83">
        <v>505957</v>
      </c>
      <c r="I39" s="83">
        <v>10694</v>
      </c>
      <c r="J39" s="83">
        <v>8455</v>
      </c>
      <c r="K39" s="71">
        <v>0</v>
      </c>
    </row>
    <row r="40" spans="1:11" x14ac:dyDescent="0.55000000000000004">
      <c r="A40" s="74">
        <v>44341</v>
      </c>
      <c r="B40" s="107" t="str">
        <f t="shared" si="3"/>
        <v>(火)</v>
      </c>
      <c r="C40" s="71">
        <f t="shared" si="2"/>
        <v>486548</v>
      </c>
      <c r="D40" s="83">
        <v>468839</v>
      </c>
      <c r="E40" s="83">
        <v>9785</v>
      </c>
      <c r="F40" s="83">
        <v>7924</v>
      </c>
      <c r="G40" s="71">
        <v>0</v>
      </c>
      <c r="H40" s="83">
        <v>454370</v>
      </c>
      <c r="I40" s="83">
        <v>9233</v>
      </c>
      <c r="J40" s="83">
        <v>6985</v>
      </c>
      <c r="K40" s="71">
        <v>0</v>
      </c>
    </row>
    <row r="41" spans="1:11" x14ac:dyDescent="0.55000000000000004">
      <c r="A41" s="74">
        <v>44340</v>
      </c>
      <c r="B41" s="107" t="str">
        <f t="shared" si="3"/>
        <v>(月)</v>
      </c>
      <c r="C41" s="71">
        <f t="shared" si="2"/>
        <v>424122</v>
      </c>
      <c r="D41" s="83">
        <v>407036</v>
      </c>
      <c r="E41" s="83">
        <v>9825</v>
      </c>
      <c r="F41" s="83">
        <v>7261</v>
      </c>
      <c r="G41" s="71">
        <v>0</v>
      </c>
      <c r="H41" s="83">
        <v>395108</v>
      </c>
      <c r="I41" s="83">
        <v>9251</v>
      </c>
      <c r="J41" s="83">
        <v>6409</v>
      </c>
      <c r="K41" s="71">
        <v>0</v>
      </c>
    </row>
    <row r="42" spans="1:11" x14ac:dyDescent="0.55000000000000004">
      <c r="A42" s="74">
        <v>44339</v>
      </c>
      <c r="B42" s="107" t="str">
        <f t="shared" si="3"/>
        <v>(日)</v>
      </c>
      <c r="C42" s="71">
        <f t="shared" si="2"/>
        <v>332994</v>
      </c>
      <c r="D42" s="83">
        <v>311555</v>
      </c>
      <c r="E42" s="83">
        <v>0</v>
      </c>
      <c r="F42" s="83">
        <v>21439</v>
      </c>
      <c r="G42" s="71">
        <v>0</v>
      </c>
      <c r="H42" s="83">
        <v>302432</v>
      </c>
      <c r="I42" s="83">
        <v>0</v>
      </c>
      <c r="J42" s="83">
        <v>19637</v>
      </c>
      <c r="K42" s="71">
        <v>0</v>
      </c>
    </row>
    <row r="43" spans="1:11" x14ac:dyDescent="0.55000000000000004">
      <c r="A43" s="74">
        <v>44338</v>
      </c>
      <c r="B43" s="107" t="str">
        <f t="shared" si="3"/>
        <v>(土)</v>
      </c>
      <c r="C43" s="71">
        <f t="shared" si="2"/>
        <v>294310</v>
      </c>
      <c r="D43" s="83">
        <v>267050</v>
      </c>
      <c r="E43" s="83">
        <v>0</v>
      </c>
      <c r="F43" s="83">
        <v>27260</v>
      </c>
      <c r="G43" s="71">
        <v>0</v>
      </c>
      <c r="H43" s="83">
        <v>257572</v>
      </c>
      <c r="I43" s="83">
        <v>0</v>
      </c>
      <c r="J43" s="83">
        <v>21180</v>
      </c>
      <c r="K43" s="71">
        <v>0</v>
      </c>
    </row>
    <row r="44" spans="1:11" x14ac:dyDescent="0.55000000000000004">
      <c r="A44" s="74">
        <v>44337</v>
      </c>
      <c r="B44" s="107" t="str">
        <f t="shared" si="3"/>
        <v>(金)</v>
      </c>
      <c r="C44" s="71">
        <f t="shared" si="2"/>
        <v>280349</v>
      </c>
      <c r="D44" s="83">
        <v>252439</v>
      </c>
      <c r="E44" s="83">
        <v>0</v>
      </c>
      <c r="F44" s="83">
        <v>27910</v>
      </c>
      <c r="G44" s="71">
        <v>0</v>
      </c>
      <c r="H44" s="83">
        <v>242089</v>
      </c>
      <c r="I44" s="83">
        <v>0</v>
      </c>
      <c r="J44" s="83">
        <v>20841</v>
      </c>
      <c r="K44" s="71">
        <v>0</v>
      </c>
    </row>
    <row r="45" spans="1:11" x14ac:dyDescent="0.55000000000000004">
      <c r="A45" s="74">
        <v>44336</v>
      </c>
      <c r="B45" s="107" t="str">
        <f t="shared" si="3"/>
        <v>(木)</v>
      </c>
      <c r="C45" s="71">
        <f t="shared" si="2"/>
        <v>307502</v>
      </c>
      <c r="D45" s="83">
        <v>292401</v>
      </c>
      <c r="E45" s="83">
        <v>0</v>
      </c>
      <c r="F45" s="83">
        <v>15101</v>
      </c>
      <c r="G45" s="71">
        <v>0</v>
      </c>
      <c r="H45" s="83">
        <v>280294</v>
      </c>
      <c r="I45" s="83">
        <v>0</v>
      </c>
      <c r="J45" s="83">
        <v>12034</v>
      </c>
      <c r="K45" s="71">
        <v>0</v>
      </c>
    </row>
    <row r="46" spans="1:11" x14ac:dyDescent="0.55000000000000004">
      <c r="A46" s="74">
        <v>44335</v>
      </c>
      <c r="B46" s="107" t="str">
        <f t="shared" si="3"/>
        <v>(水)</v>
      </c>
      <c r="C46" s="71">
        <f t="shared" si="2"/>
        <v>318948</v>
      </c>
      <c r="D46" s="83">
        <v>282122</v>
      </c>
      <c r="E46" s="83">
        <v>0</v>
      </c>
      <c r="F46" s="83">
        <v>36826</v>
      </c>
      <c r="G46" s="71">
        <v>0</v>
      </c>
      <c r="H46" s="83">
        <v>271313</v>
      </c>
      <c r="I46" s="83">
        <v>0</v>
      </c>
      <c r="J46" s="83">
        <v>28614</v>
      </c>
      <c r="K46" s="71">
        <v>0</v>
      </c>
    </row>
    <row r="47" spans="1:11" x14ac:dyDescent="0.55000000000000004">
      <c r="A47" s="74">
        <v>44334</v>
      </c>
      <c r="B47" s="107" t="str">
        <f t="shared" si="3"/>
        <v>(火)</v>
      </c>
      <c r="C47" s="71">
        <f t="shared" si="2"/>
        <v>267228</v>
      </c>
      <c r="D47" s="83">
        <v>229582</v>
      </c>
      <c r="E47" s="83">
        <v>0</v>
      </c>
      <c r="F47" s="83">
        <v>37646</v>
      </c>
      <c r="G47" s="71">
        <v>0</v>
      </c>
      <c r="H47" s="83">
        <v>220791</v>
      </c>
      <c r="I47" s="83">
        <v>0</v>
      </c>
      <c r="J47" s="83">
        <v>30068</v>
      </c>
      <c r="K47" s="71">
        <v>0</v>
      </c>
    </row>
    <row r="48" spans="1:11" x14ac:dyDescent="0.55000000000000004">
      <c r="A48" s="74">
        <v>44333</v>
      </c>
      <c r="B48" s="107" t="str">
        <f t="shared" si="3"/>
        <v>(月)</v>
      </c>
      <c r="C48" s="71">
        <f t="shared" si="2"/>
        <v>220670</v>
      </c>
      <c r="D48" s="83">
        <v>192316</v>
      </c>
      <c r="E48" s="83">
        <v>0</v>
      </c>
      <c r="F48" s="83">
        <v>28354</v>
      </c>
      <c r="G48" s="71">
        <v>0</v>
      </c>
      <c r="H48" s="83">
        <v>184131</v>
      </c>
      <c r="I48" s="83">
        <v>0</v>
      </c>
      <c r="J48" s="83">
        <v>22224</v>
      </c>
      <c r="K48" s="71">
        <v>0</v>
      </c>
    </row>
    <row r="49" spans="1:11" x14ac:dyDescent="0.55000000000000004">
      <c r="A49" s="74">
        <v>44332</v>
      </c>
      <c r="B49" s="107" t="str">
        <f t="shared" si="3"/>
        <v>(日)</v>
      </c>
      <c r="C49" s="71">
        <f t="shared" si="2"/>
        <v>197665</v>
      </c>
      <c r="D49" s="83">
        <v>180870</v>
      </c>
      <c r="E49" s="83">
        <v>0</v>
      </c>
      <c r="F49" s="83">
        <v>16795</v>
      </c>
      <c r="G49" s="71">
        <v>0</v>
      </c>
      <c r="H49" s="83">
        <v>175176</v>
      </c>
      <c r="I49" s="83">
        <v>0</v>
      </c>
      <c r="J49" s="83">
        <v>14114</v>
      </c>
      <c r="K49" s="71">
        <v>0</v>
      </c>
    </row>
    <row r="50" spans="1:11" x14ac:dyDescent="0.55000000000000004">
      <c r="A50" s="74">
        <v>44331</v>
      </c>
      <c r="B50" s="107" t="str">
        <f t="shared" si="3"/>
        <v>(土)</v>
      </c>
      <c r="C50" s="71">
        <f t="shared" si="2"/>
        <v>145541</v>
      </c>
      <c r="D50" s="83">
        <v>127681</v>
      </c>
      <c r="E50" s="83">
        <v>0</v>
      </c>
      <c r="F50" s="83">
        <v>17860</v>
      </c>
      <c r="G50" s="71">
        <v>0</v>
      </c>
      <c r="H50" s="83">
        <v>121365</v>
      </c>
      <c r="I50" s="83">
        <v>0</v>
      </c>
      <c r="J50" s="83">
        <v>13657</v>
      </c>
      <c r="K50" s="71">
        <v>0</v>
      </c>
    </row>
    <row r="51" spans="1:11" x14ac:dyDescent="0.55000000000000004">
      <c r="A51" s="74">
        <v>44330</v>
      </c>
      <c r="B51" s="107" t="str">
        <f t="shared" si="3"/>
        <v>(金)</v>
      </c>
      <c r="C51" s="71">
        <f t="shared" si="2"/>
        <v>134651</v>
      </c>
      <c r="D51" s="83">
        <v>113858</v>
      </c>
      <c r="E51" s="83">
        <v>0</v>
      </c>
      <c r="F51" s="83">
        <v>20793</v>
      </c>
      <c r="G51" s="71">
        <v>0</v>
      </c>
      <c r="H51" s="83">
        <v>106367</v>
      </c>
      <c r="I51" s="83">
        <v>0</v>
      </c>
      <c r="J51" s="83">
        <v>14250</v>
      </c>
      <c r="K51" s="71">
        <v>0</v>
      </c>
    </row>
    <row r="52" spans="1:11" x14ac:dyDescent="0.55000000000000004">
      <c r="A52" s="74">
        <v>44329</v>
      </c>
      <c r="B52" s="107" t="str">
        <f t="shared" si="3"/>
        <v>(木)</v>
      </c>
      <c r="C52" s="71">
        <f t="shared" si="2"/>
        <v>164080</v>
      </c>
      <c r="D52" s="83">
        <v>137311</v>
      </c>
      <c r="E52" s="83">
        <v>0</v>
      </c>
      <c r="F52" s="83">
        <v>26769</v>
      </c>
      <c r="G52" s="71">
        <v>0</v>
      </c>
      <c r="H52" s="83">
        <v>129342</v>
      </c>
      <c r="I52" s="83">
        <v>0</v>
      </c>
      <c r="J52" s="83">
        <v>20274</v>
      </c>
      <c r="K52" s="71">
        <v>0</v>
      </c>
    </row>
    <row r="53" spans="1:11" x14ac:dyDescent="0.55000000000000004">
      <c r="A53" s="74">
        <v>44328</v>
      </c>
      <c r="B53" s="107" t="str">
        <f t="shared" si="3"/>
        <v>(水)</v>
      </c>
      <c r="C53" s="71">
        <f t="shared" si="2"/>
        <v>168445</v>
      </c>
      <c r="D53" s="83">
        <v>140058</v>
      </c>
      <c r="E53" s="83">
        <v>0</v>
      </c>
      <c r="F53" s="83">
        <v>28387</v>
      </c>
      <c r="G53" s="71">
        <v>0</v>
      </c>
      <c r="H53" s="83">
        <v>132432</v>
      </c>
      <c r="I53" s="83">
        <v>0</v>
      </c>
      <c r="J53" s="83">
        <v>21603</v>
      </c>
      <c r="K53" s="71">
        <v>0</v>
      </c>
    </row>
    <row r="54" spans="1:11" x14ac:dyDescent="0.55000000000000004">
      <c r="A54" s="74">
        <v>44327</v>
      </c>
      <c r="B54" s="107" t="str">
        <f t="shared" si="3"/>
        <v>(火)</v>
      </c>
      <c r="C54" s="71">
        <f t="shared" si="2"/>
        <v>134298</v>
      </c>
      <c r="D54" s="83">
        <v>110109</v>
      </c>
      <c r="E54" s="83">
        <v>0</v>
      </c>
      <c r="F54" s="83">
        <v>24189</v>
      </c>
      <c r="G54" s="71">
        <v>0</v>
      </c>
      <c r="H54" s="83">
        <v>103043</v>
      </c>
      <c r="I54" s="83">
        <v>0</v>
      </c>
      <c r="J54" s="83">
        <v>18492</v>
      </c>
      <c r="K54" s="71">
        <v>0</v>
      </c>
    </row>
    <row r="55" spans="1:11" x14ac:dyDescent="0.55000000000000004">
      <c r="A55" s="74">
        <v>44326</v>
      </c>
      <c r="B55" s="107" t="str">
        <f t="shared" si="3"/>
        <v>(月)</v>
      </c>
      <c r="C55" s="71">
        <f t="shared" si="2"/>
        <v>102131</v>
      </c>
      <c r="D55" s="83">
        <v>86932</v>
      </c>
      <c r="E55" s="83">
        <v>0</v>
      </c>
      <c r="F55" s="83">
        <v>15199</v>
      </c>
      <c r="G55" s="71">
        <v>0</v>
      </c>
      <c r="H55" s="83">
        <v>80860</v>
      </c>
      <c r="I55" s="83">
        <v>0</v>
      </c>
      <c r="J55" s="83">
        <v>11363</v>
      </c>
      <c r="K55" s="71">
        <v>0</v>
      </c>
    </row>
    <row r="56" spans="1:11" x14ac:dyDescent="0.55000000000000004">
      <c r="A56" s="74">
        <v>44325</v>
      </c>
      <c r="B56" s="107" t="str">
        <f t="shared" si="3"/>
        <v>(日)</v>
      </c>
      <c r="C56" s="71">
        <f t="shared" si="2"/>
        <v>76137</v>
      </c>
      <c r="D56" s="83">
        <v>69340</v>
      </c>
      <c r="E56" s="83">
        <v>0</v>
      </c>
      <c r="F56" s="83">
        <v>6797</v>
      </c>
      <c r="G56" s="71">
        <v>0</v>
      </c>
      <c r="H56" s="83">
        <v>65699</v>
      </c>
      <c r="I56" s="83">
        <v>0</v>
      </c>
      <c r="J56" s="83">
        <v>5530</v>
      </c>
      <c r="K56" s="71">
        <v>0</v>
      </c>
    </row>
    <row r="57" spans="1:11" x14ac:dyDescent="0.55000000000000004">
      <c r="A57" s="74">
        <v>44324</v>
      </c>
      <c r="B57" s="107" t="str">
        <f t="shared" si="3"/>
        <v>(土)</v>
      </c>
      <c r="C57" s="71">
        <f t="shared" si="2"/>
        <v>57386</v>
      </c>
      <c r="D57" s="83">
        <v>51880</v>
      </c>
      <c r="E57" s="83">
        <v>0</v>
      </c>
      <c r="F57" s="83">
        <v>5506</v>
      </c>
      <c r="G57" s="71">
        <v>0</v>
      </c>
      <c r="H57" s="83">
        <v>47371</v>
      </c>
      <c r="I57" s="83">
        <v>0</v>
      </c>
      <c r="J57" s="83">
        <v>3717</v>
      </c>
      <c r="K57" s="71">
        <v>0</v>
      </c>
    </row>
    <row r="58" spans="1:11" x14ac:dyDescent="0.55000000000000004">
      <c r="A58" s="74">
        <v>44323</v>
      </c>
      <c r="B58" s="107" t="str">
        <f t="shared" si="3"/>
        <v>(金)</v>
      </c>
      <c r="C58" s="71">
        <f t="shared" si="2"/>
        <v>39084</v>
      </c>
      <c r="D58" s="83">
        <v>33732</v>
      </c>
      <c r="E58" s="83">
        <v>0</v>
      </c>
      <c r="F58" s="83">
        <v>5352</v>
      </c>
      <c r="G58" s="71">
        <v>0</v>
      </c>
      <c r="H58" s="83">
        <v>29782</v>
      </c>
      <c r="I58" s="83">
        <v>0</v>
      </c>
      <c r="J58" s="83">
        <v>4102</v>
      </c>
      <c r="K58" s="71">
        <v>0</v>
      </c>
    </row>
    <row r="59" spans="1:11" x14ac:dyDescent="0.55000000000000004">
      <c r="A59" s="74">
        <v>44322</v>
      </c>
      <c r="B59" s="107" t="str">
        <f t="shared" si="3"/>
        <v>(木)</v>
      </c>
      <c r="C59" s="71">
        <f t="shared" si="2"/>
        <v>40069</v>
      </c>
      <c r="D59" s="83">
        <v>34770</v>
      </c>
      <c r="E59" s="83">
        <v>0</v>
      </c>
      <c r="F59" s="83">
        <v>5299</v>
      </c>
      <c r="G59" s="71">
        <v>0</v>
      </c>
      <c r="H59" s="83">
        <v>31452</v>
      </c>
      <c r="I59" s="83">
        <v>0</v>
      </c>
      <c r="J59" s="83">
        <v>4393</v>
      </c>
      <c r="K59" s="71">
        <v>0</v>
      </c>
    </row>
    <row r="60" spans="1:11" x14ac:dyDescent="0.55000000000000004">
      <c r="A60" s="74">
        <v>44321</v>
      </c>
      <c r="B60" s="107" t="str">
        <f t="shared" si="3"/>
        <v>(水)</v>
      </c>
      <c r="C60" s="71">
        <f t="shared" si="2"/>
        <v>9551</v>
      </c>
      <c r="D60" s="83">
        <v>8665</v>
      </c>
      <c r="E60" s="83">
        <v>0</v>
      </c>
      <c r="F60" s="83">
        <v>886</v>
      </c>
      <c r="G60" s="71">
        <v>0</v>
      </c>
      <c r="H60" s="83">
        <v>7979</v>
      </c>
      <c r="I60" s="83">
        <v>0</v>
      </c>
      <c r="J60" s="83">
        <v>767</v>
      </c>
      <c r="K60" s="71">
        <v>0</v>
      </c>
    </row>
    <row r="61" spans="1:11" x14ac:dyDescent="0.55000000000000004">
      <c r="A61" s="74">
        <v>44320</v>
      </c>
      <c r="B61" s="107" t="str">
        <f t="shared" si="3"/>
        <v>(火)</v>
      </c>
      <c r="C61" s="71">
        <f t="shared" si="2"/>
        <v>7743</v>
      </c>
      <c r="D61" s="83">
        <v>7091</v>
      </c>
      <c r="E61" s="83">
        <v>0</v>
      </c>
      <c r="F61" s="83">
        <v>652</v>
      </c>
      <c r="G61" s="71">
        <v>0</v>
      </c>
      <c r="H61" s="83">
        <v>6447</v>
      </c>
      <c r="I61" s="83">
        <v>0</v>
      </c>
      <c r="J61" s="83">
        <v>493</v>
      </c>
      <c r="K61" s="71">
        <v>0</v>
      </c>
    </row>
    <row r="62" spans="1:11" x14ac:dyDescent="0.55000000000000004">
      <c r="A62" s="74">
        <v>44319</v>
      </c>
      <c r="B62" s="107" t="str">
        <f t="shared" si="3"/>
        <v>(月)</v>
      </c>
      <c r="C62" s="71">
        <f t="shared" si="2"/>
        <v>6920</v>
      </c>
      <c r="D62" s="83">
        <v>6151</v>
      </c>
      <c r="E62" s="83">
        <v>0</v>
      </c>
      <c r="F62" s="83">
        <v>769</v>
      </c>
      <c r="G62" s="71">
        <v>0</v>
      </c>
      <c r="H62" s="83">
        <v>5542</v>
      </c>
      <c r="I62" s="83">
        <v>0</v>
      </c>
      <c r="J62" s="83">
        <v>750</v>
      </c>
      <c r="K62" s="71">
        <v>0</v>
      </c>
    </row>
    <row r="63" spans="1:11" x14ac:dyDescent="0.55000000000000004">
      <c r="A63" s="74">
        <v>44318</v>
      </c>
      <c r="B63" s="107" t="str">
        <f t="shared" si="3"/>
        <v>(日)</v>
      </c>
      <c r="C63" s="71">
        <f t="shared" si="2"/>
        <v>22024</v>
      </c>
      <c r="D63" s="83">
        <v>22024</v>
      </c>
      <c r="E63" s="83">
        <v>0</v>
      </c>
      <c r="F63" s="83">
        <v>0</v>
      </c>
      <c r="G63" s="71">
        <v>0</v>
      </c>
      <c r="H63" s="83">
        <v>20023</v>
      </c>
      <c r="I63" s="83">
        <v>0</v>
      </c>
      <c r="J63" s="83">
        <v>0</v>
      </c>
      <c r="K63" s="71">
        <v>0</v>
      </c>
    </row>
    <row r="64" spans="1:11" x14ac:dyDescent="0.55000000000000004">
      <c r="A64" s="74">
        <v>44317</v>
      </c>
      <c r="B64" s="107" t="str">
        <f t="shared" si="3"/>
        <v>(土)</v>
      </c>
      <c r="C64" s="71">
        <f t="shared" si="2"/>
        <v>28117</v>
      </c>
      <c r="D64" s="83">
        <v>28117</v>
      </c>
      <c r="E64" s="83">
        <v>0</v>
      </c>
      <c r="F64" s="83">
        <v>0</v>
      </c>
      <c r="G64" s="71">
        <v>0</v>
      </c>
      <c r="H64" s="83">
        <v>21406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44316</v>
      </c>
      <c r="B65" s="107" t="str">
        <f t="shared" si="3"/>
        <v>(金)</v>
      </c>
      <c r="C65" s="71">
        <f t="shared" si="2"/>
        <v>35588</v>
      </c>
      <c r="D65" s="83">
        <v>35588</v>
      </c>
      <c r="E65" s="83">
        <v>0</v>
      </c>
      <c r="F65" s="83">
        <v>0</v>
      </c>
      <c r="G65" s="71">
        <v>0</v>
      </c>
      <c r="H65" s="83">
        <v>23744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44315</v>
      </c>
      <c r="B66" s="107" t="str">
        <f>"(" &amp; TEXT(A66,"aaa") &amp; ")"</f>
        <v>(木)</v>
      </c>
      <c r="C66" s="71">
        <f t="shared" si="2"/>
        <v>14275</v>
      </c>
      <c r="D66" s="83">
        <v>14275</v>
      </c>
      <c r="E66" s="83">
        <v>0</v>
      </c>
      <c r="F66" s="83">
        <v>0</v>
      </c>
      <c r="G66" s="71">
        <v>0</v>
      </c>
      <c r="H66" s="83">
        <v>12363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44314</v>
      </c>
      <c r="B67" s="107" t="str">
        <f t="shared" si="3"/>
        <v>(水)</v>
      </c>
      <c r="C67" s="71">
        <f t="shared" si="2"/>
        <v>48289</v>
      </c>
      <c r="D67" s="83">
        <v>48289</v>
      </c>
      <c r="E67" s="83">
        <v>0</v>
      </c>
      <c r="F67" s="83">
        <v>0</v>
      </c>
      <c r="G67" s="71">
        <v>0</v>
      </c>
      <c r="H67" s="83">
        <v>32355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44313</v>
      </c>
      <c r="B68" s="107" t="str">
        <f t="shared" si="3"/>
        <v>(火)</v>
      </c>
      <c r="C68" s="71">
        <f t="shared" si="2"/>
        <v>47916</v>
      </c>
      <c r="D68" s="83">
        <v>47916</v>
      </c>
      <c r="E68" s="83">
        <v>0</v>
      </c>
      <c r="F68" s="83">
        <v>0</v>
      </c>
      <c r="G68" s="71">
        <v>0</v>
      </c>
      <c r="H68" s="83">
        <v>33667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44312</v>
      </c>
      <c r="B69" s="107" t="str">
        <f t="shared" si="3"/>
        <v>(月)</v>
      </c>
      <c r="C69" s="71">
        <f t="shared" si="2"/>
        <v>36375</v>
      </c>
      <c r="D69" s="83">
        <v>36375</v>
      </c>
      <c r="E69" s="83">
        <v>0</v>
      </c>
      <c r="F69" s="83">
        <v>0</v>
      </c>
      <c r="G69" s="71">
        <v>0</v>
      </c>
      <c r="H69" s="83">
        <v>24897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44311</v>
      </c>
      <c r="B70" s="107" t="str">
        <f t="shared" si="3"/>
        <v>(日)</v>
      </c>
      <c r="C70" s="71">
        <f t="shared" si="2"/>
        <v>18949</v>
      </c>
      <c r="D70" s="83">
        <v>18949</v>
      </c>
      <c r="E70" s="83">
        <v>0</v>
      </c>
      <c r="F70" s="83">
        <v>0</v>
      </c>
      <c r="G70" s="71">
        <v>0</v>
      </c>
      <c r="H70" s="83">
        <v>14863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44310</v>
      </c>
      <c r="B71" s="107" t="str">
        <f t="shared" si="3"/>
        <v>(土)</v>
      </c>
      <c r="C71" s="71">
        <f t="shared" si="2"/>
        <v>20741</v>
      </c>
      <c r="D71" s="83">
        <v>20741</v>
      </c>
      <c r="E71" s="83">
        <v>0</v>
      </c>
      <c r="F71" s="83">
        <v>0</v>
      </c>
      <c r="G71" s="71">
        <v>0</v>
      </c>
      <c r="H71" s="83">
        <v>14477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44309</v>
      </c>
      <c r="B72" s="107" t="str">
        <f t="shared" si="3"/>
        <v>(金)</v>
      </c>
      <c r="C72" s="71">
        <f t="shared" si="2"/>
        <v>28107</v>
      </c>
      <c r="D72" s="83">
        <v>28107</v>
      </c>
      <c r="E72" s="83">
        <v>0</v>
      </c>
      <c r="F72" s="83">
        <v>0</v>
      </c>
      <c r="G72" s="71">
        <v>0</v>
      </c>
      <c r="H72" s="83">
        <v>15575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44308</v>
      </c>
      <c r="B73" s="107" t="str">
        <f t="shared" si="3"/>
        <v>(木)</v>
      </c>
      <c r="C73" s="71">
        <f t="shared" si="2"/>
        <v>33853</v>
      </c>
      <c r="D73" s="83">
        <v>33853</v>
      </c>
      <c r="E73" s="83">
        <v>0</v>
      </c>
      <c r="F73" s="83">
        <v>0</v>
      </c>
      <c r="G73" s="71">
        <v>0</v>
      </c>
      <c r="H73" s="83">
        <v>21964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44307</v>
      </c>
      <c r="B74" s="107" t="str">
        <f t="shared" si="3"/>
        <v>(水)</v>
      </c>
      <c r="C74" s="71">
        <f t="shared" si="2"/>
        <v>35625</v>
      </c>
      <c r="D74" s="83">
        <v>35625</v>
      </c>
      <c r="E74" s="83">
        <v>0</v>
      </c>
      <c r="F74" s="83">
        <v>0</v>
      </c>
      <c r="G74" s="71">
        <v>0</v>
      </c>
      <c r="H74" s="83">
        <v>23348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44306</v>
      </c>
      <c r="B75" s="107" t="str">
        <f t="shared" si="3"/>
        <v>(火)</v>
      </c>
      <c r="C75" s="71">
        <f t="shared" si="2"/>
        <v>30203</v>
      </c>
      <c r="D75" s="83">
        <v>30203</v>
      </c>
      <c r="E75" s="83">
        <v>0</v>
      </c>
      <c r="F75" s="83">
        <v>0</v>
      </c>
      <c r="G75" s="71">
        <v>0</v>
      </c>
      <c r="H75" s="83">
        <v>19696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44305</v>
      </c>
      <c r="B76" s="107" t="str">
        <f t="shared" si="3"/>
        <v>(月)</v>
      </c>
      <c r="C76" s="71">
        <f t="shared" si="2"/>
        <v>19997</v>
      </c>
      <c r="D76" s="83">
        <v>19997</v>
      </c>
      <c r="E76" s="83">
        <v>0</v>
      </c>
      <c r="F76" s="83">
        <v>0</v>
      </c>
      <c r="G76" s="71">
        <v>0</v>
      </c>
      <c r="H76" s="83">
        <v>12269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44304</v>
      </c>
      <c r="B77" s="107" t="str">
        <f t="shared" si="3"/>
        <v>(日)</v>
      </c>
      <c r="C77" s="71">
        <f t="shared" si="2"/>
        <v>7284</v>
      </c>
      <c r="D77" s="83">
        <v>7284</v>
      </c>
      <c r="E77" s="83">
        <v>0</v>
      </c>
      <c r="F77" s="83">
        <v>0</v>
      </c>
      <c r="G77" s="71">
        <v>0</v>
      </c>
      <c r="H77" s="83">
        <v>5449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44303</v>
      </c>
      <c r="B78" s="107" t="str">
        <f t="shared" si="3"/>
        <v>(土)</v>
      </c>
      <c r="C78" s="71">
        <f t="shared" si="2"/>
        <v>5959</v>
      </c>
      <c r="D78" s="83">
        <v>5959</v>
      </c>
      <c r="E78" s="83">
        <v>0</v>
      </c>
      <c r="F78" s="83">
        <v>0</v>
      </c>
      <c r="G78" s="71">
        <v>0</v>
      </c>
      <c r="H78" s="83">
        <v>3473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44302</v>
      </c>
      <c r="B79" s="107" t="str">
        <f t="shared" si="3"/>
        <v>(金)</v>
      </c>
      <c r="C79" s="71">
        <f t="shared" ref="C79:C83" si="4">SUM(D79:G79)</f>
        <v>6566</v>
      </c>
      <c r="D79" s="83">
        <v>6566</v>
      </c>
      <c r="E79" s="83">
        <v>0</v>
      </c>
      <c r="F79" s="83">
        <v>0</v>
      </c>
      <c r="G79" s="71">
        <v>0</v>
      </c>
      <c r="H79" s="83">
        <v>3145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44301</v>
      </c>
      <c r="B80" s="107" t="str">
        <f t="shared" si="3"/>
        <v>(木)</v>
      </c>
      <c r="C80" s="71">
        <f t="shared" si="4"/>
        <v>6366</v>
      </c>
      <c r="D80" s="83">
        <v>6366</v>
      </c>
      <c r="E80" s="83">
        <v>0</v>
      </c>
      <c r="F80" s="83">
        <v>0</v>
      </c>
      <c r="G80" s="71">
        <v>0</v>
      </c>
      <c r="H80" s="83">
        <v>4012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44300</v>
      </c>
      <c r="B81" s="107" t="str">
        <f t="shared" si="3"/>
        <v>(水)</v>
      </c>
      <c r="C81" s="71">
        <f t="shared" si="4"/>
        <v>3766</v>
      </c>
      <c r="D81" s="83">
        <v>3766</v>
      </c>
      <c r="E81" s="83">
        <v>0</v>
      </c>
      <c r="F81" s="83">
        <v>0</v>
      </c>
      <c r="G81" s="71">
        <v>0</v>
      </c>
      <c r="H81" s="83">
        <v>3033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44299</v>
      </c>
      <c r="B82" s="107" t="str">
        <f t="shared" si="3"/>
        <v>(火)</v>
      </c>
      <c r="C82" s="71">
        <f>SUM(D82:G82)</f>
        <v>3423</v>
      </c>
      <c r="D82" s="83">
        <v>3423</v>
      </c>
      <c r="E82" s="83">
        <v>0</v>
      </c>
      <c r="F82" s="83">
        <v>0</v>
      </c>
      <c r="G82" s="71">
        <v>0</v>
      </c>
      <c r="H82" s="83">
        <v>2802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44298</v>
      </c>
      <c r="B83" s="107" t="str">
        <f t="shared" si="3"/>
        <v>(月)</v>
      </c>
      <c r="C83" s="71">
        <f>SUM(D83:G83)</f>
        <v>3846</v>
      </c>
      <c r="D83" s="103">
        <v>3846</v>
      </c>
      <c r="E83" s="103">
        <v>0</v>
      </c>
      <c r="F83" s="103">
        <v>0</v>
      </c>
      <c r="G83" s="103">
        <v>0</v>
      </c>
      <c r="H83" s="103">
        <v>3290</v>
      </c>
      <c r="I83" s="103">
        <v>0</v>
      </c>
      <c r="J83" s="103">
        <v>0</v>
      </c>
      <c r="K83" s="103">
        <v>0</v>
      </c>
    </row>
    <row r="84" spans="1:11" x14ac:dyDescent="0.55000000000000004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</row>
    <row r="85" spans="1:11" x14ac:dyDescent="0.55000000000000004">
      <c r="A85" s="100" t="s">
        <v>331</v>
      </c>
      <c r="B85" s="100"/>
    </row>
    <row r="86" spans="1:11" x14ac:dyDescent="0.55000000000000004">
      <c r="A86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2021-06-28T12:33:25Z</dcterms:modified>
</cp:coreProperties>
</file>