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DBC4FF5-199F-4E95-9EB6-8BA295A1CFAE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5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4" i="9" l="1"/>
  <c r="B74" i="9"/>
  <c r="C73" i="9"/>
  <c r="B73" i="9"/>
  <c r="C72" i="9"/>
  <c r="B72" i="9"/>
  <c r="C71" i="9"/>
  <c r="B71" i="9"/>
  <c r="C70" i="9"/>
  <c r="B70" i="9"/>
  <c r="C69" i="9"/>
  <c r="B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<sst xmlns="http://schemas.openxmlformats.org/spreadsheetml/2006/main" count="32602" uniqueCount="390">
  <si>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</si>
  <si>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</si>
  <si>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</si>
  <si>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</si>
  <si>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</si>
  <si>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</si>
  <si>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</si>
  <si>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</si>
  <si>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</si>
  <si>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</si>
  <si>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</si>
  <si>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</si>
  <si>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</si>
  <si>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</si>
  <si>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</si>
  <si>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</si>
  <si>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</si>
  <si>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</si>
  <si>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</si>
  <si>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</si>
  <si>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</si>
  <si>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</si>
  <si>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</si>
  <si>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</si>
  <si>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</si>
  <si>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</si>
  <si>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</si>
  <si>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</si>
  <si>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</si>
  <si>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</si>
  <si>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</si>
  <si>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</si>
  <si>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</si>
  <si>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</si>
  <si>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</si>
  <si>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</si>
  <si>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</si>
  <si>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</si>
  <si>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</si>
  <si>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</si>
  <si>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</si>
  <si>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</si>
  <si>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</si>
  <si>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</si>
  <si>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</si>
  <si>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</si>
  <si>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</si>
  <si>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</si>
  <si>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</si>
  <si>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</si>
  <si>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</si>
  <si>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</si>
  <si>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</si>
  <si>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</si>
  <si>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</si>
  <si>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</si>
  <si>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</si>
  <si>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</si>
  <si>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</si>
  <si>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</si>
  <si>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</si>
  <si>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</si>
  <si>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</si>
  <si>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</si>
  <si>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</si>
  <si>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</si>
  <si>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</si>
  <si>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</si>
  <si>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</si>
  <si>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</si>
  <si>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</si>
  <si>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</si>
  <si>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</si>
  <si>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</si>
  <si>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</si>
  <si>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</si>
  <si>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</si>
  <si>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</si>
  <si>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</si>
  <si>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</si>
  <si>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</si>
  <si>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</si>
  <si>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</si>
  <si>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</si>
  <si>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</si>
  <si>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</si>
  <si>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</si>
  <si>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</si>
  <si>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</si>
  <si>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</si>
  <si>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</si>
  <si>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</si>
  <si>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</si>
  <si>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</si>
  <si>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</si>
  <si>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</si>
  <si>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</si>
  <si>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</si>
  <si>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</si>
  <si>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</si>
  <si>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</si>
  <si>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</si>
  <si>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</si>
  <si>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</si>
  <si>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</si>
  <si>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</si>
  <si>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</si>
  <si>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</si>
  <si>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</si>
  <si>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</si>
  <si>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</si>
  <si>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</si>
  <si>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</si>
  <si>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</si>
  <si>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</si>
  <si>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</si>
  <si>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</si>
  <si>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</si>
  <si>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</si>
  <si>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</si>
  <si>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</si>
  <si>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</si>
  <si>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</si>
  <si>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</si>
  <si>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</si>
  <si>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</si>
  <si>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</si>
  <si>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</si>
  <si>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</si>
  <si>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</si>
  <si>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</si>
  <si>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</si>
  <si>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</si>
  <si>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</si>
  <si>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</si>
  <si>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</si>
  <si>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</si>
  <si>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</si>
  <si>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</si>
  <si>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</si>
  <si>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</si>
  <si>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</si>
  <si>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</si>
  <si>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</si>
  <si>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</si>
  <si>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</si>
  <si>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</si>
  <si>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</si>
  <si>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</si>
  <si>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</si>
  <si>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</si>
  <si>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</si>
  <si>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</si>
  <si>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</si>
  <si>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</si>
  <si>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</si>
  <si>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</si>
  <si>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</si>
  <si>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</si>
  <si>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</si>
  <si>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</si>
  <si>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</si>
  <si>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</si>
  <si>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</si>
  <si>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</si>
  <si>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</si>
  <si>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</si>
  <si>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</si>
  <si>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</si>
  <si>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</si>
  <si>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</si>
  <si>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</si>
  <si>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</si>
  <si>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</si>
  <si>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</si>
  <si>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</si>
  <si>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</si>
  <si>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</si>
  <si>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</si>
  <si>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</si>
  <si>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</si>
  <si>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</si>
  <si>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</si>
  <si>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</si>
  <si>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</si>
  <si>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</si>
  <si>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</si>
  <si>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</si>
  <si>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</si>
  <si>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</si>
  <si>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</si>
  <si>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</si>
  <si>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</si>
  <si>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</si>
  <si>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</si>
  <si>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</si>
  <si>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</si>
  <si>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</si>
  <si>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</si>
  <si>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</si>
  <si>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</si>
  <si>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</si>
  <si>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</si>
  <si>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</si>
  <si>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</si>
  <si>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</si>
  <si>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</si>
  <si>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</si>
  <si>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</si>
  <si>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</si>
  <si>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</si>
  <si>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</si>
  <si>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</si>
  <si>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</si>
  <si>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</si>
  <si>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</si>
  <si>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</si>
  <si>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</si>
  <si>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</si>
  <si>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</si>
  <si>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</si>
  <si>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</si>
  <si>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</si>
  <si>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</si>
  <si>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</si>
  <si>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</si>
  <si>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</si>
  <si>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</si>
  <si>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</si>
  <si>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</si>
  <si>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</si>
  <si>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</si>
  <si>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</si>
  <si>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</si>
  <si>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</si>
  <si>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</si>
  <si>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</si>
  <si>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</si>
  <si>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</si>
  <si>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</si>
  <si>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</si>
  <si>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</si>
  <si>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</si>
  <si>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</si>
  <si>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</si>
  <si>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</si>
  <si>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</si>
  <si>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</si>
  <si>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</si>
  <si>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</si>
  <si>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</si>
  <si>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</si>
  <si>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</si>
  <si>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</si>
  <si>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</si>
  <si>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</si>
  <si>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</si>
  <si>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</si>
  <si>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</si>
  <si>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</si>
  <si>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</si>
  <si>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</si>
  <si>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</si>
  <si>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</si>
  <si>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</si>
  <si>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</si>
  <si>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</si>
  <si>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</si>
  <si>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</si>
  <si>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</si>
  <si>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</si>
  <si>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</si>
  <si>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</si>
  <si>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</si>
  <si>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</si>
  <si>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</si>
  <si>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</si>
  <si>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</si>
  <si>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</si>
  <si>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</si>
  <si>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</si>
  <si>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</si>
  <si>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</si>
  <si>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</si>
  <si>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</si>
  <si>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</si>
  <si>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</si>
  <si>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</si>
  <si>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</si>
  <si>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</si>
  <si>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</si>
  <si>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</si>
  <si>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</si>
  <si>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</si>
  <si>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</si>
  <si>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</si>
  <si>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</si>
  <si>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</si>
  <si>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</si>
  <si>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</si>
  <si>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</si>
  <si>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</si>
  <si>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</si>
  <si>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</si>
  <si>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</si>
  <si>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</si>
  <si>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</si>
  <si>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</si>
  <si>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</si>
  <si>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</si>
  <si>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</si>
  <si>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</si>
  <si>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</si>
  <si>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</si>
  <si>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</si>
  <si>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</si>
  <si>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</si>
  <si>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</si>
  <si>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</si>
  <si>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</si>
  <si>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</si>
  <si>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</si>
  <si>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</si>
  <si>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</si>
  <si>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</si>
  <si>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</si>
  <si>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</si>
  <si>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</si>
  <si>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</si>
  <si>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</si>
  <si>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</si>
  <si>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</si>
  <si>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</si>
  <si>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</si>
  <si>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</si>
  <si>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</si>
  <si>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</si>
  <si>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</si>
  <si>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</si>
  <si>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</si>
  <si>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</si>
  <si>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</si>
  <si>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</si>
  <si>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</si>
  <si>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</si>
  <si>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</si>
  <si>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</si>
  <si>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</si>
  <si>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</si>
  <si>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</si>
  <si>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</si>
  <si>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</si>
  <si>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</si>
  <si>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</si>
  <si>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</si>
  <si>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</si>
  <si>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</si>
  <si>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</si>
  <si>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</si>
  <si>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</si>
  <si>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</si>
  <si>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</si>
  <si>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</si>
  <si>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</si>
  <si>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</si>
  <si>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</si>
  <si>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</si>
  <si>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</si>
  <si>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</si>
  <si>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</si>
  <si>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</si>
  <si>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</si>
  <si>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</si>
  <si>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</si>
  <si>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</si>
  <si>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</si>
  <si>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</si>
  <si>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</si>
  <si>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</si>
  <si>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</si>
  <si>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</si>
  <si>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</si>
  <si>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</si>
  <si>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</si>
  <si>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</si>
  <si>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</si>
  <si>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</si>
  <si>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</si>
  <si>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</si>
  <si>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（7月26日公表時点）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</si>
</sst>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74"/>
  <sheetViews>
    <sheetView workbookViewId="0">
      <pane ySplit="1" topLeftCell="A1268" activePane="bottomLeft" state="frozen"/>
      <selection activeCell="O1257" sqref="O1257:P1571"/>
      <selection pane="bottomLeft" activeCell="O1257" sqref="O1257:P157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31715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14560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41343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8163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8925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98635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149670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187331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187443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204186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36484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23929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283119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252680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283706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19874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296410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39460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24140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7153</v>
      </c>
      <c r="P1320" s="27">
        <v>821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8141</v>
      </c>
      <c r="P1323" s="27">
        <v>735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9438</v>
      </c>
      <c r="P1326" s="27">
        <v>871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312893</v>
      </c>
      <c r="P1329" s="27">
        <v>70564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140645</v>
      </c>
      <c r="P1332" s="27">
        <v>52261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59351</v>
      </c>
      <c r="P1335" s="27">
        <v>6784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72468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254905</v>
      </c>
      <c r="P1341" s="27">
        <v>91644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214776</v>
      </c>
      <c r="P1344" s="27">
        <v>114680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238053</v>
      </c>
      <c r="P1347" s="27">
        <v>142257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245805</v>
      </c>
      <c r="P1350" s="27">
        <v>168665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230558</v>
      </c>
      <c r="P1353" s="27">
        <v>182158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135484</v>
      </c>
      <c r="P1356" s="27">
        <v>30252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185308</v>
      </c>
      <c r="P1359" s="27">
        <v>21030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338674</v>
      </c>
      <c r="P1362" s="27">
        <v>260511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340468</v>
      </c>
      <c r="P1365" s="27">
        <v>213245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387593</v>
      </c>
      <c r="P1368" s="27">
        <v>239878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394537</v>
      </c>
      <c r="P1371" s="27">
        <v>132307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370794</v>
      </c>
      <c r="P1374" s="27">
        <v>198106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280275</v>
      </c>
      <c r="P1377" s="27">
        <v>39719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322977</v>
      </c>
      <c r="P1380" s="27">
        <v>23524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572369</v>
      </c>
      <c r="P1383" s="27">
        <v>203393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591724</v>
      </c>
      <c r="P1386" s="27">
        <v>62240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654324</v>
      </c>
      <c r="P1389" s="27">
        <v>60862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626099</v>
      </c>
      <c r="P1392" s="27">
        <v>102033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605073</v>
      </c>
      <c r="P1395" s="27">
        <v>117108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465965</v>
      </c>
      <c r="P1398" s="27">
        <v>55744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457344</v>
      </c>
      <c r="P1401" s="27">
        <v>63887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656660</v>
      </c>
      <c r="P1404" s="27">
        <v>230400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695926</v>
      </c>
      <c r="P1407" s="27">
        <v>198809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721158</v>
      </c>
      <c r="P1410" s="27">
        <v>220893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712026</v>
      </c>
      <c r="P1413" s="27">
        <v>214890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699980</v>
      </c>
      <c r="P1416" s="27">
        <v>206672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605020</v>
      </c>
      <c r="P1419" s="27">
        <v>123052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556296</v>
      </c>
      <c r="P1422" s="27">
        <v>177728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753794</v>
      </c>
      <c r="P1425" s="27">
        <v>313128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774104</v>
      </c>
      <c r="P1428" s="27">
        <v>308106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752827</v>
      </c>
      <c r="P1431" s="27">
        <v>369458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723714</v>
      </c>
      <c r="P1434" s="27">
        <v>367885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731495</v>
      </c>
      <c r="P1437" s="27">
        <v>343281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643208</v>
      </c>
      <c r="P1440" s="27">
        <v>267374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587200</v>
      </c>
      <c r="P1443" s="27">
        <v>313254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674425</v>
      </c>
      <c r="P1446" s="27">
        <v>523196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670542</v>
      </c>
      <c r="P1449" s="27">
        <v>533837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655390</v>
      </c>
      <c r="P1452" s="27">
        <v>586888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670990</v>
      </c>
      <c r="P1455" s="27">
        <v>580119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646788</v>
      </c>
      <c r="P1458" s="27">
        <v>551822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638169</v>
      </c>
      <c r="P1461" s="27">
        <v>430234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637747</v>
      </c>
      <c r="P1464" s="27">
        <v>432808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695077</v>
      </c>
      <c r="P1467" s="27">
        <v>613791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686730</v>
      </c>
      <c r="P1470" s="27">
        <v>636078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691941</v>
      </c>
      <c r="P1473" s="27">
        <v>667848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671326</v>
      </c>
      <c r="P1476" s="27">
        <v>674497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660410</v>
      </c>
      <c r="P1479" s="27">
        <v>681495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661681</v>
      </c>
      <c r="P1482" s="27">
        <v>574854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695846</v>
      </c>
      <c r="P1485" s="27">
        <v>532179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649241</v>
      </c>
      <c r="P1488" s="27">
        <v>701297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647431</v>
      </c>
      <c r="P1491" s="27">
        <v>732092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659129</v>
      </c>
      <c r="P1494" s="27">
        <v>719166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461968</v>
      </c>
      <c r="P1497" s="27">
        <v>683490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394705</v>
      </c>
      <c r="P1500" s="27">
        <v>688696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688005</v>
      </c>
      <c r="P1503" s="27">
        <v>594387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684785</v>
      </c>
      <c r="P1506" s="27">
        <v>539035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735285</v>
      </c>
      <c r="P1509" s="27">
        <v>641862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755400</v>
      </c>
      <c r="P1512" s="27">
        <v>647871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776723</v>
      </c>
      <c r="P1515" s="27">
        <v>620573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761662</v>
      </c>
      <c r="P1518" s="27">
        <v>621562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743111</v>
      </c>
      <c r="P1521" s="27">
        <v>611434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774749</v>
      </c>
      <c r="P1524" s="27">
        <v>604358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587827</v>
      </c>
      <c r="P1527" s="27">
        <v>614703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631441</v>
      </c>
      <c r="P1530" s="27">
        <v>641917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644347</v>
      </c>
      <c r="P1533" s="27">
        <v>624890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632212</v>
      </c>
      <c r="P1536" s="27">
        <v>632597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613944</v>
      </c>
      <c r="P1539" s="27">
        <v>604181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608752</v>
      </c>
      <c r="P1542" s="27">
        <v>569688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611609</v>
      </c>
      <c r="P1545" s="27">
        <v>596774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475309</v>
      </c>
      <c r="P1548" s="27">
        <v>629016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373865</v>
      </c>
      <c r="P1551" s="27">
        <v>616517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477020</v>
      </c>
      <c r="P1554" s="27">
        <v>528969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361606</v>
      </c>
      <c r="P1557" s="27">
        <v>494786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162995</v>
      </c>
      <c r="P1560" s="27">
        <v>212931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120091</v>
      </c>
      <c r="P1563" s="27">
        <v>153721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214490</v>
      </c>
      <c r="P1566" s="27">
        <v>436519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171289</v>
      </c>
      <c r="P1569" s="27">
        <v>332822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>
        <v>0</v>
      </c>
      <c r="P1572">
        <v>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>
        <v>0</v>
      </c>
      <c r="P1573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>
        <v>0</v>
      </c>
      <c r="P157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266"/>
  <sheetViews>
    <sheetView workbookViewId="0">
      <pane xSplit="1" ySplit="1" topLeftCell="B23255" activePane="bottomRight" state="frozen"/>
      <selection activeCell="O1257" sqref="O1257:P1571"/>
      <selection pane="topRight" activeCell="O1257" sqref="O1257:P1571"/>
      <selection pane="bottomLeft" activeCell="O1257" sqref="O1257:P1571"/>
      <selection pane="bottomRight" activeCell="O1257" sqref="O1257:P157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44403</v>
      </c>
      <c r="B3" s="26" t="s">
        <v>153</v>
      </c>
      <c r="C3" s="26">
        <f>IF(D21="", "", D21)</f>
        <v>867023</v>
      </c>
      <c r="D3" s="26">
        <f>IF(C21="", "", C21)</f>
        <v>17043562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37223</v>
      </c>
      <c r="I3" s="26" t="str">
        <f t="shared" si="1"/>
        <v/>
      </c>
      <c r="J3" s="26">
        <f t="shared" si="1"/>
        <v>466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813614</v>
      </c>
      <c r="N3" s="26">
        <f t="shared" si="2"/>
        <v>15123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44403</v>
      </c>
      <c r="B4" s="26" t="s">
        <v>154</v>
      </c>
      <c r="C4" s="26">
        <f>IF(D22="", "", D22)</f>
        <v>3407</v>
      </c>
      <c r="D4" s="26">
        <f>IF(C22="", "", C22)</f>
        <v>869820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3246</v>
      </c>
      <c r="N4" s="26">
        <f t="shared" si="2"/>
        <v>6</v>
      </c>
      <c r="O4" s="27">
        <v>0</v>
      </c>
      <c r="P4" s="27">
        <v>0</v>
      </c>
    </row>
    <row r="5" spans="1:17" x14ac:dyDescent="0.55000000000000004">
      <c r="A5" s="37">
        <f>DATE($A$9, $B$9, $C$9)</f>
        <v>44403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26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17043562</v>
      </c>
      <c r="D12" s="46">
        <v>867023</v>
      </c>
      <c r="E12" s="46">
        <v>37223</v>
      </c>
      <c r="F12" s="46">
        <v>466</v>
      </c>
      <c r="G12" s="46">
        <v>813614</v>
      </c>
      <c r="H12" s="46">
        <v>15123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869820</v>
      </c>
      <c r="D13" s="46">
        <v>3407</v>
      </c>
      <c r="E13" s="46">
        <v>155</v>
      </c>
      <c r="F13" s="46">
        <v>0</v>
      </c>
      <c r="G13" s="46">
        <v>3246</v>
      </c>
      <c r="H13" s="46">
        <v>6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17914211</v>
      </c>
      <c r="D15" s="45">
        <f t="shared" si="3"/>
        <v>870445</v>
      </c>
      <c r="E15" s="45">
        <f t="shared" si="3"/>
        <v>37378</v>
      </c>
      <c r="F15" s="45">
        <f t="shared" si="3"/>
        <v>466</v>
      </c>
      <c r="G15" s="45">
        <f t="shared" si="3"/>
        <v>816875</v>
      </c>
      <c r="H15" s="45">
        <f t="shared" si="3"/>
        <v>15129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17043562</v>
      </c>
      <c r="D21" s="28">
        <f t="shared" si="4"/>
        <v>867023</v>
      </c>
      <c r="E21" s="3"/>
      <c r="F21" s="3"/>
      <c r="G21" s="3"/>
      <c r="H21" s="3"/>
      <c r="I21" s="28">
        <f>E12</f>
        <v>37223</v>
      </c>
      <c r="J21" s="3"/>
      <c r="K21" s="28">
        <f>F12</f>
        <v>466</v>
      </c>
      <c r="L21" s="3"/>
      <c r="M21" s="3"/>
      <c r="N21" s="16">
        <f>G21</f>
        <v>0</v>
      </c>
      <c r="O21" s="28">
        <f t="shared" ref="O21:P23" si="5">G12</f>
        <v>813614</v>
      </c>
      <c r="P21" s="28">
        <f t="shared" si="5"/>
        <v>15123</v>
      </c>
    </row>
    <row r="22" spans="1:16" x14ac:dyDescent="0.55000000000000004">
      <c r="B22" s="26" t="s">
        <v>167</v>
      </c>
      <c r="C22" s="28">
        <f t="shared" si="4"/>
        <v>869820</v>
      </c>
      <c r="D22" s="28">
        <f t="shared" si="4"/>
        <v>3407</v>
      </c>
      <c r="E22" s="3"/>
      <c r="F22" s="3"/>
      <c r="G22" s="3"/>
      <c r="H22" s="3"/>
      <c r="I22" s="28">
        <f>E13</f>
        <v>155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3246</v>
      </c>
      <c r="P22" s="28">
        <f t="shared" si="5"/>
        <v>6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17914211</v>
      </c>
      <c r="D24" s="26">
        <f t="shared" si="6"/>
        <v>870445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37378</v>
      </c>
      <c r="J24" s="26">
        <f t="shared" si="6"/>
        <v>0</v>
      </c>
      <c r="K24" s="26">
        <f t="shared" si="6"/>
        <v>466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816875</v>
      </c>
      <c r="P24" s="26">
        <f t="shared" si="6"/>
        <v>15129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25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44402</v>
      </c>
      <c r="C5" s="30" t="s">
        <v>7</v>
      </c>
      <c r="D5" s="40">
        <f>IFERROR(INT(TRIM(SUBSTITUTE(VLOOKUP($A5&amp;"*",各都道府県の状況!$A:$I,D$3,FALSE), "※5", ""))), "")</f>
        <v>43128</v>
      </c>
      <c r="E5" s="40">
        <f>IFERROR(INT(TRIM(SUBSTITUTE(VLOOKUP($A5&amp;"*",各都道府県の状況!$A:$I,E$3,FALSE), "※5", ""))), "")</f>
        <v>836230</v>
      </c>
      <c r="F5" s="40">
        <f>IFERROR(INT(TRIM(SUBSTITUTE(VLOOKUP($A5&amp;"*",各都道府県の状況!$A:$I,F$3,FALSE), "※5", ""))), "")</f>
        <v>40633</v>
      </c>
      <c r="G5" s="40">
        <f>IFERROR(INT(TRIM(SUBSTITUTE(VLOOKUP($A5&amp;"*",各都道府県の状況!$A:$I,G$3,FALSE), "※5", ""))), "")</f>
        <v>1422</v>
      </c>
      <c r="H5" s="40">
        <f>IFERROR(INT(TRIM(SUBSTITUTE(VLOOKUP($A5&amp;"*",各都道府県の状況!$A:$I,H$3,FALSE), "※5", ""))), "")</f>
        <v>1041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44402</v>
      </c>
      <c r="C6" s="30" t="s">
        <v>11</v>
      </c>
      <c r="D6" s="40">
        <f>IFERROR(INT(TRIM(SUBSTITUTE(VLOOKUP($A6&amp;"*",各都道府県の状況!$A:$I,D$3,FALSE), "※5", ""))), "")</f>
        <v>2616</v>
      </c>
      <c r="E6" s="40">
        <f>IFERROR(INT(TRIM(SUBSTITUTE(VLOOKUP($A6&amp;"*",各都道府県の状況!$A:$I,E$3,FALSE), "※5", ""))), "")</f>
        <v>54407</v>
      </c>
      <c r="F6" s="40">
        <f>IFERROR(INT(TRIM(SUBSTITUTE(VLOOKUP($A6&amp;"*",各都道府県の状況!$A:$I,F$3,FALSE), "※5", ""))), "")</f>
        <v>2526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44402</v>
      </c>
      <c r="C7" s="30" t="s">
        <v>12</v>
      </c>
      <c r="D7" s="40">
        <f>IFERROR(INT(TRIM(SUBSTITUTE(VLOOKUP($A7&amp;"*",各都道府県の状況!$A:$I,D$3,FALSE), "※5", ""))), "")</f>
        <v>1912</v>
      </c>
      <c r="E7" s="40">
        <f>IFERROR(INT(TRIM(SUBSTITUTE(VLOOKUP($A7&amp;"*",各都道府県の状況!$A:$I,E$3,FALSE), "※5", ""))), "")</f>
        <v>92045</v>
      </c>
      <c r="F7" s="40">
        <f>IFERROR(INT(TRIM(SUBSTITUTE(VLOOKUP($A7&amp;"*",各都道府県の状況!$A:$I,F$3,FALSE), "※5", ""))), "")</f>
        <v>1773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92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44402</v>
      </c>
      <c r="C8" s="30" t="s">
        <v>13</v>
      </c>
      <c r="D8" s="40">
        <f>IFERROR(INT(TRIM(SUBSTITUTE(VLOOKUP($A8&amp;"*",各都道府県の状況!$A:$I,D$3,FALSE), "※5", ""))), "")</f>
        <v>9675</v>
      </c>
      <c r="E8" s="40">
        <f>IFERROR(INT(TRIM(SUBSTITUTE(VLOOKUP($A8&amp;"*",各都道府県の状況!$A:$I,E$3,FALSE), "※5", ""))), "")</f>
        <v>168950</v>
      </c>
      <c r="F8" s="40">
        <f>IFERROR(INT(TRIM(SUBSTITUTE(VLOOKUP($A8&amp;"*",各都道府県の状況!$A:$I,F$3,FALSE), "※5", ""))), "")</f>
        <v>9334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239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44402</v>
      </c>
      <c r="C9" s="30" t="s">
        <v>14</v>
      </c>
      <c r="D9" s="40">
        <f>IFERROR(INT(TRIM(SUBSTITUTE(VLOOKUP($A9&amp;"*",各都道府県の状況!$A:$I,D$3,FALSE), "※5", ""))), "")</f>
        <v>994</v>
      </c>
      <c r="E9" s="40">
        <f>IFERROR(INT(TRIM(SUBSTITUTE(VLOOKUP($A9&amp;"*",各都道府県の状況!$A:$I,E$3,FALSE), "※5", ""))), "")</f>
        <v>16817</v>
      </c>
      <c r="F9" s="40">
        <f>IFERROR(INT(TRIM(SUBSTITUTE(VLOOKUP($A9&amp;"*",各都道府県の状況!$A:$I,F$3,FALSE), "※5", ""))), "")</f>
        <v>933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44402</v>
      </c>
      <c r="C10" s="30" t="s">
        <v>15</v>
      </c>
      <c r="D10" s="40">
        <f>IFERROR(INT(TRIM(SUBSTITUTE(VLOOKUP($A10&amp;"*",各都道府県の状況!$A:$I,D$3,FALSE), "※5", ""))), "")</f>
        <v>2092</v>
      </c>
      <c r="E10" s="40">
        <f>IFERROR(INT(TRIM(SUBSTITUTE(VLOOKUP($A10&amp;"*",各都道府県の状況!$A:$I,E$3,FALSE), "※5", ""))), "")</f>
        <v>69954</v>
      </c>
      <c r="F10" s="40">
        <f>IFERROR(INT(TRIM(SUBSTITUTE(VLOOKUP($A10&amp;"*",各都道府県の状況!$A:$I,F$3,FALSE), "※5", ""))), "")</f>
        <v>2023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22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44402</v>
      </c>
      <c r="C11" s="30" t="s">
        <v>16</v>
      </c>
      <c r="D11" s="40">
        <f>IFERROR(INT(TRIM(SUBSTITUTE(VLOOKUP($A11&amp;"*",各都道府県の状況!$A:$I,D$3,FALSE), "※5", ""))), "")</f>
        <v>5289</v>
      </c>
      <c r="E11" s="40">
        <f>IFERROR(INT(TRIM(SUBSTITUTE(VLOOKUP($A11&amp;"*",各都道府県の状況!$A:$I,E$3,FALSE), "※5", ""))), "")</f>
        <v>302093</v>
      </c>
      <c r="F11" s="40">
        <f>IFERROR(INT(TRIM(SUBSTITUTE(VLOOKUP($A11&amp;"*",各都道府県の状況!$A:$I,F$3,FALSE), "※5", ""))), "")</f>
        <v>4953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174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44402</v>
      </c>
      <c r="C12" s="30" t="s">
        <v>17</v>
      </c>
      <c r="D12" s="40">
        <f>IFERROR(INT(TRIM(SUBSTITUTE(VLOOKUP($A12&amp;"*",各都道府県の状況!$A:$I,D$3,FALSE), "※5", ""))), "")</f>
        <v>11525</v>
      </c>
      <c r="E12" s="40">
        <f>IFERROR(INT(TRIM(SUBSTITUTE(VLOOKUP($A12&amp;"*",各都道府県の状況!$A:$I,E$3,FALSE), "※5", ""))), "")</f>
        <v>34393</v>
      </c>
      <c r="F12" s="40">
        <f>IFERROR(INT(TRIM(SUBSTITUTE(VLOOKUP($A12&amp;"*",各都道府県の状況!$A:$I,F$3,FALSE), "※5", ""))), "")</f>
        <v>10869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490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44402</v>
      </c>
      <c r="C13" s="30" t="s">
        <v>18</v>
      </c>
      <c r="D13" s="40">
        <f>IFERROR(INT(TRIM(SUBSTITUTE(VLOOKUP($A13&amp;"*",各都道府県の状況!$A:$I,D$3,FALSE), "※5", ""))), "")</f>
        <v>7629</v>
      </c>
      <c r="E13" s="40">
        <f>IFERROR(INT(TRIM(SUBSTITUTE(VLOOKUP($A13&amp;"*",各都道府県の状況!$A:$I,E$3,FALSE), "※5", ""))), "")</f>
        <v>321532</v>
      </c>
      <c r="F13" s="40">
        <f>IFERROR(INT(TRIM(SUBSTITUTE(VLOOKUP($A13&amp;"*",各都道府県の状況!$A:$I,F$3,FALSE), "※5", ""))), "")</f>
        <v>7223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322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44402</v>
      </c>
      <c r="C14" s="30" t="s">
        <v>19</v>
      </c>
      <c r="D14" s="40">
        <f>IFERROR(INT(TRIM(SUBSTITUTE(VLOOKUP($A14&amp;"*",各都道府県の状況!$A:$I,D$3,FALSE), "※5", ""))), "")</f>
        <v>8200</v>
      </c>
      <c r="E14" s="40">
        <f>IFERROR(INT(TRIM(SUBSTITUTE(VLOOKUP($A14&amp;"*",各都道府県の状況!$A:$I,E$3,FALSE), "※5", ""))), "")</f>
        <v>207093</v>
      </c>
      <c r="F14" s="40">
        <f>IFERROR(INT(TRIM(SUBSTITUTE(VLOOKUP($A14&amp;"*",各都道府県の状況!$A:$I,F$3,FALSE), "※5", ""))), "")</f>
        <v>7970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174</v>
      </c>
      <c r="I14" s="40">
        <f>IFERROR(INT(TRIM(SUBSTITUTE(VLOOKUP($A14&amp;"*",各都道府県の状況!$A:$I,I$3,FALSE), "※5", ""))), "")</f>
        <v>1</v>
      </c>
    </row>
    <row r="15" spans="1:10" x14ac:dyDescent="0.55000000000000004">
      <c r="A15" s="12" t="s">
        <v>191</v>
      </c>
      <c r="B15" s="13">
        <f t="shared" si="0"/>
        <v>44402</v>
      </c>
      <c r="C15" s="30" t="s">
        <v>20</v>
      </c>
      <c r="D15" s="40">
        <f>IFERROR(INT(TRIM(SUBSTITUTE(VLOOKUP($A15&amp;"*",各都道府県の状況!$A:$I,D$3,FALSE), "※5", ""))), "")</f>
        <v>52281</v>
      </c>
      <c r="E15" s="40">
        <f>IFERROR(INT(TRIM(SUBSTITUTE(VLOOKUP($A15&amp;"*",各都道府県の状況!$A:$I,E$3,FALSE), "※5", ""))), "")</f>
        <v>1050790</v>
      </c>
      <c r="F15" s="40">
        <f>IFERROR(INT(TRIM(SUBSTITUTE(VLOOKUP($A15&amp;"*",各都道府県の状況!$A:$I,F$3,FALSE), "※5", ""))), "")</f>
        <v>47466</v>
      </c>
      <c r="G15" s="40">
        <f>IFERROR(INT(TRIM(SUBSTITUTE(VLOOKUP($A15&amp;"*",各都道府県の状況!$A:$I,G$3,FALSE), "※5", ""))), "")</f>
        <v>846</v>
      </c>
      <c r="H15" s="40">
        <f>IFERROR(INT(TRIM(SUBSTITUTE(VLOOKUP($A15&amp;"*",各都道府県の状況!$A:$I,H$3,FALSE), "※5", ""))), "")</f>
        <v>3969</v>
      </c>
      <c r="I15" s="40">
        <f>IFERROR(INT(TRIM(SUBSTITUTE(VLOOKUP($A15&amp;"*",各都道府県の状況!$A:$I,I$3,FALSE), "※5", ""))), "")</f>
        <v>36</v>
      </c>
    </row>
    <row r="16" spans="1:10" x14ac:dyDescent="0.55000000000000004">
      <c r="A16" s="12" t="s">
        <v>192</v>
      </c>
      <c r="B16" s="13">
        <f t="shared" si="0"/>
        <v>44402</v>
      </c>
      <c r="C16" s="30" t="s">
        <v>21</v>
      </c>
      <c r="D16" s="40">
        <f>IFERROR(INT(TRIM(SUBSTITUTE(VLOOKUP($A16&amp;"*",各都道府県の状況!$A:$I,D$3,FALSE), "※5", ""))), "")</f>
        <v>45566</v>
      </c>
      <c r="E16" s="40">
        <f>IFERROR(INT(TRIM(SUBSTITUTE(VLOOKUP($A16&amp;"*",各都道府県の状況!$A:$I,E$3,FALSE), "※5", ""))), "")</f>
        <v>753003</v>
      </c>
      <c r="F16" s="40">
        <f>IFERROR(INT(TRIM(SUBSTITUTE(VLOOKUP($A16&amp;"*",各都道府県の状況!$A:$I,F$3,FALSE), "※5", ""))), "")</f>
        <v>42293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2545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44402</v>
      </c>
      <c r="C17" s="30" t="s">
        <v>22</v>
      </c>
      <c r="D17" s="40">
        <f>IFERROR(INT(TRIM(SUBSTITUTE(VLOOKUP($A17&amp;"*",各都道府県の状況!$A:$I,D$3,FALSE), "※5", ""))), "")</f>
        <v>199291</v>
      </c>
      <c r="E17" s="40">
        <f>IFERROR(INT(TRIM(SUBSTITUTE(VLOOKUP($A17&amp;"*",各都道府県の状況!$A:$I,E$3,FALSE), "※5", ""))), "")</f>
        <v>2724519</v>
      </c>
      <c r="F17" s="40">
        <f>IFERROR(INT(TRIM(SUBSTITUTE(VLOOKUP($A17&amp;"*",各都道府県の状況!$A:$I,F$3,FALSE), "※5", ""))), "")</f>
        <v>184379</v>
      </c>
      <c r="G17" s="40">
        <f>IFERROR(INT(TRIM(SUBSTITUTE(VLOOKUP($A17&amp;"*",各都道府県の状況!$A:$I,G$3,FALSE), "※5", ""))), "")</f>
        <v>2277</v>
      </c>
      <c r="H17" s="40">
        <f>IFERROR(INT(TRIM(SUBSTITUTE(VLOOKUP($A17&amp;"*",各都道府県の状況!$A:$I,H$3,FALSE), "※5", ""))), "")</f>
        <v>12635</v>
      </c>
      <c r="I17" s="40">
        <f>IFERROR(INT(TRIM(SUBSTITUTE(VLOOKUP($A17&amp;"*",各都道府県の状況!$A:$I,I$3,FALSE), "※5", ""))), "")</f>
        <v>72</v>
      </c>
    </row>
    <row r="18" spans="1:9" x14ac:dyDescent="0.55000000000000004">
      <c r="A18" s="12" t="s">
        <v>194</v>
      </c>
      <c r="B18" s="13">
        <f t="shared" si="0"/>
        <v>44402</v>
      </c>
      <c r="C18" s="30" t="s">
        <v>23</v>
      </c>
      <c r="D18" s="40">
        <f>IFERROR(INT(TRIM(SUBSTITUTE(VLOOKUP($A18&amp;"*",各都道府県の状況!$A:$I,D$3,FALSE), "※5", ""))), "")</f>
        <v>76839</v>
      </c>
      <c r="E18" s="40">
        <f>IFERROR(INT(TRIM(SUBSTITUTE(VLOOKUP($A18&amp;"*",各都道府県の状況!$A:$I,E$3,FALSE), "※5", ""))), "")</f>
        <v>1119795</v>
      </c>
      <c r="F18" s="40">
        <f>IFERROR(INT(TRIM(SUBSTITUTE(VLOOKUP($A18&amp;"*",各都道府県の状況!$A:$I,F$3,FALSE), "※5", ""))), "")</f>
        <v>71524</v>
      </c>
      <c r="G18" s="40">
        <f>IFERROR(INT(TRIM(SUBSTITUTE(VLOOKUP($A18&amp;"*",各都道府県の状況!$A:$I,G$3,FALSE), "※5", ""))), "")</f>
        <v>980</v>
      </c>
      <c r="H18" s="40">
        <f>IFERROR(INT(TRIM(SUBSTITUTE(VLOOKUP($A18&amp;"*",各都道府県の状況!$A:$I,H$3,FALSE), "※5", ""))), "")</f>
        <v>4335</v>
      </c>
      <c r="I18" s="40">
        <f>IFERROR(INT(TRIM(SUBSTITUTE(VLOOKUP($A18&amp;"*",各都道府県の状況!$A:$I,I$3,FALSE), "※5", ""))), "")</f>
        <v>52</v>
      </c>
    </row>
    <row r="19" spans="1:9" x14ac:dyDescent="0.55000000000000004">
      <c r="A19" s="12" t="s">
        <v>195</v>
      </c>
      <c r="B19" s="13">
        <f t="shared" si="0"/>
        <v>44402</v>
      </c>
      <c r="C19" s="30" t="s">
        <v>24</v>
      </c>
      <c r="D19" s="40">
        <f>IFERROR(INT(TRIM(SUBSTITUTE(VLOOKUP($A19&amp;"*",各都道府県の状況!$A:$I,D$3,FALSE), "※5", ""))), "")</f>
        <v>3748</v>
      </c>
      <c r="E19" s="40">
        <f>IFERROR(INT(TRIM(SUBSTITUTE(VLOOKUP($A19&amp;"*",各都道府県の状況!$A:$I,E$3,FALSE), "※5", ""))), "")</f>
        <v>187651</v>
      </c>
      <c r="F19" s="40">
        <f>IFERROR(INT(TRIM(SUBSTITUTE(VLOOKUP($A19&amp;"*",各都道府県の状況!$A:$I,F$3,FALSE), "※5", ""))), "")</f>
        <v>3446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248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44402</v>
      </c>
      <c r="C20" s="30" t="s">
        <v>25</v>
      </c>
      <c r="D20" s="40">
        <f>IFERROR(INT(TRIM(SUBSTITUTE(VLOOKUP($A20&amp;"*",各都道府県の状況!$A:$I,D$3,FALSE), "※5", ""))), "")</f>
        <v>2156</v>
      </c>
      <c r="E20" s="40">
        <f>IFERROR(INT(TRIM(SUBSTITUTE(VLOOKUP($A20&amp;"*",各都道府県の状況!$A:$I,E$3,FALSE), "※5", ""))), "")</f>
        <v>78919</v>
      </c>
      <c r="F20" s="40">
        <f>IFERROR(INT(TRIM(SUBSTITUTE(VLOOKUP($A20&amp;"*",各都道府県の状況!$A:$I,F$3,FALSE), "※5", ""))), "")</f>
        <v>2028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90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44402</v>
      </c>
      <c r="C21" s="30" t="s">
        <v>26</v>
      </c>
      <c r="D21" s="40">
        <f>IFERROR(INT(TRIM(SUBSTITUTE(VLOOKUP($A21&amp;"*",各都道府県の状況!$A:$I,D$3,FALSE), "※5", ""))), "")</f>
        <v>4542</v>
      </c>
      <c r="E21" s="40">
        <f>IFERROR(INT(TRIM(SUBSTITUTE(VLOOKUP($A21&amp;"*",各都道府県の状況!$A:$I,E$3,FALSE), "※5", ""))), "")</f>
        <v>132879</v>
      </c>
      <c r="F21" s="40">
        <f>IFERROR(INT(TRIM(SUBSTITUTE(VLOOKUP($A21&amp;"*",各都道府県の状況!$A:$I,F$3,FALSE), "※5", ""))), "")</f>
        <v>4004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413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44402</v>
      </c>
      <c r="C22" s="30" t="s">
        <v>27</v>
      </c>
      <c r="D22" s="40">
        <f>IFERROR(INT(TRIM(SUBSTITUTE(VLOOKUP($A22&amp;"*",各都道府県の状況!$A:$I,D$3,FALSE), "※5", ""))), "")</f>
        <v>1472</v>
      </c>
      <c r="E22" s="40">
        <f>IFERROR(INT(TRIM(SUBSTITUTE(VLOOKUP($A22&amp;"*",各都道府県の状況!$A:$I,E$3,FALSE), "※5", ""))), "")</f>
        <v>76208</v>
      </c>
      <c r="F22" s="40">
        <f>IFERROR(INT(TRIM(SUBSTITUTE(VLOOKUP($A22&amp;"*",各都道府県の状況!$A:$I,F$3,FALSE), "※5", ""))), "")</f>
        <v>1368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68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44402</v>
      </c>
      <c r="C23" s="30" t="s">
        <v>28</v>
      </c>
      <c r="D23" s="40">
        <f>IFERROR(INT(TRIM(SUBSTITUTE(VLOOKUP($A23&amp;"*",各都道府県の状況!$A:$I,D$3,FALSE), "※5", ""))), "")</f>
        <v>2218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2150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44402</v>
      </c>
      <c r="C24" s="30" t="s">
        <v>29</v>
      </c>
      <c r="D24" s="40">
        <f>IFERROR(INT(TRIM(SUBSTITUTE(VLOOKUP($A24&amp;"*",各都道府県の状況!$A:$I,D$3,FALSE), "※5", ""))), "")</f>
        <v>5137</v>
      </c>
      <c r="E24" s="40">
        <f>IFERROR(INT(TRIM(SUBSTITUTE(VLOOKUP($A24&amp;"*",各都道府県の状況!$A:$I,E$3,FALSE), "※5", ""))), "")</f>
        <v>219477</v>
      </c>
      <c r="F24" s="40">
        <f>IFERROR(INT(TRIM(SUBSTITUTE(VLOOKUP($A24&amp;"*",各都道府県の状況!$A:$I,F$3,FALSE), "※5", ""))), "")</f>
        <v>5059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60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44402</v>
      </c>
      <c r="C25" s="30" t="s">
        <v>30</v>
      </c>
      <c r="D25" s="40">
        <f>IFERROR(INT(TRIM(SUBSTITUTE(VLOOKUP($A25&amp;"*",各都道府県の状況!$A:$I,D$3,FALSE), "※5", ""))), "")</f>
        <v>9641</v>
      </c>
      <c r="E25" s="40">
        <f>IFERROR(INT(TRIM(SUBSTITUTE(VLOOKUP($A25&amp;"*",各都道府県の状況!$A:$I,E$3,FALSE), "※5", ""))), "")</f>
        <v>287989</v>
      </c>
      <c r="F25" s="40">
        <f>IFERROR(INT(TRIM(SUBSTITUTE(VLOOKUP($A25&amp;"*",各都道府県の状況!$A:$I,F$3,FALSE), "※5", ""))), "")</f>
        <v>9347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106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44402</v>
      </c>
      <c r="C26" s="30" t="s">
        <v>31</v>
      </c>
      <c r="D26" s="40">
        <f>IFERROR(INT(TRIM(SUBSTITUTE(VLOOKUP($A26&amp;"*",各都道府県の状況!$A:$I,D$3,FALSE), "※5", ""))), "")</f>
        <v>10205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9570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481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44402</v>
      </c>
      <c r="C27" s="30" t="s">
        <v>32</v>
      </c>
      <c r="D27" s="40">
        <f>IFERROR(INT(TRIM(SUBSTITUTE(VLOOKUP($A27&amp;"*",各都道府県の状況!$A:$I,D$3,FALSE), "※5", ""))), "")</f>
        <v>52630</v>
      </c>
      <c r="E27" s="40">
        <f>IFERROR(INT(TRIM(SUBSTITUTE(VLOOKUP($A27&amp;"*",各都道府県の状況!$A:$I,E$3,FALSE), "※5", ""))), "")</f>
        <v>891300</v>
      </c>
      <c r="F27" s="40">
        <f>IFERROR(INT(TRIM(SUBSTITUTE(VLOOKUP($A27&amp;"*",各都道府県の状況!$A:$I,F$3,FALSE), "※5", ""))), "")</f>
        <v>50703</v>
      </c>
      <c r="G27" s="40">
        <f>IFERROR(INT(TRIM(SUBSTITUTE(VLOOKUP($A27&amp;"*",各都道府県の状況!$A:$I,G$3,FALSE), "※5", ""))), "")</f>
        <v>1003</v>
      </c>
      <c r="H27" s="40">
        <f>IFERROR(INT(TRIM(SUBSTITUTE(VLOOKUP($A27&amp;"*",各都道府県の状況!$A:$I,H$3,FALSE), "※5", ""))), "")</f>
        <v>924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44402</v>
      </c>
      <c r="C28" s="30" t="s">
        <v>33</v>
      </c>
      <c r="D28" s="40">
        <f>IFERROR(INT(TRIM(SUBSTITUTE(VLOOKUP($A28&amp;"*",各都道府県の状況!$A:$I,D$3,FALSE), "※5", ""))), "")</f>
        <v>5578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5403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202</v>
      </c>
      <c r="I28" s="40">
        <f>IFERROR(INT(TRIM(SUBSTITUTE(VLOOKUP($A28&amp;"*",各都道府県の状況!$A:$I,I$3,FALSE), "※5", ""))), "")</f>
        <v>2</v>
      </c>
    </row>
    <row r="29" spans="1:9" x14ac:dyDescent="0.55000000000000004">
      <c r="A29" s="12" t="s">
        <v>205</v>
      </c>
      <c r="B29" s="13">
        <f t="shared" si="0"/>
        <v>44402</v>
      </c>
      <c r="C29" s="30" t="s">
        <v>34</v>
      </c>
      <c r="D29" s="40">
        <f>IFERROR(INT(TRIM(SUBSTITUTE(VLOOKUP($A29&amp;"*",各都道府県の状況!$A:$I,D$3,FALSE), "※5", ""))), "")</f>
        <v>5780</v>
      </c>
      <c r="E29" s="40">
        <f>IFERROR(INT(TRIM(SUBSTITUTE(VLOOKUP($A29&amp;"*",各都道府県の状況!$A:$I,E$3,FALSE), "※5", ""))), "")</f>
        <v>165484</v>
      </c>
      <c r="F29" s="40">
        <f>IFERROR(INT(TRIM(SUBSTITUTE(VLOOKUP($A29&amp;"*",各都道府県の状況!$A:$I,F$3,FALSE), "※5", ""))), "")</f>
        <v>5557</v>
      </c>
      <c r="G29" s="40">
        <f>IFERROR(INT(TRIM(SUBSTITUTE(VLOOKUP($A29&amp;"*",各都道府県の状況!$A:$I,G$3,FALSE), "※5", ""))), "")</f>
        <v>92</v>
      </c>
      <c r="H29" s="40">
        <f>IFERROR(INT(TRIM(SUBSTITUTE(VLOOKUP($A29&amp;"*",各都道府県の状況!$A:$I,H$3,FALSE), "※5", ""))), "")</f>
        <v>131</v>
      </c>
      <c r="I29" s="40">
        <f>IFERROR(INT(TRIM(SUBSTITUTE(VLOOKUP($A29&amp;"*",各都道府県の状況!$A:$I,I$3,FALSE), "※5", ""))), "")</f>
        <v>1</v>
      </c>
    </row>
    <row r="30" spans="1:9" x14ac:dyDescent="0.55000000000000004">
      <c r="A30" s="12" t="s">
        <v>206</v>
      </c>
      <c r="B30" s="13">
        <f t="shared" si="0"/>
        <v>44402</v>
      </c>
      <c r="C30" s="30" t="s">
        <v>35</v>
      </c>
      <c r="D30" s="40">
        <f>IFERROR(INT(TRIM(SUBSTITUTE(VLOOKUP($A30&amp;"*",各都道府県の状況!$A:$I,D$3,FALSE), "※5", ""))), "")</f>
        <v>17455</v>
      </c>
      <c r="E30" s="40">
        <f>IFERROR(INT(TRIM(SUBSTITUTE(VLOOKUP($A30&amp;"*",各都道府県の状況!$A:$I,E$3,FALSE), "※5", ""))), "")</f>
        <v>303813</v>
      </c>
      <c r="F30" s="40">
        <f>IFERROR(INT(TRIM(SUBSTITUTE(VLOOKUP($A30&amp;"*",各都道府県の状況!$A:$I,F$3,FALSE), "※5", ""))), "")</f>
        <v>16701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425</v>
      </c>
      <c r="I30" s="40">
        <f>IFERROR(INT(TRIM(SUBSTITUTE(VLOOKUP($A30&amp;"*",各都道府県の状況!$A:$I,I$3,FALSE), "※5", ""))), "")</f>
        <v>8</v>
      </c>
    </row>
    <row r="31" spans="1:9" x14ac:dyDescent="0.55000000000000004">
      <c r="A31" s="12" t="s">
        <v>207</v>
      </c>
      <c r="B31" s="13">
        <f t="shared" si="0"/>
        <v>44402</v>
      </c>
      <c r="C31" s="30" t="s">
        <v>36</v>
      </c>
      <c r="D31" s="40">
        <f>IFERROR(INT(TRIM(SUBSTITUTE(VLOOKUP($A31&amp;"*",各都道府県の状況!$A:$I,D$3,FALSE), "※5", ""))), "")</f>
        <v>109368</v>
      </c>
      <c r="E31" s="40">
        <f>IFERROR(INT(TRIM(SUBSTITUTE(VLOOKUP($A31&amp;"*",各都道府県の状況!$A:$I,E$3,FALSE), "※5", ""))), "")</f>
        <v>2393461</v>
      </c>
      <c r="F31" s="40">
        <f>IFERROR(INT(TRIM(SUBSTITUTE(VLOOKUP($A31&amp;"*",各都道府県の状況!$A:$I,F$3,FALSE), "※5", ""))), "")</f>
        <v>102326</v>
      </c>
      <c r="G31" s="40">
        <f>IFERROR(INT(TRIM(SUBSTITUTE(VLOOKUP($A31&amp;"*",各都道府県の状況!$A:$I,G$3,FALSE), "※5", ""))), "")</f>
        <v>2718</v>
      </c>
      <c r="H31" s="40">
        <f>IFERROR(INT(TRIM(SUBSTITUTE(VLOOKUP($A31&amp;"*",各都道府県の状況!$A:$I,H$3,FALSE), "※5", ""))), "")</f>
        <v>3456</v>
      </c>
      <c r="I31" s="40">
        <f>IFERROR(INT(TRIM(SUBSTITUTE(VLOOKUP($A31&amp;"*",各都道府県の状況!$A:$I,I$3,FALSE), "※5", ""))), "")</f>
        <v>150</v>
      </c>
    </row>
    <row r="32" spans="1:9" x14ac:dyDescent="0.55000000000000004">
      <c r="A32" s="12" t="s">
        <v>208</v>
      </c>
      <c r="B32" s="13">
        <f t="shared" si="0"/>
        <v>44402</v>
      </c>
      <c r="C32" s="30" t="s">
        <v>37</v>
      </c>
      <c r="D32" s="40">
        <f>IFERROR(INT(TRIM(SUBSTITUTE(VLOOKUP($A32&amp;"*",各都道府県の状況!$A:$I,D$3,FALSE), "※5", ""))), "")</f>
        <v>42387</v>
      </c>
      <c r="E32" s="40">
        <f>IFERROR(INT(TRIM(SUBSTITUTE(VLOOKUP($A32&amp;"*",各都道府県の状況!$A:$I,E$3,FALSE), "※5", ""))), "")</f>
        <v>543795</v>
      </c>
      <c r="F32" s="40">
        <f>IFERROR(INT(TRIM(SUBSTITUTE(VLOOKUP($A32&amp;"*",各都道府県の状況!$A:$I,F$3,FALSE), "※5", ""))), "")</f>
        <v>40209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863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44402</v>
      </c>
      <c r="C33" s="30" t="s">
        <v>38</v>
      </c>
      <c r="D33" s="40">
        <f>IFERROR(INT(TRIM(SUBSTITUTE(VLOOKUP($A33&amp;"*",各都道府県の状況!$A:$I,D$3,FALSE), "※5", ""))), "")</f>
        <v>8756</v>
      </c>
      <c r="E33" s="40">
        <f>IFERROR(INT(TRIM(SUBSTITUTE(VLOOKUP($A33&amp;"*",各都道府県の状況!$A:$I,E$3,FALSE), "※5", ""))), "")</f>
        <v>181075</v>
      </c>
      <c r="F33" s="40">
        <f>IFERROR(INT(TRIM(SUBSTITUTE(VLOOKUP($A33&amp;"*",各都道府県の状況!$A:$I,F$3,FALSE), "※5", ""))), "")</f>
        <v>8384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239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44402</v>
      </c>
      <c r="C34" s="30" t="s">
        <v>39</v>
      </c>
      <c r="D34" s="40">
        <f>IFERROR(INT(TRIM(SUBSTITUTE(VLOOKUP($A34&amp;"*",各都道府県の状況!$A:$I,D$3,FALSE), "※5", ""))), "")</f>
        <v>2804</v>
      </c>
      <c r="E34" s="40">
        <f>IFERROR(INT(TRIM(SUBSTITUTE(VLOOKUP($A34&amp;"*",各都道府県の状況!$A:$I,E$3,FALSE), "※5", ""))), "")</f>
        <v>43541</v>
      </c>
      <c r="F34" s="40">
        <f>IFERROR(INT(TRIM(SUBSTITUTE(VLOOKUP($A34&amp;"*",各都道府県の状況!$A:$I,F$3,FALSE), "※5", ""))), "")</f>
        <v>2625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69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44402</v>
      </c>
      <c r="C35" s="30" t="s">
        <v>40</v>
      </c>
      <c r="D35" s="40">
        <f>IFERROR(INT(TRIM(SUBSTITUTE(VLOOKUP($A35&amp;"*",各都道府県の状況!$A:$I,D$3,FALSE), "※5", ""))), "")</f>
        <v>649</v>
      </c>
      <c r="E35" s="40">
        <f>IFERROR(INT(TRIM(SUBSTITUTE(VLOOKUP($A35&amp;"*",各都道府県の状況!$A:$I,E$3,FALSE), "※5", ""))), "")</f>
        <v>93822</v>
      </c>
      <c r="F35" s="40">
        <f>IFERROR(INT(TRIM(SUBSTITUTE(VLOOKUP($A35&amp;"*",各都道府県の状況!$A:$I,F$3,FALSE), "※5", ""))), "")</f>
        <v>490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123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44402</v>
      </c>
      <c r="C36" s="30" t="s">
        <v>41</v>
      </c>
      <c r="D36" s="40">
        <f>IFERROR(INT(TRIM(SUBSTITUTE(VLOOKUP($A36&amp;"*",各都道府県の状況!$A:$I,D$3,FALSE), "※5", ""))), "")</f>
        <v>669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567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100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44402</v>
      </c>
      <c r="C37" s="30" t="s">
        <v>42</v>
      </c>
      <c r="D37" s="40">
        <f>IFERROR(INT(TRIM(SUBSTITUTE(VLOOKUP($A37&amp;"*",各都道府県の状況!$A:$I,D$3,FALSE), "※5", ""))), "")</f>
        <v>7868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44402</v>
      </c>
      <c r="C38" s="30" t="s">
        <v>43</v>
      </c>
      <c r="D38" s="40">
        <f>IFERROR(INT(TRIM(SUBSTITUTE(VLOOKUP($A38&amp;"*",各都道府県の状況!$A:$I,D$3,FALSE), "※5", ""))), "")</f>
        <v>11822</v>
      </c>
      <c r="E38" s="40">
        <f>IFERROR(INT(TRIM(SUBSTITUTE(VLOOKUP($A38&amp;"*",各都道府県の状況!$A:$I,E$3,FALSE), "※5", ""))), "")</f>
        <v>577995</v>
      </c>
      <c r="F38" s="40">
        <f>IFERROR(INT(TRIM(SUBSTITUTE(VLOOKUP($A38&amp;"*",各都道府県の状況!$A:$I,F$3,FALSE), "※5", ""))), "")</f>
        <v>11461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146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44402</v>
      </c>
      <c r="C39" s="30" t="s">
        <v>44</v>
      </c>
      <c r="D39" s="40">
        <f>IFERROR(INT(TRIM(SUBSTITUTE(VLOOKUP($A39&amp;"*",各都道府県の状況!$A:$I,D$3,FALSE), "※5", ""))), "")</f>
        <v>3211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3095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36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44402</v>
      </c>
      <c r="C40" s="30" t="s">
        <v>45</v>
      </c>
      <c r="D40" s="40">
        <f>IFERROR(INT(TRIM(SUBSTITUTE(VLOOKUP($A40&amp;"*",各都道府県の状況!$A:$I,D$3,FALSE), "※5", ""))), "")</f>
        <v>1738</v>
      </c>
      <c r="E40" s="40">
        <f>IFERROR(INT(TRIM(SUBSTITUTE(VLOOKUP($A40&amp;"*",各都道府県の状況!$A:$I,E$3,FALSE), "※5", ""))), "")</f>
        <v>69935</v>
      </c>
      <c r="F40" s="40">
        <f>IFERROR(INT(TRIM(SUBSTITUTE(VLOOKUP($A40&amp;"*",各都道府県の状況!$A:$I,F$3,FALSE), "※5", ""))), "")</f>
        <v>1614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62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44402</v>
      </c>
      <c r="C41" s="30" t="s">
        <v>46</v>
      </c>
      <c r="D41" s="40">
        <f>IFERROR(INT(TRIM(SUBSTITUTE(VLOOKUP($A41&amp;"*",各都道府県の状況!$A:$I,D$3,FALSE), "※5", ""))), "")</f>
        <v>2161</v>
      </c>
      <c r="E41" s="40">
        <f>IFERROR(INT(TRIM(SUBSTITUTE(VLOOKUP($A41&amp;"*",各都道府県の状況!$A:$I,E$3,FALSE), "※5", ""))), "")</f>
        <v>92006</v>
      </c>
      <c r="F41" s="40">
        <f>IFERROR(INT(TRIM(SUBSTITUTE(VLOOKUP($A41&amp;"*",各都道府県の状況!$A:$I,F$3,FALSE), "※5", ""))), "")</f>
        <v>2096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37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44402</v>
      </c>
      <c r="C42" s="30" t="s">
        <v>47</v>
      </c>
      <c r="D42" s="40">
        <f>IFERROR(INT(TRIM(SUBSTITUTE(VLOOKUP($A42&amp;"*",各都道府県の状況!$A:$I,D$3,FALSE), "※5", ""))), "")</f>
        <v>2839</v>
      </c>
      <c r="E42" s="40">
        <f>IFERROR(INT(TRIM(SUBSTITUTE(VLOOKUP($A42&amp;"*",各都道府県の状況!$A:$I,E$3,FALSE), "※5", ""))), "")</f>
        <v>102807</v>
      </c>
      <c r="F42" s="40">
        <f>IFERROR(INT(TRIM(SUBSTITUTE(VLOOKUP($A42&amp;"*",各都道府県の状況!$A:$I,F$3,FALSE), "※5", ""))), "")</f>
        <v>2698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64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44402</v>
      </c>
      <c r="C43" s="30" t="s">
        <v>48</v>
      </c>
      <c r="D43" s="40">
        <f>IFERROR(INT(TRIM(SUBSTITUTE(VLOOKUP($A43&amp;"*",各都道府県の状況!$A:$I,D$3,FALSE), "※5", ""))), "")</f>
        <v>1994</v>
      </c>
      <c r="E43" s="40">
        <f>IFERROR(INT(TRIM(SUBSTITUTE(VLOOKUP($A43&amp;"*",各都道府県の状況!$A:$I,E$3,FALSE), "※5", ""))), "")</f>
        <v>60677</v>
      </c>
      <c r="F43" s="40">
        <f>IFERROR(INT(TRIM(SUBSTITUTE(VLOOKUP($A43&amp;"*",各都道府県の状況!$A:$I,F$3,FALSE), "※5", ""))), "")</f>
        <v>1904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61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44402</v>
      </c>
      <c r="C44" s="30" t="s">
        <v>49</v>
      </c>
      <c r="D44" s="40">
        <f>IFERROR(INT(TRIM(SUBSTITUTE(VLOOKUP($A44&amp;"*",各都道府県の状況!$A:$I,D$3,FALSE), "※5", ""))), "")</f>
        <v>37209</v>
      </c>
      <c r="E44" s="40">
        <f>IFERROR(INT(TRIM(SUBSTITUTE(VLOOKUP($A44&amp;"*",各都道府県の状況!$A:$I,E$3,FALSE), "※5", ""))), "")</f>
        <v>893701</v>
      </c>
      <c r="F44" s="40">
        <f>IFERROR(INT(TRIM(SUBSTITUTE(VLOOKUP($A44&amp;"*",各都道府県の状況!$A:$I,F$3,FALSE), "※5", ""))), "")</f>
        <v>35547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972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44402</v>
      </c>
      <c r="C45" s="30" t="s">
        <v>50</v>
      </c>
      <c r="D45" s="40">
        <f>IFERROR(INT(TRIM(SUBSTITUTE(VLOOKUP($A45&amp;"*",各都道府県の状況!$A:$I,D$3,FALSE), "※5", ""))), "")</f>
        <v>2638</v>
      </c>
      <c r="E45" s="40">
        <f>IFERROR(INT(TRIM(SUBSTITUTE(VLOOKUP($A45&amp;"*",各都道府県の状況!$A:$I,E$3,FALSE), "※5", ""))), "")</f>
        <v>61737</v>
      </c>
      <c r="F45" s="40">
        <f>IFERROR(INT(TRIM(SUBSTITUTE(VLOOKUP($A45&amp;"*",各都道府県の状況!$A:$I,F$3,FALSE), "※5", ""))), "")</f>
        <v>2587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62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44402</v>
      </c>
      <c r="C46" s="30" t="s">
        <v>51</v>
      </c>
      <c r="D46" s="40">
        <f>IFERROR(INT(TRIM(SUBSTITUTE(VLOOKUP($A46&amp;"*",各都道府県の状況!$A:$I,D$3,FALSE), "※5", ""))), "")</f>
        <v>3332</v>
      </c>
      <c r="E46" s="40">
        <f>IFERROR(INT(TRIM(SUBSTITUTE(VLOOKUP($A46&amp;"*",各都道府県の状況!$A:$I,E$3,FALSE), "※5", ""))), "")</f>
        <v>133416</v>
      </c>
      <c r="F46" s="40">
        <f>IFERROR(INT(TRIM(SUBSTITUTE(VLOOKUP($A46&amp;"*",各都道府県の状況!$A:$I,F$3,FALSE), "※5", ""))), "")</f>
        <v>3174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44402</v>
      </c>
      <c r="C47" s="30" t="s">
        <v>52</v>
      </c>
      <c r="D47" s="40">
        <f>IFERROR(INT(TRIM(SUBSTITUTE(VLOOKUP($A47&amp;"*",各都道府県の状況!$A:$I,D$3,FALSE), "※5", ""))), "")</f>
        <v>6549</v>
      </c>
      <c r="E47" s="40">
        <f>IFERROR(INT(TRIM(SUBSTITUTE(VLOOKUP($A47&amp;"*",各都道府県の状況!$A:$I,E$3,FALSE), "※5", ""))), "")</f>
        <v>83581</v>
      </c>
      <c r="F47" s="40">
        <f>IFERROR(INT(TRIM(SUBSTITUTE(VLOOKUP($A47&amp;"*",各都道府県の状況!$A:$I,F$3,FALSE), "※5", ""))), "")</f>
        <v>6380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44402</v>
      </c>
      <c r="C48" s="30" t="s">
        <v>53</v>
      </c>
      <c r="D48" s="40">
        <f>IFERROR(INT(TRIM(SUBSTITUTE(VLOOKUP($A48&amp;"*",各都道府県の状況!$A:$I,D$3,FALSE), "※5", ""))), "")</f>
        <v>3564</v>
      </c>
      <c r="E48" s="40">
        <f>IFERROR(INT(TRIM(SUBSTITUTE(VLOOKUP($A48&amp;"*",各都道府県の状況!$A:$I,E$3,FALSE), "※5", ""))), "")</f>
        <v>181270</v>
      </c>
      <c r="F48" s="40">
        <f>IFERROR(INT(TRIM(SUBSTITUTE(VLOOKUP($A48&amp;"*",各都道府県の状況!$A:$I,F$3,FALSE), "※5", ""))), "")</f>
        <v>3448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52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44402</v>
      </c>
      <c r="C49" s="30" t="s">
        <v>54</v>
      </c>
      <c r="D49" s="40">
        <f>IFERROR(INT(TRIM(SUBSTITUTE(VLOOKUP($A49&amp;"*",各都道府県の状況!$A:$I,D$3,FALSE), "※5", ""))), "")</f>
        <v>3139</v>
      </c>
      <c r="E49" s="40">
        <f>IFERROR(INT(TRIM(SUBSTITUTE(VLOOKUP($A49&amp;"*",各都道府県の状況!$A:$I,E$3,FALSE), "※5", ""))), "")</f>
        <v>45086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44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44402</v>
      </c>
      <c r="C50" s="30" t="s">
        <v>55</v>
      </c>
      <c r="D50" s="40">
        <f>IFERROR(INT(TRIM(SUBSTITUTE(VLOOKUP($A50&amp;"*",各都道府県の状況!$A:$I,D$3,FALSE), "※5", ""))), "")</f>
        <v>3847</v>
      </c>
      <c r="E50" s="40">
        <f>IFERROR(INT(TRIM(SUBSTITUTE(VLOOKUP($A50&amp;"*",各都道府県の状況!$A:$I,E$3,FALSE), "※5", ""))), "")</f>
        <v>116220</v>
      </c>
      <c r="F50" s="40">
        <f>IFERROR(INT(TRIM(SUBSTITUTE(VLOOKUP($A50&amp;"*",各都道府県の状況!$A:$I,F$3,FALSE), "※5", ""))), "")</f>
        <v>3749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76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44402</v>
      </c>
      <c r="C51" s="30" t="s">
        <v>56</v>
      </c>
      <c r="D51" s="40">
        <f>IFERROR(INT(TRIM(SUBSTITUTE(VLOOKUP($A51&amp;"*",各都道府県の状況!$A:$I,D$3,FALSE), "※5", ""))), "")</f>
        <v>22731</v>
      </c>
      <c r="E51" s="40">
        <f>IFERROR(INT(TRIM(SUBSTITUTE(VLOOKUP($A51&amp;"*",各都道府県の状況!$A:$I,E$3,FALSE), "※5", ""))), "")</f>
        <v>274412</v>
      </c>
      <c r="F51" s="40">
        <f>IFERROR(INT(TRIM(SUBSTITUTE(VLOOKUP($A51&amp;"*",各都道府県の状況!$A:$I,F$3,FALSE), "※5", ""))), "")</f>
        <v>21285</v>
      </c>
      <c r="G51" s="40">
        <f>IFERROR(INT(TRIM(SUBSTITUTE(VLOOKUP($A51&amp;"*",各都道府県の状況!$A:$I,G$3,FALSE), "※5", ""))), "")</f>
        <v>231</v>
      </c>
      <c r="H51" s="40">
        <f>IFERROR(INT(TRIM(SUBSTITUTE(VLOOKUP($A51&amp;"*",各都道府県の状況!$A:$I,H$3,FALSE), "※5", ""))), "")</f>
        <v>1186</v>
      </c>
      <c r="I51" s="40">
        <f>IFERROR(INT(TRIM(SUBSTITUTE(VLOOKUP($A51&amp;"*",各都道府県の状況!$A:$I,I$3,FALSE), "※5", ""))), "")</f>
        <v>36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05" activePane="bottomLeft" state="frozen"/>
      <selection pane="bottomLeft" activeCell="M111" sqref="M6:O11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4865</v>
      </c>
      <c r="I7" s="52">
        <f>IFERROR(VLOOKUP($A7, ワクチン一般接種!$A:$G, I$4, FALSE), 0)</f>
        <v>4865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31715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4308</v>
      </c>
      <c r="I8" s="52">
        <f>IFERROR(VLOOKUP($A8, ワクチン一般接種!$A:$G, I$4, FALSE), 0)</f>
        <v>4308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18204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4991</v>
      </c>
      <c r="I9" s="52">
        <f>IFERROR(VLOOKUP($A9, ワクチン一般接種!$A:$G, I$4, FALSE), 0)</f>
        <v>4991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14560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9243</v>
      </c>
      <c r="I10" s="52">
        <f>IFERROR(VLOOKUP($A10, ワクチン一般接種!$A:$G, I$4, FALSE), 0)</f>
        <v>9243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25880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11647</v>
      </c>
      <c r="I11" s="52">
        <f>IFERROR(VLOOKUP($A11, ワクチン一般接種!$A:$G, I$4, FALSE), 0)</f>
        <v>11647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41343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8163</v>
      </c>
      <c r="I12" s="52">
        <f>IFERROR(VLOOKUP($A12, ワクチン一般接種!$A:$G, I$4, FALSE), 0)</f>
        <v>8163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8163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8925</v>
      </c>
      <c r="I13" s="52">
        <f>IFERROR(VLOOKUP($A13, ワクチン一般接種!$A:$G, I$4, FALSE), 0)</f>
        <v>8925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8925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33910</v>
      </c>
      <c r="I14" s="52">
        <f>IFERROR(VLOOKUP($A14, ワクチン一般接種!$A:$G, I$4, FALSE), 0)</f>
        <v>33910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98635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51048</v>
      </c>
      <c r="I15" s="52">
        <f>IFERROR(VLOOKUP($A15, ワクチン一般接種!$A:$G, I$4, FALSE), 0)</f>
        <v>51048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149670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61143</v>
      </c>
      <c r="I16" s="52">
        <f>IFERROR(VLOOKUP($A16, ワクチン一般接種!$A:$G, I$4, FALSE), 0)</f>
        <v>61143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187331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58809</v>
      </c>
      <c r="I17" s="52">
        <f>IFERROR(VLOOKUP($A17, ワクチン一般接種!$A:$G, I$4, FALSE), 0)</f>
        <v>58809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187443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56197</v>
      </c>
      <c r="I18" s="52">
        <f>IFERROR(VLOOKUP($A18, ワクチン一般接種!$A:$G, I$4, FALSE), 0)</f>
        <v>56197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204186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36484</v>
      </c>
      <c r="I19" s="52">
        <f>IFERROR(VLOOKUP($A19, ワクチン一般接種!$A:$G, I$4, FALSE), 0)</f>
        <v>36484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36484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23929</v>
      </c>
      <c r="I20" s="52">
        <f>IFERROR(VLOOKUP($A20, ワクチン一般接種!$A:$G, I$4, FALSE), 0)</f>
        <v>23929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23929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61442</v>
      </c>
      <c r="I21" s="52">
        <f>IFERROR(VLOOKUP($A21, ワクチン一般接種!$A:$G, I$4, FALSE), 0)</f>
        <v>61442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283119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80611</v>
      </c>
      <c r="I22" s="52">
        <f>IFERROR(VLOOKUP($A22, ワクチン一般接種!$A:$G, I$4, FALSE), 0)</f>
        <v>80611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252680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89701</v>
      </c>
      <c r="I23" s="52">
        <f>IFERROR(VLOOKUP($A23, ワクチン一般接種!$A:$G, I$4, FALSE), 0)</f>
        <v>89701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283706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19874</v>
      </c>
      <c r="I24" s="52">
        <f>IFERROR(VLOOKUP($A24, ワクチン一般接種!$A:$G, I$4, FALSE), 0)</f>
        <v>19874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19874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68743</v>
      </c>
      <c r="I25" s="52">
        <f>IFERROR(VLOOKUP($A25, ワクチン一般接種!$A:$G, I$4, FALSE), 0)</f>
        <v>68743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296410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39460</v>
      </c>
      <c r="I26" s="52">
        <f>IFERROR(VLOOKUP($A26, ワクチン一般接種!$A:$G, I$4, FALSE), 0)</f>
        <v>39460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39460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24140</v>
      </c>
      <c r="I27" s="52">
        <f>IFERROR(VLOOKUP($A27, ワクチン一般接種!$A:$G, I$4, FALSE), 0)</f>
        <v>24140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24140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7974</v>
      </c>
      <c r="I28" s="52">
        <f>IFERROR(VLOOKUP($A28, ワクチン一般接種!$A:$G, I$4, FALSE), 0)</f>
        <v>7153</v>
      </c>
      <c r="J28" s="52">
        <f>IFERROR(VLOOKUP($A28, ワクチン一般接種!$A:$G, J$4, FALSE), 0)</f>
        <v>0</v>
      </c>
      <c r="K28" s="52">
        <f>IFERROR(VLOOKUP($A28, ワクチン一般接種!$A:$G, K$4, FALSE), 0)</f>
        <v>821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7153</v>
      </c>
      <c r="O28" s="53">
        <f t="shared" si="2"/>
        <v>821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8876</v>
      </c>
      <c r="I29" s="52">
        <f>IFERROR(VLOOKUP($A29, ワクチン一般接種!$A:$G, I$4, FALSE), 0)</f>
        <v>8141</v>
      </c>
      <c r="J29" s="52">
        <f>IFERROR(VLOOKUP($A29, ワクチン一般接種!$A:$G, J$4, FALSE), 0)</f>
        <v>0</v>
      </c>
      <c r="K29" s="52">
        <f>IFERROR(VLOOKUP($A29, ワクチン一般接種!$A:$G, K$4, FALSE), 0)</f>
        <v>735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8141</v>
      </c>
      <c r="O29" s="53">
        <f t="shared" si="2"/>
        <v>735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10309</v>
      </c>
      <c r="I30" s="52">
        <f>IFERROR(VLOOKUP($A30, ワクチン一般接種!$A:$G, I$4, FALSE), 0)</f>
        <v>9438</v>
      </c>
      <c r="J30" s="52">
        <f>IFERROR(VLOOKUP($A30, ワクチン一般接種!$A:$G, J$4, FALSE), 0)</f>
        <v>0</v>
      </c>
      <c r="K30" s="52">
        <f>IFERROR(VLOOKUP($A30, ワクチン一般接種!$A:$G, K$4, FALSE), 0)</f>
        <v>871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9438</v>
      </c>
      <c r="O30" s="53">
        <f t="shared" si="2"/>
        <v>871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51543</v>
      </c>
      <c r="I31" s="52">
        <f>IFERROR(VLOOKUP($A31, ワクチン一般接種!$A:$G, I$4, FALSE), 0)</f>
        <v>43915</v>
      </c>
      <c r="J31" s="52">
        <f>IFERROR(VLOOKUP($A31, ワクチン一般接種!$A:$G, J$4, FALSE), 0)</f>
        <v>0</v>
      </c>
      <c r="K31" s="52">
        <f>IFERROR(VLOOKUP($A31, ワクチン一般接種!$A:$G, K$4, FALSE), 0)</f>
        <v>7628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312893</v>
      </c>
      <c r="O31" s="53">
        <f t="shared" si="2"/>
        <v>70564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52562</v>
      </c>
      <c r="I32" s="52">
        <f>IFERROR(VLOOKUP($A32, ワクチン一般接種!$A:$G, I$4, FALSE), 0)</f>
        <v>43480</v>
      </c>
      <c r="J32" s="52">
        <f>IFERROR(VLOOKUP($A32, ワクチン一般接種!$A:$G, J$4, FALSE), 0)</f>
        <v>0</v>
      </c>
      <c r="K32" s="52">
        <f>IFERROR(VLOOKUP($A32, ワクチン一般接種!$A:$G, K$4, FALSE), 0)</f>
        <v>9082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140645</v>
      </c>
      <c r="O32" s="53">
        <f t="shared" si="2"/>
        <v>52261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66135</v>
      </c>
      <c r="I33" s="52">
        <f>IFERROR(VLOOKUP($A33, ワクチン一般接種!$A:$G, I$4, FALSE), 0)</f>
        <v>59351</v>
      </c>
      <c r="J33" s="52">
        <f>IFERROR(VLOOKUP($A33, ワクチン一般接種!$A:$G, J$4, FALSE), 0)</f>
        <v>0</v>
      </c>
      <c r="K33" s="52">
        <f>IFERROR(VLOOKUP($A33, ワクチン一般接種!$A:$G, K$4, FALSE), 0)</f>
        <v>6784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59351</v>
      </c>
      <c r="O33" s="53">
        <f t="shared" si="2"/>
        <v>6784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80480</v>
      </c>
      <c r="I34" s="52">
        <f>IFERROR(VLOOKUP($A34, ワクチン一般接種!$A:$G, I$4, FALSE), 0)</f>
        <v>72468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72468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123045</v>
      </c>
      <c r="I35" s="52">
        <f>IFERROR(VLOOKUP($A35, ワクチン一般接種!$A:$G, I$4, FALSE), 0)</f>
        <v>99650</v>
      </c>
      <c r="J35" s="52">
        <f>IFERROR(VLOOKUP($A35, ワクチン一般接種!$A:$G, J$4, FALSE), 0)</f>
        <v>0</v>
      </c>
      <c r="K35" s="52">
        <f>IFERROR(VLOOKUP($A35, ワクチン一般接種!$A:$G, K$4, FALSE), 0)</f>
        <v>23395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254905</v>
      </c>
      <c r="O35" s="53">
        <f t="shared" si="2"/>
        <v>91644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160718</v>
      </c>
      <c r="I36" s="52">
        <f>IFERROR(VLOOKUP($A36, ワクチン一般接種!$A:$G, I$4, FALSE), 0)</f>
        <v>124489</v>
      </c>
      <c r="J36" s="52">
        <f>IFERROR(VLOOKUP($A36, ワクチン一般接種!$A:$G, J$4, FALSE), 0)</f>
        <v>0</v>
      </c>
      <c r="K36" s="52">
        <f>IFERROR(VLOOKUP($A36, ワクチン一般接種!$A:$G, K$4, FALSE), 0)</f>
        <v>36229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214776</v>
      </c>
      <c r="O36" s="53">
        <f t="shared" si="2"/>
        <v>114680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198590</v>
      </c>
      <c r="I37" s="52">
        <f>IFERROR(VLOOKUP($A37, ワクチン一般接種!$A:$G, I$4, FALSE), 0)</f>
        <v>155094</v>
      </c>
      <c r="J37" s="52">
        <f>IFERROR(VLOOKUP($A37, ワクチン一般接種!$A:$G, J$4, FALSE), 0)</f>
        <v>0</v>
      </c>
      <c r="K37" s="52">
        <f>IFERROR(VLOOKUP($A37, ワクチン一般接種!$A:$G, K$4, FALSE), 0)</f>
        <v>43496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238053</v>
      </c>
      <c r="O37" s="53">
        <f t="shared" si="2"/>
        <v>142257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195331</v>
      </c>
      <c r="I38" s="52">
        <f>IFERROR(VLOOKUP($A38, ワクチン一般接種!$A:$G, I$4, FALSE), 0)</f>
        <v>152376</v>
      </c>
      <c r="J38" s="52">
        <f>IFERROR(VLOOKUP($A38, ワクチン一般接種!$A:$G, J$4, FALSE), 0)</f>
        <v>0</v>
      </c>
      <c r="K38" s="52">
        <f>IFERROR(VLOOKUP($A38, ワクチン一般接種!$A:$G, K$4, FALSE), 0)</f>
        <v>42955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245805</v>
      </c>
      <c r="O38" s="53">
        <f t="shared" si="2"/>
        <v>168665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169838</v>
      </c>
      <c r="I39" s="52">
        <f>IFERROR(VLOOKUP($A39, ワクチン一般接種!$A:$G, I$4, FALSE), 0)</f>
        <v>131065</v>
      </c>
      <c r="J39" s="52">
        <f>IFERROR(VLOOKUP($A39, ワクチン一般接種!$A:$G, J$4, FALSE), 0)</f>
        <v>0</v>
      </c>
      <c r="K39" s="52">
        <f>IFERROR(VLOOKUP($A39, ワクチン一般接種!$A:$G, K$4, FALSE), 0)</f>
        <v>38773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230558</v>
      </c>
      <c r="O39" s="53">
        <f t="shared" si="2"/>
        <v>182158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165736</v>
      </c>
      <c r="I40" s="52">
        <f>IFERROR(VLOOKUP($A40, ワクチン一般接種!$A:$G, I$4, FALSE), 0)</f>
        <v>135484</v>
      </c>
      <c r="J40" s="52">
        <f>IFERROR(VLOOKUP($A40, ワクチン一般接種!$A:$G, J$4, FALSE), 0)</f>
        <v>0</v>
      </c>
      <c r="K40" s="52">
        <f>IFERROR(VLOOKUP($A40, ワクチン一般接種!$A:$G, K$4, FALSE), 0)</f>
        <v>30252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135484</v>
      </c>
      <c r="O40" s="53">
        <f t="shared" si="2"/>
        <v>30252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206338</v>
      </c>
      <c r="I41" s="52">
        <f>IFERROR(VLOOKUP($A41, ワクチン一般接種!$A:$G, I$4, FALSE), 0)</f>
        <v>185308</v>
      </c>
      <c r="J41" s="52">
        <f>IFERROR(VLOOKUP($A41, ワクチン一般接種!$A:$G, J$4, FALSE), 0)</f>
        <v>0</v>
      </c>
      <c r="K41" s="52">
        <f>IFERROR(VLOOKUP($A41, ワクチン一般接種!$A:$G, K$4, FALSE), 0)</f>
        <v>21030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185308</v>
      </c>
      <c r="O41" s="53">
        <f t="shared" si="2"/>
        <v>21030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249619</v>
      </c>
      <c r="I42" s="52">
        <f>IFERROR(VLOOKUP($A42, ワクチン一般接種!$A:$G, I$4, FALSE), 0)</f>
        <v>204831</v>
      </c>
      <c r="J42" s="52">
        <f>IFERROR(VLOOKUP($A42, ワクチン一般接種!$A:$G, J$4, FALSE), 0)</f>
        <v>0</v>
      </c>
      <c r="K42" s="52">
        <f>IFERROR(VLOOKUP($A42, ワクチン一般接種!$A:$G, K$4, FALSE), 0)</f>
        <v>44788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338674</v>
      </c>
      <c r="O42" s="53">
        <f t="shared" si="2"/>
        <v>260511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303469</v>
      </c>
      <c r="I43" s="52">
        <f>IFERROR(VLOOKUP($A43, ワクチン一般接種!$A:$G, I$4, FALSE), 0)</f>
        <v>245891</v>
      </c>
      <c r="J43" s="52">
        <f>IFERROR(VLOOKUP($A43, ワクチン一般接種!$A:$G, J$4, FALSE), 0)</f>
        <v>0</v>
      </c>
      <c r="K43" s="52">
        <f>IFERROR(VLOOKUP($A43, ワクチン一般接種!$A:$G, K$4, FALSE), 0)</f>
        <v>57578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340468</v>
      </c>
      <c r="O43" s="53">
        <f t="shared" si="2"/>
        <v>213245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359605</v>
      </c>
      <c r="I44" s="52">
        <f>IFERROR(VLOOKUP($A44, ワクチン一般接種!$A:$G, I$4, FALSE), 0)</f>
        <v>299430</v>
      </c>
      <c r="J44" s="52">
        <f>IFERROR(VLOOKUP($A44, ワクチン一般接種!$A:$G, J$4, FALSE), 0)</f>
        <v>0</v>
      </c>
      <c r="K44" s="52">
        <f>IFERROR(VLOOKUP($A44, ワクチン一般接種!$A:$G, K$4, FALSE), 0)</f>
        <v>60175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387593</v>
      </c>
      <c r="O44" s="53">
        <f t="shared" si="2"/>
        <v>239878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336311</v>
      </c>
      <c r="I45" s="52">
        <f>IFERROR(VLOOKUP($A45, ワクチン一般接種!$A:$G, I$4, FALSE), 0)</f>
        <v>313115</v>
      </c>
      <c r="J45" s="52">
        <f>IFERROR(VLOOKUP($A45, ワクチン一般接種!$A:$G, J$4, FALSE), 0)</f>
        <v>0</v>
      </c>
      <c r="K45" s="52">
        <f>IFERROR(VLOOKUP($A45, ワクチン一般接種!$A:$G, K$4, FALSE), 0)</f>
        <v>23196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394537</v>
      </c>
      <c r="O45" s="53">
        <f t="shared" si="2"/>
        <v>132307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319879</v>
      </c>
      <c r="I46" s="52">
        <f>IFERROR(VLOOKUP($A46, ワクチン一般接種!$A:$G, I$4, FALSE), 0)</f>
        <v>270876</v>
      </c>
      <c r="J46" s="52">
        <f>IFERROR(VLOOKUP($A46, ワクチン一般接種!$A:$G, J$4, FALSE), 0)</f>
        <v>0</v>
      </c>
      <c r="K46" s="52">
        <f>IFERROR(VLOOKUP($A46, ワクチン一般接種!$A:$G, K$4, FALSE), 0)</f>
        <v>49003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370794</v>
      </c>
      <c r="O46" s="53">
        <f t="shared" si="2"/>
        <v>198106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319994</v>
      </c>
      <c r="I47" s="52">
        <f>IFERROR(VLOOKUP($A47, ワクチン一般接種!$A:$G, I$4, FALSE), 0)</f>
        <v>280275</v>
      </c>
      <c r="J47" s="52">
        <f>IFERROR(VLOOKUP($A47, ワクチン一般接種!$A:$G, J$4, FALSE), 0)</f>
        <v>0</v>
      </c>
      <c r="K47" s="52">
        <f>IFERROR(VLOOKUP($A47, ワクチン一般接種!$A:$G, K$4, FALSE), 0)</f>
        <v>39719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280275</v>
      </c>
      <c r="O47" s="53">
        <f t="shared" si="2"/>
        <v>39719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346501</v>
      </c>
      <c r="I48" s="52">
        <f>IFERROR(VLOOKUP($A48, ワクチン一般接種!$A:$G, I$4, FALSE), 0)</f>
        <v>322977</v>
      </c>
      <c r="J48" s="52">
        <f>IFERROR(VLOOKUP($A48, ワクチン一般接種!$A:$G, J$4, FALSE), 0)</f>
        <v>0</v>
      </c>
      <c r="K48" s="52">
        <f>IFERROR(VLOOKUP($A48, ワクチン一般接種!$A:$G, K$4, FALSE), 0)</f>
        <v>23524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322977</v>
      </c>
      <c r="O48" s="53">
        <f t="shared" si="2"/>
        <v>23524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445173</v>
      </c>
      <c r="I49" s="52">
        <f>IFERROR(VLOOKUP($A49, ワクチン一般接種!$A:$G, I$4, FALSE), 0)</f>
        <v>425791</v>
      </c>
      <c r="J49" s="52">
        <f>IFERROR(VLOOKUP($A49, ワクチン一般接種!$A:$G, J$4, FALSE), 0)</f>
        <v>9818</v>
      </c>
      <c r="K49" s="52">
        <f>IFERROR(VLOOKUP($A49, ワクチン一般接種!$A:$G, K$4, FALSE), 0)</f>
        <v>9564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572369</v>
      </c>
      <c r="O49" s="53">
        <f t="shared" si="2"/>
        <v>203393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514312</v>
      </c>
      <c r="I50" s="52">
        <f>IFERROR(VLOOKUP($A50, ワクチン一般接種!$A:$G, I$4, FALSE), 0)</f>
        <v>494349</v>
      </c>
      <c r="J50" s="52">
        <f>IFERROR(VLOOKUP($A50, ワクチン一般接種!$A:$G, J$4, FALSE), 0)</f>
        <v>9785</v>
      </c>
      <c r="K50" s="52">
        <f>IFERROR(VLOOKUP($A50, ワクチン一般接種!$A:$G, K$4, FALSE), 0)</f>
        <v>10178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591724</v>
      </c>
      <c r="O50" s="53">
        <f t="shared" si="2"/>
        <v>62240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572597</v>
      </c>
      <c r="I51" s="52">
        <f>IFERROR(VLOOKUP($A51, ワクチン一般接種!$A:$G, I$4, FALSE), 0)</f>
        <v>549445</v>
      </c>
      <c r="J51" s="52">
        <f>IFERROR(VLOOKUP($A51, ワクチン一般接種!$A:$G, J$4, FALSE), 0)</f>
        <v>11464</v>
      </c>
      <c r="K51" s="52">
        <f>IFERROR(VLOOKUP($A51, ワクチン一般接種!$A:$G, K$4, FALSE), 0)</f>
        <v>11688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654324</v>
      </c>
      <c r="O51" s="53">
        <f t="shared" si="2"/>
        <v>60862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582983</v>
      </c>
      <c r="I52" s="52">
        <f>IFERROR(VLOOKUP($A52, ワクチン一般接種!$A:$G, I$4, FALSE), 0)</f>
        <v>529451</v>
      </c>
      <c r="J52" s="52">
        <f>IFERROR(VLOOKUP($A52, ワクチン一般接種!$A:$G, J$4, FALSE), 0)</f>
        <v>12391</v>
      </c>
      <c r="K52" s="52">
        <f>IFERROR(VLOOKUP($A52, ワクチン一般接種!$A:$G, K$4, FALSE), 0)</f>
        <v>41141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626099</v>
      </c>
      <c r="O52" s="53">
        <f t="shared" si="2"/>
        <v>102033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557665</v>
      </c>
      <c r="I53" s="52">
        <f>IFERROR(VLOOKUP($A53, ワクチン一般接種!$A:$G, I$4, FALSE), 0)</f>
        <v>503095</v>
      </c>
      <c r="J53" s="52">
        <f>IFERROR(VLOOKUP($A53, ワクチン一般接種!$A:$G, J$4, FALSE), 0)</f>
        <v>14237</v>
      </c>
      <c r="K53" s="52">
        <f>IFERROR(VLOOKUP($A53, ワクチン一般接種!$A:$G, K$4, FALSE), 0)</f>
        <v>40333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605073</v>
      </c>
      <c r="O53" s="53">
        <f t="shared" si="2"/>
        <v>117108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521709</v>
      </c>
      <c r="I54" s="52">
        <f>IFERROR(VLOOKUP($A54, ワクチン一般接種!$A:$G, I$4, FALSE), 0)</f>
        <v>450441</v>
      </c>
      <c r="J54" s="52">
        <f>IFERROR(VLOOKUP($A54, ワクチン一般接種!$A:$G, J$4, FALSE), 0)</f>
        <v>15524</v>
      </c>
      <c r="K54" s="52">
        <f>IFERROR(VLOOKUP($A54, ワクチン一般接種!$A:$G, K$4, FALSE), 0)</f>
        <v>55744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465965</v>
      </c>
      <c r="O54" s="53">
        <f t="shared" si="2"/>
        <v>55744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521231</v>
      </c>
      <c r="I55" s="52">
        <f>IFERROR(VLOOKUP($A55, ワクチン一般接種!$A:$G, I$4, FALSE), 0)</f>
        <v>441443</v>
      </c>
      <c r="J55" s="52">
        <f>IFERROR(VLOOKUP($A55, ワクチン一般接種!$A:$G, J$4, FALSE), 0)</f>
        <v>15901</v>
      </c>
      <c r="K55" s="52">
        <f>IFERROR(VLOOKUP($A55, ワクチン一般接種!$A:$G, K$4, FALSE), 0)</f>
        <v>63887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457344</v>
      </c>
      <c r="O55" s="53">
        <f t="shared" si="2"/>
        <v>63887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613805</v>
      </c>
      <c r="I56" s="52">
        <f>IFERROR(VLOOKUP($A56, ワクチン一般接種!$A:$G, I$4, FALSE), 0)</f>
        <v>506340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89150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656660</v>
      </c>
      <c r="O56" s="53">
        <f t="shared" si="2"/>
        <v>230400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735678</v>
      </c>
      <c r="I57" s="52">
        <f>IFERROR(VLOOKUP($A57, ワクチン一般接種!$A:$G, I$4, FALSE), 0)</f>
        <v>610357</v>
      </c>
      <c r="J57" s="52">
        <f>IFERROR(VLOOKUP($A57, ワクチン一般接種!$A:$G, J$4, FALSE), 0)</f>
        <v>19182</v>
      </c>
      <c r="K57" s="52">
        <f>IFERROR(VLOOKUP($A57, ワクチン一般接種!$A:$G, K$4, FALSE), 0)</f>
        <v>106139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695926</v>
      </c>
      <c r="O57" s="53">
        <f t="shared" si="2"/>
        <v>198809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782925</v>
      </c>
      <c r="I58" s="52">
        <f>IFERROR(VLOOKUP($A58, ワクチン一般接種!$A:$G, I$4, FALSE), 0)</f>
        <v>630085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133223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721158</v>
      </c>
      <c r="O58" s="53">
        <f t="shared" si="2"/>
        <v>220893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783759</v>
      </c>
      <c r="I59" s="52">
        <f>IFERROR(VLOOKUP($A59, ワクチン一般接種!$A:$G, I$4, FALSE), 0)</f>
        <v>632272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131499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712026</v>
      </c>
      <c r="O59" s="53">
        <f t="shared" si="2"/>
        <v>214890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747449</v>
      </c>
      <c r="I60" s="52">
        <f>IFERROR(VLOOKUP($A60, ワクチン一般接種!$A:$G, I$4, FALSE), 0)</f>
        <v>616194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111032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699980</v>
      </c>
      <c r="O60" s="53">
        <f t="shared" si="2"/>
        <v>206672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728072</v>
      </c>
      <c r="I61" s="52">
        <f>IFERROR(VLOOKUP($A61, ワクチン一般接種!$A:$G, I$4, FALSE), 0)</f>
        <v>584647</v>
      </c>
      <c r="J61" s="52">
        <f>IFERROR(VLOOKUP($A61, ワクチン一般接種!$A:$G, J$4, FALSE), 0)</f>
        <v>20373</v>
      </c>
      <c r="K61" s="52">
        <f>IFERROR(VLOOKUP($A61, ワクチン一般接種!$A:$G, K$4, FALSE), 0)</f>
        <v>123052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605020</v>
      </c>
      <c r="O61" s="53">
        <f t="shared" si="2"/>
        <v>123052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734024</v>
      </c>
      <c r="I62" s="52">
        <f>IFERROR(VLOOKUP($A62, ワクチン一般接種!$A:$G, I$4, FALSE), 0)</f>
        <v>533500</v>
      </c>
      <c r="J62" s="52">
        <f>IFERROR(VLOOKUP($A62, ワクチン一般接種!$A:$G, J$4, FALSE), 0)</f>
        <v>22796</v>
      </c>
      <c r="K62" s="52">
        <f>IFERROR(VLOOKUP($A62, ワクチン一般接種!$A:$G, K$4, FALSE), 0)</f>
        <v>177728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556296</v>
      </c>
      <c r="O62" s="53">
        <f t="shared" si="2"/>
        <v>177728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827585</v>
      </c>
      <c r="I63" s="52">
        <f>IFERROR(VLOOKUP($A63, ワクチン一般接種!$A:$G, I$4, FALSE), 0)</f>
        <v>618252</v>
      </c>
      <c r="J63" s="52">
        <f>IFERROR(VLOOKUP($A63, ワクチン一般接種!$A:$G, J$4, FALSE), 0)</f>
        <v>28961</v>
      </c>
      <c r="K63" s="52">
        <f>IFERROR(VLOOKUP($A63, ワクチン一般接種!$A:$G, K$4, FALSE), 0)</f>
        <v>180372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753794</v>
      </c>
      <c r="O63" s="53">
        <f t="shared" si="2"/>
        <v>313128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920288</v>
      </c>
      <c r="I64" s="52">
        <f>IFERROR(VLOOKUP($A64, ワクチン一般接種!$A:$G, I$4, FALSE), 0)</f>
        <v>672279</v>
      </c>
      <c r="J64" s="52">
        <f>IFERROR(VLOOKUP($A64, ワクチン一般接種!$A:$G, J$4, FALSE), 0)</f>
        <v>29146</v>
      </c>
      <c r="K64" s="52">
        <f>IFERROR(VLOOKUP($A64, ワクチン一般接種!$A:$G, K$4, FALSE), 0)</f>
        <v>218863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774104</v>
      </c>
      <c r="O64" s="53">
        <f t="shared" si="2"/>
        <v>308106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954901</v>
      </c>
      <c r="I65" s="52">
        <f>IFERROR(VLOOKUP($A65, ワクチン一般接種!$A:$G, I$4, FALSE), 0)</f>
        <v>656869</v>
      </c>
      <c r="J65" s="52">
        <f>IFERROR(VLOOKUP($A65, ワクチン一般接種!$A:$G, J$4, FALSE), 0)</f>
        <v>27217</v>
      </c>
      <c r="K65" s="52">
        <f>IFERROR(VLOOKUP($A65, ワクチン一般接種!$A:$G, K$4, FALSE), 0)</f>
        <v>270815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752827</v>
      </c>
      <c r="O65" s="53">
        <f t="shared" si="2"/>
        <v>369458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955008</v>
      </c>
      <c r="I66" s="52">
        <f>IFERROR(VLOOKUP($A66, ワクチン一般接種!$A:$G, I$4, FALSE), 0)</f>
        <v>640847</v>
      </c>
      <c r="J66" s="52">
        <f>IFERROR(VLOOKUP($A66, ワクチン一般接種!$A:$G, J$4, FALSE), 0)</f>
        <v>28898</v>
      </c>
      <c r="K66" s="52">
        <f>IFERROR(VLOOKUP($A66, ワクチン一般接種!$A:$G, K$4, FALSE), 0)</f>
        <v>285263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723714</v>
      </c>
      <c r="O66" s="53">
        <f t="shared" si="2"/>
        <v>367885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926793</v>
      </c>
      <c r="I67" s="52">
        <f>IFERROR(VLOOKUP($A67, ワクチン一般接種!$A:$G, I$4, FALSE), 0)</f>
        <v>645952</v>
      </c>
      <c r="J67" s="52">
        <f>IFERROR(VLOOKUP($A67, ワクチン一般接種!$A:$G, J$4, FALSE), 0)</f>
        <v>29040</v>
      </c>
      <c r="K67" s="52">
        <f>IFERROR(VLOOKUP($A67, ワクチン一般接種!$A:$G, K$4, FALSE), 0)</f>
        <v>251801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731495</v>
      </c>
      <c r="O67" s="53">
        <f t="shared" si="2"/>
        <v>343281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910582</v>
      </c>
      <c r="I68" s="52">
        <f>IFERROR(VLOOKUP($A68, ワクチン一般接種!$A:$G, I$4, FALSE), 0)</f>
        <v>610411</v>
      </c>
      <c r="J68" s="52">
        <f>IFERROR(VLOOKUP($A68, ワクチン一般接種!$A:$G, J$4, FALSE), 0)</f>
        <v>32797</v>
      </c>
      <c r="K68" s="52">
        <f>IFERROR(VLOOKUP($A68, ワクチン一般接種!$A:$G, K$4, FALSE), 0)</f>
        <v>267374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643208</v>
      </c>
      <c r="O68" s="53">
        <f t="shared" si="2"/>
        <v>267374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900454</v>
      </c>
      <c r="I69" s="52">
        <f>IFERROR(VLOOKUP($A69, ワクチン一般接種!$A:$G, I$4, FALSE), 0)</f>
        <v>553564</v>
      </c>
      <c r="J69" s="52">
        <f>IFERROR(VLOOKUP($A69, ワクチン一般接種!$A:$G, J$4, FALSE), 0)</f>
        <v>33636</v>
      </c>
      <c r="K69" s="52">
        <f>IFERROR(VLOOKUP($A69, ワクチン一般接種!$A:$G, K$4, FALSE), 0)</f>
        <v>313254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587200</v>
      </c>
      <c r="O69" s="53">
        <f t="shared" si="2"/>
        <v>313254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982656</v>
      </c>
      <c r="I70" s="52">
        <f>IFERROR(VLOOKUP($A70, ワクチン一般接種!$A:$G, I$4, FALSE), 0)</f>
        <v>553640</v>
      </c>
      <c r="J70" s="52">
        <f>IFERROR(VLOOKUP($A70, ワクチン一般接種!$A:$G, J$4, FALSE), 0)</f>
        <v>29356</v>
      </c>
      <c r="K70" s="52">
        <f>IFERROR(VLOOKUP($A70, ワクチン一般接種!$A:$G, K$4, FALSE), 0)</f>
        <v>399660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674425</v>
      </c>
      <c r="O70" s="53">
        <f t="shared" si="2"/>
        <v>523196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1089016</v>
      </c>
      <c r="I71" s="52">
        <f>IFERROR(VLOOKUP($A71, ワクチン一般接種!$A:$G, I$4, FALSE), 0)</f>
        <v>597866</v>
      </c>
      <c r="J71" s="52">
        <f>IFERROR(VLOOKUP($A71, ワクチン一般接種!$A:$G, J$4, FALSE), 0)</f>
        <v>29261</v>
      </c>
      <c r="K71" s="52">
        <f>IFERROR(VLOOKUP($A71, ワクチン一般接種!$A:$G, K$4, FALSE), 0)</f>
        <v>461889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670542</v>
      </c>
      <c r="O71" s="53">
        <f t="shared" ref="O71:O134" si="4">IF($A71="", "", F71+G71+K71+L71)</f>
        <v>533837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1123543</v>
      </c>
      <c r="I72" s="52">
        <f>IFERROR(VLOOKUP($A72, ワクチン一般接種!$A:$G, I$4, FALSE), 0)</f>
        <v>578632</v>
      </c>
      <c r="J72" s="52">
        <f>IFERROR(VLOOKUP($A72, ワクチン一般接種!$A:$G, J$4, FALSE), 0)</f>
        <v>30064</v>
      </c>
      <c r="K72" s="52">
        <f>IFERROR(VLOOKUP($A72, ワクチン一般接種!$A:$G, K$4, FALSE), 0)</f>
        <v>514847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655390</v>
      </c>
      <c r="O72" s="53">
        <f t="shared" si="4"/>
        <v>586888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1121779</v>
      </c>
      <c r="I73" s="52">
        <f>IFERROR(VLOOKUP($A73, ワクチン一般接種!$A:$G, I$4, FALSE), 0)</f>
        <v>587842</v>
      </c>
      <c r="J73" s="52">
        <f>IFERROR(VLOOKUP($A73, ワクチン一般接種!$A:$G, J$4, FALSE), 0)</f>
        <v>31611</v>
      </c>
      <c r="K73" s="52">
        <f>IFERROR(VLOOKUP($A73, ワクチン一般接種!$A:$G, K$4, FALSE), 0)</f>
        <v>502326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670990</v>
      </c>
      <c r="O73" s="53">
        <f t="shared" si="4"/>
        <v>580119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1072662</v>
      </c>
      <c r="I74" s="52">
        <f>IFERROR(VLOOKUP($A74, ワクチン一般接種!$A:$G, I$4, FALSE), 0)</f>
        <v>565204</v>
      </c>
      <c r="J74" s="52">
        <f>IFERROR(VLOOKUP($A74, ワクチン一般接種!$A:$G, J$4, FALSE), 0)</f>
        <v>29327</v>
      </c>
      <c r="K74" s="52">
        <f>IFERROR(VLOOKUP($A74, ワクチン一般接種!$A:$G, K$4, FALSE), 0)</f>
        <v>478131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646788</v>
      </c>
      <c r="O74" s="53">
        <f t="shared" si="4"/>
        <v>551822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1068403</v>
      </c>
      <c r="I75" s="52">
        <f>IFERROR(VLOOKUP($A75, ワクチン一般接種!$A:$G, I$4, FALSE), 0)</f>
        <v>601439</v>
      </c>
      <c r="J75" s="52">
        <f>IFERROR(VLOOKUP($A75, ワクチン一般接種!$A:$G, J$4, FALSE), 0)</f>
        <v>36730</v>
      </c>
      <c r="K75" s="52">
        <f>IFERROR(VLOOKUP($A75, ワクチン一般接種!$A:$G, K$4, FALSE), 0)</f>
        <v>430234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638169</v>
      </c>
      <c r="O75" s="53">
        <f t="shared" si="4"/>
        <v>430234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1070555</v>
      </c>
      <c r="I76" s="52">
        <f>IFERROR(VLOOKUP($A76, ワクチン一般接種!$A:$G, I$4, FALSE), 0)</f>
        <v>598727</v>
      </c>
      <c r="J76" s="52">
        <f>IFERROR(VLOOKUP($A76, ワクチン一般接種!$A:$G, J$4, FALSE), 0)</f>
        <v>39020</v>
      </c>
      <c r="K76" s="52">
        <f>IFERROR(VLOOKUP($A76, ワクチン一般接種!$A:$G, K$4, FALSE), 0)</f>
        <v>432808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637747</v>
      </c>
      <c r="O76" s="53">
        <f t="shared" si="4"/>
        <v>432808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1110088</v>
      </c>
      <c r="I77" s="52">
        <f>IFERROR(VLOOKUP($A77, ワクチン一般接種!$A:$G, I$4, FALSE), 0)</f>
        <v>577361</v>
      </c>
      <c r="J77" s="52">
        <f>IFERROR(VLOOKUP($A77, ワクチン一般接種!$A:$G, J$4, FALSE), 0)</f>
        <v>42719</v>
      </c>
      <c r="K77" s="52">
        <f>IFERROR(VLOOKUP($A77, ワクチン一般接種!$A:$G, K$4, FALSE), 0)</f>
        <v>486787</v>
      </c>
      <c r="L77" s="52">
        <f>IFERROR(VLOOKUP($A77, ワクチン一般接種!$A:$G, L$4, FALSE), 0)</f>
        <v>3221</v>
      </c>
      <c r="M77" s="102">
        <f t="shared" si="5"/>
        <v>44368</v>
      </c>
      <c r="N77" s="53">
        <f t="shared" si="3"/>
        <v>695077</v>
      </c>
      <c r="O77" s="53">
        <f t="shared" si="4"/>
        <v>613791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1228673</v>
      </c>
      <c r="I78" s="52">
        <f>IFERROR(VLOOKUP($A78, ワクチン一般接種!$A:$G, I$4, FALSE), 0)</f>
        <v>596744</v>
      </c>
      <c r="J78" s="52">
        <f>IFERROR(VLOOKUP($A78, ワクチン一般接種!$A:$G, J$4, FALSE), 0)</f>
        <v>43567</v>
      </c>
      <c r="K78" s="52">
        <f>IFERROR(VLOOKUP($A78, ワクチン一般接種!$A:$G, K$4, FALSE), 0)</f>
        <v>585630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686730</v>
      </c>
      <c r="O78" s="53">
        <f t="shared" si="4"/>
        <v>636078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1248303</v>
      </c>
      <c r="I79" s="52">
        <f>IFERROR(VLOOKUP($A79, ワクチン一般接種!$A:$G, I$4, FALSE), 0)</f>
        <v>597982</v>
      </c>
      <c r="J79" s="52">
        <f>IFERROR(VLOOKUP($A79, ワクチン一般接種!$A:$G, J$4, FALSE), 0)</f>
        <v>42305</v>
      </c>
      <c r="K79" s="52">
        <f>IFERROR(VLOOKUP($A79, ワクチン一般接種!$A:$G, K$4, FALSE), 0)</f>
        <v>604657</v>
      </c>
      <c r="L79" s="52">
        <f>IFERROR(VLOOKUP($A79, ワクチン一般接種!$A:$G, L$4, FALSE), 0)</f>
        <v>3359</v>
      </c>
      <c r="M79" s="102">
        <f t="shared" si="5"/>
        <v>44370</v>
      </c>
      <c r="N79" s="53">
        <f t="shared" si="3"/>
        <v>691941</v>
      </c>
      <c r="O79" s="53">
        <f t="shared" si="4"/>
        <v>667848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1236402</v>
      </c>
      <c r="I80" s="52">
        <f>IFERROR(VLOOKUP($A80, ワクチン一般接種!$A:$G, I$4, FALSE), 0)</f>
        <v>585078</v>
      </c>
      <c r="J80" s="52">
        <f>IFERROR(VLOOKUP($A80, ワクチン一般接種!$A:$G, J$4, FALSE), 0)</f>
        <v>40866</v>
      </c>
      <c r="K80" s="52">
        <f>IFERROR(VLOOKUP($A80, ワクチン一般接種!$A:$G, K$4, FALSE), 0)</f>
        <v>607160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671326</v>
      </c>
      <c r="O80" s="53">
        <f t="shared" si="4"/>
        <v>674497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1213550</v>
      </c>
      <c r="I81" s="52">
        <f>IFERROR(VLOOKUP($A81, ワクチン一般接種!$A:$G, I$4, FALSE), 0)</f>
        <v>565133</v>
      </c>
      <c r="J81" s="52">
        <f>IFERROR(VLOOKUP($A81, ワクチン一般接種!$A:$G, J$4, FALSE), 0)</f>
        <v>41982</v>
      </c>
      <c r="K81" s="52">
        <f>IFERROR(VLOOKUP($A81, ワクチン一般接種!$A:$G, K$4, FALSE), 0)</f>
        <v>602673</v>
      </c>
      <c r="L81" s="52">
        <f>IFERROR(VLOOKUP($A81, ワクチン一般接種!$A:$G, L$4, FALSE), 0)</f>
        <v>3762</v>
      </c>
      <c r="M81" s="102">
        <f t="shared" si="5"/>
        <v>44372</v>
      </c>
      <c r="N81" s="53">
        <f t="shared" si="3"/>
        <v>660410</v>
      </c>
      <c r="O81" s="53">
        <f t="shared" si="4"/>
        <v>681495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1236535</v>
      </c>
      <c r="I82" s="52">
        <f>IFERROR(VLOOKUP($A82, ワクチン一般接種!$A:$G, I$4, FALSE), 0)</f>
        <v>611564</v>
      </c>
      <c r="J82" s="52">
        <f>IFERROR(VLOOKUP($A82, ワクチン一般接種!$A:$G, J$4, FALSE), 0)</f>
        <v>50117</v>
      </c>
      <c r="K82" s="52">
        <f>IFERROR(VLOOKUP($A82, ワクチン一般接種!$A:$G, K$4, FALSE), 0)</f>
        <v>571098</v>
      </c>
      <c r="L82" s="52">
        <f>IFERROR(VLOOKUP($A82, ワクチン一般接種!$A:$G, L$4, FALSE), 0)</f>
        <v>3756</v>
      </c>
      <c r="M82" s="102">
        <f t="shared" si="5"/>
        <v>44373</v>
      </c>
      <c r="N82" s="53">
        <f t="shared" si="3"/>
        <v>661681</v>
      </c>
      <c r="O82" s="53">
        <f t="shared" si="4"/>
        <v>574854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1228025</v>
      </c>
      <c r="I83" s="52">
        <f>IFERROR(VLOOKUP($A83, ワクチン一般接種!$A:$G, I$4, FALSE), 0)</f>
        <v>646610</v>
      </c>
      <c r="J83" s="52">
        <f>IFERROR(VLOOKUP($A83, ワクチン一般接種!$A:$G, J$4, FALSE), 0)</f>
        <v>49236</v>
      </c>
      <c r="K83" s="52">
        <f>IFERROR(VLOOKUP($A83, ワクチン一般接種!$A:$G, K$4, FALSE), 0)</f>
        <v>527567</v>
      </c>
      <c r="L83" s="52">
        <f>IFERROR(VLOOKUP($A83, ワクチン一般接種!$A:$G, L$4, FALSE), 0)</f>
        <v>4612</v>
      </c>
      <c r="M83" s="102">
        <f t="shared" si="5"/>
        <v>44374</v>
      </c>
      <c r="N83" s="53">
        <f t="shared" si="3"/>
        <v>695846</v>
      </c>
      <c r="O83" s="53">
        <f t="shared" si="4"/>
        <v>532179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1190883</v>
      </c>
      <c r="I84" s="52">
        <f>IFERROR(VLOOKUP($A84, ワクチン一般接種!$A:$G, I$4, FALSE), 0)</f>
        <v>536981</v>
      </c>
      <c r="J84" s="52">
        <f>IFERROR(VLOOKUP($A84, ワクチン一般接種!$A:$G, J$4, FALSE), 0)</f>
        <v>33151</v>
      </c>
      <c r="K84" s="52">
        <f>IFERROR(VLOOKUP($A84, ワクチン一般接種!$A:$G, K$4, FALSE), 0)</f>
        <v>602236</v>
      </c>
      <c r="L84" s="52">
        <f>IFERROR(VLOOKUP($A84, ワクチン一般接種!$A:$G, L$4, FALSE), 0)</f>
        <v>18515</v>
      </c>
      <c r="M84" s="102">
        <f t="shared" si="5"/>
        <v>44375</v>
      </c>
      <c r="N84" s="53">
        <f t="shared" si="3"/>
        <v>649241</v>
      </c>
      <c r="O84" s="53">
        <f t="shared" si="4"/>
        <v>701297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1285042</v>
      </c>
      <c r="I85" s="52">
        <f>IFERROR(VLOOKUP($A85, ワクチン一般接種!$A:$G, I$4, FALSE), 0)</f>
        <v>572317</v>
      </c>
      <c r="J85" s="52">
        <f>IFERROR(VLOOKUP($A85, ワクチン一般接種!$A:$G, J$4, FALSE), 0)</f>
        <v>35678</v>
      </c>
      <c r="K85" s="52">
        <f>IFERROR(VLOOKUP($A85, ワクチン一般接種!$A:$G, K$4, FALSE), 0)</f>
        <v>658014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647431</v>
      </c>
      <c r="O85" s="53">
        <f t="shared" si="4"/>
        <v>732092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1299116</v>
      </c>
      <c r="I86" s="52">
        <f>IFERROR(VLOOKUP($A86, ワクチン一般接種!$A:$G, I$4, FALSE), 0)</f>
        <v>586205</v>
      </c>
      <c r="J86" s="52">
        <f>IFERROR(VLOOKUP($A86, ワクチン一般接種!$A:$G, J$4, FALSE), 0)</f>
        <v>40823</v>
      </c>
      <c r="K86" s="52">
        <f>IFERROR(VLOOKUP($A86, ワクチン一般接種!$A:$G, K$4, FALSE), 0)</f>
        <v>653084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659129</v>
      </c>
      <c r="O86" s="53">
        <f t="shared" si="4"/>
        <v>719166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1050661</v>
      </c>
      <c r="I87" s="52">
        <f>IFERROR(VLOOKUP($A87, ワクチン一般接種!$A:$G, I$4, FALSE), 0)</f>
        <v>383197</v>
      </c>
      <c r="J87" s="52">
        <f>IFERROR(VLOOKUP($A87, ワクチン一般接種!$A:$G, J$4, FALSE), 0)</f>
        <v>41836</v>
      </c>
      <c r="K87" s="52">
        <f>IFERROR(VLOOKUP($A87, ワクチン一般接種!$A:$G, K$4, FALSE), 0)</f>
        <v>606040</v>
      </c>
      <c r="L87" s="52">
        <f>IFERROR(VLOOKUP($A87, ワクチン一般接種!$A:$G, L$4, FALSE), 0)</f>
        <v>19588</v>
      </c>
      <c r="M87" s="102">
        <f t="shared" si="5"/>
        <v>44378</v>
      </c>
      <c r="N87" s="53">
        <f t="shared" si="3"/>
        <v>461968</v>
      </c>
      <c r="O87" s="53">
        <f t="shared" si="4"/>
        <v>683490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1001577</v>
      </c>
      <c r="I88" s="52">
        <f>IFERROR(VLOOKUP($A88, ワクチン一般接種!$A:$G, I$4, FALSE), 0)</f>
        <v>322147</v>
      </c>
      <c r="J88" s="52">
        <f>IFERROR(VLOOKUP($A88, ワクチン一般接種!$A:$G, J$4, FALSE), 0)</f>
        <v>46174</v>
      </c>
      <c r="K88" s="52">
        <f>IFERROR(VLOOKUP($A88, ワクチン一般接種!$A:$G, K$4, FALSE), 0)</f>
        <v>613780</v>
      </c>
      <c r="L88" s="52">
        <f>IFERROR(VLOOKUP($A88, ワクチン一般接種!$A:$G, L$4, FALSE), 0)</f>
        <v>19476</v>
      </c>
      <c r="M88" s="102">
        <f t="shared" si="5"/>
        <v>44379</v>
      </c>
      <c r="N88" s="53">
        <f t="shared" si="3"/>
        <v>394705</v>
      </c>
      <c r="O88" s="53">
        <f t="shared" si="4"/>
        <v>688696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1282392</v>
      </c>
      <c r="I89" s="52">
        <f>IFERROR(VLOOKUP($A89, ワクチン一般接種!$A:$G, I$4, FALSE), 0)</f>
        <v>628370</v>
      </c>
      <c r="J89" s="52">
        <f>IFERROR(VLOOKUP($A89, ワクチン一般接種!$A:$G, J$4, FALSE), 0)</f>
        <v>59635</v>
      </c>
      <c r="K89" s="52">
        <f>IFERROR(VLOOKUP($A89, ワクチン一般接種!$A:$G, K$4, FALSE), 0)</f>
        <v>574559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688005</v>
      </c>
      <c r="O89" s="53">
        <f t="shared" si="4"/>
        <v>594387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1223820</v>
      </c>
      <c r="I90" s="52">
        <f>IFERROR(VLOOKUP($A90, ワクチン一般接種!$A:$G, I$4, FALSE), 0)</f>
        <v>636021</v>
      </c>
      <c r="J90" s="52">
        <f>IFERROR(VLOOKUP($A90, ワクチン一般接種!$A:$G, J$4, FALSE), 0)</f>
        <v>48764</v>
      </c>
      <c r="K90" s="52">
        <f>IFERROR(VLOOKUP($A90, ワクチン一般接種!$A:$G, K$4, FALSE), 0)</f>
        <v>516707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684785</v>
      </c>
      <c r="O90" s="53">
        <f t="shared" si="4"/>
        <v>539035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1232058</v>
      </c>
      <c r="I91" s="52">
        <f>IFERROR(VLOOKUP($A91, ワクチン一般接種!$A:$G, I$4, FALSE), 0)</f>
        <v>617595</v>
      </c>
      <c r="J91" s="52">
        <f>IFERROR(VLOOKUP($A91, ワクチン一般接種!$A:$G, J$4, FALSE), 0)</f>
        <v>54012</v>
      </c>
      <c r="K91" s="52">
        <f>IFERROR(VLOOKUP($A91, ワクチン一般接種!$A:$G, K$4, FALSE), 0)</f>
        <v>532300</v>
      </c>
      <c r="L91" s="52">
        <f>IFERROR(VLOOKUP($A91, ワクチン一般接種!$A:$G, L$4, FALSE), 0)</f>
        <v>28151</v>
      </c>
      <c r="M91" s="102">
        <f t="shared" si="5"/>
        <v>44382</v>
      </c>
      <c r="N91" s="53">
        <f t="shared" si="3"/>
        <v>735285</v>
      </c>
      <c r="O91" s="53">
        <f t="shared" si="4"/>
        <v>641862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1303506</v>
      </c>
      <c r="I92" s="52">
        <f>IFERROR(VLOOKUP($A92, ワクチン一般接種!$A:$G, I$4, FALSE), 0)</f>
        <v>651371</v>
      </c>
      <c r="J92" s="52">
        <f>IFERROR(VLOOKUP($A92, ワクチン一般接種!$A:$G, J$4, FALSE), 0)</f>
        <v>57438</v>
      </c>
      <c r="K92" s="52">
        <f>IFERROR(VLOOKUP($A92, ワクチン一般接種!$A:$G, K$4, FALSE), 0)</f>
        <v>566251</v>
      </c>
      <c r="L92" s="52">
        <f>IFERROR(VLOOKUP($A92, ワクチン一般接種!$A:$G, L$4, FALSE), 0)</f>
        <v>28446</v>
      </c>
      <c r="M92" s="102">
        <f t="shared" si="5"/>
        <v>44383</v>
      </c>
      <c r="N92" s="53">
        <f t="shared" si="3"/>
        <v>755400</v>
      </c>
      <c r="O92" s="53">
        <f t="shared" si="4"/>
        <v>647871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1320643</v>
      </c>
      <c r="I93" s="52">
        <f>IFERROR(VLOOKUP($A93, ワクチン一般接種!$A:$G, I$4, FALSE), 0)</f>
        <v>684607</v>
      </c>
      <c r="J93" s="52">
        <f>IFERROR(VLOOKUP($A93, ワクチン一般接種!$A:$G, J$4, FALSE), 0)</f>
        <v>61151</v>
      </c>
      <c r="K93" s="52">
        <f>IFERROR(VLOOKUP($A93, ワクチン一般接種!$A:$G, K$4, FALSE), 0)</f>
        <v>548389</v>
      </c>
      <c r="L93" s="52">
        <f>IFERROR(VLOOKUP($A93, ワクチン一般接種!$A:$G, L$4, FALSE), 0)</f>
        <v>26496</v>
      </c>
      <c r="M93" s="102">
        <f t="shared" si="5"/>
        <v>44384</v>
      </c>
      <c r="N93" s="53">
        <f t="shared" si="3"/>
        <v>776723</v>
      </c>
      <c r="O93" s="53">
        <f t="shared" si="4"/>
        <v>620573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1299884</v>
      </c>
      <c r="I94" s="52">
        <f>IFERROR(VLOOKUP($A94, ワクチン一般接種!$A:$G, I$4, FALSE), 0)</f>
        <v>657639</v>
      </c>
      <c r="J94" s="52">
        <f>IFERROR(VLOOKUP($A94, ワクチン一般接種!$A:$G, J$4, FALSE), 0)</f>
        <v>67287</v>
      </c>
      <c r="K94" s="52">
        <f>IFERROR(VLOOKUP($A94, ワクチン一般接種!$A:$G, K$4, FALSE), 0)</f>
        <v>546728</v>
      </c>
      <c r="L94" s="52">
        <f>IFERROR(VLOOKUP($A94, ワクチン一般接種!$A:$G, L$4, FALSE), 0)</f>
        <v>28230</v>
      </c>
      <c r="M94" s="102">
        <f t="shared" si="5"/>
        <v>44385</v>
      </c>
      <c r="N94" s="53">
        <f t="shared" si="3"/>
        <v>761662</v>
      </c>
      <c r="O94" s="53">
        <f t="shared" si="4"/>
        <v>621562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1276233</v>
      </c>
      <c r="I95" s="52">
        <f>IFERROR(VLOOKUP($A95, ワクチン一般接種!$A:$G, I$4, FALSE), 0)</f>
        <v>639508</v>
      </c>
      <c r="J95" s="52">
        <f>IFERROR(VLOOKUP($A95, ワクチン一般接種!$A:$G, J$4, FALSE), 0)</f>
        <v>71644</v>
      </c>
      <c r="K95" s="52">
        <f>IFERROR(VLOOKUP($A95, ワクチン一般接種!$A:$G, K$4, FALSE), 0)</f>
        <v>536522</v>
      </c>
      <c r="L95" s="52">
        <f>IFERROR(VLOOKUP($A95, ワクチン一般接種!$A:$G, L$4, FALSE), 0)</f>
        <v>28559</v>
      </c>
      <c r="M95" s="102">
        <f t="shared" si="5"/>
        <v>44386</v>
      </c>
      <c r="N95" s="53">
        <f t="shared" si="3"/>
        <v>743111</v>
      </c>
      <c r="O95" s="53">
        <f t="shared" si="4"/>
        <v>611434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1379107</v>
      </c>
      <c r="I96" s="52">
        <f>IFERROR(VLOOKUP($A96, ワクチン一般接種!$A:$G, I$4, FALSE), 0)</f>
        <v>691944</v>
      </c>
      <c r="J96" s="52">
        <f>IFERROR(VLOOKUP($A96, ワクチン一般接種!$A:$G, J$4, FALSE), 0)</f>
        <v>82805</v>
      </c>
      <c r="K96" s="52">
        <f>IFERROR(VLOOKUP($A96, ワクチン一般接種!$A:$G, K$4, FALSE), 0)</f>
        <v>571934</v>
      </c>
      <c r="L96" s="52">
        <f>IFERROR(VLOOKUP($A96, ワクチン一般接種!$A:$G, L$4, FALSE), 0)</f>
        <v>32424</v>
      </c>
      <c r="M96" s="102">
        <f t="shared" si="5"/>
        <v>44387</v>
      </c>
      <c r="N96" s="53">
        <f t="shared" si="3"/>
        <v>774749</v>
      </c>
      <c r="O96" s="53">
        <f t="shared" si="4"/>
        <v>604358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1202530</v>
      </c>
      <c r="I97" s="52">
        <f>IFERROR(VLOOKUP($A97, ワクチン一般接種!$A:$G, I$4, FALSE), 0)</f>
        <v>519102</v>
      </c>
      <c r="J97" s="52">
        <f>IFERROR(VLOOKUP($A97, ワクチン一般接種!$A:$G, J$4, FALSE), 0)</f>
        <v>68725</v>
      </c>
      <c r="K97" s="52">
        <f>IFERROR(VLOOKUP($A97, ワクチン一般接種!$A:$G, K$4, FALSE), 0)</f>
        <v>581550</v>
      </c>
      <c r="L97" s="52">
        <f>IFERROR(VLOOKUP($A97, ワクチン一般接種!$A:$G, L$4, FALSE), 0)</f>
        <v>33153</v>
      </c>
      <c r="M97" s="102">
        <f t="shared" si="5"/>
        <v>44388</v>
      </c>
      <c r="N97" s="53">
        <f t="shared" si="3"/>
        <v>587827</v>
      </c>
      <c r="O97" s="53">
        <f t="shared" si="4"/>
        <v>614703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1131774</v>
      </c>
      <c r="I98" s="52">
        <f>IFERROR(VLOOKUP($A98, ワクチン一般接種!$A:$G, I$4, FALSE), 0)</f>
        <v>504422</v>
      </c>
      <c r="J98" s="52">
        <f>IFERROR(VLOOKUP($A98, ワクチン一般接種!$A:$G, J$4, FALSE), 0)</f>
        <v>57304</v>
      </c>
      <c r="K98" s="52">
        <f>IFERROR(VLOOKUP($A98, ワクチン一般接種!$A:$G, K$4, FALSE), 0)</f>
        <v>539115</v>
      </c>
      <c r="L98" s="52">
        <f>IFERROR(VLOOKUP($A98, ワクチン一般接種!$A:$G, L$4, FALSE), 0)</f>
        <v>30933</v>
      </c>
      <c r="M98" s="102">
        <f t="shared" si="5"/>
        <v>44389</v>
      </c>
      <c r="N98" s="53">
        <f t="shared" si="3"/>
        <v>631441</v>
      </c>
      <c r="O98" s="53">
        <f t="shared" si="4"/>
        <v>641917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1195792</v>
      </c>
      <c r="I99" s="52">
        <f>IFERROR(VLOOKUP($A99, ワクチン一般接種!$A:$G, I$4, FALSE), 0)</f>
        <v>539894</v>
      </c>
      <c r="J99" s="52">
        <f>IFERROR(VLOOKUP($A99, ワクチン一般接種!$A:$G, J$4, FALSE), 0)</f>
        <v>69347</v>
      </c>
      <c r="K99" s="52">
        <f>IFERROR(VLOOKUP($A99, ワクチン一般接種!$A:$G, K$4, FALSE), 0)</f>
        <v>555330</v>
      </c>
      <c r="L99" s="52">
        <f>IFERROR(VLOOKUP($A99, ワクチン一般接種!$A:$G, L$4, FALSE), 0)</f>
        <v>31221</v>
      </c>
      <c r="M99" s="102">
        <f t="shared" si="5"/>
        <v>44390</v>
      </c>
      <c r="N99" s="53">
        <f t="shared" si="3"/>
        <v>644347</v>
      </c>
      <c r="O99" s="53">
        <f t="shared" si="4"/>
        <v>624890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1202652</v>
      </c>
      <c r="I100" s="52">
        <f>IFERROR(VLOOKUP($A100, ワクチン一般接種!$A:$G, I$4, FALSE), 0)</f>
        <v>542879</v>
      </c>
      <c r="J100" s="52">
        <f>IFERROR(VLOOKUP($A100, ワクチン一般接種!$A:$G, J$4, FALSE), 0)</f>
        <v>66979</v>
      </c>
      <c r="K100" s="52">
        <f>IFERROR(VLOOKUP($A100, ワクチン一般接種!$A:$G, K$4, FALSE), 0)</f>
        <v>560619</v>
      </c>
      <c r="L100" s="52">
        <f>IFERROR(VLOOKUP($A100, ワクチン一般接種!$A:$G, L$4, FALSE), 0)</f>
        <v>32175</v>
      </c>
      <c r="M100" s="102">
        <f t="shared" si="5"/>
        <v>44391</v>
      </c>
      <c r="N100" s="53">
        <f t="shared" si="3"/>
        <v>632212</v>
      </c>
      <c r="O100" s="53">
        <f t="shared" si="4"/>
        <v>632597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1159838</v>
      </c>
      <c r="I101" s="52">
        <f>IFERROR(VLOOKUP($A101, ワクチン一般接種!$A:$G, I$4, FALSE), 0)</f>
        <v>522132</v>
      </c>
      <c r="J101" s="52">
        <f>IFERROR(VLOOKUP($A101, ワクチン一般接種!$A:$G, J$4, FALSE), 0)</f>
        <v>66716</v>
      </c>
      <c r="K101" s="52">
        <f>IFERROR(VLOOKUP($A101, ワクチン一般接種!$A:$G, K$4, FALSE), 0)</f>
        <v>539525</v>
      </c>
      <c r="L101" s="52">
        <f>IFERROR(VLOOKUP($A101, ワクチン一般接種!$A:$G, L$4, FALSE), 0)</f>
        <v>31465</v>
      </c>
      <c r="M101" s="102">
        <f t="shared" si="5"/>
        <v>44392</v>
      </c>
      <c r="N101" s="53">
        <f t="shared" si="3"/>
        <v>613944</v>
      </c>
      <c r="O101" s="53">
        <f t="shared" si="4"/>
        <v>604181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1112986</v>
      </c>
      <c r="I102" s="52">
        <f>IFERROR(VLOOKUP($A102, ワクチン一般接種!$A:$G, I$4, FALSE), 0)</f>
        <v>518493</v>
      </c>
      <c r="J102" s="52">
        <f>IFERROR(VLOOKUP($A102, ワクチン一般接種!$A:$G, J$4, FALSE), 0)</f>
        <v>61991</v>
      </c>
      <c r="K102" s="52">
        <f>IFERROR(VLOOKUP($A102, ワクチン一般接種!$A:$G, K$4, FALSE), 0)</f>
        <v>502819</v>
      </c>
      <c r="L102" s="52">
        <f>IFERROR(VLOOKUP($A102, ワクチン一般接種!$A:$G, L$4, FALSE), 0)</f>
        <v>29683</v>
      </c>
      <c r="M102" s="102">
        <f t="shared" si="5"/>
        <v>44393</v>
      </c>
      <c r="N102" s="53">
        <f t="shared" si="3"/>
        <v>608752</v>
      </c>
      <c r="O102" s="53">
        <f t="shared" si="4"/>
        <v>569688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1208383</v>
      </c>
      <c r="I103" s="52">
        <f>IFERROR(VLOOKUP($A103, ワクチン一般接種!$A:$G, I$4, FALSE), 0)</f>
        <v>541489</v>
      </c>
      <c r="J103" s="52">
        <f>IFERROR(VLOOKUP($A103, ワクチン一般接種!$A:$G, J$4, FALSE), 0)</f>
        <v>70120</v>
      </c>
      <c r="K103" s="52">
        <f>IFERROR(VLOOKUP($A103, ワクチン一般接種!$A:$G, K$4, FALSE), 0)</f>
        <v>560729</v>
      </c>
      <c r="L103" s="52">
        <f>IFERROR(VLOOKUP($A103, ワクチン一般接種!$A:$G, L$4, FALSE), 0)</f>
        <v>36045</v>
      </c>
      <c r="M103" s="102">
        <f t="shared" si="5"/>
        <v>44394</v>
      </c>
      <c r="N103" s="53">
        <f t="shared" si="3"/>
        <v>611609</v>
      </c>
      <c r="O103" s="53">
        <f t="shared" si="4"/>
        <v>596774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1104325</v>
      </c>
      <c r="I104" s="52">
        <f>IFERROR(VLOOKUP($A104, ワクチン一般接種!$A:$G, I$4, FALSE), 0)</f>
        <v>409613</v>
      </c>
      <c r="J104" s="52">
        <f>IFERROR(VLOOKUP($A104, ワクチン一般接種!$A:$G, J$4, FALSE), 0)</f>
        <v>65696</v>
      </c>
      <c r="K104" s="52">
        <f>IFERROR(VLOOKUP($A104, ワクチン一般接種!$A:$G, K$4, FALSE), 0)</f>
        <v>593348</v>
      </c>
      <c r="L104" s="52">
        <f>IFERROR(VLOOKUP($A104, ワクチン一般接種!$A:$G, L$4, FALSE), 0)</f>
        <v>35668</v>
      </c>
      <c r="M104" s="102">
        <f t="shared" si="5"/>
        <v>44395</v>
      </c>
      <c r="N104" s="53">
        <f t="shared" si="3"/>
        <v>475309</v>
      </c>
      <c r="O104" s="53">
        <f t="shared" si="4"/>
        <v>629016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878214</v>
      </c>
      <c r="I105" s="52">
        <f>IFERROR(VLOOKUP($A105, ワクチン一般接種!$A:$G, I$4, FALSE), 0)</f>
        <v>267450</v>
      </c>
      <c r="J105" s="52">
        <f>IFERROR(VLOOKUP($A105, ワクチン一般接種!$A:$G, J$4, FALSE), 0)</f>
        <v>62218</v>
      </c>
      <c r="K105" s="52">
        <f>IFERROR(VLOOKUP($A105, ワクチン一般接種!$A:$G, K$4, FALSE), 0)</f>
        <v>510170</v>
      </c>
      <c r="L105" s="52">
        <f>IFERROR(VLOOKUP($A105, ワクチン一般接種!$A:$G, L$4, FALSE), 0)</f>
        <v>38376</v>
      </c>
      <c r="M105" s="102">
        <f t="shared" si="5"/>
        <v>44396</v>
      </c>
      <c r="N105" s="53">
        <f t="shared" si="3"/>
        <v>373865</v>
      </c>
      <c r="O105" s="53">
        <f t="shared" si="4"/>
        <v>616517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932418</v>
      </c>
      <c r="I106" s="52">
        <f>IFERROR(VLOOKUP($A106, ワクチン一般接種!$A:$G, I$4, FALSE), 0)</f>
        <v>377088</v>
      </c>
      <c r="J106" s="52">
        <f>IFERROR(VLOOKUP($A106, ワクチン一般接種!$A:$G, J$4, FALSE), 0)</f>
        <v>59401</v>
      </c>
      <c r="K106" s="52">
        <f>IFERROR(VLOOKUP($A106, ワクチン一般接種!$A:$G, K$4, FALSE), 0)</f>
        <v>456700</v>
      </c>
      <c r="L106" s="52">
        <f>IFERROR(VLOOKUP($A106, ワクチン一般接種!$A:$G, L$4, FALSE), 0)</f>
        <v>39229</v>
      </c>
      <c r="M106" s="102">
        <f t="shared" si="5"/>
        <v>44397</v>
      </c>
      <c r="N106" s="53">
        <f t="shared" si="3"/>
        <v>477020</v>
      </c>
      <c r="O106" s="53">
        <f t="shared" si="4"/>
        <v>528969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809526</v>
      </c>
      <c r="I107" s="52">
        <f>IFERROR(VLOOKUP($A107, ワクチン一般接種!$A:$G, I$4, FALSE), 0)</f>
        <v>304431</v>
      </c>
      <c r="J107" s="52">
        <f>IFERROR(VLOOKUP($A107, ワクチン一般接種!$A:$G, J$4, FALSE), 0)</f>
        <v>53185</v>
      </c>
      <c r="K107" s="52">
        <f>IFERROR(VLOOKUP($A107, ワクチン一般接種!$A:$G, K$4, FALSE), 0)</f>
        <v>414602</v>
      </c>
      <c r="L107" s="52">
        <f>IFERROR(VLOOKUP($A107, ワクチン一般接種!$A:$G, L$4, FALSE), 0)</f>
        <v>37308</v>
      </c>
      <c r="M107" s="102">
        <f t="shared" si="5"/>
        <v>44398</v>
      </c>
      <c r="N107" s="53">
        <f t="shared" si="3"/>
        <v>361606</v>
      </c>
      <c r="O107" s="53">
        <f t="shared" si="4"/>
        <v>494786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375926</v>
      </c>
      <c r="I108" s="52">
        <f>IFERROR(VLOOKUP($A108, ワクチン一般接種!$A:$G, I$4, FALSE), 0)</f>
        <v>119161</v>
      </c>
      <c r="J108" s="52">
        <f>IFERROR(VLOOKUP($A108, ワクチン一般接種!$A:$G, J$4, FALSE), 0)</f>
        <v>43834</v>
      </c>
      <c r="K108" s="52">
        <f>IFERROR(VLOOKUP($A108, ワクチン一般接種!$A:$G, K$4, FALSE), 0)</f>
        <v>176829</v>
      </c>
      <c r="L108" s="52">
        <f>IFERROR(VLOOKUP($A108, ワクチン一般接種!$A:$G, L$4, FALSE), 0)</f>
        <v>36102</v>
      </c>
      <c r="M108" s="102">
        <f t="shared" si="5"/>
        <v>44399</v>
      </c>
      <c r="N108" s="53">
        <f t="shared" si="3"/>
        <v>162995</v>
      </c>
      <c r="O108" s="53">
        <f t="shared" si="4"/>
        <v>212931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273812</v>
      </c>
      <c r="I109" s="52">
        <f>IFERROR(VLOOKUP($A109, ワクチン一般接種!$A:$G, I$4, FALSE), 0)</f>
        <v>78684</v>
      </c>
      <c r="J109" s="52">
        <f>IFERROR(VLOOKUP($A109, ワクチン一般接種!$A:$G, J$4, FALSE), 0)</f>
        <v>41407</v>
      </c>
      <c r="K109" s="52">
        <f>IFERROR(VLOOKUP($A109, ワクチン一般接種!$A:$G, K$4, FALSE), 0)</f>
        <v>116189</v>
      </c>
      <c r="L109" s="52">
        <f>IFERROR(VLOOKUP($A109, ワクチン一般接種!$A:$G, L$4, FALSE), 0)</f>
        <v>37532</v>
      </c>
      <c r="M109" s="102">
        <f t="shared" si="5"/>
        <v>44400</v>
      </c>
      <c r="N109" s="53">
        <f t="shared" si="3"/>
        <v>120091</v>
      </c>
      <c r="O109" s="53">
        <f t="shared" si="4"/>
        <v>153721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651009</v>
      </c>
      <c r="I110" s="52">
        <f>IFERROR(VLOOKUP($A110, ワクチン一般接種!$A:$G, I$4, FALSE), 0)</f>
        <v>166987</v>
      </c>
      <c r="J110" s="52">
        <f>IFERROR(VLOOKUP($A110, ワクチン一般接種!$A:$G, J$4, FALSE), 0)</f>
        <v>47503</v>
      </c>
      <c r="K110" s="52">
        <f>IFERROR(VLOOKUP($A110, ワクチン一般接種!$A:$G, K$4, FALSE), 0)</f>
        <v>394273</v>
      </c>
      <c r="L110" s="52">
        <f>IFERROR(VLOOKUP($A110, ワクチン一般接種!$A:$G, L$4, FALSE), 0)</f>
        <v>42246</v>
      </c>
      <c r="M110" s="102">
        <f t="shared" si="5"/>
        <v>44401</v>
      </c>
      <c r="N110" s="53">
        <f t="shared" si="3"/>
        <v>214490</v>
      </c>
      <c r="O110" s="53">
        <f t="shared" si="4"/>
        <v>436519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504111</v>
      </c>
      <c r="I111" s="52">
        <f>IFERROR(VLOOKUP($A111, ワクチン一般接種!$A:$G, I$4, FALSE), 0)</f>
        <v>133345</v>
      </c>
      <c r="J111" s="52">
        <f>IFERROR(VLOOKUP($A111, ワクチン一般接種!$A:$G, J$4, FALSE), 0)</f>
        <v>37944</v>
      </c>
      <c r="K111" s="52">
        <f>IFERROR(VLOOKUP($A111, ワクチン一般接種!$A:$G, K$4, FALSE), 0)</f>
        <v>294244</v>
      </c>
      <c r="L111" s="52">
        <f>IFERROR(VLOOKUP($A111, ワクチン一般接種!$A:$G, L$4, FALSE), 0)</f>
        <v>38578</v>
      </c>
      <c r="M111" s="102">
        <f t="shared" si="5"/>
        <v>44402</v>
      </c>
      <c r="N111" s="53">
        <f t="shared" si="3"/>
        <v>171289</v>
      </c>
      <c r="O111" s="53">
        <f t="shared" si="4"/>
        <v>332822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AE922-83B3-41D9-80B9-D687FDFC2225}">
  <dimension ref="A1:C315"/>
  <sheetViews>
    <sheetView workbookViewId="0">
      <selection activeCell="C315" sqref="B1:C315"/>
    </sheetView>
  </sheetViews>
  <sheetFormatPr defaultRowHeight="18" x14ac:dyDescent="0.55000000000000004"/>
  <sheetData>
    <row r="1" spans="1:3" x14ac:dyDescent="0.55000000000000004">
      <c r="A1">
        <v>44298</v>
      </c>
      <c r="B1">
        <v>31715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14560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25880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41343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8163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8925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98635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149670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187331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187443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204186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36484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23929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283119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252680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283706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19874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296410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39460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24140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7153</v>
      </c>
      <c r="C64">
        <v>821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8141</v>
      </c>
      <c r="C67">
        <v>735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9438</v>
      </c>
      <c r="C70">
        <v>871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312893</v>
      </c>
      <c r="C73">
        <v>70564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140645</v>
      </c>
      <c r="C76">
        <v>52261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59351</v>
      </c>
      <c r="C79">
        <v>6784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72468</v>
      </c>
      <c r="C82">
        <v>8012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254905</v>
      </c>
      <c r="C85">
        <v>91644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214776</v>
      </c>
      <c r="C88">
        <v>114680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238053</v>
      </c>
      <c r="C91">
        <v>142257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245805</v>
      </c>
      <c r="C94">
        <v>168665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230558</v>
      </c>
      <c r="C97">
        <v>182158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135484</v>
      </c>
      <c r="C100">
        <v>30252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185308</v>
      </c>
      <c r="C103">
        <v>21030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 s="27">
        <v>44333</v>
      </c>
      <c r="B106">
        <v>338674</v>
      </c>
      <c r="C106">
        <v>260511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340468</v>
      </c>
      <c r="C109" s="27">
        <v>213245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387593</v>
      </c>
      <c r="C112" s="27">
        <v>239878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394537</v>
      </c>
      <c r="C115" s="27">
        <v>132307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370794</v>
      </c>
      <c r="C118" s="27">
        <v>198106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280275</v>
      </c>
      <c r="C121" s="27">
        <v>39719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322977</v>
      </c>
      <c r="C124" s="27">
        <v>23524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572369</v>
      </c>
      <c r="C127" s="27">
        <v>203393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591724</v>
      </c>
      <c r="C130" s="27">
        <v>62240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654324</v>
      </c>
      <c r="C133" s="27">
        <v>60862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626099</v>
      </c>
      <c r="C136" s="27">
        <v>102033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605073</v>
      </c>
      <c r="C139" s="27">
        <v>117108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465965</v>
      </c>
      <c r="C142" s="27">
        <v>55744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457344</v>
      </c>
      <c r="C145" s="27">
        <v>63887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656660</v>
      </c>
      <c r="C148" s="27">
        <v>230400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695926</v>
      </c>
      <c r="C151" s="27">
        <v>198809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721158</v>
      </c>
      <c r="C154" s="27">
        <v>220893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712026</v>
      </c>
      <c r="C157" s="27">
        <v>214890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699980</v>
      </c>
      <c r="C160" s="27">
        <v>206672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605020</v>
      </c>
      <c r="C163" s="27">
        <v>123052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556296</v>
      </c>
      <c r="C166" s="27">
        <v>177728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753794</v>
      </c>
      <c r="C169" s="27">
        <v>313128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774104</v>
      </c>
      <c r="C172" s="27">
        <v>308106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752827</v>
      </c>
      <c r="C175" s="27">
        <v>369458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723714</v>
      </c>
      <c r="C178" s="27">
        <v>367885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731495</v>
      </c>
      <c r="C181" s="27">
        <v>343281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643208</v>
      </c>
      <c r="C184" s="27">
        <v>267374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587200</v>
      </c>
      <c r="C187" s="27">
        <v>313254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674425</v>
      </c>
      <c r="C190" s="27">
        <v>523196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670542</v>
      </c>
      <c r="C193" s="27">
        <v>533837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655390</v>
      </c>
      <c r="C196" s="27">
        <v>586888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670990</v>
      </c>
      <c r="C199" s="27">
        <v>580119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646788</v>
      </c>
      <c r="C202" s="27">
        <v>551822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638169</v>
      </c>
      <c r="C205" s="27">
        <v>430234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637747</v>
      </c>
      <c r="C208" s="27">
        <v>432808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695077</v>
      </c>
      <c r="C211" s="27">
        <v>613791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686730</v>
      </c>
      <c r="C214" s="27">
        <v>636078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691941</v>
      </c>
      <c r="C217" s="27">
        <v>667848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671326</v>
      </c>
      <c r="C220" s="27">
        <v>674497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660410</v>
      </c>
      <c r="C223" s="27">
        <v>681495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661681</v>
      </c>
      <c r="C226" s="27">
        <v>574854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695846</v>
      </c>
      <c r="C229" s="27">
        <v>532179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649241</v>
      </c>
      <c r="C232" s="27">
        <v>701297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647431</v>
      </c>
      <c r="C235" s="27">
        <v>732092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659129</v>
      </c>
      <c r="C238" s="27">
        <v>719166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461968</v>
      </c>
      <c r="C241" s="27">
        <v>683490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394705</v>
      </c>
      <c r="C244" s="27">
        <v>688696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688005</v>
      </c>
      <c r="C247" s="27">
        <v>594387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684785</v>
      </c>
      <c r="C250" s="27">
        <v>539035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735285</v>
      </c>
      <c r="C253" s="27">
        <v>641862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755400</v>
      </c>
      <c r="C256" s="27">
        <v>647871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776723</v>
      </c>
      <c r="C259" s="27">
        <v>620573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761662</v>
      </c>
      <c r="C262" s="27">
        <v>621562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743111</v>
      </c>
      <c r="C265" s="27">
        <v>611434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774749</v>
      </c>
      <c r="C268" s="27">
        <v>604358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587827</v>
      </c>
      <c r="C271" s="27">
        <v>614703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631441</v>
      </c>
      <c r="C274" s="27">
        <v>641917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644347</v>
      </c>
      <c r="C277" s="27">
        <v>624890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632212</v>
      </c>
      <c r="C280" s="27">
        <v>632597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613944</v>
      </c>
      <c r="C283" s="27">
        <v>604181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608752</v>
      </c>
      <c r="C286" s="27">
        <v>569688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611609</v>
      </c>
      <c r="C289" s="27">
        <v>596774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475309</v>
      </c>
      <c r="C292" s="27">
        <v>629016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373865</v>
      </c>
      <c r="C295" s="27">
        <v>616517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477020</v>
      </c>
      <c r="C298" s="27">
        <v>528969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361606</v>
      </c>
      <c r="C301" s="27">
        <v>494786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162995</v>
      </c>
      <c r="C304" s="27">
        <v>212931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120091</v>
      </c>
      <c r="C307" s="27">
        <v>153721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214490</v>
      </c>
      <c r="C310" s="27">
        <v>436519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171289</v>
      </c>
      <c r="C313" s="27">
        <v>332822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</sheetData>
  <sortState xmlns:xlrd2="http://schemas.microsoft.com/office/spreadsheetml/2017/richdata2" ref="A1:C315">
    <sortCondition ref="A1:A315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43128</v>
      </c>
      <c r="D6" s="110">
        <v>836230</v>
      </c>
      <c r="E6" s="110">
        <v>1041</v>
      </c>
      <c r="F6" s="111">
        <v>6</v>
      </c>
      <c r="G6" s="110">
        <v>40633</v>
      </c>
      <c r="H6" s="110">
        <v>1422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2616</v>
      </c>
      <c r="D7" s="110">
        <v>54407</v>
      </c>
      <c r="E7" s="111">
        <v>59</v>
      </c>
      <c r="F7" s="111">
        <v>0</v>
      </c>
      <c r="G7" s="110">
        <v>2526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1912</v>
      </c>
      <c r="D8" s="110">
        <v>92045</v>
      </c>
      <c r="E8" s="111">
        <v>92</v>
      </c>
      <c r="F8" s="111">
        <v>0</v>
      </c>
      <c r="G8" s="110">
        <v>1773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9675</v>
      </c>
      <c r="D9" s="110">
        <v>168950</v>
      </c>
      <c r="E9" s="111">
        <v>239</v>
      </c>
      <c r="F9" s="111">
        <v>2</v>
      </c>
      <c r="G9" s="110">
        <v>9334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994</v>
      </c>
      <c r="D10" s="110">
        <v>16817</v>
      </c>
      <c r="E10" s="111">
        <v>41</v>
      </c>
      <c r="F10" s="111">
        <v>1</v>
      </c>
      <c r="G10" s="111">
        <v>933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2092</v>
      </c>
      <c r="D11" s="110">
        <v>69954</v>
      </c>
      <c r="E11" s="111">
        <v>22</v>
      </c>
      <c r="F11" s="111">
        <v>0</v>
      </c>
      <c r="G11" s="110">
        <v>2023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5289</v>
      </c>
      <c r="D12" s="110">
        <v>302093</v>
      </c>
      <c r="E12" s="111">
        <v>174</v>
      </c>
      <c r="F12" s="111">
        <v>4</v>
      </c>
      <c r="G12" s="110">
        <v>4953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11525</v>
      </c>
      <c r="D13" s="110">
        <v>34393</v>
      </c>
      <c r="E13" s="111">
        <v>490</v>
      </c>
      <c r="F13" s="111">
        <v>4</v>
      </c>
      <c r="G13" s="110">
        <v>10869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7629</v>
      </c>
      <c r="D14" s="110">
        <v>321532</v>
      </c>
      <c r="E14" s="111">
        <v>322</v>
      </c>
      <c r="F14" s="111">
        <v>8</v>
      </c>
      <c r="G14" s="110">
        <v>7223</v>
      </c>
      <c r="H14" s="11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8200</v>
      </c>
      <c r="D15" s="110">
        <v>207093</v>
      </c>
      <c r="E15" s="111">
        <v>174</v>
      </c>
      <c r="F15" s="111">
        <v>1</v>
      </c>
      <c r="G15" s="110">
        <v>7970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52281</v>
      </c>
      <c r="D16" s="110">
        <v>1050790</v>
      </c>
      <c r="E16" s="110">
        <v>3969</v>
      </c>
      <c r="F16" s="111">
        <v>36</v>
      </c>
      <c r="G16" s="110">
        <v>47466</v>
      </c>
      <c r="H16" s="111">
        <v>846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45566</v>
      </c>
      <c r="D17" s="110">
        <v>753003</v>
      </c>
      <c r="E17" s="110">
        <v>2545</v>
      </c>
      <c r="F17" s="111">
        <v>21</v>
      </c>
      <c r="G17" s="110">
        <v>42293</v>
      </c>
      <c r="H17" s="11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199291</v>
      </c>
      <c r="D18" s="110">
        <v>2724519</v>
      </c>
      <c r="E18" s="110">
        <v>12635</v>
      </c>
      <c r="F18" s="111">
        <v>72</v>
      </c>
      <c r="G18" s="110">
        <v>184379</v>
      </c>
      <c r="H18" s="110">
        <v>2277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76839</v>
      </c>
      <c r="D19" s="110">
        <v>1119795</v>
      </c>
      <c r="E19" s="110">
        <v>4335</v>
      </c>
      <c r="F19" s="111">
        <v>52</v>
      </c>
      <c r="G19" s="110">
        <v>71524</v>
      </c>
      <c r="H19" s="111">
        <v>980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3748</v>
      </c>
      <c r="D20" s="110">
        <v>187651</v>
      </c>
      <c r="E20" s="111">
        <v>248</v>
      </c>
      <c r="F20" s="111">
        <v>1</v>
      </c>
      <c r="G20" s="110">
        <v>3446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2156</v>
      </c>
      <c r="D21" s="110">
        <v>78919</v>
      </c>
      <c r="E21" s="111">
        <v>90</v>
      </c>
      <c r="F21" s="111">
        <v>3</v>
      </c>
      <c r="G21" s="110">
        <v>2028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4542</v>
      </c>
      <c r="D22" s="110">
        <v>132879</v>
      </c>
      <c r="E22" s="111">
        <v>413</v>
      </c>
      <c r="F22" s="111">
        <v>1</v>
      </c>
      <c r="G22" s="110">
        <v>4004</v>
      </c>
      <c r="H22" s="11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1472</v>
      </c>
      <c r="D23" s="110">
        <v>76208</v>
      </c>
      <c r="E23" s="111">
        <v>68</v>
      </c>
      <c r="F23" s="111">
        <v>0</v>
      </c>
      <c r="G23" s="110">
        <v>1368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2218</v>
      </c>
      <c r="D24" s="110">
        <v>65656</v>
      </c>
      <c r="E24" s="111">
        <v>47</v>
      </c>
      <c r="F24" s="111">
        <v>0</v>
      </c>
      <c r="G24" s="110">
        <v>2150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5137</v>
      </c>
      <c r="D25" s="110">
        <v>219477</v>
      </c>
      <c r="E25" s="111">
        <v>60</v>
      </c>
      <c r="F25" s="111">
        <v>0</v>
      </c>
      <c r="G25" s="110">
        <v>5059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9641</v>
      </c>
      <c r="D26" s="110">
        <v>287989</v>
      </c>
      <c r="E26" s="111">
        <v>106</v>
      </c>
      <c r="F26" s="111">
        <v>2</v>
      </c>
      <c r="G26" s="110">
        <v>9347</v>
      </c>
      <c r="H26" s="11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10205</v>
      </c>
      <c r="D27" s="110">
        <v>437255</v>
      </c>
      <c r="E27" s="111">
        <v>481</v>
      </c>
      <c r="F27" s="111">
        <v>2</v>
      </c>
      <c r="G27" s="110">
        <v>9570</v>
      </c>
      <c r="H27" s="11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52630</v>
      </c>
      <c r="D28" s="110">
        <v>891300</v>
      </c>
      <c r="E28" s="111">
        <v>924</v>
      </c>
      <c r="F28" s="111">
        <v>10</v>
      </c>
      <c r="G28" s="110">
        <v>50703</v>
      </c>
      <c r="H28" s="110">
        <v>1003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5578</v>
      </c>
      <c r="D29" s="110">
        <v>156553</v>
      </c>
      <c r="E29" s="111">
        <v>202</v>
      </c>
      <c r="F29" s="111">
        <v>2</v>
      </c>
      <c r="G29" s="110">
        <v>5403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5780</v>
      </c>
      <c r="D30" s="110">
        <v>165484</v>
      </c>
      <c r="E30" s="111">
        <v>131</v>
      </c>
      <c r="F30" s="111">
        <v>1</v>
      </c>
      <c r="G30" s="110">
        <v>5557</v>
      </c>
      <c r="H30" s="111">
        <v>92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17455</v>
      </c>
      <c r="D31" s="110">
        <v>303813</v>
      </c>
      <c r="E31" s="111">
        <v>425</v>
      </c>
      <c r="F31" s="111">
        <v>8</v>
      </c>
      <c r="G31" s="110">
        <v>16701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109368</v>
      </c>
      <c r="D32" s="110">
        <v>2393461</v>
      </c>
      <c r="E32" s="110">
        <v>3456</v>
      </c>
      <c r="F32" s="111">
        <v>150</v>
      </c>
      <c r="G32" s="110">
        <v>102326</v>
      </c>
      <c r="H32" s="110">
        <v>2718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42387</v>
      </c>
      <c r="D33" s="110">
        <v>543795</v>
      </c>
      <c r="E33" s="111">
        <v>863</v>
      </c>
      <c r="F33" s="111">
        <v>14</v>
      </c>
      <c r="G33" s="110">
        <v>40209</v>
      </c>
      <c r="H33" s="11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8756</v>
      </c>
      <c r="D34" s="110">
        <v>181075</v>
      </c>
      <c r="E34" s="111">
        <v>239</v>
      </c>
      <c r="F34" s="111">
        <v>5</v>
      </c>
      <c r="G34" s="110">
        <v>8384</v>
      </c>
      <c r="H34" s="11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2804</v>
      </c>
      <c r="D35" s="110">
        <v>43541</v>
      </c>
      <c r="E35" s="111">
        <v>69</v>
      </c>
      <c r="F35" s="111">
        <v>1</v>
      </c>
      <c r="G35" s="110">
        <v>2625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649</v>
      </c>
      <c r="D36" s="110">
        <v>93822</v>
      </c>
      <c r="E36" s="111">
        <v>123</v>
      </c>
      <c r="F36" s="111">
        <v>1</v>
      </c>
      <c r="G36" s="111">
        <v>490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669</v>
      </c>
      <c r="D37" s="110">
        <v>32936</v>
      </c>
      <c r="E37" s="111">
        <v>100</v>
      </c>
      <c r="F37" s="111">
        <v>0</v>
      </c>
      <c r="G37" s="111">
        <v>567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7868</v>
      </c>
      <c r="D38" s="110">
        <v>178588</v>
      </c>
      <c r="E38" s="111">
        <v>104</v>
      </c>
      <c r="F38" s="111">
        <v>1</v>
      </c>
      <c r="G38" s="110">
        <v>7518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11822</v>
      </c>
      <c r="D39" s="110">
        <v>577995</v>
      </c>
      <c r="E39" s="111">
        <v>146</v>
      </c>
      <c r="F39" s="111">
        <v>4</v>
      </c>
      <c r="G39" s="110">
        <v>11461</v>
      </c>
      <c r="H39" s="111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3211</v>
      </c>
      <c r="D40" s="110">
        <v>128696</v>
      </c>
      <c r="E40" s="111">
        <v>36</v>
      </c>
      <c r="F40" s="111">
        <v>0</v>
      </c>
      <c r="G40" s="110">
        <v>3095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1738</v>
      </c>
      <c r="D41" s="110">
        <v>69935</v>
      </c>
      <c r="E41" s="111">
        <v>62</v>
      </c>
      <c r="F41" s="111">
        <v>0</v>
      </c>
      <c r="G41" s="110">
        <v>1614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2161</v>
      </c>
      <c r="D42" s="110">
        <v>92006</v>
      </c>
      <c r="E42" s="111">
        <v>37</v>
      </c>
      <c r="F42" s="111">
        <v>0</v>
      </c>
      <c r="G42" s="110">
        <v>2096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2839</v>
      </c>
      <c r="D43" s="110">
        <v>102807</v>
      </c>
      <c r="E43" s="111">
        <v>64</v>
      </c>
      <c r="F43" s="111">
        <v>2</v>
      </c>
      <c r="G43" s="110">
        <v>2698</v>
      </c>
      <c r="H43" s="11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1994</v>
      </c>
      <c r="D44" s="110">
        <v>60677</v>
      </c>
      <c r="E44" s="111">
        <v>61</v>
      </c>
      <c r="F44" s="111">
        <v>3</v>
      </c>
      <c r="G44" s="110">
        <v>1904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37209</v>
      </c>
      <c r="D45" s="110">
        <v>893701</v>
      </c>
      <c r="E45" s="111">
        <v>972</v>
      </c>
      <c r="F45" s="111">
        <v>10</v>
      </c>
      <c r="G45" s="110">
        <v>35547</v>
      </c>
      <c r="H45" s="11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2638</v>
      </c>
      <c r="D46" s="110">
        <v>61737</v>
      </c>
      <c r="E46" s="111">
        <v>62</v>
      </c>
      <c r="F46" s="111">
        <v>0</v>
      </c>
      <c r="G46" s="110">
        <v>2587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3332</v>
      </c>
      <c r="D47" s="110">
        <v>133416</v>
      </c>
      <c r="E47" s="111">
        <v>90</v>
      </c>
      <c r="F47" s="111">
        <v>0</v>
      </c>
      <c r="G47" s="110">
        <v>3174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6549</v>
      </c>
      <c r="D48" s="110">
        <v>83581</v>
      </c>
      <c r="E48" s="111">
        <v>48</v>
      </c>
      <c r="F48" s="111">
        <v>0</v>
      </c>
      <c r="G48" s="110">
        <v>6380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3564</v>
      </c>
      <c r="D49" s="110">
        <v>181270</v>
      </c>
      <c r="E49" s="111">
        <v>52</v>
      </c>
      <c r="F49" s="111">
        <v>0</v>
      </c>
      <c r="G49" s="110">
        <v>3448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3139</v>
      </c>
      <c r="D50" s="110">
        <v>45086</v>
      </c>
      <c r="E50" s="111">
        <v>44</v>
      </c>
      <c r="F50" s="111">
        <v>0</v>
      </c>
      <c r="G50" s="110">
        <v>3073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3847</v>
      </c>
      <c r="D51" s="110">
        <v>116220</v>
      </c>
      <c r="E51" s="111">
        <v>76</v>
      </c>
      <c r="F51" s="111">
        <v>2</v>
      </c>
      <c r="G51" s="110">
        <v>3749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22731</v>
      </c>
      <c r="D52" s="110">
        <v>274412</v>
      </c>
      <c r="E52" s="110">
        <v>1186</v>
      </c>
      <c r="F52" s="111">
        <v>36</v>
      </c>
      <c r="G52" s="110">
        <v>21285</v>
      </c>
      <c r="H52" s="111">
        <v>231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867023</v>
      </c>
      <c r="D54" s="110">
        <v>17043562</v>
      </c>
      <c r="E54" s="110">
        <v>37223</v>
      </c>
      <c r="F54" s="111">
        <v>466</v>
      </c>
      <c r="G54" s="110">
        <v>813614</v>
      </c>
      <c r="H54" s="110">
        <v>15123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4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TEXT(MAX(A3:A111)+1,"m月d日") &amp; "公表時点）"</f>
        <v>（7月26日公表時点）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42" ca="1" si="0">SUM(D6:G6)</f>
        <v>65645887</v>
      </c>
      <c r="D6" s="67">
        <f ca="1">SUM(OFFSET(D$6,1,0,MAX($A$6:$A111)-DATE(2021,4,12)+1,1))</f>
        <v>37244918</v>
      </c>
      <c r="E6" s="67">
        <f ca="1">SUM(OFFSET(E$6,1,0,MAX($A$6:$A111)-DATE(2021,4,12)+1,1))</f>
        <v>2548238</v>
      </c>
      <c r="F6" s="67">
        <f ca="1">SUM(OFFSET(F$6,1,0,MAX($A$6:$A111)-DATE(2021,4,12)+1,1))</f>
        <v>24988199</v>
      </c>
      <c r="G6" s="67">
        <f ca="1">SUM(OFFSET(G$6,1,0,MAX($A$6:$A111)-DATE(2021,4,12)+1,1))</f>
        <v>864532</v>
      </c>
      <c r="H6" s="67">
        <f ca="1">SUM(OFFSET(H$6,1,0,MAX($A$6:$A111)-DATE(2021,4,12)+1,1))</f>
        <v>29082817</v>
      </c>
      <c r="I6" s="67">
        <f ca="1">SUM(OFFSET(I$6,1,0,MAX($A$6:$A111)-DATE(2021,4,12)+1,1))</f>
        <v>801738</v>
      </c>
      <c r="J6" s="67">
        <f ca="1">SUM(OFFSET(J$6,1,0,MAX($A$6:$A111)-DATE(2021,4,12)+1,1))</f>
        <v>22873146</v>
      </c>
      <c r="K6" s="67">
        <f ca="1">SUM(OFFSET(K$6,1,0,MAX($A$6:$A111)-DATE(2021,4,12)+1,1))</f>
        <v>657075</v>
      </c>
    </row>
    <row r="7" spans="1:11" x14ac:dyDescent="0.55000000000000004">
      <c r="A7" s="104">
        <v>44402</v>
      </c>
      <c r="B7" s="106" t="str">
        <f t="shared" ref="B7:B32" si="1">"(" &amp; TEXT(A7,"aaa") &amp; ")"</f>
        <v>(日)</v>
      </c>
      <c r="C7" s="67">
        <f t="shared" ref="C7:C20" si="2">SUM(D7:G7)</f>
        <v>504111</v>
      </c>
      <c r="D7" s="67">
        <v>133345</v>
      </c>
      <c r="E7" s="67">
        <v>37944</v>
      </c>
      <c r="F7" s="67">
        <v>294244</v>
      </c>
      <c r="G7" s="67">
        <v>38578</v>
      </c>
      <c r="H7" s="67">
        <v>18925</v>
      </c>
      <c r="I7" s="67">
        <v>820</v>
      </c>
      <c r="J7" s="67">
        <v>201797</v>
      </c>
      <c r="K7" s="67">
        <v>11744</v>
      </c>
    </row>
    <row r="8" spans="1:11" x14ac:dyDescent="0.55000000000000004">
      <c r="A8" s="104">
        <v>44401</v>
      </c>
      <c r="B8" s="105" t="str">
        <f t="shared" si="1"/>
        <v>(土)</v>
      </c>
      <c r="C8" s="67">
        <f t="shared" si="2"/>
        <v>651009</v>
      </c>
      <c r="D8" s="67">
        <v>166987</v>
      </c>
      <c r="E8" s="67">
        <v>47503</v>
      </c>
      <c r="F8" s="67">
        <v>394273</v>
      </c>
      <c r="G8" s="67">
        <v>42246</v>
      </c>
      <c r="H8" s="67">
        <v>28372</v>
      </c>
      <c r="I8" s="67">
        <v>876</v>
      </c>
      <c r="J8" s="67">
        <v>272724</v>
      </c>
      <c r="K8" s="67">
        <v>15667</v>
      </c>
    </row>
    <row r="9" spans="1:11" x14ac:dyDescent="0.55000000000000004">
      <c r="A9" s="104">
        <v>44400</v>
      </c>
      <c r="B9" s="106" t="str">
        <f t="shared" si="1"/>
        <v>(金)</v>
      </c>
      <c r="C9" s="67">
        <f t="shared" si="2"/>
        <v>273812</v>
      </c>
      <c r="D9" s="67">
        <v>78684</v>
      </c>
      <c r="E9" s="67">
        <v>41407</v>
      </c>
      <c r="F9" s="67">
        <v>116189</v>
      </c>
      <c r="G9" s="67">
        <v>37532</v>
      </c>
      <c r="H9" s="67">
        <v>10489</v>
      </c>
      <c r="I9" s="67">
        <v>1215</v>
      </c>
      <c r="J9" s="67">
        <v>83151</v>
      </c>
      <c r="K9" s="67">
        <v>15731</v>
      </c>
    </row>
    <row r="10" spans="1:11" x14ac:dyDescent="0.55000000000000004">
      <c r="A10" s="104">
        <v>44399</v>
      </c>
      <c r="B10" s="105" t="str">
        <f t="shared" si="1"/>
        <v>(木)</v>
      </c>
      <c r="C10" s="67">
        <f t="shared" si="2"/>
        <v>375926</v>
      </c>
      <c r="D10" s="67">
        <v>119161</v>
      </c>
      <c r="E10" s="67">
        <v>43834</v>
      </c>
      <c r="F10" s="67">
        <v>176829</v>
      </c>
      <c r="G10" s="67">
        <v>36102</v>
      </c>
      <c r="H10" s="67">
        <v>19403</v>
      </c>
      <c r="I10" s="67">
        <v>2041</v>
      </c>
      <c r="J10" s="67">
        <v>141679</v>
      </c>
      <c r="K10" s="67">
        <v>16605</v>
      </c>
    </row>
    <row r="11" spans="1:11" x14ac:dyDescent="0.55000000000000004">
      <c r="A11" s="104">
        <v>44398</v>
      </c>
      <c r="B11" s="106" t="str">
        <f t="shared" si="1"/>
        <v>(水)</v>
      </c>
      <c r="C11" s="67">
        <f t="shared" si="2"/>
        <v>809526</v>
      </c>
      <c r="D11" s="67">
        <v>304431</v>
      </c>
      <c r="E11" s="67">
        <v>53185</v>
      </c>
      <c r="F11" s="67">
        <v>414602</v>
      </c>
      <c r="G11" s="67">
        <v>37308</v>
      </c>
      <c r="H11" s="67">
        <v>79169</v>
      </c>
      <c r="I11" s="67">
        <v>1089</v>
      </c>
      <c r="J11" s="67">
        <v>332198</v>
      </c>
      <c r="K11" s="67">
        <v>17727</v>
      </c>
    </row>
    <row r="12" spans="1:11" x14ac:dyDescent="0.55000000000000004">
      <c r="A12" s="104">
        <v>44397</v>
      </c>
      <c r="B12" s="105" t="str">
        <f t="shared" si="1"/>
        <v>(火)</v>
      </c>
      <c r="C12" s="67">
        <f t="shared" si="2"/>
        <v>932418</v>
      </c>
      <c r="D12" s="67">
        <v>377088</v>
      </c>
      <c r="E12" s="67">
        <v>59401</v>
      </c>
      <c r="F12" s="67">
        <v>456700</v>
      </c>
      <c r="G12" s="67">
        <v>39229</v>
      </c>
      <c r="H12" s="67">
        <v>107930</v>
      </c>
      <c r="I12" s="67">
        <v>870</v>
      </c>
      <c r="J12" s="67">
        <v>374663</v>
      </c>
      <c r="K12" s="67">
        <v>21498</v>
      </c>
    </row>
    <row r="13" spans="1:11" x14ac:dyDescent="0.55000000000000004">
      <c r="A13" s="104">
        <v>44396</v>
      </c>
      <c r="B13" s="106" t="str">
        <f t="shared" si="1"/>
        <v>(月)</v>
      </c>
      <c r="C13" s="67">
        <f t="shared" si="2"/>
        <v>878214</v>
      </c>
      <c r="D13" s="67">
        <v>267450</v>
      </c>
      <c r="E13" s="67">
        <v>62218</v>
      </c>
      <c r="F13" s="67">
        <v>510170</v>
      </c>
      <c r="G13" s="67">
        <v>38376</v>
      </c>
      <c r="H13" s="67">
        <v>52736</v>
      </c>
      <c r="I13" s="67">
        <v>2846</v>
      </c>
      <c r="J13" s="67">
        <v>379060</v>
      </c>
      <c r="K13" s="67">
        <v>22116</v>
      </c>
    </row>
    <row r="14" spans="1:11" x14ac:dyDescent="0.55000000000000004">
      <c r="A14" s="104">
        <v>44395</v>
      </c>
      <c r="B14" s="105" t="str">
        <f t="shared" si="1"/>
        <v>(日)</v>
      </c>
      <c r="C14" s="67">
        <f t="shared" si="2"/>
        <v>1104325</v>
      </c>
      <c r="D14" s="67">
        <v>409613</v>
      </c>
      <c r="E14" s="67">
        <v>65696</v>
      </c>
      <c r="F14" s="67">
        <v>593348</v>
      </c>
      <c r="G14" s="67">
        <v>35668</v>
      </c>
      <c r="H14" s="67">
        <v>83874</v>
      </c>
      <c r="I14" s="67">
        <v>2990</v>
      </c>
      <c r="J14" s="67">
        <v>495047</v>
      </c>
      <c r="K14" s="67">
        <v>26813</v>
      </c>
    </row>
    <row r="15" spans="1:11" x14ac:dyDescent="0.55000000000000004">
      <c r="A15" s="104">
        <v>44394</v>
      </c>
      <c r="B15" s="106" t="str">
        <f t="shared" si="1"/>
        <v>(土)</v>
      </c>
      <c r="C15" s="67">
        <f t="shared" si="2"/>
        <v>1208383</v>
      </c>
      <c r="D15" s="67">
        <v>541489</v>
      </c>
      <c r="E15" s="67">
        <v>70120</v>
      </c>
      <c r="F15" s="67">
        <v>560729</v>
      </c>
      <c r="G15" s="67">
        <v>36045</v>
      </c>
      <c r="H15" s="67">
        <v>136365</v>
      </c>
      <c r="I15" s="67">
        <v>2630</v>
      </c>
      <c r="J15" s="67">
        <v>476794</v>
      </c>
      <c r="K15" s="67">
        <v>28312</v>
      </c>
    </row>
    <row r="16" spans="1:11" x14ac:dyDescent="0.55000000000000004">
      <c r="A16" s="104">
        <v>44393</v>
      </c>
      <c r="B16" s="105" t="str">
        <f t="shared" si="1"/>
        <v>(金)</v>
      </c>
      <c r="C16" s="67">
        <f t="shared" si="2"/>
        <v>1112986</v>
      </c>
      <c r="D16" s="67">
        <v>518493</v>
      </c>
      <c r="E16" s="67">
        <v>61991</v>
      </c>
      <c r="F16" s="67">
        <v>502819</v>
      </c>
      <c r="G16" s="67">
        <v>29683</v>
      </c>
      <c r="H16" s="67">
        <v>177298</v>
      </c>
      <c r="I16" s="67">
        <v>1529</v>
      </c>
      <c r="J16" s="67">
        <v>432605</v>
      </c>
      <c r="K16" s="67">
        <v>24117</v>
      </c>
    </row>
    <row r="17" spans="1:11" x14ac:dyDescent="0.55000000000000004">
      <c r="A17" s="104">
        <v>44392</v>
      </c>
      <c r="B17" s="106" t="str">
        <f t="shared" si="1"/>
        <v>(木)</v>
      </c>
      <c r="C17" s="67">
        <f t="shared" si="2"/>
        <v>1159838</v>
      </c>
      <c r="D17" s="67">
        <v>522132</v>
      </c>
      <c r="E17" s="67">
        <v>66716</v>
      </c>
      <c r="F17" s="67">
        <v>539525</v>
      </c>
      <c r="G17" s="67">
        <v>31465</v>
      </c>
      <c r="H17" s="67">
        <v>187778</v>
      </c>
      <c r="I17" s="67">
        <v>4811</v>
      </c>
      <c r="J17" s="67">
        <v>481710</v>
      </c>
      <c r="K17" s="67">
        <v>28377</v>
      </c>
    </row>
    <row r="18" spans="1:11" x14ac:dyDescent="0.55000000000000004">
      <c r="A18" s="104">
        <v>44391</v>
      </c>
      <c r="B18" s="105" t="str">
        <f t="shared" si="1"/>
        <v>(水)</v>
      </c>
      <c r="C18" s="67">
        <f t="shared" si="2"/>
        <v>1202652</v>
      </c>
      <c r="D18" s="67">
        <v>542879</v>
      </c>
      <c r="E18" s="67">
        <v>66979</v>
      </c>
      <c r="F18" s="67">
        <v>560619</v>
      </c>
      <c r="G18" s="67">
        <v>32175</v>
      </c>
      <c r="H18" s="67">
        <v>208974</v>
      </c>
      <c r="I18" s="67">
        <v>1611</v>
      </c>
      <c r="J18" s="67">
        <v>503351</v>
      </c>
      <c r="K18" s="67">
        <v>27927</v>
      </c>
    </row>
    <row r="19" spans="1:11" x14ac:dyDescent="0.55000000000000004">
      <c r="A19" s="104">
        <v>44390</v>
      </c>
      <c r="B19" s="106" t="str">
        <f t="shared" si="1"/>
        <v>(火)</v>
      </c>
      <c r="C19" s="67">
        <f t="shared" si="2"/>
        <v>1195792</v>
      </c>
      <c r="D19" s="67">
        <v>539894</v>
      </c>
      <c r="E19" s="67">
        <v>69347</v>
      </c>
      <c r="F19" s="67">
        <v>555330</v>
      </c>
      <c r="G19" s="67">
        <v>31221</v>
      </c>
      <c r="H19" s="67">
        <v>233659</v>
      </c>
      <c r="I19" s="67">
        <v>1974</v>
      </c>
      <c r="J19" s="67">
        <v>503714</v>
      </c>
      <c r="K19" s="67">
        <v>28175</v>
      </c>
    </row>
    <row r="20" spans="1:11" x14ac:dyDescent="0.55000000000000004">
      <c r="A20" s="104">
        <v>44389</v>
      </c>
      <c r="B20" s="105" t="str">
        <f t="shared" si="1"/>
        <v>(月)</v>
      </c>
      <c r="C20" s="67">
        <f t="shared" si="2"/>
        <v>1131774</v>
      </c>
      <c r="D20" s="67">
        <v>504422</v>
      </c>
      <c r="E20" s="67">
        <v>57304</v>
      </c>
      <c r="F20" s="67">
        <v>539115</v>
      </c>
      <c r="G20" s="67">
        <v>30933</v>
      </c>
      <c r="H20" s="67">
        <v>230760</v>
      </c>
      <c r="I20" s="67">
        <v>1589</v>
      </c>
      <c r="J20" s="67">
        <v>494981</v>
      </c>
      <c r="K20" s="67">
        <v>28172</v>
      </c>
    </row>
    <row r="21" spans="1:11" x14ac:dyDescent="0.55000000000000004">
      <c r="A21" s="104">
        <v>44388</v>
      </c>
      <c r="B21" s="106" t="str">
        <f t="shared" si="1"/>
        <v>(日)</v>
      </c>
      <c r="C21" s="67">
        <f t="shared" si="0"/>
        <v>1202530</v>
      </c>
      <c r="D21" s="67">
        <v>519102</v>
      </c>
      <c r="E21" s="67">
        <v>68725</v>
      </c>
      <c r="F21" s="67">
        <v>581550</v>
      </c>
      <c r="G21" s="67">
        <v>33153</v>
      </c>
      <c r="H21" s="67">
        <v>200037</v>
      </c>
      <c r="I21" s="67">
        <v>2800</v>
      </c>
      <c r="J21" s="67">
        <v>526867</v>
      </c>
      <c r="K21" s="67">
        <v>30385</v>
      </c>
    </row>
    <row r="22" spans="1:11" x14ac:dyDescent="0.55000000000000004">
      <c r="A22" s="104">
        <v>44387</v>
      </c>
      <c r="B22" s="105" t="str">
        <f t="shared" si="1"/>
        <v>(土)</v>
      </c>
      <c r="C22" s="67">
        <f t="shared" ref="C22:C32" si="3">SUM(D22:G22)</f>
        <v>1379107</v>
      </c>
      <c r="D22" s="67">
        <v>691944</v>
      </c>
      <c r="E22" s="67">
        <v>82805</v>
      </c>
      <c r="F22" s="67">
        <v>571934</v>
      </c>
      <c r="G22" s="67">
        <v>32424</v>
      </c>
      <c r="H22" s="67">
        <v>345949</v>
      </c>
      <c r="I22" s="67">
        <v>3185</v>
      </c>
      <c r="J22" s="67">
        <v>523378</v>
      </c>
      <c r="K22" s="67">
        <v>30050</v>
      </c>
    </row>
    <row r="23" spans="1:11" x14ac:dyDescent="0.55000000000000004">
      <c r="A23" s="104">
        <v>44386</v>
      </c>
      <c r="B23" s="106" t="str">
        <f t="shared" si="1"/>
        <v>(金)</v>
      </c>
      <c r="C23" s="67">
        <f t="shared" si="3"/>
        <v>1276233</v>
      </c>
      <c r="D23" s="67">
        <v>639508</v>
      </c>
      <c r="E23" s="67">
        <v>71644</v>
      </c>
      <c r="F23" s="67">
        <v>536522</v>
      </c>
      <c r="G23" s="67">
        <v>28559</v>
      </c>
      <c r="H23" s="67">
        <v>359843</v>
      </c>
      <c r="I23" s="67">
        <v>2620</v>
      </c>
      <c r="J23" s="67">
        <v>498950</v>
      </c>
      <c r="K23" s="67">
        <v>26368</v>
      </c>
    </row>
    <row r="24" spans="1:11" x14ac:dyDescent="0.55000000000000004">
      <c r="A24" s="104">
        <v>44385</v>
      </c>
      <c r="B24" s="105" t="str">
        <f t="shared" si="1"/>
        <v>(木)</v>
      </c>
      <c r="C24" s="67">
        <f t="shared" si="3"/>
        <v>1299884</v>
      </c>
      <c r="D24" s="67">
        <v>657639</v>
      </c>
      <c r="E24" s="67">
        <v>67287</v>
      </c>
      <c r="F24" s="67">
        <v>546728</v>
      </c>
      <c r="G24" s="67">
        <v>28230</v>
      </c>
      <c r="H24" s="67">
        <v>407655</v>
      </c>
      <c r="I24" s="67">
        <v>2770</v>
      </c>
      <c r="J24" s="67">
        <v>516321</v>
      </c>
      <c r="K24" s="67">
        <v>26071</v>
      </c>
    </row>
    <row r="25" spans="1:11" x14ac:dyDescent="0.55000000000000004">
      <c r="A25" s="104">
        <v>44384</v>
      </c>
      <c r="B25" s="106" t="str">
        <f t="shared" si="1"/>
        <v>(水)</v>
      </c>
      <c r="C25" s="67">
        <f t="shared" si="3"/>
        <v>1320643</v>
      </c>
      <c r="D25" s="67">
        <v>684607</v>
      </c>
      <c r="E25" s="67">
        <v>61151</v>
      </c>
      <c r="F25" s="67">
        <v>548389</v>
      </c>
      <c r="G25" s="67">
        <v>26496</v>
      </c>
      <c r="H25" s="67">
        <v>442665</v>
      </c>
      <c r="I25" s="67">
        <v>2905</v>
      </c>
      <c r="J25" s="67">
        <v>519203</v>
      </c>
      <c r="K25" s="67">
        <v>24672</v>
      </c>
    </row>
    <row r="26" spans="1:11" x14ac:dyDescent="0.55000000000000004">
      <c r="A26" s="104">
        <v>44383</v>
      </c>
      <c r="B26" s="105" t="str">
        <f t="shared" si="1"/>
        <v>(火)</v>
      </c>
      <c r="C26" s="67">
        <f t="shared" si="3"/>
        <v>1303506</v>
      </c>
      <c r="D26" s="67">
        <v>651371</v>
      </c>
      <c r="E26" s="67">
        <v>57438</v>
      </c>
      <c r="F26" s="67">
        <v>566251</v>
      </c>
      <c r="G26" s="67">
        <v>28446</v>
      </c>
      <c r="H26" s="67">
        <v>433777</v>
      </c>
      <c r="I26" s="67">
        <v>2674</v>
      </c>
      <c r="J26" s="67">
        <v>539924</v>
      </c>
      <c r="K26" s="67">
        <v>26793</v>
      </c>
    </row>
    <row r="27" spans="1:11" x14ac:dyDescent="0.55000000000000004">
      <c r="A27" s="104">
        <v>44382</v>
      </c>
      <c r="B27" s="106" t="str">
        <f t="shared" si="1"/>
        <v>(月)</v>
      </c>
      <c r="C27" s="67">
        <f t="shared" si="3"/>
        <v>1232058</v>
      </c>
      <c r="D27" s="67">
        <v>617595</v>
      </c>
      <c r="E27" s="67">
        <v>54012</v>
      </c>
      <c r="F27" s="67">
        <v>532300</v>
      </c>
      <c r="G27" s="67">
        <v>28151</v>
      </c>
      <c r="H27" s="67">
        <v>425195</v>
      </c>
      <c r="I27" s="67">
        <v>2642</v>
      </c>
      <c r="J27" s="67">
        <v>509073</v>
      </c>
      <c r="K27" s="67">
        <v>26512</v>
      </c>
    </row>
    <row r="28" spans="1:11" x14ac:dyDescent="0.55000000000000004">
      <c r="A28" s="104">
        <v>44381</v>
      </c>
      <c r="B28" s="105" t="str">
        <f t="shared" si="1"/>
        <v>(日)</v>
      </c>
      <c r="C28" s="67">
        <f t="shared" si="3"/>
        <v>1223820</v>
      </c>
      <c r="D28" s="67">
        <v>636021</v>
      </c>
      <c r="E28" s="67">
        <v>48764</v>
      </c>
      <c r="F28" s="67">
        <v>516707</v>
      </c>
      <c r="G28" s="67">
        <v>22328</v>
      </c>
      <c r="H28" s="67">
        <v>432681</v>
      </c>
      <c r="I28" s="67">
        <v>4434</v>
      </c>
      <c r="J28" s="67">
        <v>490574</v>
      </c>
      <c r="K28" s="67">
        <v>21236</v>
      </c>
    </row>
    <row r="29" spans="1:11" x14ac:dyDescent="0.55000000000000004">
      <c r="A29" s="104">
        <v>44380</v>
      </c>
      <c r="B29" s="106" t="str">
        <f t="shared" si="1"/>
        <v>(土)</v>
      </c>
      <c r="C29" s="67">
        <f t="shared" si="3"/>
        <v>1282392</v>
      </c>
      <c r="D29" s="67">
        <v>628370</v>
      </c>
      <c r="E29" s="67">
        <v>59635</v>
      </c>
      <c r="F29" s="67">
        <v>574559</v>
      </c>
      <c r="G29" s="67">
        <v>19828</v>
      </c>
      <c r="H29" s="67">
        <v>436897</v>
      </c>
      <c r="I29" s="67">
        <v>9398</v>
      </c>
      <c r="J29" s="67">
        <v>547584</v>
      </c>
      <c r="K29" s="67">
        <v>18548</v>
      </c>
    </row>
    <row r="30" spans="1:11" x14ac:dyDescent="0.55000000000000004">
      <c r="A30" s="104">
        <v>44379</v>
      </c>
      <c r="B30" s="105" t="str">
        <f t="shared" si="1"/>
        <v>(金)</v>
      </c>
      <c r="C30" s="67">
        <f t="shared" si="3"/>
        <v>1001577</v>
      </c>
      <c r="D30" s="67">
        <v>322147</v>
      </c>
      <c r="E30" s="67">
        <v>46174</v>
      </c>
      <c r="F30" s="67">
        <v>613780</v>
      </c>
      <c r="G30" s="67">
        <v>19476</v>
      </c>
      <c r="H30" s="67">
        <v>226598</v>
      </c>
      <c r="I30" s="67">
        <v>7232</v>
      </c>
      <c r="J30" s="67">
        <v>588531</v>
      </c>
      <c r="K30" s="67">
        <v>18243</v>
      </c>
    </row>
    <row r="31" spans="1:11" x14ac:dyDescent="0.55000000000000004">
      <c r="A31" s="104">
        <v>44378</v>
      </c>
      <c r="B31" s="106" t="str">
        <f t="shared" si="1"/>
        <v>(木)</v>
      </c>
      <c r="C31" s="67">
        <f t="shared" si="3"/>
        <v>1050661</v>
      </c>
      <c r="D31" s="67">
        <v>383197</v>
      </c>
      <c r="E31" s="67">
        <v>41836</v>
      </c>
      <c r="F31" s="67">
        <v>606040</v>
      </c>
      <c r="G31" s="67">
        <v>19588</v>
      </c>
      <c r="H31" s="67">
        <v>294189</v>
      </c>
      <c r="I31" s="67">
        <v>7354</v>
      </c>
      <c r="J31" s="67">
        <v>584753</v>
      </c>
      <c r="K31" s="67">
        <v>18395</v>
      </c>
    </row>
    <row r="32" spans="1:11" x14ac:dyDescent="0.55000000000000004">
      <c r="A32" s="104">
        <v>44377</v>
      </c>
      <c r="B32" s="105" t="str">
        <f t="shared" si="1"/>
        <v>(水)</v>
      </c>
      <c r="C32" s="67">
        <f t="shared" si="3"/>
        <v>1299116</v>
      </c>
      <c r="D32" s="67">
        <v>586205</v>
      </c>
      <c r="E32" s="67">
        <v>40823</v>
      </c>
      <c r="F32" s="67">
        <v>653084</v>
      </c>
      <c r="G32" s="67">
        <v>19004</v>
      </c>
      <c r="H32" s="67">
        <v>468262</v>
      </c>
      <c r="I32" s="67">
        <v>10829</v>
      </c>
      <c r="J32" s="67">
        <v>628754</v>
      </c>
      <c r="K32" s="67">
        <v>17964</v>
      </c>
    </row>
    <row r="33" spans="1:11" x14ac:dyDescent="0.55000000000000004">
      <c r="A33" s="104">
        <v>44376</v>
      </c>
      <c r="B33" s="106" t="str">
        <f>"(" &amp; TEXT(A33,"aaa") &amp; ")"</f>
        <v>(火)</v>
      </c>
      <c r="C33" s="67">
        <f>SUM(D33:G33)</f>
        <v>1285042</v>
      </c>
      <c r="D33" s="67">
        <v>572317</v>
      </c>
      <c r="E33" s="67">
        <v>35678</v>
      </c>
      <c r="F33" s="67">
        <v>658014</v>
      </c>
      <c r="G33" s="67">
        <v>19033</v>
      </c>
      <c r="H33" s="67">
        <v>464725</v>
      </c>
      <c r="I33" s="67">
        <v>10563</v>
      </c>
      <c r="J33" s="67">
        <v>635809</v>
      </c>
      <c r="K33" s="67">
        <v>17922</v>
      </c>
    </row>
    <row r="34" spans="1:11" x14ac:dyDescent="0.55000000000000004">
      <c r="A34" s="104">
        <v>44375</v>
      </c>
      <c r="B34" s="105" t="str">
        <f t="shared" ref="B34:B58" si="4">"(" &amp; TEXT(A34,"aaa") &amp; ")"</f>
        <v>(月)</v>
      </c>
      <c r="C34" s="67">
        <f t="shared" si="0"/>
        <v>1190883</v>
      </c>
      <c r="D34" s="67">
        <v>536981</v>
      </c>
      <c r="E34" s="67">
        <v>33151</v>
      </c>
      <c r="F34" s="67">
        <v>602236</v>
      </c>
      <c r="G34" s="67">
        <v>18515</v>
      </c>
      <c r="H34" s="67">
        <v>441516</v>
      </c>
      <c r="I34" s="67">
        <v>12135</v>
      </c>
      <c r="J34" s="67">
        <v>583203</v>
      </c>
      <c r="K34" s="67">
        <v>17462</v>
      </c>
    </row>
    <row r="35" spans="1:11" x14ac:dyDescent="0.55000000000000004">
      <c r="A35" s="104">
        <v>44374</v>
      </c>
      <c r="B35" s="105" t="str">
        <f t="shared" si="4"/>
        <v>(日)</v>
      </c>
      <c r="C35" s="67">
        <f t="shared" si="0"/>
        <v>1228025</v>
      </c>
      <c r="D35" s="67">
        <v>646610</v>
      </c>
      <c r="E35" s="67">
        <v>49236</v>
      </c>
      <c r="F35" s="67">
        <v>527567</v>
      </c>
      <c r="G35" s="67">
        <v>4612</v>
      </c>
      <c r="H35" s="67">
        <v>531399</v>
      </c>
      <c r="I35" s="67">
        <v>14977</v>
      </c>
      <c r="J35" s="67">
        <v>507841</v>
      </c>
      <c r="K35" s="67">
        <v>4366</v>
      </c>
    </row>
    <row r="36" spans="1:11" x14ac:dyDescent="0.55000000000000004">
      <c r="A36" s="104">
        <v>44373</v>
      </c>
      <c r="B36" s="105" t="str">
        <f t="shared" si="4"/>
        <v>(土)</v>
      </c>
      <c r="C36" s="67">
        <f t="shared" si="0"/>
        <v>1236535</v>
      </c>
      <c r="D36" s="67">
        <v>611564</v>
      </c>
      <c r="E36" s="67">
        <v>50117</v>
      </c>
      <c r="F36" s="67">
        <v>571098</v>
      </c>
      <c r="G36" s="67">
        <v>3756</v>
      </c>
      <c r="H36" s="67">
        <v>507204</v>
      </c>
      <c r="I36" s="67">
        <v>18489</v>
      </c>
      <c r="J36" s="67">
        <v>549975</v>
      </c>
      <c r="K36" s="67">
        <v>3515</v>
      </c>
    </row>
    <row r="37" spans="1:11" x14ac:dyDescent="0.55000000000000004">
      <c r="A37" s="104">
        <v>44372</v>
      </c>
      <c r="B37" s="105" t="str">
        <f t="shared" si="4"/>
        <v>(金)</v>
      </c>
      <c r="C37" s="67">
        <f t="shared" si="0"/>
        <v>1213550</v>
      </c>
      <c r="D37" s="67">
        <v>565133</v>
      </c>
      <c r="E37" s="67">
        <v>41982</v>
      </c>
      <c r="F37" s="67">
        <v>602673</v>
      </c>
      <c r="G37" s="67">
        <v>3762</v>
      </c>
      <c r="H37" s="67">
        <v>477784</v>
      </c>
      <c r="I37" s="67">
        <v>14047</v>
      </c>
      <c r="J37" s="67">
        <v>581057</v>
      </c>
      <c r="K37" s="67">
        <v>3579</v>
      </c>
    </row>
    <row r="38" spans="1:11" x14ac:dyDescent="0.55000000000000004">
      <c r="A38" s="104">
        <v>44371</v>
      </c>
      <c r="B38" s="105" t="str">
        <f t="shared" si="4"/>
        <v>(木)</v>
      </c>
      <c r="C38" s="67">
        <f t="shared" si="0"/>
        <v>1236402</v>
      </c>
      <c r="D38" s="67">
        <v>585078</v>
      </c>
      <c r="E38" s="67">
        <v>40866</v>
      </c>
      <c r="F38" s="67">
        <v>607160</v>
      </c>
      <c r="G38" s="67">
        <v>3298</v>
      </c>
      <c r="H38" s="67">
        <v>514605</v>
      </c>
      <c r="I38" s="67">
        <v>14204</v>
      </c>
      <c r="J38" s="67">
        <v>587742</v>
      </c>
      <c r="K38" s="67">
        <v>3157</v>
      </c>
    </row>
    <row r="39" spans="1:11" x14ac:dyDescent="0.55000000000000004">
      <c r="A39" s="104">
        <v>44370</v>
      </c>
      <c r="B39" s="105" t="str">
        <f t="shared" si="4"/>
        <v>(水)</v>
      </c>
      <c r="C39" s="67">
        <f t="shared" si="0"/>
        <v>1248303</v>
      </c>
      <c r="D39" s="67">
        <v>597982</v>
      </c>
      <c r="E39" s="67">
        <v>42305</v>
      </c>
      <c r="F39" s="67">
        <v>604657</v>
      </c>
      <c r="G39" s="67">
        <v>3359</v>
      </c>
      <c r="H39" s="67">
        <v>534334</v>
      </c>
      <c r="I39" s="67">
        <v>14827</v>
      </c>
      <c r="J39" s="67">
        <v>586120</v>
      </c>
      <c r="K39" s="67">
        <v>3167</v>
      </c>
    </row>
    <row r="40" spans="1:11" x14ac:dyDescent="0.55000000000000004">
      <c r="A40" s="104">
        <v>44369</v>
      </c>
      <c r="B40" s="105" t="str">
        <f t="shared" si="4"/>
        <v>(火)</v>
      </c>
      <c r="C40" s="67">
        <f t="shared" si="0"/>
        <v>1228673</v>
      </c>
      <c r="D40" s="67">
        <v>596744</v>
      </c>
      <c r="E40" s="67">
        <v>43567</v>
      </c>
      <c r="F40" s="67">
        <v>585630</v>
      </c>
      <c r="G40" s="67">
        <v>2732</v>
      </c>
      <c r="H40" s="67">
        <v>538895</v>
      </c>
      <c r="I40" s="67">
        <v>18431</v>
      </c>
      <c r="J40" s="67">
        <v>568705</v>
      </c>
      <c r="K40" s="67">
        <v>2594</v>
      </c>
    </row>
    <row r="41" spans="1:11" x14ac:dyDescent="0.55000000000000004">
      <c r="A41" s="104">
        <v>44368</v>
      </c>
      <c r="B41" s="105" t="str">
        <f t="shared" si="4"/>
        <v>(月)</v>
      </c>
      <c r="C41" s="67">
        <f t="shared" si="0"/>
        <v>1110088</v>
      </c>
      <c r="D41" s="67">
        <v>577361</v>
      </c>
      <c r="E41" s="67">
        <v>42719</v>
      </c>
      <c r="F41" s="67">
        <v>486787</v>
      </c>
      <c r="G41" s="67">
        <v>3221</v>
      </c>
      <c r="H41" s="67">
        <v>528787</v>
      </c>
      <c r="I41" s="67">
        <v>18352</v>
      </c>
      <c r="J41" s="67">
        <v>473230</v>
      </c>
      <c r="K41" s="67">
        <v>3095</v>
      </c>
    </row>
    <row r="42" spans="1:11" x14ac:dyDescent="0.55000000000000004">
      <c r="A42" s="104">
        <v>44367</v>
      </c>
      <c r="B42" s="105" t="str">
        <f t="shared" si="4"/>
        <v>(日)</v>
      </c>
      <c r="C42" s="67">
        <f t="shared" si="0"/>
        <v>1070555</v>
      </c>
      <c r="D42" s="67">
        <v>598727</v>
      </c>
      <c r="E42" s="67">
        <v>39020</v>
      </c>
      <c r="F42" s="67">
        <v>432808</v>
      </c>
      <c r="G42" s="67">
        <v>0</v>
      </c>
      <c r="H42" s="67">
        <v>540582</v>
      </c>
      <c r="I42" s="67">
        <v>23164</v>
      </c>
      <c r="J42" s="67">
        <v>420648</v>
      </c>
      <c r="K42" s="67">
        <v>0</v>
      </c>
    </row>
    <row r="43" spans="1:11" x14ac:dyDescent="0.55000000000000004">
      <c r="A43" s="104">
        <v>44366</v>
      </c>
      <c r="B43" s="105" t="str">
        <f t="shared" si="4"/>
        <v>(土)</v>
      </c>
      <c r="C43" s="67">
        <f t="shared" ref="C43:C106" si="5">SUM(D43:G43)</f>
        <v>1068403</v>
      </c>
      <c r="D43" s="67">
        <v>601439</v>
      </c>
      <c r="E43" s="67">
        <v>36730</v>
      </c>
      <c r="F43" s="67">
        <v>430234</v>
      </c>
      <c r="G43" s="67">
        <v>0</v>
      </c>
      <c r="H43" s="67">
        <v>547351</v>
      </c>
      <c r="I43" s="67">
        <v>24422</v>
      </c>
      <c r="J43" s="67">
        <v>416266</v>
      </c>
      <c r="K43" s="67">
        <v>0</v>
      </c>
    </row>
    <row r="44" spans="1:11" x14ac:dyDescent="0.55000000000000004">
      <c r="A44" s="104">
        <v>44365</v>
      </c>
      <c r="B44" s="105" t="str">
        <f t="shared" si="4"/>
        <v>(金)</v>
      </c>
      <c r="C44" s="67">
        <f t="shared" si="5"/>
        <v>1072662</v>
      </c>
      <c r="D44" s="67">
        <v>565204</v>
      </c>
      <c r="E44" s="67">
        <v>29327</v>
      </c>
      <c r="F44" s="67">
        <v>478131</v>
      </c>
      <c r="G44" s="67">
        <v>0</v>
      </c>
      <c r="H44" s="67">
        <v>523045</v>
      </c>
      <c r="I44" s="67">
        <v>19750</v>
      </c>
      <c r="J44" s="67">
        <v>461461</v>
      </c>
      <c r="K44" s="67">
        <v>0</v>
      </c>
    </row>
    <row r="45" spans="1:11" x14ac:dyDescent="0.55000000000000004">
      <c r="A45" s="104">
        <v>44364</v>
      </c>
      <c r="B45" s="105" t="str">
        <f t="shared" si="4"/>
        <v>(木)</v>
      </c>
      <c r="C45" s="67">
        <f t="shared" si="5"/>
        <v>1121779</v>
      </c>
      <c r="D45" s="67">
        <v>587842</v>
      </c>
      <c r="E45" s="67">
        <v>31611</v>
      </c>
      <c r="F45" s="67">
        <v>502326</v>
      </c>
      <c r="G45" s="67">
        <v>0</v>
      </c>
      <c r="H45" s="67">
        <v>550472</v>
      </c>
      <c r="I45" s="67">
        <v>24139</v>
      </c>
      <c r="J45" s="67">
        <v>485970</v>
      </c>
      <c r="K45" s="67">
        <v>0</v>
      </c>
    </row>
    <row r="46" spans="1:11" x14ac:dyDescent="0.55000000000000004">
      <c r="A46" s="104">
        <v>44363</v>
      </c>
      <c r="B46" s="105" t="str">
        <f t="shared" si="4"/>
        <v>(水)</v>
      </c>
      <c r="C46" s="67">
        <f t="shared" si="5"/>
        <v>1123543</v>
      </c>
      <c r="D46" s="67">
        <v>578632</v>
      </c>
      <c r="E46" s="67">
        <v>30064</v>
      </c>
      <c r="F46" s="67">
        <v>514847</v>
      </c>
      <c r="G46" s="67">
        <v>0</v>
      </c>
      <c r="H46" s="67">
        <v>545158</v>
      </c>
      <c r="I46" s="67">
        <v>25657</v>
      </c>
      <c r="J46" s="67">
        <v>498308</v>
      </c>
      <c r="K46" s="67">
        <v>0</v>
      </c>
    </row>
    <row r="47" spans="1:11" x14ac:dyDescent="0.55000000000000004">
      <c r="A47" s="104">
        <v>44362</v>
      </c>
      <c r="B47" s="105" t="str">
        <f t="shared" si="4"/>
        <v>(火)</v>
      </c>
      <c r="C47" s="67">
        <f t="shared" si="5"/>
        <v>1089016</v>
      </c>
      <c r="D47" s="78">
        <v>597866</v>
      </c>
      <c r="E47" s="78">
        <v>29261</v>
      </c>
      <c r="F47" s="78">
        <v>461889</v>
      </c>
      <c r="G47" s="67">
        <v>0</v>
      </c>
      <c r="H47" s="78">
        <v>567090</v>
      </c>
      <c r="I47" s="78">
        <v>26093</v>
      </c>
      <c r="J47" s="78">
        <v>446822</v>
      </c>
      <c r="K47" s="67">
        <v>0</v>
      </c>
    </row>
    <row r="48" spans="1:11" x14ac:dyDescent="0.55000000000000004">
      <c r="A48" s="104">
        <v>44361</v>
      </c>
      <c r="B48" s="105" t="str">
        <f t="shared" si="4"/>
        <v>(月)</v>
      </c>
      <c r="C48" s="67">
        <f t="shared" si="5"/>
        <v>982656</v>
      </c>
      <c r="D48" s="78">
        <v>553640</v>
      </c>
      <c r="E48" s="78">
        <v>29356</v>
      </c>
      <c r="F48" s="78">
        <v>399660</v>
      </c>
      <c r="G48" s="67">
        <v>0</v>
      </c>
      <c r="H48" s="78">
        <v>526972</v>
      </c>
      <c r="I48" s="78">
        <v>26946</v>
      </c>
      <c r="J48" s="78">
        <v>387614</v>
      </c>
      <c r="K48" s="67">
        <v>0</v>
      </c>
    </row>
    <row r="49" spans="1:11" x14ac:dyDescent="0.55000000000000004">
      <c r="A49" s="104">
        <v>44360</v>
      </c>
      <c r="B49" s="105" t="str">
        <f t="shared" si="4"/>
        <v>(日)</v>
      </c>
      <c r="C49" s="67">
        <f t="shared" si="5"/>
        <v>900454</v>
      </c>
      <c r="D49" s="78">
        <v>553564</v>
      </c>
      <c r="E49" s="78">
        <v>33636</v>
      </c>
      <c r="F49" s="78">
        <v>313254</v>
      </c>
      <c r="G49" s="67">
        <v>0</v>
      </c>
      <c r="H49" s="78">
        <v>522990</v>
      </c>
      <c r="I49" s="78">
        <v>30690</v>
      </c>
      <c r="J49" s="78">
        <v>303221</v>
      </c>
      <c r="K49" s="67">
        <v>0</v>
      </c>
    </row>
    <row r="50" spans="1:11" x14ac:dyDescent="0.55000000000000004">
      <c r="A50" s="104">
        <v>44359</v>
      </c>
      <c r="B50" s="105" t="str">
        <f t="shared" si="4"/>
        <v>(土)</v>
      </c>
      <c r="C50" s="67">
        <f t="shared" si="5"/>
        <v>910582</v>
      </c>
      <c r="D50" s="78">
        <v>610411</v>
      </c>
      <c r="E50" s="78">
        <v>32797</v>
      </c>
      <c r="F50" s="78">
        <v>267374</v>
      </c>
      <c r="G50" s="67">
        <v>0</v>
      </c>
      <c r="H50" s="78">
        <v>579695</v>
      </c>
      <c r="I50" s="78">
        <v>30319</v>
      </c>
      <c r="J50" s="78">
        <v>256276</v>
      </c>
      <c r="K50" s="67">
        <v>0</v>
      </c>
    </row>
    <row r="51" spans="1:11" x14ac:dyDescent="0.55000000000000004">
      <c r="A51" s="104">
        <v>44358</v>
      </c>
      <c r="B51" s="105" t="str">
        <f t="shared" si="4"/>
        <v>(金)</v>
      </c>
      <c r="C51" s="67">
        <f t="shared" si="5"/>
        <v>926793</v>
      </c>
      <c r="D51" s="78">
        <v>645952</v>
      </c>
      <c r="E51" s="78">
        <v>29040</v>
      </c>
      <c r="F51" s="78">
        <v>251801</v>
      </c>
      <c r="G51" s="67">
        <v>0</v>
      </c>
      <c r="H51" s="78">
        <v>617039</v>
      </c>
      <c r="I51" s="78">
        <v>26734</v>
      </c>
      <c r="J51" s="78">
        <v>239690</v>
      </c>
      <c r="K51" s="67">
        <v>0</v>
      </c>
    </row>
    <row r="52" spans="1:11" x14ac:dyDescent="0.55000000000000004">
      <c r="A52" s="104">
        <v>44357</v>
      </c>
      <c r="B52" s="105" t="str">
        <f t="shared" si="4"/>
        <v>(木)</v>
      </c>
      <c r="C52" s="67">
        <f t="shared" si="5"/>
        <v>955008</v>
      </c>
      <c r="D52" s="78">
        <v>640847</v>
      </c>
      <c r="E52" s="78">
        <v>28898</v>
      </c>
      <c r="F52" s="78">
        <v>285263</v>
      </c>
      <c r="G52" s="67">
        <v>0</v>
      </c>
      <c r="H52" s="78">
        <v>615541</v>
      </c>
      <c r="I52" s="78">
        <v>26689</v>
      </c>
      <c r="J52" s="78">
        <v>272909</v>
      </c>
      <c r="K52" s="67">
        <v>0</v>
      </c>
    </row>
    <row r="53" spans="1:11" x14ac:dyDescent="0.55000000000000004">
      <c r="A53" s="104">
        <v>44356</v>
      </c>
      <c r="B53" s="105" t="str">
        <f t="shared" si="4"/>
        <v>(水)</v>
      </c>
      <c r="C53" s="67">
        <f t="shared" si="5"/>
        <v>954901</v>
      </c>
      <c r="D53" s="78">
        <v>656869</v>
      </c>
      <c r="E53" s="78">
        <v>27217</v>
      </c>
      <c r="F53" s="78">
        <v>270815</v>
      </c>
      <c r="G53" s="67">
        <v>0</v>
      </c>
      <c r="H53" s="78">
        <v>631625</v>
      </c>
      <c r="I53" s="78">
        <v>25255</v>
      </c>
      <c r="J53" s="78">
        <v>259018</v>
      </c>
      <c r="K53" s="67">
        <v>0</v>
      </c>
    </row>
    <row r="54" spans="1:11" x14ac:dyDescent="0.55000000000000004">
      <c r="A54" s="104">
        <v>44355</v>
      </c>
      <c r="B54" s="105" t="str">
        <f t="shared" si="4"/>
        <v>(火)</v>
      </c>
      <c r="C54" s="67">
        <f t="shared" si="5"/>
        <v>920288</v>
      </c>
      <c r="D54" s="78">
        <v>672279</v>
      </c>
      <c r="E54" s="78">
        <v>29146</v>
      </c>
      <c r="F54" s="78">
        <v>218863</v>
      </c>
      <c r="G54" s="67">
        <v>0</v>
      </c>
      <c r="H54" s="78">
        <v>648597</v>
      </c>
      <c r="I54" s="78">
        <v>27383</v>
      </c>
      <c r="J54" s="78">
        <v>208784</v>
      </c>
      <c r="K54" s="67">
        <v>0</v>
      </c>
    </row>
    <row r="55" spans="1:11" x14ac:dyDescent="0.55000000000000004">
      <c r="A55" s="104">
        <v>44354</v>
      </c>
      <c r="B55" s="105" t="str">
        <f t="shared" si="4"/>
        <v>(月)</v>
      </c>
      <c r="C55" s="67">
        <f t="shared" si="5"/>
        <v>827585</v>
      </c>
      <c r="D55" s="78">
        <v>618252</v>
      </c>
      <c r="E55" s="78">
        <v>28961</v>
      </c>
      <c r="F55" s="78">
        <v>180372</v>
      </c>
      <c r="G55" s="67">
        <v>0</v>
      </c>
      <c r="H55" s="78">
        <v>598212</v>
      </c>
      <c r="I55" s="78">
        <v>27176</v>
      </c>
      <c r="J55" s="78">
        <v>172070</v>
      </c>
      <c r="K55" s="67">
        <v>0</v>
      </c>
    </row>
    <row r="56" spans="1:11" x14ac:dyDescent="0.55000000000000004">
      <c r="A56" s="70">
        <v>44353</v>
      </c>
      <c r="B56" s="105" t="str">
        <f t="shared" si="4"/>
        <v>(日)</v>
      </c>
      <c r="C56" s="67">
        <f t="shared" si="5"/>
        <v>734024</v>
      </c>
      <c r="D56" s="78">
        <v>533500</v>
      </c>
      <c r="E56" s="78">
        <v>22796</v>
      </c>
      <c r="F56" s="78">
        <v>177728</v>
      </c>
      <c r="G56" s="67">
        <v>0</v>
      </c>
      <c r="H56" s="78">
        <v>512921</v>
      </c>
      <c r="I56" s="78">
        <v>21477</v>
      </c>
      <c r="J56" s="78">
        <v>172123</v>
      </c>
      <c r="K56" s="67">
        <v>0</v>
      </c>
    </row>
    <row r="57" spans="1:11" x14ac:dyDescent="0.55000000000000004">
      <c r="A57" s="70">
        <v>44352</v>
      </c>
      <c r="B57" s="105" t="str">
        <f t="shared" si="4"/>
        <v>(土)</v>
      </c>
      <c r="C57" s="67">
        <f t="shared" si="5"/>
        <v>728072</v>
      </c>
      <c r="D57" s="78">
        <v>584647</v>
      </c>
      <c r="E57" s="78">
        <v>20373</v>
      </c>
      <c r="F57" s="78">
        <v>123052</v>
      </c>
      <c r="G57" s="67">
        <v>0</v>
      </c>
      <c r="H57" s="78">
        <v>562580</v>
      </c>
      <c r="I57" s="78">
        <v>18816</v>
      </c>
      <c r="J57" s="78">
        <v>115278</v>
      </c>
      <c r="K57" s="67">
        <v>0</v>
      </c>
    </row>
    <row r="58" spans="1:11" x14ac:dyDescent="0.55000000000000004">
      <c r="A58" s="70">
        <v>44351</v>
      </c>
      <c r="B58" s="105" t="str">
        <f t="shared" si="4"/>
        <v>(金)</v>
      </c>
      <c r="C58" s="67">
        <f t="shared" si="5"/>
        <v>747449</v>
      </c>
      <c r="D58" s="78">
        <v>616194</v>
      </c>
      <c r="E58" s="78">
        <v>20223</v>
      </c>
      <c r="F58" s="78">
        <v>111032</v>
      </c>
      <c r="G58" s="67">
        <v>0</v>
      </c>
      <c r="H58" s="78">
        <v>594356</v>
      </c>
      <c r="I58" s="78">
        <v>18772</v>
      </c>
      <c r="J58" s="78">
        <v>101717</v>
      </c>
      <c r="K58" s="67">
        <v>0</v>
      </c>
    </row>
    <row r="59" spans="1:11" x14ac:dyDescent="0.55000000000000004">
      <c r="A59" s="70">
        <v>44350</v>
      </c>
      <c r="B59" s="105" t="str">
        <f>"(" &amp; TEXT(A59,"aaa") &amp; ")"</f>
        <v>(木)</v>
      </c>
      <c r="C59" s="67">
        <f t="shared" si="5"/>
        <v>783759</v>
      </c>
      <c r="D59" s="78">
        <v>632272</v>
      </c>
      <c r="E59" s="78">
        <v>19988</v>
      </c>
      <c r="F59" s="78">
        <v>131499</v>
      </c>
      <c r="G59" s="67">
        <v>0</v>
      </c>
      <c r="H59" s="78">
        <v>611614</v>
      </c>
      <c r="I59" s="78">
        <v>18779</v>
      </c>
      <c r="J59" s="78">
        <v>122302</v>
      </c>
      <c r="K59" s="67">
        <v>0</v>
      </c>
    </row>
    <row r="60" spans="1:11" x14ac:dyDescent="0.55000000000000004">
      <c r="A60" s="70">
        <v>44349</v>
      </c>
      <c r="B60" s="105" t="str">
        <f t="shared" ref="B60:B111" si="6">"(" &amp; TEXT(A60,"aaa") &amp; ")"</f>
        <v>(水)</v>
      </c>
      <c r="C60" s="67">
        <f t="shared" si="5"/>
        <v>782925</v>
      </c>
      <c r="D60" s="78">
        <v>630085</v>
      </c>
      <c r="E60" s="78">
        <v>19617</v>
      </c>
      <c r="F60" s="78">
        <v>133223</v>
      </c>
      <c r="G60" s="67">
        <v>0</v>
      </c>
      <c r="H60" s="78">
        <v>610417</v>
      </c>
      <c r="I60" s="78">
        <v>18420</v>
      </c>
      <c r="J60" s="78">
        <v>124026</v>
      </c>
      <c r="K60" s="67">
        <v>0</v>
      </c>
    </row>
    <row r="61" spans="1:11" x14ac:dyDescent="0.55000000000000004">
      <c r="A61" s="70">
        <v>44348</v>
      </c>
      <c r="B61" s="105" t="str">
        <f t="shared" si="6"/>
        <v>(火)</v>
      </c>
      <c r="C61" s="67">
        <f t="shared" si="5"/>
        <v>735678</v>
      </c>
      <c r="D61" s="78">
        <v>610357</v>
      </c>
      <c r="E61" s="78">
        <v>19182</v>
      </c>
      <c r="F61" s="78">
        <v>106139</v>
      </c>
      <c r="G61" s="67">
        <v>0</v>
      </c>
      <c r="H61" s="78">
        <v>591643</v>
      </c>
      <c r="I61" s="78">
        <v>18061</v>
      </c>
      <c r="J61" s="78">
        <v>97758</v>
      </c>
      <c r="K61" s="67">
        <v>0</v>
      </c>
    </row>
    <row r="62" spans="1:11" x14ac:dyDescent="0.55000000000000004">
      <c r="A62" s="70">
        <v>44347</v>
      </c>
      <c r="B62" s="105" t="str">
        <f t="shared" si="6"/>
        <v>(月)</v>
      </c>
      <c r="C62" s="67">
        <f t="shared" si="5"/>
        <v>613805</v>
      </c>
      <c r="D62" s="78">
        <v>506340</v>
      </c>
      <c r="E62" s="78">
        <v>18315</v>
      </c>
      <c r="F62" s="78">
        <v>89150</v>
      </c>
      <c r="G62" s="67">
        <v>0</v>
      </c>
      <c r="H62" s="78">
        <v>488829</v>
      </c>
      <c r="I62" s="78">
        <v>17119</v>
      </c>
      <c r="J62" s="78">
        <v>76324</v>
      </c>
      <c r="K62" s="67">
        <v>0</v>
      </c>
    </row>
    <row r="63" spans="1:11" x14ac:dyDescent="0.55000000000000004">
      <c r="A63" s="70">
        <v>44346</v>
      </c>
      <c r="B63" s="105" t="str">
        <f t="shared" si="6"/>
        <v>(日)</v>
      </c>
      <c r="C63" s="67">
        <f t="shared" si="5"/>
        <v>521231</v>
      </c>
      <c r="D63" s="78">
        <v>441443</v>
      </c>
      <c r="E63" s="78">
        <v>15901</v>
      </c>
      <c r="F63" s="78">
        <v>63887</v>
      </c>
      <c r="G63" s="67">
        <v>0</v>
      </c>
      <c r="H63" s="78">
        <v>427292</v>
      </c>
      <c r="I63" s="78">
        <v>15047</v>
      </c>
      <c r="J63" s="78">
        <v>58781</v>
      </c>
      <c r="K63" s="67">
        <v>0</v>
      </c>
    </row>
    <row r="64" spans="1:11" x14ac:dyDescent="0.55000000000000004">
      <c r="A64" s="70">
        <v>44345</v>
      </c>
      <c r="B64" s="105" t="str">
        <f t="shared" si="6"/>
        <v>(土)</v>
      </c>
      <c r="C64" s="67">
        <f t="shared" si="5"/>
        <v>521709</v>
      </c>
      <c r="D64" s="78">
        <v>450441</v>
      </c>
      <c r="E64" s="78">
        <v>15524</v>
      </c>
      <c r="F64" s="78">
        <v>55744</v>
      </c>
      <c r="G64" s="67">
        <v>0</v>
      </c>
      <c r="H64" s="78">
        <v>432761</v>
      </c>
      <c r="I64" s="78">
        <v>14611</v>
      </c>
      <c r="J64" s="78">
        <v>46619</v>
      </c>
      <c r="K64" s="67">
        <v>0</v>
      </c>
    </row>
    <row r="65" spans="1:11" x14ac:dyDescent="0.55000000000000004">
      <c r="A65" s="70">
        <v>44344</v>
      </c>
      <c r="B65" s="105" t="str">
        <f t="shared" si="6"/>
        <v>(金)</v>
      </c>
      <c r="C65" s="67">
        <f t="shared" si="5"/>
        <v>557665</v>
      </c>
      <c r="D65" s="78">
        <v>503095</v>
      </c>
      <c r="E65" s="78">
        <v>14237</v>
      </c>
      <c r="F65" s="78">
        <v>40333</v>
      </c>
      <c r="G65" s="67">
        <v>0</v>
      </c>
      <c r="H65" s="78">
        <v>479924</v>
      </c>
      <c r="I65" s="78">
        <v>13416</v>
      </c>
      <c r="J65" s="78">
        <v>29297</v>
      </c>
      <c r="K65" s="67">
        <v>0</v>
      </c>
    </row>
    <row r="66" spans="1:11" x14ac:dyDescent="0.55000000000000004">
      <c r="A66" s="70">
        <v>44343</v>
      </c>
      <c r="B66" s="105" t="str">
        <f t="shared" si="6"/>
        <v>(木)</v>
      </c>
      <c r="C66" s="67">
        <f t="shared" si="5"/>
        <v>582983</v>
      </c>
      <c r="D66" s="78">
        <v>529451</v>
      </c>
      <c r="E66" s="78">
        <v>12391</v>
      </c>
      <c r="F66" s="78">
        <v>41141</v>
      </c>
      <c r="G66" s="67">
        <v>0</v>
      </c>
      <c r="H66" s="78">
        <v>505519</v>
      </c>
      <c r="I66" s="78">
        <v>11725</v>
      </c>
      <c r="J66" s="78">
        <v>31647</v>
      </c>
      <c r="K66" s="67">
        <v>0</v>
      </c>
    </row>
    <row r="67" spans="1:11" x14ac:dyDescent="0.55000000000000004">
      <c r="A67" s="70">
        <v>44342</v>
      </c>
      <c r="B67" s="105" t="str">
        <f t="shared" si="6"/>
        <v>(水)</v>
      </c>
      <c r="C67" s="67">
        <f t="shared" si="5"/>
        <v>572597</v>
      </c>
      <c r="D67" s="78">
        <v>549445</v>
      </c>
      <c r="E67" s="78">
        <v>11464</v>
      </c>
      <c r="F67" s="78">
        <v>11688</v>
      </c>
      <c r="G67" s="67">
        <v>0</v>
      </c>
      <c r="H67" s="78">
        <v>523933</v>
      </c>
      <c r="I67" s="78">
        <v>10752</v>
      </c>
      <c r="J67" s="78">
        <v>8966</v>
      </c>
      <c r="K67" s="67">
        <v>0</v>
      </c>
    </row>
    <row r="68" spans="1:11" x14ac:dyDescent="0.55000000000000004">
      <c r="A68" s="70">
        <v>44341</v>
      </c>
      <c r="B68" s="105" t="str">
        <f t="shared" si="6"/>
        <v>(火)</v>
      </c>
      <c r="C68" s="67">
        <f t="shared" si="5"/>
        <v>514312</v>
      </c>
      <c r="D68" s="78">
        <v>494349</v>
      </c>
      <c r="E68" s="78">
        <v>9785</v>
      </c>
      <c r="F68" s="78">
        <v>10178</v>
      </c>
      <c r="G68" s="67">
        <v>0</v>
      </c>
      <c r="H68" s="78">
        <v>471964</v>
      </c>
      <c r="I68" s="78">
        <v>9282</v>
      </c>
      <c r="J68" s="78">
        <v>7583</v>
      </c>
      <c r="K68" s="67">
        <v>0</v>
      </c>
    </row>
    <row r="69" spans="1:11" x14ac:dyDescent="0.55000000000000004">
      <c r="A69" s="70">
        <v>44340</v>
      </c>
      <c r="B69" s="105" t="str">
        <f t="shared" si="6"/>
        <v>(月)</v>
      </c>
      <c r="C69" s="67">
        <f t="shared" si="5"/>
        <v>445173</v>
      </c>
      <c r="D69" s="78">
        <v>425791</v>
      </c>
      <c r="E69" s="78">
        <v>9818</v>
      </c>
      <c r="F69" s="78">
        <v>9564</v>
      </c>
      <c r="G69" s="67">
        <v>0</v>
      </c>
      <c r="H69" s="78">
        <v>408223</v>
      </c>
      <c r="I69" s="78">
        <v>9285</v>
      </c>
      <c r="J69" s="78">
        <v>6916</v>
      </c>
      <c r="K69" s="67">
        <v>0</v>
      </c>
    </row>
    <row r="70" spans="1:11" x14ac:dyDescent="0.55000000000000004">
      <c r="A70" s="70">
        <v>44339</v>
      </c>
      <c r="B70" s="105" t="str">
        <f t="shared" si="6"/>
        <v>(日)</v>
      </c>
      <c r="C70" s="67">
        <f t="shared" si="5"/>
        <v>346501</v>
      </c>
      <c r="D70" s="78">
        <v>322977</v>
      </c>
      <c r="E70" s="78">
        <v>0</v>
      </c>
      <c r="F70" s="78">
        <v>23524</v>
      </c>
      <c r="G70" s="67">
        <v>0</v>
      </c>
      <c r="H70" s="78">
        <v>311793</v>
      </c>
      <c r="I70" s="78">
        <v>0</v>
      </c>
      <c r="J70" s="78">
        <v>20405</v>
      </c>
      <c r="K70" s="67">
        <v>0</v>
      </c>
    </row>
    <row r="71" spans="1:11" x14ac:dyDescent="0.55000000000000004">
      <c r="A71" s="70">
        <v>44338</v>
      </c>
      <c r="B71" s="105" t="str">
        <f t="shared" si="6"/>
        <v>(土)</v>
      </c>
      <c r="C71" s="67">
        <f t="shared" si="5"/>
        <v>319994</v>
      </c>
      <c r="D71" s="78">
        <v>280275</v>
      </c>
      <c r="E71" s="78">
        <v>0</v>
      </c>
      <c r="F71" s="78">
        <v>39719</v>
      </c>
      <c r="G71" s="67">
        <v>0</v>
      </c>
      <c r="H71" s="78">
        <v>265704</v>
      </c>
      <c r="I71" s="78">
        <v>0</v>
      </c>
      <c r="J71" s="78">
        <v>23247</v>
      </c>
      <c r="K71" s="67">
        <v>0</v>
      </c>
    </row>
    <row r="72" spans="1:11" x14ac:dyDescent="0.55000000000000004">
      <c r="A72" s="70">
        <v>44337</v>
      </c>
      <c r="B72" s="105" t="str">
        <f t="shared" si="6"/>
        <v>(金)</v>
      </c>
      <c r="C72" s="67">
        <f t="shared" si="5"/>
        <v>319879</v>
      </c>
      <c r="D72" s="78">
        <v>270876</v>
      </c>
      <c r="E72" s="78">
        <v>0</v>
      </c>
      <c r="F72" s="78">
        <v>49003</v>
      </c>
      <c r="G72" s="67">
        <v>0</v>
      </c>
      <c r="H72" s="78">
        <v>250287</v>
      </c>
      <c r="I72" s="78">
        <v>0</v>
      </c>
      <c r="J72" s="78">
        <v>23962</v>
      </c>
      <c r="K72" s="67">
        <v>0</v>
      </c>
    </row>
    <row r="73" spans="1:11" x14ac:dyDescent="0.55000000000000004">
      <c r="A73" s="70">
        <v>44336</v>
      </c>
      <c r="B73" s="105" t="str">
        <f t="shared" si="6"/>
        <v>(木)</v>
      </c>
      <c r="C73" s="67">
        <f t="shared" si="5"/>
        <v>336311</v>
      </c>
      <c r="D73" s="78">
        <v>313115</v>
      </c>
      <c r="E73" s="78">
        <v>0</v>
      </c>
      <c r="F73" s="78">
        <v>23196</v>
      </c>
      <c r="G73" s="67">
        <v>0</v>
      </c>
      <c r="H73" s="78">
        <v>289961</v>
      </c>
      <c r="I73" s="78">
        <v>0</v>
      </c>
      <c r="J73" s="78">
        <v>13477</v>
      </c>
      <c r="K73" s="67">
        <v>0</v>
      </c>
    </row>
    <row r="74" spans="1:11" x14ac:dyDescent="0.55000000000000004">
      <c r="A74" s="70">
        <v>44335</v>
      </c>
      <c r="B74" s="105" t="str">
        <f t="shared" si="6"/>
        <v>(水)</v>
      </c>
      <c r="C74" s="67">
        <f t="shared" si="5"/>
        <v>359605</v>
      </c>
      <c r="D74" s="78">
        <v>299430</v>
      </c>
      <c r="E74" s="78">
        <v>0</v>
      </c>
      <c r="F74" s="78">
        <v>60175</v>
      </c>
      <c r="G74" s="67">
        <v>0</v>
      </c>
      <c r="H74" s="78">
        <v>279000</v>
      </c>
      <c r="I74" s="78">
        <v>0</v>
      </c>
      <c r="J74" s="78">
        <v>32467</v>
      </c>
      <c r="K74" s="67">
        <v>0</v>
      </c>
    </row>
    <row r="75" spans="1:11" x14ac:dyDescent="0.55000000000000004">
      <c r="A75" s="70">
        <v>44334</v>
      </c>
      <c r="B75" s="105" t="str">
        <f t="shared" si="6"/>
        <v>(火)</v>
      </c>
      <c r="C75" s="67">
        <f t="shared" si="5"/>
        <v>303469</v>
      </c>
      <c r="D75" s="78">
        <v>245891</v>
      </c>
      <c r="E75" s="78">
        <v>0</v>
      </c>
      <c r="F75" s="78">
        <v>57578</v>
      </c>
      <c r="G75" s="67">
        <v>0</v>
      </c>
      <c r="H75" s="78">
        <v>228454</v>
      </c>
      <c r="I75" s="78">
        <v>0</v>
      </c>
      <c r="J75" s="78">
        <v>34091</v>
      </c>
      <c r="K75" s="67">
        <v>0</v>
      </c>
    </row>
    <row r="76" spans="1:11" x14ac:dyDescent="0.55000000000000004">
      <c r="A76" s="70">
        <v>44333</v>
      </c>
      <c r="B76" s="105" t="str">
        <f t="shared" si="6"/>
        <v>(月)</v>
      </c>
      <c r="C76" s="67">
        <f t="shared" si="5"/>
        <v>249619</v>
      </c>
      <c r="D76" s="78">
        <v>204831</v>
      </c>
      <c r="E76" s="78">
        <v>0</v>
      </c>
      <c r="F76" s="78">
        <v>44788</v>
      </c>
      <c r="G76" s="67">
        <v>0</v>
      </c>
      <c r="H76" s="78">
        <v>190396</v>
      </c>
      <c r="I76" s="78">
        <v>0</v>
      </c>
      <c r="J76" s="78">
        <v>25421</v>
      </c>
      <c r="K76" s="67">
        <v>0</v>
      </c>
    </row>
    <row r="77" spans="1:11" x14ac:dyDescent="0.55000000000000004">
      <c r="A77" s="70">
        <v>44332</v>
      </c>
      <c r="B77" s="105" t="str">
        <f t="shared" si="6"/>
        <v>(日)</v>
      </c>
      <c r="C77" s="67">
        <f t="shared" si="5"/>
        <v>206338</v>
      </c>
      <c r="D77" s="78">
        <v>185308</v>
      </c>
      <c r="E77" s="78">
        <v>0</v>
      </c>
      <c r="F77" s="78">
        <v>21030</v>
      </c>
      <c r="G77" s="67">
        <v>0</v>
      </c>
      <c r="H77" s="78">
        <v>178248</v>
      </c>
      <c r="I77" s="78">
        <v>0</v>
      </c>
      <c r="J77" s="78">
        <v>14806</v>
      </c>
      <c r="K77" s="67">
        <v>0</v>
      </c>
    </row>
    <row r="78" spans="1:11" x14ac:dyDescent="0.55000000000000004">
      <c r="A78" s="70">
        <v>44331</v>
      </c>
      <c r="B78" s="105" t="str">
        <f t="shared" si="6"/>
        <v>(土)</v>
      </c>
      <c r="C78" s="67">
        <f t="shared" si="5"/>
        <v>165736</v>
      </c>
      <c r="D78" s="78">
        <v>135484</v>
      </c>
      <c r="E78" s="78">
        <v>0</v>
      </c>
      <c r="F78" s="78">
        <v>30252</v>
      </c>
      <c r="G78" s="67">
        <v>0</v>
      </c>
      <c r="H78" s="78">
        <v>124773</v>
      </c>
      <c r="I78" s="78">
        <v>0</v>
      </c>
      <c r="J78" s="78">
        <v>15473</v>
      </c>
      <c r="K78" s="67">
        <v>0</v>
      </c>
    </row>
    <row r="79" spans="1:11" x14ac:dyDescent="0.55000000000000004">
      <c r="A79" s="70">
        <v>44330</v>
      </c>
      <c r="B79" s="105" t="str">
        <f t="shared" si="6"/>
        <v>(金)</v>
      </c>
      <c r="C79" s="67">
        <f t="shared" si="5"/>
        <v>169838</v>
      </c>
      <c r="D79" s="78">
        <v>131065</v>
      </c>
      <c r="E79" s="78">
        <v>0</v>
      </c>
      <c r="F79" s="78">
        <v>38773</v>
      </c>
      <c r="G79" s="67">
        <v>0</v>
      </c>
      <c r="H79" s="78">
        <v>112970</v>
      </c>
      <c r="I79" s="78">
        <v>0</v>
      </c>
      <c r="J79" s="78">
        <v>16935</v>
      </c>
      <c r="K79" s="67">
        <v>0</v>
      </c>
    </row>
    <row r="80" spans="1:11" x14ac:dyDescent="0.55000000000000004">
      <c r="A80" s="70">
        <v>44329</v>
      </c>
      <c r="B80" s="105" t="str">
        <f t="shared" si="6"/>
        <v>(木)</v>
      </c>
      <c r="C80" s="67">
        <f t="shared" si="5"/>
        <v>195331</v>
      </c>
      <c r="D80" s="78">
        <v>152376</v>
      </c>
      <c r="E80" s="78">
        <v>0</v>
      </c>
      <c r="F80" s="78">
        <v>42955</v>
      </c>
      <c r="G80" s="67">
        <v>0</v>
      </c>
      <c r="H80" s="78">
        <v>134925</v>
      </c>
      <c r="I80" s="78">
        <v>0</v>
      </c>
      <c r="J80" s="78">
        <v>23613</v>
      </c>
      <c r="K80" s="67">
        <v>0</v>
      </c>
    </row>
    <row r="81" spans="1:11" x14ac:dyDescent="0.55000000000000004">
      <c r="A81" s="70">
        <v>44328</v>
      </c>
      <c r="B81" s="105" t="str">
        <f t="shared" si="6"/>
        <v>(水)</v>
      </c>
      <c r="C81" s="67">
        <f t="shared" si="5"/>
        <v>198590</v>
      </c>
      <c r="D81" s="78">
        <v>155094</v>
      </c>
      <c r="E81" s="78">
        <v>0</v>
      </c>
      <c r="F81" s="78">
        <v>43496</v>
      </c>
      <c r="G81" s="67">
        <v>0</v>
      </c>
      <c r="H81" s="78">
        <v>137533</v>
      </c>
      <c r="I81" s="78">
        <v>0</v>
      </c>
      <c r="J81" s="78">
        <v>24840</v>
      </c>
      <c r="K81" s="67">
        <v>0</v>
      </c>
    </row>
    <row r="82" spans="1:11" x14ac:dyDescent="0.55000000000000004">
      <c r="A82" s="70">
        <v>44327</v>
      </c>
      <c r="B82" s="105" t="str">
        <f t="shared" si="6"/>
        <v>(火)</v>
      </c>
      <c r="C82" s="67">
        <f t="shared" si="5"/>
        <v>160718</v>
      </c>
      <c r="D82" s="78">
        <v>124489</v>
      </c>
      <c r="E82" s="78">
        <v>0</v>
      </c>
      <c r="F82" s="78">
        <v>36229</v>
      </c>
      <c r="G82" s="67">
        <v>0</v>
      </c>
      <c r="H82" s="78">
        <v>107650</v>
      </c>
      <c r="I82" s="78">
        <v>0</v>
      </c>
      <c r="J82" s="78">
        <v>20752</v>
      </c>
      <c r="K82" s="67">
        <v>0</v>
      </c>
    </row>
    <row r="83" spans="1:11" x14ac:dyDescent="0.55000000000000004">
      <c r="A83" s="70">
        <v>44326</v>
      </c>
      <c r="B83" s="105" t="str">
        <f t="shared" si="6"/>
        <v>(月)</v>
      </c>
      <c r="C83" s="67">
        <f t="shared" si="5"/>
        <v>123045</v>
      </c>
      <c r="D83" s="78">
        <v>99650</v>
      </c>
      <c r="E83" s="78">
        <v>0</v>
      </c>
      <c r="F83" s="78">
        <v>23395</v>
      </c>
      <c r="G83" s="67">
        <v>0</v>
      </c>
      <c r="H83" s="78">
        <v>85205</v>
      </c>
      <c r="I83" s="78">
        <v>0</v>
      </c>
      <c r="J83" s="78">
        <v>13086</v>
      </c>
      <c r="K83" s="67">
        <v>0</v>
      </c>
    </row>
    <row r="84" spans="1:11" x14ac:dyDescent="0.55000000000000004">
      <c r="A84" s="70">
        <v>44325</v>
      </c>
      <c r="B84" s="105" t="str">
        <f t="shared" si="6"/>
        <v>(日)</v>
      </c>
      <c r="C84" s="67">
        <f t="shared" si="5"/>
        <v>80480</v>
      </c>
      <c r="D84" s="78">
        <v>72468</v>
      </c>
      <c r="E84" s="78">
        <v>0</v>
      </c>
      <c r="F84" s="78">
        <v>8012</v>
      </c>
      <c r="G84" s="67">
        <v>0</v>
      </c>
      <c r="H84" s="78">
        <v>66469</v>
      </c>
      <c r="I84" s="78">
        <v>0</v>
      </c>
      <c r="J84" s="78">
        <v>5810</v>
      </c>
      <c r="K84" s="67">
        <v>0</v>
      </c>
    </row>
    <row r="85" spans="1:11" x14ac:dyDescent="0.55000000000000004">
      <c r="A85" s="70">
        <v>44324</v>
      </c>
      <c r="B85" s="105" t="str">
        <f t="shared" si="6"/>
        <v>(土)</v>
      </c>
      <c r="C85" s="67">
        <f t="shared" si="5"/>
        <v>66135</v>
      </c>
      <c r="D85" s="78">
        <v>59351</v>
      </c>
      <c r="E85" s="78">
        <v>0</v>
      </c>
      <c r="F85" s="78">
        <v>6784</v>
      </c>
      <c r="G85" s="67">
        <v>0</v>
      </c>
      <c r="H85" s="78">
        <v>49586</v>
      </c>
      <c r="I85" s="78">
        <v>0</v>
      </c>
      <c r="J85" s="78">
        <v>3898</v>
      </c>
      <c r="K85" s="67">
        <v>0</v>
      </c>
    </row>
    <row r="86" spans="1:11" x14ac:dyDescent="0.55000000000000004">
      <c r="A86" s="70">
        <v>44323</v>
      </c>
      <c r="B86" s="105" t="str">
        <f t="shared" si="6"/>
        <v>(金)</v>
      </c>
      <c r="C86" s="67">
        <f t="shared" si="5"/>
        <v>52562</v>
      </c>
      <c r="D86" s="78">
        <v>43480</v>
      </c>
      <c r="E86" s="78">
        <v>0</v>
      </c>
      <c r="F86" s="78">
        <v>9082</v>
      </c>
      <c r="G86" s="67">
        <v>0</v>
      </c>
      <c r="H86" s="78">
        <v>32121</v>
      </c>
      <c r="I86" s="78">
        <v>0</v>
      </c>
      <c r="J86" s="78">
        <v>4602</v>
      </c>
      <c r="K86" s="67">
        <v>0</v>
      </c>
    </row>
    <row r="87" spans="1:11" x14ac:dyDescent="0.55000000000000004">
      <c r="A87" s="70">
        <v>44322</v>
      </c>
      <c r="B87" s="105" t="str">
        <f t="shared" si="6"/>
        <v>(木)</v>
      </c>
      <c r="C87" s="67">
        <f t="shared" si="5"/>
        <v>51543</v>
      </c>
      <c r="D87" s="78">
        <v>43915</v>
      </c>
      <c r="E87" s="78">
        <v>0</v>
      </c>
      <c r="F87" s="78">
        <v>7628</v>
      </c>
      <c r="G87" s="67">
        <v>0</v>
      </c>
      <c r="H87" s="78">
        <v>33622</v>
      </c>
      <c r="I87" s="78">
        <v>0</v>
      </c>
      <c r="J87" s="78">
        <v>4740</v>
      </c>
      <c r="K87" s="67">
        <v>0</v>
      </c>
    </row>
    <row r="88" spans="1:11" x14ac:dyDescent="0.55000000000000004">
      <c r="A88" s="70">
        <v>44321</v>
      </c>
      <c r="B88" s="105" t="str">
        <f t="shared" si="6"/>
        <v>(水)</v>
      </c>
      <c r="C88" s="67">
        <f t="shared" si="5"/>
        <v>10309</v>
      </c>
      <c r="D88" s="78">
        <v>9438</v>
      </c>
      <c r="E88" s="78">
        <v>0</v>
      </c>
      <c r="F88" s="78">
        <v>871</v>
      </c>
      <c r="G88" s="67">
        <v>0</v>
      </c>
      <c r="H88" s="78">
        <v>8205</v>
      </c>
      <c r="I88" s="78">
        <v>0</v>
      </c>
      <c r="J88" s="78">
        <v>736</v>
      </c>
      <c r="K88" s="67">
        <v>0</v>
      </c>
    </row>
    <row r="89" spans="1:11" x14ac:dyDescent="0.55000000000000004">
      <c r="A89" s="70">
        <v>44320</v>
      </c>
      <c r="B89" s="105" t="str">
        <f t="shared" si="6"/>
        <v>(火)</v>
      </c>
      <c r="C89" s="67">
        <f t="shared" si="5"/>
        <v>8876</v>
      </c>
      <c r="D89" s="78">
        <v>8141</v>
      </c>
      <c r="E89" s="78">
        <v>0</v>
      </c>
      <c r="F89" s="78">
        <v>735</v>
      </c>
      <c r="G89" s="67">
        <v>0</v>
      </c>
      <c r="H89" s="78">
        <v>6734</v>
      </c>
      <c r="I89" s="78">
        <v>0</v>
      </c>
      <c r="J89" s="78">
        <v>538</v>
      </c>
      <c r="K89" s="67">
        <v>0</v>
      </c>
    </row>
    <row r="90" spans="1:11" x14ac:dyDescent="0.55000000000000004">
      <c r="A90" s="70">
        <v>44319</v>
      </c>
      <c r="B90" s="105" t="str">
        <f t="shared" si="6"/>
        <v>(月)</v>
      </c>
      <c r="C90" s="67">
        <f t="shared" si="5"/>
        <v>7974</v>
      </c>
      <c r="D90" s="78">
        <v>7153</v>
      </c>
      <c r="E90" s="78">
        <v>0</v>
      </c>
      <c r="F90" s="78">
        <v>821</v>
      </c>
      <c r="G90" s="67">
        <v>0</v>
      </c>
      <c r="H90" s="78">
        <v>5790</v>
      </c>
      <c r="I90" s="78">
        <v>0</v>
      </c>
      <c r="J90" s="78">
        <v>785</v>
      </c>
      <c r="K90" s="67">
        <v>0</v>
      </c>
    </row>
    <row r="91" spans="1:11" x14ac:dyDescent="0.55000000000000004">
      <c r="A91" s="70">
        <v>44318</v>
      </c>
      <c r="B91" s="105" t="str">
        <f t="shared" si="6"/>
        <v>(日)</v>
      </c>
      <c r="C91" s="67">
        <f t="shared" si="5"/>
        <v>24140</v>
      </c>
      <c r="D91" s="78">
        <v>24140</v>
      </c>
      <c r="E91" s="78">
        <v>0</v>
      </c>
      <c r="F91" s="78">
        <v>0</v>
      </c>
      <c r="G91" s="67">
        <v>0</v>
      </c>
      <c r="H91" s="78">
        <v>20487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44317</v>
      </c>
      <c r="B92" s="105" t="str">
        <f t="shared" si="6"/>
        <v>(土)</v>
      </c>
      <c r="C92" s="67">
        <f t="shared" si="5"/>
        <v>39460</v>
      </c>
      <c r="D92" s="78">
        <v>39460</v>
      </c>
      <c r="E92" s="78">
        <v>0</v>
      </c>
      <c r="F92" s="78">
        <v>0</v>
      </c>
      <c r="G92" s="67">
        <v>0</v>
      </c>
      <c r="H92" s="78">
        <v>23273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44316</v>
      </c>
      <c r="B93" s="105" t="str">
        <f t="shared" si="6"/>
        <v>(金)</v>
      </c>
      <c r="C93" s="67">
        <f t="shared" si="5"/>
        <v>68743</v>
      </c>
      <c r="D93" s="78">
        <v>68743</v>
      </c>
      <c r="E93" s="78">
        <v>0</v>
      </c>
      <c r="F93" s="78">
        <v>0</v>
      </c>
      <c r="G93" s="67">
        <v>0</v>
      </c>
      <c r="H93" s="78">
        <v>28055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44315</v>
      </c>
      <c r="B94" s="105" t="str">
        <f>"(" &amp; TEXT(A94,"aaa") &amp; ")"</f>
        <v>(木)</v>
      </c>
      <c r="C94" s="67">
        <f t="shared" si="5"/>
        <v>19874</v>
      </c>
      <c r="D94" s="78">
        <v>19874</v>
      </c>
      <c r="E94" s="78">
        <v>0</v>
      </c>
      <c r="F94" s="78">
        <v>0</v>
      </c>
      <c r="G94" s="67">
        <v>0</v>
      </c>
      <c r="H94" s="78">
        <v>13113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44314</v>
      </c>
      <c r="B95" s="105" t="str">
        <f t="shared" si="6"/>
        <v>(水)</v>
      </c>
      <c r="C95" s="67">
        <f t="shared" si="5"/>
        <v>89701</v>
      </c>
      <c r="D95" s="78">
        <v>89701</v>
      </c>
      <c r="E95" s="78">
        <v>0</v>
      </c>
      <c r="F95" s="78">
        <v>0</v>
      </c>
      <c r="G95" s="67">
        <v>0</v>
      </c>
      <c r="H95" s="78">
        <v>38131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44313</v>
      </c>
      <c r="B96" s="105" t="str">
        <f t="shared" si="6"/>
        <v>(火)</v>
      </c>
      <c r="C96" s="67">
        <f t="shared" si="5"/>
        <v>80611</v>
      </c>
      <c r="D96" s="78">
        <v>80611</v>
      </c>
      <c r="E96" s="78">
        <v>0</v>
      </c>
      <c r="F96" s="78">
        <v>0</v>
      </c>
      <c r="G96" s="67">
        <v>0</v>
      </c>
      <c r="H96" s="78">
        <v>38549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44312</v>
      </c>
      <c r="B97" s="105" t="str">
        <f t="shared" si="6"/>
        <v>(月)</v>
      </c>
      <c r="C97" s="67">
        <f t="shared" si="5"/>
        <v>61442</v>
      </c>
      <c r="D97" s="78">
        <v>61442</v>
      </c>
      <c r="E97" s="78">
        <v>0</v>
      </c>
      <c r="F97" s="78">
        <v>0</v>
      </c>
      <c r="G97" s="67">
        <v>0</v>
      </c>
      <c r="H97" s="78">
        <v>28567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44311</v>
      </c>
      <c r="B98" s="105" t="str">
        <f t="shared" si="6"/>
        <v>(日)</v>
      </c>
      <c r="C98" s="67">
        <f t="shared" si="5"/>
        <v>23929</v>
      </c>
      <c r="D98" s="78">
        <v>23929</v>
      </c>
      <c r="E98" s="78">
        <v>0</v>
      </c>
      <c r="F98" s="78">
        <v>0</v>
      </c>
      <c r="G98" s="67">
        <v>0</v>
      </c>
      <c r="H98" s="78">
        <v>15590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44310</v>
      </c>
      <c r="B99" s="105" t="str">
        <f t="shared" si="6"/>
        <v>(土)</v>
      </c>
      <c r="C99" s="67">
        <f t="shared" si="5"/>
        <v>36484</v>
      </c>
      <c r="D99" s="78">
        <v>36484</v>
      </c>
      <c r="E99" s="78">
        <v>0</v>
      </c>
      <c r="F99" s="78">
        <v>0</v>
      </c>
      <c r="G99" s="67">
        <v>0</v>
      </c>
      <c r="H99" s="78">
        <v>16411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44309</v>
      </c>
      <c r="B100" s="105" t="str">
        <f t="shared" si="6"/>
        <v>(金)</v>
      </c>
      <c r="C100" s="67">
        <f t="shared" si="5"/>
        <v>56197</v>
      </c>
      <c r="D100" s="78">
        <v>56197</v>
      </c>
      <c r="E100" s="78">
        <v>0</v>
      </c>
      <c r="F100" s="78">
        <v>0</v>
      </c>
      <c r="G100" s="67">
        <v>0</v>
      </c>
      <c r="H100" s="78">
        <v>19164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44308</v>
      </c>
      <c r="B101" s="105" t="str">
        <f t="shared" si="6"/>
        <v>(木)</v>
      </c>
      <c r="C101" s="67">
        <f t="shared" si="5"/>
        <v>58809</v>
      </c>
      <c r="D101" s="78">
        <v>58809</v>
      </c>
      <c r="E101" s="78">
        <v>0</v>
      </c>
      <c r="F101" s="78">
        <v>0</v>
      </c>
      <c r="G101" s="67">
        <v>0</v>
      </c>
      <c r="H101" s="78">
        <v>25626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44307</v>
      </c>
      <c r="B102" s="105" t="str">
        <f t="shared" si="6"/>
        <v>(水)</v>
      </c>
      <c r="C102" s="67">
        <f t="shared" si="5"/>
        <v>61143</v>
      </c>
      <c r="D102" s="78">
        <v>61143</v>
      </c>
      <c r="E102" s="78">
        <v>0</v>
      </c>
      <c r="F102" s="78">
        <v>0</v>
      </c>
      <c r="G102" s="67">
        <v>0</v>
      </c>
      <c r="H102" s="78">
        <v>27115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44306</v>
      </c>
      <c r="B103" s="105" t="str">
        <f t="shared" si="6"/>
        <v>(火)</v>
      </c>
      <c r="C103" s="67">
        <f t="shared" si="5"/>
        <v>51048</v>
      </c>
      <c r="D103" s="78">
        <v>51048</v>
      </c>
      <c r="E103" s="78">
        <v>0</v>
      </c>
      <c r="F103" s="78">
        <v>0</v>
      </c>
      <c r="G103" s="67">
        <v>0</v>
      </c>
      <c r="H103" s="78">
        <v>22741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44305</v>
      </c>
      <c r="B104" s="105" t="str">
        <f t="shared" si="6"/>
        <v>(月)</v>
      </c>
      <c r="C104" s="67">
        <f t="shared" si="5"/>
        <v>33910</v>
      </c>
      <c r="D104" s="78">
        <v>33910</v>
      </c>
      <c r="E104" s="78">
        <v>0</v>
      </c>
      <c r="F104" s="78">
        <v>0</v>
      </c>
      <c r="G104" s="67">
        <v>0</v>
      </c>
      <c r="H104" s="78">
        <v>14409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44304</v>
      </c>
      <c r="B105" s="105" t="str">
        <f t="shared" si="6"/>
        <v>(日)</v>
      </c>
      <c r="C105" s="67">
        <f t="shared" si="5"/>
        <v>8925</v>
      </c>
      <c r="D105" s="78">
        <v>8925</v>
      </c>
      <c r="E105" s="78">
        <v>0</v>
      </c>
      <c r="F105" s="78">
        <v>0</v>
      </c>
      <c r="G105" s="67">
        <v>0</v>
      </c>
      <c r="H105" s="78">
        <v>5724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44303</v>
      </c>
      <c r="B106" s="105" t="str">
        <f t="shared" si="6"/>
        <v>(土)</v>
      </c>
      <c r="C106" s="67">
        <f t="shared" si="5"/>
        <v>8163</v>
      </c>
      <c r="D106" s="78">
        <v>8163</v>
      </c>
      <c r="E106" s="78">
        <v>0</v>
      </c>
      <c r="F106" s="78">
        <v>0</v>
      </c>
      <c r="G106" s="67">
        <v>0</v>
      </c>
      <c r="H106" s="78">
        <v>3779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44302</v>
      </c>
      <c r="B107" s="105" t="str">
        <f t="shared" si="6"/>
        <v>(金)</v>
      </c>
      <c r="C107" s="67">
        <f t="shared" ref="C107:C111" si="7">SUM(D107:G107)</f>
        <v>11647</v>
      </c>
      <c r="D107" s="78">
        <v>11647</v>
      </c>
      <c r="E107" s="78">
        <v>0</v>
      </c>
      <c r="F107" s="78">
        <v>0</v>
      </c>
      <c r="G107" s="67">
        <v>0</v>
      </c>
      <c r="H107" s="78">
        <v>3587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44301</v>
      </c>
      <c r="B108" s="105" t="str">
        <f t="shared" si="6"/>
        <v>(木)</v>
      </c>
      <c r="C108" s="67">
        <f t="shared" si="7"/>
        <v>9243</v>
      </c>
      <c r="D108" s="78">
        <v>9243</v>
      </c>
      <c r="E108" s="78">
        <v>0</v>
      </c>
      <c r="F108" s="78">
        <v>0</v>
      </c>
      <c r="G108" s="67">
        <v>0</v>
      </c>
      <c r="H108" s="78">
        <v>4407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44300</v>
      </c>
      <c r="B109" s="105" t="str">
        <f t="shared" si="6"/>
        <v>(水)</v>
      </c>
      <c r="C109" s="67">
        <f t="shared" si="7"/>
        <v>4991</v>
      </c>
      <c r="D109" s="78">
        <v>4991</v>
      </c>
      <c r="E109" s="78">
        <v>0</v>
      </c>
      <c r="F109" s="78">
        <v>0</v>
      </c>
      <c r="G109" s="67">
        <v>0</v>
      </c>
      <c r="H109" s="78">
        <v>3177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44299</v>
      </c>
      <c r="B110" s="105" t="str">
        <f t="shared" si="6"/>
        <v>(火)</v>
      </c>
      <c r="C110" s="67">
        <f>SUM(D110:G110)</f>
        <v>4308</v>
      </c>
      <c r="D110" s="78">
        <v>4308</v>
      </c>
      <c r="E110" s="78">
        <v>0</v>
      </c>
      <c r="F110" s="78">
        <v>0</v>
      </c>
      <c r="G110" s="67">
        <v>0</v>
      </c>
      <c r="H110" s="78">
        <v>2916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44298</v>
      </c>
      <c r="B111" s="105" t="str">
        <f t="shared" si="6"/>
        <v>(月)</v>
      </c>
      <c r="C111" s="67">
        <f>SUM(D111:G111)</f>
        <v>4865</v>
      </c>
      <c r="D111" s="98">
        <v>4865</v>
      </c>
      <c r="E111" s="98">
        <v>0</v>
      </c>
      <c r="F111" s="98">
        <v>0</v>
      </c>
      <c r="G111" s="98">
        <v>0</v>
      </c>
      <c r="H111" s="98">
        <v>3496</v>
      </c>
      <c r="I111" s="98">
        <v>0</v>
      </c>
      <c r="J111" s="98">
        <v>0</v>
      </c>
      <c r="K111" s="98">
        <v>0</v>
      </c>
    </row>
    <row r="112" spans="1:11" x14ac:dyDescent="0.55000000000000004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</row>
    <row r="113" spans="1:2" x14ac:dyDescent="0.55000000000000004">
      <c r="A113" s="95" t="s">
        <v>330</v>
      </c>
      <c r="B113" s="95"/>
    </row>
    <row r="114" spans="1:2" x14ac:dyDescent="0.55000000000000004">
      <c r="A114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1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12081042</v>
      </c>
      <c r="D5" s="67">
        <v>6318583</v>
      </c>
      <c r="E5" s="67">
        <v>138471</v>
      </c>
      <c r="F5" s="67">
        <v>5585648</v>
      </c>
      <c r="G5" s="67">
        <v>38340</v>
      </c>
      <c r="H5" s="92"/>
      <c r="I5" s="92"/>
    </row>
    <row r="6" spans="1:9" x14ac:dyDescent="0.55000000000000004">
      <c r="A6" s="104">
        <v>44398</v>
      </c>
      <c r="B6" s="107" t="s">
        <v>306</v>
      </c>
      <c r="C6" s="67">
        <f t="shared" si="0"/>
        <v>46866</v>
      </c>
      <c r="D6" s="67">
        <v>371</v>
      </c>
      <c r="E6" s="67">
        <v>3619</v>
      </c>
      <c r="F6" s="67">
        <v>35406</v>
      </c>
      <c r="G6" s="67">
        <v>7470</v>
      </c>
      <c r="H6" s="92"/>
      <c r="I6" s="92"/>
    </row>
    <row r="7" spans="1:9" x14ac:dyDescent="0.55000000000000004">
      <c r="A7" s="104">
        <v>44397</v>
      </c>
      <c r="B7" s="107" t="s">
        <v>295</v>
      </c>
      <c r="C7" s="67">
        <f t="shared" si="0"/>
        <v>73571</v>
      </c>
      <c r="D7" s="67">
        <v>34550</v>
      </c>
      <c r="E7" s="67">
        <v>5981</v>
      </c>
      <c r="F7" s="67">
        <v>30208</v>
      </c>
      <c r="G7" s="67">
        <v>2832</v>
      </c>
      <c r="H7" s="92"/>
      <c r="I7" s="92"/>
    </row>
    <row r="8" spans="1:9" x14ac:dyDescent="0.55000000000000004">
      <c r="A8" s="104">
        <v>44396</v>
      </c>
      <c r="B8" s="107" t="s">
        <v>294</v>
      </c>
      <c r="C8" s="67">
        <f t="shared" si="0"/>
        <v>112168</v>
      </c>
      <c r="D8" s="67">
        <v>29457</v>
      </c>
      <c r="E8" s="67">
        <v>14740</v>
      </c>
      <c r="F8" s="67">
        <v>60294</v>
      </c>
      <c r="G8" s="67">
        <v>7677</v>
      </c>
      <c r="H8" s="92"/>
      <c r="I8" s="92"/>
    </row>
    <row r="9" spans="1:9" x14ac:dyDescent="0.55000000000000004">
      <c r="A9" s="104">
        <v>44393</v>
      </c>
      <c r="B9" s="107" t="s">
        <v>304</v>
      </c>
      <c r="C9" s="67">
        <f t="shared" si="0"/>
        <v>65454</v>
      </c>
      <c r="D9" s="67">
        <v>23717</v>
      </c>
      <c r="E9" s="67">
        <v>4551</v>
      </c>
      <c r="F9" s="67">
        <v>35455</v>
      </c>
      <c r="G9" s="67">
        <v>1731</v>
      </c>
      <c r="H9" s="92"/>
      <c r="I9" s="92"/>
    </row>
    <row r="10" spans="1:9" x14ac:dyDescent="0.55000000000000004">
      <c r="A10" s="104">
        <v>44392</v>
      </c>
      <c r="B10" s="107" t="s">
        <v>305</v>
      </c>
      <c r="C10" s="67">
        <f t="shared" si="0"/>
        <v>58287</v>
      </c>
      <c r="D10" s="67">
        <v>24563</v>
      </c>
      <c r="E10" s="67">
        <v>533</v>
      </c>
      <c r="F10" s="67">
        <v>31996</v>
      </c>
      <c r="G10" s="67">
        <v>1195</v>
      </c>
      <c r="H10" s="92"/>
      <c r="I10" s="92"/>
    </row>
    <row r="11" spans="1:9" x14ac:dyDescent="0.55000000000000004">
      <c r="A11" s="104">
        <v>44391</v>
      </c>
      <c r="B11" s="107" t="s">
        <v>306</v>
      </c>
      <c r="C11" s="67">
        <f t="shared" si="0"/>
        <v>62157</v>
      </c>
      <c r="D11" s="67">
        <v>22176</v>
      </c>
      <c r="E11" s="67">
        <v>178</v>
      </c>
      <c r="F11" s="67">
        <v>37839</v>
      </c>
      <c r="G11" s="67">
        <v>1964</v>
      </c>
      <c r="H11" s="92"/>
      <c r="I11" s="92"/>
    </row>
    <row r="12" spans="1:9" x14ac:dyDescent="0.55000000000000004">
      <c r="A12" s="104">
        <v>44390</v>
      </c>
      <c r="B12" s="107" t="s">
        <v>295</v>
      </c>
      <c r="C12" s="67">
        <f t="shared" si="0"/>
        <v>73445</v>
      </c>
      <c r="D12" s="67">
        <v>25653</v>
      </c>
      <c r="E12" s="67">
        <v>9453</v>
      </c>
      <c r="F12" s="67">
        <v>37198</v>
      </c>
      <c r="G12" s="67">
        <v>1141</v>
      </c>
      <c r="H12" s="92"/>
      <c r="I12" s="92"/>
    </row>
    <row r="13" spans="1:9" x14ac:dyDescent="0.55000000000000004">
      <c r="A13" s="104">
        <v>44389</v>
      </c>
      <c r="B13" s="107" t="s">
        <v>294</v>
      </c>
      <c r="C13" s="67">
        <f t="shared" si="0"/>
        <v>141584</v>
      </c>
      <c r="D13" s="67">
        <v>47667</v>
      </c>
      <c r="E13" s="67">
        <v>22048</v>
      </c>
      <c r="F13" s="67">
        <v>67841</v>
      </c>
      <c r="G13" s="67">
        <v>4028</v>
      </c>
      <c r="H13" s="92"/>
      <c r="I13" s="92"/>
    </row>
    <row r="14" spans="1:9" x14ac:dyDescent="0.55000000000000004">
      <c r="A14" s="104">
        <v>44386</v>
      </c>
      <c r="B14" s="107" t="s">
        <v>304</v>
      </c>
      <c r="C14" s="67">
        <f t="shared" si="0"/>
        <v>78312</v>
      </c>
      <c r="D14" s="67">
        <v>31738</v>
      </c>
      <c r="E14" s="67">
        <v>221</v>
      </c>
      <c r="F14" s="67">
        <v>44589</v>
      </c>
      <c r="G14" s="67">
        <v>1764</v>
      </c>
      <c r="H14" s="92"/>
      <c r="I14" s="92"/>
    </row>
    <row r="15" spans="1:9" x14ac:dyDescent="0.55000000000000004">
      <c r="A15" s="104">
        <v>44385</v>
      </c>
      <c r="B15" s="107" t="s">
        <v>305</v>
      </c>
      <c r="C15" s="67">
        <f t="shared" si="0"/>
        <v>83340</v>
      </c>
      <c r="D15" s="67">
        <v>34199</v>
      </c>
      <c r="E15" s="67">
        <v>2537</v>
      </c>
      <c r="F15" s="67">
        <v>44991</v>
      </c>
      <c r="G15" s="67">
        <v>1613</v>
      </c>
      <c r="H15" s="92"/>
      <c r="I15" s="92"/>
    </row>
    <row r="16" spans="1:9" x14ac:dyDescent="0.55000000000000004">
      <c r="A16" s="104">
        <v>44384</v>
      </c>
      <c r="B16" s="107" t="s">
        <v>306</v>
      </c>
      <c r="C16" s="67">
        <f t="shared" si="0"/>
        <v>76653</v>
      </c>
      <c r="D16" s="67">
        <v>28661</v>
      </c>
      <c r="E16" s="67">
        <v>2304</v>
      </c>
      <c r="F16" s="67">
        <v>44525</v>
      </c>
      <c r="G16" s="67">
        <v>1163</v>
      </c>
      <c r="H16" s="92"/>
      <c r="I16" s="92"/>
    </row>
    <row r="17" spans="1:9" x14ac:dyDescent="0.55000000000000004">
      <c r="A17" s="104">
        <v>44383</v>
      </c>
      <c r="B17" s="107" t="s">
        <v>295</v>
      </c>
      <c r="C17" s="67">
        <f t="shared" si="0"/>
        <v>99765</v>
      </c>
      <c r="D17" s="67">
        <v>45037</v>
      </c>
      <c r="E17" s="67">
        <v>1554</v>
      </c>
      <c r="F17" s="67">
        <v>52475</v>
      </c>
      <c r="G17" s="67">
        <v>699</v>
      </c>
      <c r="H17" s="92"/>
      <c r="I17" s="92"/>
    </row>
    <row r="18" spans="1:9" x14ac:dyDescent="0.55000000000000004">
      <c r="A18" s="104">
        <v>44382</v>
      </c>
      <c r="B18" s="107" t="s">
        <v>294</v>
      </c>
      <c r="C18" s="67">
        <f t="shared" si="0"/>
        <v>145089</v>
      </c>
      <c r="D18" s="67">
        <v>57890</v>
      </c>
      <c r="E18" s="67">
        <v>5788</v>
      </c>
      <c r="F18" s="67">
        <v>79320</v>
      </c>
      <c r="G18" s="67">
        <v>2091</v>
      </c>
      <c r="H18" s="92"/>
      <c r="I18" s="92"/>
    </row>
    <row r="19" spans="1:9" x14ac:dyDescent="0.55000000000000004">
      <c r="A19" s="104">
        <v>44379</v>
      </c>
      <c r="B19" s="107" t="s">
        <v>304</v>
      </c>
      <c r="C19" s="67">
        <f t="shared" si="0"/>
        <v>81824</v>
      </c>
      <c r="D19" s="67">
        <v>25406</v>
      </c>
      <c r="E19" s="67">
        <v>978</v>
      </c>
      <c r="F19" s="67">
        <v>55293</v>
      </c>
      <c r="G19" s="67">
        <v>147</v>
      </c>
      <c r="H19" s="92"/>
      <c r="I19" s="92"/>
    </row>
    <row r="20" spans="1:9" x14ac:dyDescent="0.55000000000000004">
      <c r="A20" s="104">
        <v>44378</v>
      </c>
      <c r="B20" s="107" t="s">
        <v>305</v>
      </c>
      <c r="C20" s="67">
        <f t="shared" si="0"/>
        <v>94797</v>
      </c>
      <c r="D20" s="67">
        <v>36346</v>
      </c>
      <c r="E20" s="67">
        <v>589</v>
      </c>
      <c r="F20" s="67">
        <v>57754</v>
      </c>
      <c r="G20" s="67">
        <v>108</v>
      </c>
      <c r="H20" s="92"/>
      <c r="I20" s="92"/>
    </row>
    <row r="21" spans="1:9" x14ac:dyDescent="0.55000000000000004">
      <c r="A21" s="104">
        <v>44377</v>
      </c>
      <c r="B21" s="107" t="s">
        <v>306</v>
      </c>
      <c r="C21" s="67">
        <f t="shared" si="0"/>
        <v>79179</v>
      </c>
      <c r="D21" s="67">
        <v>30313</v>
      </c>
      <c r="E21" s="67">
        <v>1788</v>
      </c>
      <c r="F21" s="67">
        <v>46697</v>
      </c>
      <c r="G21" s="67">
        <v>381</v>
      </c>
      <c r="H21" s="92"/>
      <c r="I21" s="92"/>
    </row>
    <row r="22" spans="1:9" x14ac:dyDescent="0.55000000000000004">
      <c r="A22" s="104">
        <v>44376</v>
      </c>
      <c r="B22" s="107" t="s">
        <v>295</v>
      </c>
      <c r="C22" s="67">
        <f t="shared" si="0"/>
        <v>94481</v>
      </c>
      <c r="D22" s="67">
        <v>36069</v>
      </c>
      <c r="E22" s="67">
        <v>3367</v>
      </c>
      <c r="F22" s="67">
        <v>53790</v>
      </c>
      <c r="G22" s="67">
        <v>1255</v>
      </c>
      <c r="H22" s="92"/>
      <c r="I22" s="92"/>
    </row>
    <row r="23" spans="1:9" x14ac:dyDescent="0.55000000000000004">
      <c r="A23" s="104">
        <v>44375</v>
      </c>
      <c r="B23" s="107" t="s">
        <v>294</v>
      </c>
      <c r="C23" s="67">
        <f t="shared" si="0"/>
        <v>159655</v>
      </c>
      <c r="D23" s="67">
        <v>71303</v>
      </c>
      <c r="E23" s="67">
        <v>7806</v>
      </c>
      <c r="F23" s="67">
        <v>80018</v>
      </c>
      <c r="G23" s="67">
        <v>528</v>
      </c>
      <c r="H23" s="92"/>
      <c r="I23" s="92"/>
    </row>
    <row r="24" spans="1:9" x14ac:dyDescent="0.55000000000000004">
      <c r="A24" s="104">
        <v>44372</v>
      </c>
      <c r="B24" s="107" t="s">
        <v>309</v>
      </c>
      <c r="C24" s="67">
        <f t="shared" si="0"/>
        <v>128355</v>
      </c>
      <c r="D24" s="67">
        <v>47766</v>
      </c>
      <c r="E24" s="67">
        <v>5529</v>
      </c>
      <c r="F24" s="67">
        <v>74926</v>
      </c>
      <c r="G24" s="67">
        <v>134</v>
      </c>
      <c r="H24" s="92"/>
      <c r="I24" s="92"/>
    </row>
    <row r="25" spans="1:9" x14ac:dyDescent="0.55000000000000004">
      <c r="A25" s="104">
        <v>44371</v>
      </c>
      <c r="B25" s="107" t="s">
        <v>320</v>
      </c>
      <c r="C25" s="67">
        <f t="shared" si="0"/>
        <v>109421</v>
      </c>
      <c r="D25" s="67">
        <v>43798</v>
      </c>
      <c r="E25" s="67">
        <v>1584</v>
      </c>
      <c r="F25" s="67">
        <v>63930</v>
      </c>
      <c r="G25" s="67">
        <v>109</v>
      </c>
      <c r="H25" s="92"/>
      <c r="I25" s="92"/>
    </row>
    <row r="26" spans="1:9" x14ac:dyDescent="0.55000000000000004">
      <c r="A26" s="104">
        <v>44370</v>
      </c>
      <c r="B26" s="107" t="s">
        <v>306</v>
      </c>
      <c r="C26" s="67">
        <f t="shared" si="0"/>
        <v>111486</v>
      </c>
      <c r="D26" s="67">
        <v>46971</v>
      </c>
      <c r="E26" s="67">
        <v>4683</v>
      </c>
      <c r="F26" s="67">
        <v>59733</v>
      </c>
      <c r="G26" s="67">
        <v>99</v>
      </c>
      <c r="H26" s="92"/>
      <c r="I26" s="92"/>
    </row>
    <row r="27" spans="1:9" x14ac:dyDescent="0.55000000000000004">
      <c r="A27" s="104">
        <v>44369</v>
      </c>
      <c r="B27" s="107" t="s">
        <v>295</v>
      </c>
      <c r="C27" s="67">
        <f t="shared" si="0"/>
        <v>94135</v>
      </c>
      <c r="D27" s="67">
        <v>44473</v>
      </c>
      <c r="E27" s="67">
        <v>1946</v>
      </c>
      <c r="F27" s="67">
        <v>47609</v>
      </c>
      <c r="G27" s="67">
        <v>107</v>
      </c>
      <c r="H27" s="92"/>
      <c r="I27" s="92"/>
    </row>
    <row r="28" spans="1:9" x14ac:dyDescent="0.55000000000000004">
      <c r="A28" s="104">
        <v>44368</v>
      </c>
      <c r="B28" s="107" t="s">
        <v>294</v>
      </c>
      <c r="C28" s="67">
        <f t="shared" si="0"/>
        <v>198780</v>
      </c>
      <c r="D28" s="67">
        <v>67154</v>
      </c>
      <c r="E28" s="67">
        <v>7843</v>
      </c>
      <c r="F28" s="67">
        <v>123679</v>
      </c>
      <c r="G28" s="67">
        <v>104</v>
      </c>
      <c r="H28" s="92"/>
      <c r="I28" s="92"/>
    </row>
    <row r="29" spans="1:9" x14ac:dyDescent="0.55000000000000004">
      <c r="A29" s="104">
        <v>44365</v>
      </c>
      <c r="B29" s="107" t="s">
        <v>304</v>
      </c>
      <c r="C29" s="67">
        <f t="shared" si="0"/>
        <v>125948</v>
      </c>
      <c r="D29" s="67">
        <v>50112</v>
      </c>
      <c r="E29" s="67">
        <v>2145</v>
      </c>
      <c r="F29" s="67">
        <v>73691</v>
      </c>
      <c r="G29" s="67">
        <v>0</v>
      </c>
      <c r="H29" s="92"/>
      <c r="I29" s="92"/>
    </row>
    <row r="30" spans="1:9" x14ac:dyDescent="0.55000000000000004">
      <c r="A30" s="104">
        <v>44364</v>
      </c>
      <c r="B30" s="107" t="s">
        <v>320</v>
      </c>
      <c r="C30" s="67">
        <f t="shared" si="0"/>
        <v>129330</v>
      </c>
      <c r="D30" s="67">
        <v>46926</v>
      </c>
      <c r="E30" s="67">
        <v>4611</v>
      </c>
      <c r="F30" s="67">
        <v>77793</v>
      </c>
      <c r="G30" s="67">
        <v>0</v>
      </c>
      <c r="H30" s="92"/>
      <c r="I30" s="92"/>
    </row>
    <row r="31" spans="1:9" x14ac:dyDescent="0.55000000000000004">
      <c r="A31" s="104">
        <v>44363</v>
      </c>
      <c r="B31" s="107" t="s">
        <v>306</v>
      </c>
      <c r="C31" s="67">
        <f t="shared" si="0"/>
        <v>118735</v>
      </c>
      <c r="D31" s="67">
        <v>43912</v>
      </c>
      <c r="E31" s="67">
        <v>2782</v>
      </c>
      <c r="F31" s="67">
        <v>72041</v>
      </c>
      <c r="G31" s="67">
        <v>0</v>
      </c>
      <c r="H31" s="92"/>
      <c r="I31" s="92"/>
    </row>
    <row r="32" spans="1:9" x14ac:dyDescent="0.55000000000000004">
      <c r="A32" s="104">
        <v>44362</v>
      </c>
      <c r="B32" s="107" t="s">
        <v>295</v>
      </c>
      <c r="C32" s="67">
        <f t="shared" si="0"/>
        <v>115363</v>
      </c>
      <c r="D32" s="67">
        <v>40459</v>
      </c>
      <c r="E32" s="67">
        <v>2956</v>
      </c>
      <c r="F32" s="67">
        <v>71948</v>
      </c>
      <c r="G32" s="67">
        <v>0</v>
      </c>
      <c r="H32" s="92"/>
      <c r="I32" s="92"/>
    </row>
    <row r="33" spans="1:9" x14ac:dyDescent="0.55000000000000004">
      <c r="A33" s="104">
        <v>44361</v>
      </c>
      <c r="B33" s="107" t="s">
        <v>294</v>
      </c>
      <c r="C33" s="67">
        <f t="shared" si="0"/>
        <v>214965</v>
      </c>
      <c r="D33" s="67">
        <v>85819</v>
      </c>
      <c r="E33" s="67">
        <v>5610</v>
      </c>
      <c r="F33" s="67">
        <v>123536</v>
      </c>
      <c r="G33" s="67">
        <v>0</v>
      </c>
      <c r="H33" s="92"/>
      <c r="I33" s="92"/>
    </row>
    <row r="34" spans="1:9" x14ac:dyDescent="0.55000000000000004">
      <c r="A34" s="104">
        <v>44358</v>
      </c>
      <c r="B34" s="107" t="s">
        <v>304</v>
      </c>
      <c r="C34" s="67">
        <f t="shared" si="0"/>
        <v>147983</v>
      </c>
      <c r="D34" s="67">
        <v>54834</v>
      </c>
      <c r="E34" s="67">
        <v>1669</v>
      </c>
      <c r="F34" s="67">
        <v>91480</v>
      </c>
      <c r="G34" s="67">
        <v>0</v>
      </c>
      <c r="H34" s="92"/>
      <c r="I34" s="92"/>
    </row>
    <row r="35" spans="1:9" x14ac:dyDescent="0.55000000000000004">
      <c r="A35" s="104">
        <v>44357</v>
      </c>
      <c r="B35" s="107" t="s">
        <v>305</v>
      </c>
      <c r="C35" s="67">
        <f t="shared" si="0"/>
        <v>136591</v>
      </c>
      <c r="D35" s="67">
        <v>52250</v>
      </c>
      <c r="E35" s="67">
        <v>1719</v>
      </c>
      <c r="F35" s="67">
        <v>82622</v>
      </c>
      <c r="G35" s="67">
        <v>0</v>
      </c>
      <c r="H35" s="92"/>
      <c r="I35" s="92"/>
    </row>
    <row r="36" spans="1:9" x14ac:dyDescent="0.55000000000000004">
      <c r="A36" s="104">
        <v>44356</v>
      </c>
      <c r="B36" s="107" t="s">
        <v>306</v>
      </c>
      <c r="C36" s="67">
        <f t="shared" si="0"/>
        <v>167384</v>
      </c>
      <c r="D36" s="67">
        <v>67694</v>
      </c>
      <c r="E36" s="67">
        <v>1047</v>
      </c>
      <c r="F36" s="67">
        <v>98643</v>
      </c>
      <c r="G36" s="67">
        <v>0</v>
      </c>
      <c r="H36" s="92"/>
      <c r="I36" s="92"/>
    </row>
    <row r="37" spans="1:9" x14ac:dyDescent="0.55000000000000004">
      <c r="A37" s="104">
        <v>44355</v>
      </c>
      <c r="B37" s="107" t="s">
        <v>295</v>
      </c>
      <c r="C37" s="67">
        <f t="shared" si="0"/>
        <v>161922</v>
      </c>
      <c r="D37" s="67">
        <v>71689</v>
      </c>
      <c r="E37" s="67">
        <v>990</v>
      </c>
      <c r="F37" s="67">
        <v>89243</v>
      </c>
      <c r="G37" s="67">
        <v>0</v>
      </c>
      <c r="H37" s="92"/>
      <c r="I37" s="92"/>
    </row>
    <row r="38" spans="1:9" x14ac:dyDescent="0.55000000000000004">
      <c r="A38" s="104">
        <v>44354</v>
      </c>
      <c r="B38" s="107" t="s">
        <v>294</v>
      </c>
      <c r="C38" s="67">
        <f t="shared" si="0"/>
        <v>239337</v>
      </c>
      <c r="D38" s="67">
        <v>104435</v>
      </c>
      <c r="E38" s="67">
        <v>2146</v>
      </c>
      <c r="F38" s="67">
        <v>132756</v>
      </c>
      <c r="G38" s="67">
        <v>0</v>
      </c>
      <c r="H38" s="92"/>
      <c r="I38" s="92"/>
    </row>
    <row r="39" spans="1:9" x14ac:dyDescent="0.55000000000000004">
      <c r="A39" s="104">
        <v>44351</v>
      </c>
      <c r="B39" s="107" t="s">
        <v>304</v>
      </c>
      <c r="C39" s="67">
        <f t="shared" si="0"/>
        <v>159203</v>
      </c>
      <c r="D39" s="67">
        <v>62634</v>
      </c>
      <c r="E39" s="67">
        <v>929</v>
      </c>
      <c r="F39" s="67">
        <v>95640</v>
      </c>
      <c r="G39" s="67">
        <v>0</v>
      </c>
      <c r="H39" s="92"/>
      <c r="I39" s="92"/>
    </row>
    <row r="40" spans="1:9" x14ac:dyDescent="0.55000000000000004">
      <c r="A40" s="70">
        <v>44350</v>
      </c>
      <c r="B40" s="105" t="s">
        <v>305</v>
      </c>
      <c r="C40" s="67">
        <f t="shared" si="0"/>
        <v>143157</v>
      </c>
      <c r="D40" s="67">
        <v>59654</v>
      </c>
      <c r="E40" s="67">
        <v>112</v>
      </c>
      <c r="F40" s="67">
        <v>83391</v>
      </c>
      <c r="G40" s="67">
        <v>0</v>
      </c>
      <c r="H40" s="92"/>
      <c r="I40" s="92"/>
    </row>
    <row r="41" spans="1:9" x14ac:dyDescent="0.55000000000000004">
      <c r="A41" s="70">
        <v>44349</v>
      </c>
      <c r="B41" s="105" t="s">
        <v>306</v>
      </c>
      <c r="C41" s="67">
        <f t="shared" si="0"/>
        <v>159126</v>
      </c>
      <c r="D41" s="67">
        <v>71140</v>
      </c>
      <c r="E41" s="67">
        <v>316</v>
      </c>
      <c r="F41" s="67">
        <v>87670</v>
      </c>
      <c r="G41" s="67">
        <v>0</v>
      </c>
      <c r="H41" s="92"/>
      <c r="I41" s="92"/>
    </row>
    <row r="42" spans="1:9" x14ac:dyDescent="0.55000000000000004">
      <c r="A42" s="70">
        <v>44348</v>
      </c>
      <c r="B42" s="105" t="s">
        <v>295</v>
      </c>
      <c r="C42" s="67">
        <f t="shared" si="0"/>
        <v>159057</v>
      </c>
      <c r="D42" s="67">
        <v>66264</v>
      </c>
      <c r="E42" s="67">
        <v>123</v>
      </c>
      <c r="F42" s="67">
        <v>92670</v>
      </c>
      <c r="G42" s="67">
        <v>0</v>
      </c>
      <c r="H42" s="92"/>
      <c r="I42" s="92"/>
    </row>
    <row r="43" spans="1:9" x14ac:dyDescent="0.55000000000000004">
      <c r="A43" s="70">
        <v>44347</v>
      </c>
      <c r="B43" s="105" t="s">
        <v>294</v>
      </c>
      <c r="C43" s="67">
        <f t="shared" si="0"/>
        <v>273255</v>
      </c>
      <c r="D43" s="67">
        <v>131423</v>
      </c>
      <c r="E43" s="67">
        <v>582</v>
      </c>
      <c r="F43" s="67">
        <v>141250</v>
      </c>
      <c r="G43" s="67">
        <v>0</v>
      </c>
      <c r="H43" s="92"/>
      <c r="I43" s="92"/>
    </row>
    <row r="44" spans="1:9" x14ac:dyDescent="0.55000000000000004">
      <c r="A44" s="70">
        <v>44344</v>
      </c>
      <c r="B44" s="105" t="s">
        <v>304</v>
      </c>
      <c r="C44" s="67">
        <f t="shared" si="0"/>
        <v>164516</v>
      </c>
      <c r="D44" s="67">
        <v>87584</v>
      </c>
      <c r="E44" s="67">
        <v>157</v>
      </c>
      <c r="F44" s="67">
        <v>76775</v>
      </c>
      <c r="G44" s="67">
        <v>0</v>
      </c>
      <c r="H44" s="92"/>
      <c r="I44" s="92"/>
    </row>
    <row r="45" spans="1:9" x14ac:dyDescent="0.55000000000000004">
      <c r="A45" s="70">
        <v>44343</v>
      </c>
      <c r="B45" s="105" t="s">
        <v>305</v>
      </c>
      <c r="C45" s="67">
        <f t="shared" si="0"/>
        <v>145149</v>
      </c>
      <c r="D45" s="67">
        <v>84217</v>
      </c>
      <c r="E45" s="67">
        <v>40</v>
      </c>
      <c r="F45" s="67">
        <v>60892</v>
      </c>
      <c r="G45" s="67">
        <v>0</v>
      </c>
      <c r="H45" s="92"/>
      <c r="I45" s="92"/>
    </row>
    <row r="46" spans="1:9" x14ac:dyDescent="0.55000000000000004">
      <c r="A46" s="70">
        <v>44342</v>
      </c>
      <c r="B46" s="105" t="s">
        <v>306</v>
      </c>
      <c r="C46" s="67">
        <f t="shared" si="0"/>
        <v>142589</v>
      </c>
      <c r="D46" s="67">
        <v>93243</v>
      </c>
      <c r="E46" s="67">
        <v>172</v>
      </c>
      <c r="F46" s="67">
        <v>49174</v>
      </c>
      <c r="G46" s="67">
        <v>0</v>
      </c>
      <c r="H46" s="92"/>
      <c r="I46" s="92"/>
    </row>
    <row r="47" spans="1:9" x14ac:dyDescent="0.55000000000000004">
      <c r="A47" s="70">
        <v>44341</v>
      </c>
      <c r="B47" s="105" t="s">
        <v>295</v>
      </c>
      <c r="C47" s="67">
        <f t="shared" si="0"/>
        <v>139652</v>
      </c>
      <c r="D47" s="67">
        <v>87114</v>
      </c>
      <c r="E47" s="67">
        <v>476</v>
      </c>
      <c r="F47" s="67">
        <v>52062</v>
      </c>
      <c r="G47" s="67">
        <v>0</v>
      </c>
      <c r="H47" s="92"/>
      <c r="I47" s="92"/>
    </row>
    <row r="48" spans="1:9" x14ac:dyDescent="0.55000000000000004">
      <c r="A48" s="70">
        <v>44340</v>
      </c>
      <c r="B48" s="105" t="s">
        <v>294</v>
      </c>
      <c r="C48" s="67">
        <f t="shared" si="0"/>
        <v>330589</v>
      </c>
      <c r="D48" s="67">
        <v>136491</v>
      </c>
      <c r="E48" s="67">
        <v>269</v>
      </c>
      <c r="F48" s="67">
        <v>193829</v>
      </c>
      <c r="G48" s="67">
        <v>0</v>
      </c>
      <c r="H48" s="92"/>
      <c r="I48" s="92"/>
    </row>
    <row r="49" spans="1:9" x14ac:dyDescent="0.55000000000000004">
      <c r="A49" s="70">
        <v>44337</v>
      </c>
      <c r="B49" s="105" t="s">
        <v>304</v>
      </c>
      <c r="C49" s="67">
        <f t="shared" si="0"/>
        <v>249021</v>
      </c>
      <c r="D49" s="67">
        <v>99918</v>
      </c>
      <c r="E49" s="67"/>
      <c r="F49" s="67">
        <v>149103</v>
      </c>
      <c r="G49" s="67"/>
      <c r="H49" s="92"/>
      <c r="I49" s="92"/>
    </row>
    <row r="50" spans="1:9" x14ac:dyDescent="0.55000000000000004">
      <c r="A50" s="70">
        <v>44336</v>
      </c>
      <c r="B50" s="105" t="s">
        <v>305</v>
      </c>
      <c r="C50" s="67">
        <f t="shared" si="0"/>
        <v>190533</v>
      </c>
      <c r="D50" s="67">
        <v>81422</v>
      </c>
      <c r="E50" s="67"/>
      <c r="F50" s="67">
        <v>109111</v>
      </c>
      <c r="G50" s="67"/>
      <c r="H50" s="92"/>
      <c r="I50" s="92"/>
    </row>
    <row r="51" spans="1:9" x14ac:dyDescent="0.55000000000000004">
      <c r="A51" s="70">
        <v>44335</v>
      </c>
      <c r="B51" s="105" t="s">
        <v>306</v>
      </c>
      <c r="C51" s="67">
        <f t="shared" si="0"/>
        <v>267866</v>
      </c>
      <c r="D51" s="67">
        <v>88163</v>
      </c>
      <c r="E51" s="67"/>
      <c r="F51" s="67">
        <v>179703</v>
      </c>
      <c r="G51" s="67"/>
      <c r="H51" s="92"/>
      <c r="I51" s="92"/>
    </row>
    <row r="52" spans="1:9" x14ac:dyDescent="0.55000000000000004">
      <c r="A52" s="70">
        <v>44334</v>
      </c>
      <c r="B52" s="105" t="s">
        <v>295</v>
      </c>
      <c r="C52" s="67">
        <f t="shared" si="0"/>
        <v>250244</v>
      </c>
      <c r="D52" s="67">
        <v>94577</v>
      </c>
      <c r="E52" s="67"/>
      <c r="F52" s="67">
        <v>155667</v>
      </c>
      <c r="G52" s="67"/>
      <c r="H52" s="92"/>
      <c r="I52" s="92"/>
    </row>
    <row r="53" spans="1:9" x14ac:dyDescent="0.55000000000000004">
      <c r="A53" s="70">
        <v>44333</v>
      </c>
      <c r="B53" s="105" t="s">
        <v>294</v>
      </c>
      <c r="C53" s="67">
        <f t="shared" si="0"/>
        <v>349566</v>
      </c>
      <c r="D53" s="67">
        <v>133843</v>
      </c>
      <c r="E53" s="67"/>
      <c r="F53" s="67">
        <v>215723</v>
      </c>
      <c r="G53" s="67"/>
      <c r="H53" s="92"/>
      <c r="I53" s="92"/>
    </row>
    <row r="54" spans="1:9" x14ac:dyDescent="0.55000000000000004">
      <c r="A54" s="70">
        <v>44330</v>
      </c>
      <c r="B54" s="105" t="s">
        <v>304</v>
      </c>
      <c r="C54" s="67">
        <f t="shared" si="0"/>
        <v>242878</v>
      </c>
      <c r="D54" s="67">
        <v>99493</v>
      </c>
      <c r="E54" s="67"/>
      <c r="F54" s="67">
        <v>143385</v>
      </c>
      <c r="G54" s="67"/>
      <c r="H54" s="92"/>
      <c r="I54" s="92"/>
    </row>
    <row r="55" spans="1:9" x14ac:dyDescent="0.55000000000000004">
      <c r="A55" s="70">
        <v>44329</v>
      </c>
      <c r="B55" s="105" t="s">
        <v>305</v>
      </c>
      <c r="C55" s="67">
        <f t="shared" si="0"/>
        <v>219139</v>
      </c>
      <c r="D55" s="67">
        <v>93429</v>
      </c>
      <c r="E55" s="67"/>
      <c r="F55" s="67">
        <v>125710</v>
      </c>
      <c r="G55" s="67"/>
      <c r="H55" s="92"/>
      <c r="I55" s="92"/>
    </row>
    <row r="56" spans="1:9" x14ac:dyDescent="0.55000000000000004">
      <c r="A56" s="70">
        <v>44328</v>
      </c>
      <c r="B56" s="105" t="s">
        <v>306</v>
      </c>
      <c r="C56" s="67">
        <f t="shared" si="0"/>
        <v>181720</v>
      </c>
      <c r="D56" s="67">
        <v>82959</v>
      </c>
      <c r="E56" s="67"/>
      <c r="F56" s="67">
        <v>98761</v>
      </c>
      <c r="G56" s="67"/>
      <c r="H56" s="92"/>
      <c r="I56" s="92"/>
    </row>
    <row r="57" spans="1:9" x14ac:dyDescent="0.55000000000000004">
      <c r="A57" s="70">
        <v>44327</v>
      </c>
      <c r="B57" s="105" t="s">
        <v>307</v>
      </c>
      <c r="C57" s="67">
        <f t="shared" si="0"/>
        <v>168738</v>
      </c>
      <c r="D57" s="67">
        <v>90287</v>
      </c>
      <c r="E57" s="67"/>
      <c r="F57" s="67">
        <v>78451</v>
      </c>
      <c r="G57" s="67"/>
      <c r="H57" s="92"/>
      <c r="I57" s="92"/>
    </row>
    <row r="58" spans="1:9" x14ac:dyDescent="0.55000000000000004">
      <c r="A58" s="70">
        <v>44326</v>
      </c>
      <c r="B58" s="105" t="s">
        <v>294</v>
      </c>
      <c r="C58" s="67">
        <f t="shared" si="0"/>
        <v>223504</v>
      </c>
      <c r="D58" s="67">
        <v>155255</v>
      </c>
      <c r="E58" s="67"/>
      <c r="F58" s="67">
        <v>68249</v>
      </c>
      <c r="G58" s="67"/>
      <c r="H58" s="92"/>
      <c r="I58" s="92"/>
    </row>
    <row r="59" spans="1:9" x14ac:dyDescent="0.55000000000000004">
      <c r="A59" s="70">
        <v>44323</v>
      </c>
      <c r="B59" s="105" t="s">
        <v>304</v>
      </c>
      <c r="C59" s="67">
        <f t="shared" si="0"/>
        <v>140344</v>
      </c>
      <c r="D59" s="67">
        <v>97165</v>
      </c>
      <c r="E59" s="67"/>
      <c r="F59" s="67">
        <v>43179</v>
      </c>
      <c r="G59" s="67"/>
      <c r="H59" s="92"/>
      <c r="I59" s="92"/>
    </row>
    <row r="60" spans="1:9" x14ac:dyDescent="0.55000000000000004">
      <c r="A60" s="70">
        <v>44322</v>
      </c>
      <c r="B60" s="105" t="s">
        <v>305</v>
      </c>
      <c r="C60" s="67">
        <f t="shared" si="0"/>
        <v>331914</v>
      </c>
      <c r="D60" s="67">
        <v>268978</v>
      </c>
      <c r="E60" s="67"/>
      <c r="F60" s="67">
        <v>62936</v>
      </c>
      <c r="G60" s="67"/>
      <c r="H60" s="92"/>
      <c r="I60" s="92"/>
    </row>
    <row r="61" spans="1:9" x14ac:dyDescent="0.55000000000000004">
      <c r="A61" s="70">
        <v>44316</v>
      </c>
      <c r="B61" s="105" t="s">
        <v>304</v>
      </c>
      <c r="C61" s="67">
        <f t="shared" si="0"/>
        <v>274907</v>
      </c>
      <c r="D61" s="67">
        <v>227667</v>
      </c>
      <c r="E61" s="67"/>
      <c r="F61" s="67">
        <v>47240</v>
      </c>
      <c r="G61" s="67"/>
      <c r="H61" s="92"/>
      <c r="I61" s="92"/>
    </row>
    <row r="62" spans="1:9" x14ac:dyDescent="0.55000000000000004">
      <c r="A62" s="70">
        <v>44314</v>
      </c>
      <c r="B62" s="105" t="s">
        <v>306</v>
      </c>
      <c r="C62" s="67">
        <f t="shared" si="0"/>
        <v>238273</v>
      </c>
      <c r="D62" s="67">
        <v>194005</v>
      </c>
      <c r="E62" s="67"/>
      <c r="F62" s="67">
        <v>44268</v>
      </c>
      <c r="G62" s="67"/>
      <c r="H62" s="92"/>
      <c r="I62" s="92"/>
    </row>
    <row r="63" spans="1:9" x14ac:dyDescent="0.55000000000000004">
      <c r="A63" s="70">
        <v>44313</v>
      </c>
      <c r="B63" s="105" t="s">
        <v>295</v>
      </c>
      <c r="C63" s="67">
        <f t="shared" si="0"/>
        <v>203174</v>
      </c>
      <c r="D63" s="67">
        <v>172069</v>
      </c>
      <c r="E63" s="67"/>
      <c r="F63" s="67">
        <v>31105</v>
      </c>
      <c r="G63" s="67"/>
      <c r="H63" s="92"/>
      <c r="I63" s="92"/>
    </row>
    <row r="64" spans="1:9" x14ac:dyDescent="0.55000000000000004">
      <c r="A64" s="70">
        <v>44312</v>
      </c>
      <c r="B64" s="105" t="s">
        <v>308</v>
      </c>
      <c r="C64" s="67">
        <f t="shared" si="0"/>
        <v>263328</v>
      </c>
      <c r="D64" s="67">
        <v>221677</v>
      </c>
      <c r="E64" s="67"/>
      <c r="F64" s="67">
        <v>41651</v>
      </c>
      <c r="G64" s="67"/>
      <c r="H64" s="92"/>
      <c r="I64" s="92"/>
    </row>
    <row r="65" spans="1:11" x14ac:dyDescent="0.55000000000000004">
      <c r="A65" s="70">
        <v>44309</v>
      </c>
      <c r="B65" s="105" t="s">
        <v>309</v>
      </c>
      <c r="C65" s="67">
        <f t="shared" si="0"/>
        <v>177672</v>
      </c>
      <c r="D65" s="67">
        <v>147989</v>
      </c>
      <c r="E65" s="67"/>
      <c r="F65" s="67">
        <v>29683</v>
      </c>
      <c r="G65" s="67"/>
      <c r="H65" s="92"/>
      <c r="I65" s="92"/>
    </row>
    <row r="66" spans="1:11" x14ac:dyDescent="0.55000000000000004">
      <c r="A66" s="70">
        <v>44308</v>
      </c>
      <c r="B66" s="105" t="s">
        <v>310</v>
      </c>
      <c r="C66" s="67">
        <f t="shared" si="0"/>
        <v>150489</v>
      </c>
      <c r="D66" s="67">
        <v>128634</v>
      </c>
      <c r="E66" s="67"/>
      <c r="F66" s="67">
        <v>21855</v>
      </c>
      <c r="G66" s="67"/>
      <c r="H66" s="92"/>
      <c r="I66" s="92"/>
    </row>
    <row r="67" spans="1:11" x14ac:dyDescent="0.55000000000000004">
      <c r="A67" s="70">
        <v>44307</v>
      </c>
      <c r="B67" s="105" t="s">
        <v>311</v>
      </c>
      <c r="C67" s="67">
        <f t="shared" si="0"/>
        <v>152884</v>
      </c>
      <c r="D67" s="67">
        <v>126188</v>
      </c>
      <c r="E67" s="67"/>
      <c r="F67" s="67">
        <v>26696</v>
      </c>
      <c r="G67" s="67"/>
      <c r="H67" s="92"/>
      <c r="I67" s="92"/>
    </row>
    <row r="68" spans="1:11" x14ac:dyDescent="0.55000000000000004">
      <c r="A68" s="70">
        <v>44306</v>
      </c>
      <c r="B68" s="105" t="s">
        <v>295</v>
      </c>
      <c r="C68" s="67">
        <f t="shared" si="0"/>
        <v>126419</v>
      </c>
      <c r="D68" s="67">
        <v>98622</v>
      </c>
      <c r="E68" s="67"/>
      <c r="F68" s="67">
        <v>27797</v>
      </c>
      <c r="G68" s="67"/>
      <c r="H68" s="92"/>
      <c r="I68" s="92"/>
    </row>
    <row r="69" spans="1:11" x14ac:dyDescent="0.55000000000000004">
      <c r="A69" s="79">
        <v>44305</v>
      </c>
      <c r="B69" s="69" t="str">
        <f t="shared" ref="B69:B74" si="1">"("&amp;TEXT(A69,"aaa")&amp;")"</f>
        <v>(月)</v>
      </c>
      <c r="C69" s="67">
        <f t="shared" ref="C69:C99" si="2">SUM(D69:G69)</f>
        <v>119032</v>
      </c>
      <c r="D69" s="67">
        <v>64725</v>
      </c>
      <c r="E69" s="67"/>
      <c r="F69" s="67">
        <v>54307</v>
      </c>
      <c r="G69" s="67"/>
      <c r="H69" s="92"/>
      <c r="I69" s="92"/>
    </row>
    <row r="70" spans="1:11" x14ac:dyDescent="0.55000000000000004">
      <c r="A70" s="70">
        <v>44302</v>
      </c>
      <c r="B70" s="69" t="str">
        <f t="shared" si="1"/>
        <v>(金)</v>
      </c>
      <c r="C70" s="67">
        <f t="shared" si="2"/>
        <v>69687</v>
      </c>
      <c r="D70" s="67">
        <v>29696</v>
      </c>
      <c r="E70" s="67"/>
      <c r="F70" s="67">
        <v>39991</v>
      </c>
      <c r="G70" s="67"/>
      <c r="H70" s="92"/>
      <c r="I70" s="92"/>
    </row>
    <row r="71" spans="1:11" x14ac:dyDescent="0.55000000000000004">
      <c r="A71" s="70">
        <v>44301</v>
      </c>
      <c r="B71" s="69" t="str">
        <f t="shared" si="1"/>
        <v>(木)</v>
      </c>
      <c r="C71" s="67">
        <f t="shared" si="2"/>
        <v>52620</v>
      </c>
      <c r="D71" s="67">
        <v>16637</v>
      </c>
      <c r="E71" s="67"/>
      <c r="F71" s="67">
        <v>35983</v>
      </c>
      <c r="G71" s="67"/>
      <c r="H71" s="92"/>
      <c r="I71" s="92"/>
    </row>
    <row r="72" spans="1:11" x14ac:dyDescent="0.55000000000000004">
      <c r="A72" s="70">
        <v>44300</v>
      </c>
      <c r="B72" s="69" t="str">
        <f t="shared" si="1"/>
        <v>(水)</v>
      </c>
      <c r="C72" s="67">
        <f t="shared" si="2"/>
        <v>50996</v>
      </c>
      <c r="D72" s="67">
        <v>9569</v>
      </c>
      <c r="E72" s="67"/>
      <c r="F72" s="67">
        <v>41427</v>
      </c>
      <c r="G72" s="67"/>
      <c r="H72" s="92"/>
      <c r="I72" s="92"/>
    </row>
    <row r="73" spans="1:11" x14ac:dyDescent="0.55000000000000004">
      <c r="A73" s="68">
        <v>44299</v>
      </c>
      <c r="B73" s="69" t="str">
        <f t="shared" si="1"/>
        <v>(火)</v>
      </c>
      <c r="C73" s="67">
        <f t="shared" ref="C73:C74" si="3">SUM(D73:G73)</f>
        <v>53986</v>
      </c>
      <c r="D73" s="67">
        <v>13896</v>
      </c>
      <c r="E73" s="67"/>
      <c r="F73" s="67">
        <v>40090</v>
      </c>
      <c r="G73" s="67"/>
      <c r="H73" s="92"/>
      <c r="I73" s="92"/>
    </row>
    <row r="74" spans="1:11" x14ac:dyDescent="0.55000000000000004">
      <c r="A74" s="68">
        <v>44298</v>
      </c>
      <c r="B74" s="69" t="str">
        <f t="shared" si="1"/>
        <v>(月)</v>
      </c>
      <c r="C74" s="67">
        <f t="shared" si="3"/>
        <v>96936</v>
      </c>
      <c r="D74" s="67">
        <v>26850</v>
      </c>
      <c r="E74" s="67"/>
      <c r="F74" s="67">
        <v>70086</v>
      </c>
      <c r="G74" s="67"/>
      <c r="H74" s="92"/>
      <c r="I74" s="92"/>
    </row>
    <row r="75" spans="1:11" x14ac:dyDescent="0.55000000000000004">
      <c r="A75" s="90"/>
      <c r="B75" s="91"/>
      <c r="C75" s="91"/>
      <c r="D75" s="91"/>
      <c r="E75" s="91"/>
      <c r="F75" s="91"/>
      <c r="G75" s="92"/>
      <c r="H75" s="92"/>
    </row>
    <row r="76" spans="1:11" x14ac:dyDescent="0.55000000000000004">
      <c r="A76" s="93" t="s">
        <v>325</v>
      </c>
      <c r="B76" s="92"/>
      <c r="C76" s="92"/>
      <c r="D76" s="92"/>
      <c r="E76" s="92"/>
      <c r="F76" s="92"/>
      <c r="G76" s="93"/>
      <c r="H76" s="92"/>
    </row>
    <row r="77" spans="1:11" x14ac:dyDescent="0.55000000000000004">
      <c r="A77" s="76" t="s">
        <v>321</v>
      </c>
      <c r="B77" s="93"/>
      <c r="C77" s="93"/>
      <c r="D77" s="93"/>
      <c r="E77" s="93"/>
      <c r="F77" s="93"/>
      <c r="H77" s="92"/>
    </row>
    <row r="78" spans="1:11" x14ac:dyDescent="0.55000000000000004">
      <c r="A78" s="76" t="s">
        <v>322</v>
      </c>
      <c r="H78" s="92"/>
    </row>
    <row r="79" spans="1:11" x14ac:dyDescent="0.55000000000000004">
      <c r="A79" s="76" t="s">
        <v>323</v>
      </c>
      <c r="H79" s="92"/>
    </row>
    <row r="80" spans="1:11" x14ac:dyDescent="0.55000000000000004">
      <c r="A80" s="76" t="s">
        <v>324</v>
      </c>
      <c r="H80" s="92"/>
      <c r="I80" s="94"/>
      <c r="J80" s="94"/>
      <c r="K80" s="94"/>
    </row>
    <row r="81" spans="8:8" x14ac:dyDescent="0.55000000000000004">
      <c r="H81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2021-07-26T14:53:08Z</dcterms:modified>
</cp:coreProperties>
</file>