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DDC452BF-1B34-4252-9618-C4A834D3AE19}" xr6:coauthVersionLast="47" xr6:coauthVersionMax="47" xr10:uidLastSave="{00000000-0000-0000-0000-000000000000}"/>
  <bookViews>
    <workbookView xWindow="-315" yWindow="-15630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2" i="11" l="1"/>
  <c r="B42" i="11"/>
  <c r="D41" i="11"/>
  <c r="B41" i="11"/>
  <c r="D40" i="11"/>
  <c r="B40" i="11"/>
  <c r="D39" i="11"/>
  <c r="B39" i="11"/>
  <c r="D38" i="11"/>
  <c r="B38" i="11"/>
  <c r="D37" i="11"/>
  <c r="B37" i="11"/>
  <c r="G2" i="11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<sst xmlns="http://schemas.openxmlformats.org/spreadsheetml/2006/main" count="37429" uniqueCount="364">
  <si>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</si>
  <si>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</si>
  <si>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</si>
  <si>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</si>
  <si>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</si>
  <si>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</si>
  <si>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</si>
  <si>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</si>
  <si>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</si>
  <si>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</si>
  <si>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</si>
  <si>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</si>
  <si>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</si>
  <si>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</si>
  <si>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</si>
  <si>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</si>
  <si>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</si>
  <si>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</si>
  <si>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</si>
  <si>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</si>
  <si>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</si>
  <si>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</si>
  <si>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</si>
  <si>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</si>
  <si>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</si>
  <si>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</si>
  <si>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</si>
  <si>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</si>
  <si>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</si>
  <si>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</si>
  <si>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</si>
  <si>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</si>
  <si>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</si>
  <si>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</si>
  <si>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</si>
  <si>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</si>
  <si>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</si>
  <si>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</si>
  <si>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</si>
  <si>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</si>
  <si>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</si>
  <si>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</si>
  <si>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</si>
  <si>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</si>
  <si>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</si>
  <si>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</si>
  <si>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</si>
  <si>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</si>
  <si>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</si>
  <si>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</si>
  <si>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</si>
  <si>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</si>
  <si>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</si>
  <si>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</si>
  <si>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</si>
  <si>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</si>
  <si>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</si>
  <si>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</si>
  <si>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</si>
  <si>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</si>
  <si>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</si>
  <si>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</si>
  <si>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</si>
  <si>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</si>
  <si>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</si>
  <si>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</si>
  <si>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</si>
  <si>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</si>
  <si>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</si>
  <si>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</si>
  <si>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</si>
  <si>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</si>
  <si>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</si>
  <si>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</si>
  <si>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</si>
  <si>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</si>
  <si>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</si>
  <si>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</si>
  <si>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</si>
  <si>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</si>
  <si>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</si>
  <si>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</si>
  <si>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</si>
  <si>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</si>
  <si>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</si>
  <si>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</si>
  <si>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</si>
  <si>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</si>
  <si>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</si>
  <si>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</si>
  <si>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</si>
  <si>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</si>
  <si>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</si>
  <si>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</si>
  <si>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</si>
  <si>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</si>
  <si>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</si>
  <si>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</si>
  <si>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</si>
  <si>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</si>
  <si>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</si>
  <si>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</si>
  <si>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</si>
  <si>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</si>
  <si>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</si>
  <si>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</si>
  <si>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</si>
  <si>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</si>
  <si>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</si>
  <si>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</si>
  <si>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</si>
  <si>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</si>
  <si>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</si>
  <si>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</si>
  <si>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</si>
  <si>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</si>
  <si>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</si>
  <si>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</si>
  <si>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</si>
  <si>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</si>
  <si>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</si>
  <si>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</si>
  <si>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</si>
  <si>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</si>
  <si>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</si>
  <si>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</si>
  <si>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</si>
  <si>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</si>
  <si>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</si>
  <si>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</si>
  <si>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</si>
  <si>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</si>
  <si>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</si>
  <si>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</si>
  <si>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</si>
  <si>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</si>
  <si>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</si>
  <si>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</si>
  <si>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</si>
  <si>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</si>
  <si>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</si>
  <si>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</si>
  <si>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</si>
  <si>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</si>
  <si>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</si>
  <si>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</si>
  <si>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</si>
  <si>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</si>
  <si>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</si>
  <si>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</si>
  <si>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</si>
  <si>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</si>
  <si>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</si>
  <si>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</si>
  <si>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</si>
  <si>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</si>
  <si>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</si>
  <si>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</si>
  <si>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</si>
  <si>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</si>
  <si>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</si>
  <si>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</si>
  <si>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</si>
  <si>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</si>
  <si>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</si>
  <si>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</si>
  <si>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</si>
  <si>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</si>
  <si>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</si>
  <si>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</si>
  <si>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</si>
  <si>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</si>
  <si>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</si>
  <si>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</si>
  <si>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</si>
  <si>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</si>
  <si>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</si>
  <si>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</si>
  <si>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</si>
  <si>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</si>
  <si>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</si>
  <si>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</si>
  <si>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</si>
  <si>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</si>
  <si>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</si>
  <si>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</si>
  <si>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</si>
  <si>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</si>
  <si>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</si>
  <si>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</si>
  <si>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</si>
  <si>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</si>
  <si>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</si>
  <si>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</si>
  <si>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</si>
  <si>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</si>
  <si>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</si>
  <si>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</si>
  <si>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</si>
  <si>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</si>
  <si>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</si>
  <si>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</si>
  <si>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</si>
  <si>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</si>
  <si>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</si>
  <si>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</si>
  <si>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</si>
  <si>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</si>
  <si>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</si>
  <si>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</si>
  <si>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</si>
  <si>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</si>
  <si>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</si>
  <si>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</si>
  <si>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</si>
  <si>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</si>
  <si>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</si>
  <si>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</si>
  <si>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</si>
  <si>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</si>
  <si>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</si>
  <si>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</si>
  <si>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</si>
  <si>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</si>
  <si>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</si>
  <si>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</si>
  <si>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</si>
  <si>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</si>
  <si>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</si>
  <si>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</si>
  <si>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</si>
  <si>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</si>
  <si>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</si>
  <si>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</si>
  <si>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</si>
  <si>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</si>
  <si>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</si>
  <si>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</si>
  <si>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</si>
  <si>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</si>
  <si>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</si>
  <si>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</si>
  <si>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</si>
  <si>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</si>
  <si>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</si>
  <si>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</si>
  <si>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</si>
  <si>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</si>
  <si>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</si>
  <si>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</si>
  <si>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</si>
  <si>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</si>
  <si>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</si>
  <si>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</si>
  <si>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</si>
  <si>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</si>
  <si>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</si>
  <si>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</si>
  <si>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</si>
  <si>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</si>
  <si>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</si>
  <si>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</si>
  <si>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</si>
  <si>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</si>
  <si>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</si>
  <si>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</si>
  <si>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</si>
  <si>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</si>
  <si>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</si>
  <si>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</si>
  <si>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</si>
  <si>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</si>
  <si>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</si>
  <si>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</si>
  <si>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</si>
  <si>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</si>
  <si>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</si>
  <si>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</si>
  <si>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</si>
  <si>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</si>
  <si>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</si>
  <si>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</si>
  <si>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</si>
  <si>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</si>
  <si>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</si>
  <si>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</si>
  <si>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</si>
  <si>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</si>
  <si>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</si>
  <si>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</si>
  <si>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</si>
  <si>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</si>
  <si>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</si>
  <si>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</si>
  <si>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</si>
  <si>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</si>
  <si>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</si>
  <si>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</si>
  <si>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</si>
  <si>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</si>
  <si>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</si>
  <si>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</si>
  <si>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</si>
  <si>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</si>
  <si>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</si>
  <si>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</si>
  <si>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</si>
  <si>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</si>
  <si>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</si>
  <si>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</si>
  <si>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</si>
  <si>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</si>
  <si>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</si>
  <si>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</si>
  <si>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</si>
  <si>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</si>
  <si>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</si>
  <si>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</si>
  <si>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</si>
  <si>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</si>
  <si>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</si>
  <si>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</si>
  <si>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</si>
  <si>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</si>
  <si>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</si>
  <si>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</si>
  <si>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</si>
  <si>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</si>
  <si>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</si>
  <si>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</si>
  <si>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</si>
  <si>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</si>
  <si>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</si>
  <si>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</si>
  <si>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</si>
  <si>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</si>
  <si>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</si>
  <si>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</si>
  <si>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</si>
  <si>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</si>
  <si>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</si>
  <si>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</si>
  <si>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</si>
  <si>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</si>
  <si>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</si>
  <si>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</si>
  <si>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</si>
  <si>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</si>
  <si>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</si>
  <si>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</si>
  <si>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</si>
  <si>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</si>
  <si>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</si>
  <si>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</si>
  <si>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</si>
  <si>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</si>
  <si>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</si>
  <si>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</si>
  <si>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</si>
  <si>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t>https://www.mhlw.go.jp/stf/seisakunitsuite/bunya/0000121431_00308.html</t>
    <phoneticPr fontId="1"/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</si>
  <si>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</si>
  <si>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</si>
  <si>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</si>
  <si>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（９月２９日公表時点）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</si>
</sst>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5" fillId="0" borderId="7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87"/>
  <sheetViews>
    <sheetView workbookViewId="0">
      <pane ySplit="1" topLeftCell="A1760" activePane="bottomLeft" state="frozen"/>
      <selection activeCell="O1257" sqref="O1257:P1784"/>
      <selection pane="bottomLeft" activeCell="O1257" sqref="O1257:P1784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31495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17821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14541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25219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39726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7482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8980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97080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148679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186430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186725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202115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35276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25625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280104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249267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277465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20148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289806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40788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26577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7609</v>
      </c>
      <c r="P1320" s="26">
        <v>809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8647</v>
      </c>
      <c r="P1323" s="26">
        <v>695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10066</v>
      </c>
      <c r="P1326" s="26">
        <v>879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316991</v>
      </c>
      <c r="P1329" s="26">
        <v>71452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147124</v>
      </c>
      <c r="P1332" s="26">
        <v>54043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62781</v>
      </c>
      <c r="P1335" s="26">
        <v>7816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74633</v>
      </c>
      <c r="P1338" s="26">
        <v>8918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261232</v>
      </c>
      <c r="P1341" s="26">
        <v>97416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222590</v>
      </c>
      <c r="P1344" s="26">
        <v>124001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245030</v>
      </c>
      <c r="P1347" s="26">
        <v>153207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252143</v>
      </c>
      <c r="P1350" s="26">
        <v>179358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234552</v>
      </c>
      <c r="P1353" s="26">
        <v>193252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138421</v>
      </c>
      <c r="P1356" s="26">
        <v>34569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187806</v>
      </c>
      <c r="P1359" s="26">
        <v>24324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344202</v>
      </c>
      <c r="P1362" s="26">
        <v>268097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349066</v>
      </c>
      <c r="P1365" s="26">
        <v>223090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396872</v>
      </c>
      <c r="P1368" s="26">
        <v>251880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404560</v>
      </c>
      <c r="P1371" s="26">
        <v>136207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380382</v>
      </c>
      <c r="P1374" s="26">
        <v>208284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286096</v>
      </c>
      <c r="P1377" s="26">
        <v>43226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326131</v>
      </c>
      <c r="P1380" s="26">
        <v>27007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585303</v>
      </c>
      <c r="P1383" s="26">
        <v>204269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606847</v>
      </c>
      <c r="P1386" s="26">
        <v>63373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669196</v>
      </c>
      <c r="P1389" s="26">
        <v>62109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640315</v>
      </c>
      <c r="P1392" s="26">
        <v>106936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619069</v>
      </c>
      <c r="P1395" s="26">
        <v>124198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474737</v>
      </c>
      <c r="P1398" s="26">
        <v>59997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462877</v>
      </c>
      <c r="P1401" s="26">
        <v>66399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666348</v>
      </c>
      <c r="P1404" s="26">
        <v>236810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715942</v>
      </c>
      <c r="P1407" s="26">
        <v>211590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742754</v>
      </c>
      <c r="P1410" s="26">
        <v>233364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734936</v>
      </c>
      <c r="P1413" s="26">
        <v>227117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720379</v>
      </c>
      <c r="P1416" s="26">
        <v>218683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618421</v>
      </c>
      <c r="P1419" s="26">
        <v>128887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564582</v>
      </c>
      <c r="P1422" s="26">
        <v>180366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773309</v>
      </c>
      <c r="P1425" s="26">
        <v>324307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799579</v>
      </c>
      <c r="P1428" s="26">
        <v>322900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778650</v>
      </c>
      <c r="P1431" s="26">
        <v>386292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749607</v>
      </c>
      <c r="P1434" s="26">
        <v>386690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760259</v>
      </c>
      <c r="P1437" s="26">
        <v>359493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661447</v>
      </c>
      <c r="P1440" s="26">
        <v>275918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601322</v>
      </c>
      <c r="P1443" s="26">
        <v>316835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698716</v>
      </c>
      <c r="P1446" s="26">
        <v>539567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697737</v>
      </c>
      <c r="P1449" s="26">
        <v>554631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680549</v>
      </c>
      <c r="P1452" s="26">
        <v>606601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692224</v>
      </c>
      <c r="P1455" s="26">
        <v>599016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673870</v>
      </c>
      <c r="P1458" s="26">
        <v>571569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660207</v>
      </c>
      <c r="P1461" s="26">
        <v>442815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659181</v>
      </c>
      <c r="P1464" s="26">
        <v>438907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758278</v>
      </c>
      <c r="P1467" s="26">
        <v>625291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759372</v>
      </c>
      <c r="P1470" s="26">
        <v>655004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771807</v>
      </c>
      <c r="P1473" s="26">
        <v>687342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746618</v>
      </c>
      <c r="P1476" s="26">
        <v>692893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740462</v>
      </c>
      <c r="P1479" s="26">
        <v>697469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732279</v>
      </c>
      <c r="P1482" s="26">
        <v>584500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762140</v>
      </c>
      <c r="P1485" s="26">
        <v>536923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770869</v>
      </c>
      <c r="P1488" s="26">
        <v>703267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783358</v>
      </c>
      <c r="P1491" s="26">
        <v>737555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815118</v>
      </c>
      <c r="P1494" s="26">
        <v>725679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626685</v>
      </c>
      <c r="P1497" s="26">
        <v>701266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573372</v>
      </c>
      <c r="P1500" s="26">
        <v>709777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838670</v>
      </c>
      <c r="P1503" s="26">
        <v>604625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813060</v>
      </c>
      <c r="P1506" s="26">
        <v>536506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947962</v>
      </c>
      <c r="P1509" s="26">
        <v>647998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983563</v>
      </c>
      <c r="P1512" s="26">
        <v>661584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998818</v>
      </c>
      <c r="P1515" s="26">
        <v>637190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1001954</v>
      </c>
      <c r="P1518" s="26">
        <v>634342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1003411</v>
      </c>
      <c r="P1521" s="26">
        <v>632001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986788</v>
      </c>
      <c r="P1524" s="26">
        <v>610011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737642</v>
      </c>
      <c r="P1527" s="26">
        <v>618396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828956</v>
      </c>
      <c r="P1530" s="26">
        <v>673218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859366</v>
      </c>
      <c r="P1533" s="26">
        <v>657921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837281</v>
      </c>
      <c r="P1536" s="26">
        <v>666788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823487</v>
      </c>
      <c r="P1539" s="26">
        <v>640834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855335</v>
      </c>
      <c r="P1542" s="26">
        <v>631048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790974</v>
      </c>
      <c r="P1545" s="26">
        <v>636392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593092</v>
      </c>
      <c r="P1548" s="26">
        <v>652738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508210</v>
      </c>
      <c r="P1551" s="26">
        <v>630649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772974</v>
      </c>
      <c r="P1554" s="26">
        <v>644554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704007</v>
      </c>
      <c r="P1557" s="26">
        <v>690513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301380</v>
      </c>
      <c r="P1560" s="26">
        <v>273770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236968</v>
      </c>
      <c r="P1563" s="26">
        <v>194725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443751</v>
      </c>
      <c r="P1566" s="26">
        <v>732783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399220</v>
      </c>
      <c r="P1569" s="26">
        <v>681397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559286</v>
      </c>
      <c r="P1572" s="26">
        <v>771622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600808</v>
      </c>
      <c r="P1575" s="26">
        <v>770329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587458</v>
      </c>
      <c r="P1578" s="26">
        <v>778958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587866</v>
      </c>
      <c r="P1581" s="26">
        <v>763593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620956</v>
      </c>
      <c r="P1584" s="26">
        <v>769254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619388</v>
      </c>
      <c r="P1587" s="26">
        <v>790034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443933</v>
      </c>
      <c r="P1590" s="26">
        <v>1061133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550719</v>
      </c>
      <c r="P1593" s="26">
        <v>563660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567255</v>
      </c>
      <c r="P1596" s="26">
        <v>597177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557600</v>
      </c>
      <c r="P1599" s="26">
        <v>591815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546733</v>
      </c>
      <c r="P1602" s="26">
        <v>580960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565961</v>
      </c>
      <c r="P1605" s="26">
        <v>614508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685633</v>
      </c>
      <c r="P1608" s="26">
        <v>629070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-3895377</v>
      </c>
      <c r="P1611" s="26">
        <v>-310606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164444</v>
      </c>
      <c r="P1614" s="26">
        <v>101557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477718</v>
      </c>
      <c r="P1617" s="26">
        <v>573123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487477</v>
      </c>
      <c r="P1620" s="26">
        <v>497879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481448</v>
      </c>
      <c r="P1623" s="26">
        <v>226355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337906</v>
      </c>
      <c r="P1626" s="26">
        <v>136478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348492</v>
      </c>
      <c r="P1629" s="26">
        <v>252345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-7102291</v>
      </c>
      <c r="P1632" s="26">
        <v>-2490999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426821</v>
      </c>
      <c r="P1635" s="26">
        <v>362081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536114</v>
      </c>
      <c r="P1638" s="26">
        <v>448271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565188</v>
      </c>
      <c r="P1641" s="26">
        <v>435098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561304</v>
      </c>
      <c r="P1644" s="26">
        <v>424160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597078</v>
      </c>
      <c r="P1647" s="26">
        <v>469983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703762</v>
      </c>
      <c r="P1650" s="26">
        <v>528927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-10556218</v>
      </c>
      <c r="P1653" s="26">
        <v>-5382680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531930</v>
      </c>
      <c r="P1656" s="26">
        <v>439512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593542</v>
      </c>
      <c r="P1659" s="26">
        <v>457085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584394</v>
      </c>
      <c r="P1662" s="26">
        <v>450610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551650</v>
      </c>
      <c r="P1665" s="26">
        <v>435942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619406</v>
      </c>
      <c r="P1668" s="26">
        <v>480433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711675</v>
      </c>
      <c r="P1671" s="26">
        <v>595914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-14279400</v>
      </c>
      <c r="P1674" s="26">
        <v>-9133692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369879</v>
      </c>
      <c r="P1677" s="26">
        <v>138959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623764</v>
      </c>
      <c r="P1680" s="26">
        <v>388970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610738</v>
      </c>
      <c r="P1683" s="26">
        <v>368190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392772</v>
      </c>
      <c r="P1686" s="26">
        <v>369782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699577</v>
      </c>
      <c r="P1689" s="26">
        <v>281603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917466</v>
      </c>
      <c r="P1692" s="26">
        <v>323682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-18475910</v>
      </c>
      <c r="P1695" s="26">
        <v>-12985987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581345</v>
      </c>
      <c r="P1698" s="26">
        <v>333034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593383</v>
      </c>
      <c r="P1701" s="26">
        <v>423271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563073</v>
      </c>
      <c r="P1704" s="26">
        <v>451907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546051</v>
      </c>
      <c r="P1707" s="26">
        <v>437398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604731</v>
      </c>
      <c r="P1710" s="26">
        <v>502459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749570</v>
      </c>
      <c r="P1713" s="26">
        <v>609552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-16624513</v>
      </c>
      <c r="P1716" s="26">
        <v>-11216456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487473</v>
      </c>
      <c r="P1719" s="26">
        <v>424128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508477</v>
      </c>
      <c r="P1722" s="26">
        <v>453735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489063</v>
      </c>
      <c r="P1725" s="26">
        <v>451919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472580</v>
      </c>
      <c r="P1728" s="26">
        <v>443000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543179</v>
      </c>
      <c r="P1731" s="26">
        <v>516185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701979</v>
      </c>
      <c r="P1734" s="26">
        <v>597023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-19662746</v>
      </c>
      <c r="P1737" s="26">
        <v>-13226719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147159</v>
      </c>
      <c r="P1740" s="26">
        <v>77566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386513</v>
      </c>
      <c r="P1743" s="26">
        <v>533845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393812</v>
      </c>
      <c r="P1746" s="26">
        <v>500499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184096</v>
      </c>
      <c r="P1749" s="26">
        <v>142533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403596</v>
      </c>
      <c r="P1752" s="26">
        <v>593880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536067</v>
      </c>
      <c r="P1755" s="26">
        <v>750174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-29609943</v>
      </c>
      <c r="P1758" s="26">
        <v>-20678326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335139</v>
      </c>
      <c r="P1761" s="26">
        <v>420857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350997</v>
      </c>
      <c r="P1764" s="26">
        <v>414830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338034</v>
      </c>
      <c r="P1767" s="26">
        <v>378552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318036</v>
      </c>
      <c r="P1770" s="26">
        <v>356494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322822</v>
      </c>
      <c r="P1773" s="26">
        <v>352541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450581</v>
      </c>
      <c r="P1776" s="26">
        <v>444710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326197</v>
      </c>
      <c r="P1779" s="26">
        <v>318027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182766</v>
      </c>
      <c r="P1782" s="26">
        <v>222634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>
        <v>0</v>
      </c>
      <c r="P1785">
        <v>0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>
        <v>0</v>
      </c>
      <c r="P178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>
        <v>0</v>
      </c>
      <c r="P178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6603"/>
  <sheetViews>
    <sheetView workbookViewId="0">
      <pane xSplit="1" ySplit="1" topLeftCell="B26557" activePane="bottomRight" state="frozen"/>
      <selection activeCell="O1257" sqref="O1257:P1784"/>
      <selection pane="topRight" activeCell="O1257" sqref="O1257:P1784"/>
      <selection pane="bottomLeft" activeCell="O1257" sqref="O1257:P1784"/>
      <selection pane="bottomRight" activeCell="O1257" sqref="O1257:P1784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8.796875" style="25" customWidth="1"/>
    <col min="7" max="7" width="9.699218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8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44474</v>
      </c>
      <c r="B3" s="25" t="s">
        <v>153</v>
      </c>
      <c r="C3" s="25">
        <f>IF(D21="", "", D21)</f>
        <v>1701501</v>
      </c>
      <c r="D3" s="25">
        <f>IF(C21="", "", C21)</f>
        <v>23983432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17457</v>
      </c>
      <c r="I3" s="25" t="str">
        <f t="shared" si="1"/>
        <v/>
      </c>
      <c r="J3" s="25">
        <f t="shared" si="1"/>
        <v>655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1664807</v>
      </c>
      <c r="N3" s="25">
        <f t="shared" si="2"/>
        <v>17749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44474</v>
      </c>
      <c r="B4" s="25" t="s">
        <v>154</v>
      </c>
      <c r="C4" s="25">
        <f>IF(D22="", "", D22)</f>
        <v>4262</v>
      </c>
      <c r="D4" s="25">
        <f>IF(C22="", "", C22)</f>
        <v>1071944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137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4118</v>
      </c>
      <c r="N4" s="25">
        <f t="shared" si="2"/>
        <v>7</v>
      </c>
      <c r="O4" s="26">
        <v>0</v>
      </c>
      <c r="P4" s="26">
        <v>0</v>
      </c>
    </row>
    <row r="5" spans="1:17" x14ac:dyDescent="0.45">
      <c r="A5" s="36">
        <f>DATE($A$8, $B$8, $C$8)</f>
        <v>44474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5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8" t="s">
        <v>359</v>
      </c>
      <c r="B9" s="118"/>
      <c r="C9" s="118"/>
      <c r="D9" s="118"/>
      <c r="E9" s="118"/>
      <c r="F9" s="118"/>
      <c r="G9" s="118"/>
      <c r="H9" s="118"/>
      <c r="I9" s="118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8"/>
      <c r="H11" s="118"/>
      <c r="I11" s="120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23983432</v>
      </c>
      <c r="D12" s="45">
        <v>1701501</v>
      </c>
      <c r="E12" s="45">
        <v>17457</v>
      </c>
      <c r="F12" s="45">
        <v>655</v>
      </c>
      <c r="G12" s="45">
        <v>1664807</v>
      </c>
      <c r="H12" s="45">
        <v>17749</v>
      </c>
      <c r="I12" s="3"/>
      <c r="J12" s="55"/>
      <c r="K12" s="121" t="s">
        <v>354</v>
      </c>
      <c r="L12" s="121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1071944</v>
      </c>
      <c r="D13" s="45">
        <v>4262</v>
      </c>
      <c r="E13" s="45">
        <v>137</v>
      </c>
      <c r="F13" s="45">
        <v>0</v>
      </c>
      <c r="G13" s="45">
        <v>4118</v>
      </c>
      <c r="H13" s="45">
        <v>7</v>
      </c>
      <c r="I13" s="3"/>
      <c r="J13" s="55"/>
      <c r="K13" s="105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25056205</v>
      </c>
      <c r="D15" s="44">
        <f t="shared" si="3"/>
        <v>1705778</v>
      </c>
      <c r="E15" s="44">
        <f t="shared" si="3"/>
        <v>17594</v>
      </c>
      <c r="F15" s="44">
        <f t="shared" si="3"/>
        <v>655</v>
      </c>
      <c r="G15" s="44">
        <f t="shared" si="3"/>
        <v>1668940</v>
      </c>
      <c r="H15" s="44">
        <f t="shared" si="3"/>
        <v>17756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8" t="s">
        <v>157</v>
      </c>
      <c r="D18" s="120"/>
      <c r="E18" s="118" t="s">
        <v>169</v>
      </c>
      <c r="F18" s="120"/>
      <c r="G18" s="120"/>
      <c r="H18" s="118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45">
      <c r="C19" s="120"/>
      <c r="D19" s="120"/>
      <c r="E19" s="120"/>
      <c r="F19" s="120"/>
      <c r="G19" s="120"/>
      <c r="H19" s="118" t="s">
        <v>158</v>
      </c>
      <c r="I19" s="120"/>
      <c r="J19" s="120"/>
      <c r="K19" s="120"/>
      <c r="L19" s="120"/>
      <c r="M19" s="120"/>
      <c r="N19" s="120"/>
      <c r="O19" s="118" t="s">
        <v>159</v>
      </c>
      <c r="P19" s="118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0"/>
      <c r="P20" s="120"/>
    </row>
    <row r="21" spans="1:16" x14ac:dyDescent="0.45">
      <c r="B21" s="25" t="s">
        <v>166</v>
      </c>
      <c r="C21" s="27">
        <f t="shared" ref="C21:D23" si="4">C12</f>
        <v>23983432</v>
      </c>
      <c r="D21" s="27">
        <f t="shared" si="4"/>
        <v>1701501</v>
      </c>
      <c r="E21" s="3"/>
      <c r="F21" s="3"/>
      <c r="G21" s="3"/>
      <c r="H21" s="3"/>
      <c r="I21" s="27">
        <f>E12</f>
        <v>17457</v>
      </c>
      <c r="J21" s="3"/>
      <c r="K21" s="27">
        <f>F12</f>
        <v>655</v>
      </c>
      <c r="L21" s="3"/>
      <c r="M21" s="3"/>
      <c r="N21" s="16">
        <f>G21</f>
        <v>0</v>
      </c>
      <c r="O21" s="27">
        <f t="shared" ref="O21:P23" si="5">G12</f>
        <v>1664807</v>
      </c>
      <c r="P21" s="27">
        <f t="shared" si="5"/>
        <v>17749</v>
      </c>
    </row>
    <row r="22" spans="1:16" x14ac:dyDescent="0.45">
      <c r="B22" s="25" t="s">
        <v>167</v>
      </c>
      <c r="C22" s="27">
        <f t="shared" si="4"/>
        <v>1071944</v>
      </c>
      <c r="D22" s="27">
        <f t="shared" si="4"/>
        <v>4262</v>
      </c>
      <c r="E22" s="3"/>
      <c r="F22" s="3"/>
      <c r="G22" s="3"/>
      <c r="H22" s="3"/>
      <c r="I22" s="27">
        <f>E13</f>
        <v>137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4118</v>
      </c>
      <c r="P22" s="27">
        <f t="shared" si="5"/>
        <v>7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25056205</v>
      </c>
      <c r="D24" s="25">
        <f t="shared" si="6"/>
        <v>1705778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17594</v>
      </c>
      <c r="J24" s="25">
        <f t="shared" si="6"/>
        <v>0</v>
      </c>
      <c r="K24" s="25">
        <f t="shared" si="6"/>
        <v>655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1668940</v>
      </c>
      <c r="P24" s="25">
        <f t="shared" si="6"/>
        <v>17756</v>
      </c>
    </row>
    <row r="26" spans="1:16" x14ac:dyDescent="0.45">
      <c r="F26" s="118" t="s">
        <v>278</v>
      </c>
      <c r="G26" s="120"/>
      <c r="H26" s="120"/>
      <c r="I26" s="120"/>
      <c r="J26" s="120"/>
      <c r="K26" s="120"/>
    </row>
    <row r="27" spans="1:16" x14ac:dyDescent="0.45">
      <c r="E27" s="25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45">
      <c r="F29" s="118" t="s">
        <v>286</v>
      </c>
      <c r="G29" s="118"/>
      <c r="H29" s="118"/>
      <c r="I29" s="118"/>
      <c r="J29" s="118"/>
      <c r="K29" s="118"/>
      <c r="L29" s="118"/>
    </row>
    <row r="30" spans="1:16" x14ac:dyDescent="0.45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8" t="s">
        <v>293</v>
      </c>
      <c r="H32" s="118"/>
      <c r="I32" s="118"/>
      <c r="J32" s="118"/>
      <c r="K32" s="118"/>
      <c r="L32" s="118"/>
    </row>
    <row r="33" spans="6:14" x14ac:dyDescent="0.45">
      <c r="F33" s="118" t="s">
        <v>288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8" t="s">
        <v>177</v>
      </c>
      <c r="B1" s="118"/>
      <c r="C1" s="118"/>
      <c r="D1" s="123"/>
      <c r="E1" s="123"/>
      <c r="F1" s="123"/>
      <c r="G1" s="123"/>
      <c r="H1" s="123"/>
      <c r="I1" s="123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4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44473</v>
      </c>
      <c r="C5" s="29" t="s">
        <v>7</v>
      </c>
      <c r="D5" s="39">
        <f>IFERROR(INT(TRIM(SUBSTITUTE(VLOOKUP($A5&amp;"*",各都道府県の状況!$A:$I,D$3,FALSE), "※5", ""))), "")</f>
        <v>60309</v>
      </c>
      <c r="E5" s="39">
        <f>IFERROR(INT(TRIM(SUBSTITUTE(VLOOKUP($A5&amp;"*",各都道府県の状況!$A:$I,E$3,FALSE), "※5", ""))), "")</f>
        <v>1103179</v>
      </c>
      <c r="F5" s="39">
        <f>IFERROR(INT(TRIM(SUBSTITUTE(VLOOKUP($A5&amp;"*",各都道府県の状況!$A:$I,F$3,FALSE), "※5", ""))), "")</f>
        <v>58519</v>
      </c>
      <c r="G5" s="39">
        <f>IFERROR(INT(TRIM(SUBSTITUTE(VLOOKUP($A5&amp;"*",各都道府県の状況!$A:$I,G$3,FALSE), "※5", ""))), "")</f>
        <v>1467</v>
      </c>
      <c r="H5" s="39">
        <f>IFERROR(INT(TRIM(SUBSTITUTE(VLOOKUP($A5&amp;"*",各都道府県の状況!$A:$I,H$3,FALSE), "※5", ""))), "")</f>
        <v>354</v>
      </c>
      <c r="I5" s="39">
        <f>IFERROR(INT(TRIM(SUBSTITUTE(VLOOKUP($A5&amp;"*",各都道府県の状況!$A:$I,I$3,FALSE), "※5", ""))), "")</f>
        <v>6</v>
      </c>
      <c r="J5" s="2"/>
    </row>
    <row r="6" spans="1:10" x14ac:dyDescent="0.45">
      <c r="A6" s="12" t="s">
        <v>182</v>
      </c>
      <c r="B6" s="13">
        <f t="shared" si="0"/>
        <v>44473</v>
      </c>
      <c r="C6" s="29" t="s">
        <v>11</v>
      </c>
      <c r="D6" s="39">
        <f>IFERROR(INT(TRIM(SUBSTITUTE(VLOOKUP($A6&amp;"*",各都道府県の状況!$A:$I,D$3,FALSE), "※5", ""))), "")</f>
        <v>5717</v>
      </c>
      <c r="E6" s="39">
        <f>IFERROR(INT(TRIM(SUBSTITUTE(VLOOKUP($A6&amp;"*",各都道府県の状況!$A:$I,E$3,FALSE), "※5", ""))), "")</f>
        <v>87317</v>
      </c>
      <c r="F6" s="39">
        <f>IFERROR(INT(TRIM(SUBSTITUTE(VLOOKUP($A6&amp;"*",各都道府県の状況!$A:$I,F$3,FALSE), "※5", ""))), "")</f>
        <v>5526</v>
      </c>
      <c r="G6" s="39">
        <f>IFERROR(INT(TRIM(SUBSTITUTE(VLOOKUP($A6&amp;"*",各都道府県の状況!$A:$I,G$3,FALSE), "※5", ""))), "")</f>
        <v>36</v>
      </c>
      <c r="H6" s="39">
        <f>IFERROR(INT(TRIM(SUBSTITUTE(VLOOKUP($A6&amp;"*",各都道府県の状況!$A:$I,H$3,FALSE), "※5", ""))), "")</f>
        <v>155</v>
      </c>
      <c r="I6" s="39">
        <f>IFERROR(INT(TRIM(SUBSTITUTE(VLOOKUP($A6&amp;"*",各都道府県の状況!$A:$I,I$3,FALSE), "※5", ""))), "")</f>
        <v>3</v>
      </c>
    </row>
    <row r="7" spans="1:10" x14ac:dyDescent="0.45">
      <c r="A7" s="12" t="s">
        <v>183</v>
      </c>
      <c r="B7" s="13">
        <f t="shared" si="0"/>
        <v>44473</v>
      </c>
      <c r="C7" s="29" t="s">
        <v>12</v>
      </c>
      <c r="D7" s="39">
        <f>IFERROR(INT(TRIM(SUBSTITUTE(VLOOKUP($A7&amp;"*",各都道府県の状況!$A:$I,D$3,FALSE), "※5", ""))), "")</f>
        <v>3482</v>
      </c>
      <c r="E7" s="39">
        <f>IFERROR(INT(TRIM(SUBSTITUTE(VLOOKUP($A7&amp;"*",各都道府県の状況!$A:$I,E$3,FALSE), "※5", ""))), "")</f>
        <v>120868</v>
      </c>
      <c r="F7" s="39">
        <f>IFERROR(INT(TRIM(SUBSTITUTE(VLOOKUP($A7&amp;"*",各都道府県の状況!$A:$I,F$3,FALSE), "※5", ""))), "")</f>
        <v>3422</v>
      </c>
      <c r="G7" s="39">
        <f>IFERROR(INT(TRIM(SUBSTITUTE(VLOOKUP($A7&amp;"*",各都道府県の状況!$A:$I,G$3,FALSE), "※5", ""))), "")</f>
        <v>52</v>
      </c>
      <c r="H7" s="39">
        <f>IFERROR(INT(TRIM(SUBSTITUTE(VLOOKUP($A7&amp;"*",各都道府県の状況!$A:$I,H$3,FALSE), "※5", ""))), "")</f>
        <v>8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44473</v>
      </c>
      <c r="C8" s="29" t="s">
        <v>13</v>
      </c>
      <c r="D8" s="39">
        <f>IFERROR(INT(TRIM(SUBSTITUTE(VLOOKUP($A8&amp;"*",各都道府県の状況!$A:$I,D$3,FALSE), "※5", ""))), "")</f>
        <v>16224</v>
      </c>
      <c r="E8" s="39">
        <f>IFERROR(INT(TRIM(SUBSTITUTE(VLOOKUP($A8&amp;"*",各都道府県の状況!$A:$I,E$3,FALSE), "※5", ""))), "")</f>
        <v>239006</v>
      </c>
      <c r="F8" s="39">
        <f>IFERROR(INT(TRIM(SUBSTITUTE(VLOOKUP($A8&amp;"*",各都道府県の状況!$A:$I,F$3,FALSE), "※5", ""))), "")</f>
        <v>15983</v>
      </c>
      <c r="G8" s="39">
        <f>IFERROR(INT(TRIM(SUBSTITUTE(VLOOKUP($A8&amp;"*",各都道府県の状況!$A:$I,G$3,FALSE), "※5", ""))), "")</f>
        <v>117</v>
      </c>
      <c r="H8" s="39">
        <f>IFERROR(INT(TRIM(SUBSTITUTE(VLOOKUP($A8&amp;"*",各都道府県の状況!$A:$I,H$3,FALSE), "※5", ""))), "")</f>
        <v>121</v>
      </c>
      <c r="I8" s="39">
        <f>IFERROR(INT(TRIM(SUBSTITUTE(VLOOKUP($A8&amp;"*",各都道府県の状況!$A:$I,I$3,FALSE), "※5", ""))), "")</f>
        <v>3</v>
      </c>
    </row>
    <row r="9" spans="1:10" ht="21" customHeight="1" x14ac:dyDescent="0.45">
      <c r="A9" s="12" t="s">
        <v>185</v>
      </c>
      <c r="B9" s="13">
        <f t="shared" si="0"/>
        <v>44473</v>
      </c>
      <c r="C9" s="29" t="s">
        <v>14</v>
      </c>
      <c r="D9" s="39">
        <f>IFERROR(INT(TRIM(SUBSTITUTE(VLOOKUP($A9&amp;"*",各都道府県の状況!$A:$I,D$3,FALSE), "※5", ""))), "")</f>
        <v>1886</v>
      </c>
      <c r="E9" s="39">
        <f>IFERROR(INT(TRIM(SUBSTITUTE(VLOOKUP($A9&amp;"*",各都道府県の状況!$A:$I,E$3,FALSE), "※5", ""))), "")</f>
        <v>26310</v>
      </c>
      <c r="F9" s="39">
        <f>IFERROR(INT(TRIM(SUBSTITUTE(VLOOKUP($A9&amp;"*",各都道府県の状況!$A:$I,F$3,FALSE), "※5", ""))), "")</f>
        <v>1825</v>
      </c>
      <c r="G9" s="39">
        <f>IFERROR(INT(TRIM(SUBSTITUTE(VLOOKUP($A9&amp;"*",各都道府県の状況!$A:$I,G$3,FALSE), "※5", ""))), "")</f>
        <v>26</v>
      </c>
      <c r="H9" s="39">
        <f>IFERROR(INT(TRIM(SUBSTITUTE(VLOOKUP($A9&amp;"*",各都道府県の状況!$A:$I,H$3,FALSE), "※5", ""))), "")</f>
        <v>35</v>
      </c>
      <c r="I9" s="39">
        <f>IFERROR(INT(TRIM(SUBSTITUTE(VLOOKUP($A9&amp;"*",各都道府県の状況!$A:$I,I$3,FALSE), "※5", ""))), "")</f>
        <v>1</v>
      </c>
    </row>
    <row r="10" spans="1:10" ht="21" customHeight="1" x14ac:dyDescent="0.45">
      <c r="A10" s="12" t="s">
        <v>186</v>
      </c>
      <c r="B10" s="13">
        <f t="shared" si="0"/>
        <v>44473</v>
      </c>
      <c r="C10" s="29" t="s">
        <v>15</v>
      </c>
      <c r="D10" s="39">
        <f>IFERROR(INT(TRIM(SUBSTITUTE(VLOOKUP($A10&amp;"*",各都道府県の状況!$A:$I,D$3,FALSE), "※5", ""))), "")</f>
        <v>3507</v>
      </c>
      <c r="E10" s="39">
        <f>IFERROR(INT(TRIM(SUBSTITUTE(VLOOKUP($A10&amp;"*",各都道府県の状況!$A:$I,E$3,FALSE), "※5", ""))), "")</f>
        <v>97581</v>
      </c>
      <c r="F10" s="39">
        <f>IFERROR(INT(TRIM(SUBSTITUTE(VLOOKUP($A10&amp;"*",各都道府県の状況!$A:$I,F$3,FALSE), "※5", ""))), "")</f>
        <v>3416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35</v>
      </c>
      <c r="I10" s="39">
        <f>IFERROR(INT(TRIM(SUBSTITUTE(VLOOKUP($A10&amp;"*",各都道府県の状況!$A:$I,I$3,FALSE), "※5", ""))), "")</f>
        <v>1</v>
      </c>
    </row>
    <row r="11" spans="1:10" x14ac:dyDescent="0.45">
      <c r="A11" s="12" t="s">
        <v>187</v>
      </c>
      <c r="B11" s="13">
        <f t="shared" si="0"/>
        <v>44473</v>
      </c>
      <c r="C11" s="29" t="s">
        <v>16</v>
      </c>
      <c r="D11" s="39">
        <f>IFERROR(INT(TRIM(SUBSTITUTE(VLOOKUP($A11&amp;"*",各都道府県の状況!$A:$I,D$3,FALSE), "※5", ""))), "")</f>
        <v>9451</v>
      </c>
      <c r="E11" s="39">
        <f>IFERROR(INT(TRIM(SUBSTITUTE(VLOOKUP($A11&amp;"*",各都道府県の状況!$A:$I,E$3,FALSE), "※5", ""))), "")</f>
        <v>405996</v>
      </c>
      <c r="F11" s="39">
        <f>IFERROR(INT(TRIM(SUBSTITUTE(VLOOKUP($A11&amp;"*",各都道府県の状況!$A:$I,F$3,FALSE), "※5", ""))), "")</f>
        <v>9233</v>
      </c>
      <c r="G11" s="39">
        <f>IFERROR(INT(TRIM(SUBSTITUTE(VLOOKUP($A11&amp;"*",各都道府県の状況!$A:$I,G$3,FALSE), "※5", ""))), "")</f>
        <v>174</v>
      </c>
      <c r="H11" s="39">
        <f>IFERROR(INT(TRIM(SUBSTITUTE(VLOOKUP($A11&amp;"*",各都道府県の状況!$A:$I,H$3,FALSE), "※5", ""))), "")</f>
        <v>44</v>
      </c>
      <c r="I11" s="39">
        <f>IFERROR(INT(TRIM(SUBSTITUTE(VLOOKUP($A11&amp;"*",各都道府県の状況!$A:$I,I$3,FALSE), "※5", ""))), "")</f>
        <v>4</v>
      </c>
    </row>
    <row r="12" spans="1:10" x14ac:dyDescent="0.45">
      <c r="A12" s="12" t="s">
        <v>188</v>
      </c>
      <c r="B12" s="13">
        <f t="shared" si="0"/>
        <v>44473</v>
      </c>
      <c r="C12" s="29" t="s">
        <v>17</v>
      </c>
      <c r="D12" s="39">
        <f>IFERROR(INT(TRIM(SUBSTITUTE(VLOOKUP($A12&amp;"*",各都道府県の状況!$A:$I,D$3,FALSE), "※5", ""))), "")</f>
        <v>24211</v>
      </c>
      <c r="E12" s="39">
        <f>IFERROR(INT(TRIM(SUBSTITUTE(VLOOKUP($A12&amp;"*",各都道府県の状況!$A:$I,E$3,FALSE), "※5", ""))), "")</f>
        <v>40174</v>
      </c>
      <c r="F12" s="39">
        <f>IFERROR(INT(TRIM(SUBSTITUTE(VLOOKUP($A12&amp;"*",各都道府県の状況!$A:$I,F$3,FALSE), "※5", ""))), "")</f>
        <v>23772</v>
      </c>
      <c r="G12" s="39">
        <f>IFERROR(INT(TRIM(SUBSTITUTE(VLOOKUP($A12&amp;"*",各都道府県の状況!$A:$I,G$3,FALSE), "※5", ""))), "")</f>
        <v>216</v>
      </c>
      <c r="H12" s="39">
        <f>IFERROR(INT(TRIM(SUBSTITUTE(VLOOKUP($A12&amp;"*",各都道府県の状況!$A:$I,H$3,FALSE), "※5", ""))), "")</f>
        <v>223</v>
      </c>
      <c r="I12" s="39">
        <f>IFERROR(INT(TRIM(SUBSTITUTE(VLOOKUP($A12&amp;"*",各都道府県の状況!$A:$I,I$3,FALSE), "※5", ""))), "")</f>
        <v>9</v>
      </c>
    </row>
    <row r="13" spans="1:10" x14ac:dyDescent="0.45">
      <c r="A13" s="12" t="s">
        <v>189</v>
      </c>
      <c r="B13" s="13">
        <f t="shared" si="0"/>
        <v>44473</v>
      </c>
      <c r="C13" s="29" t="s">
        <v>18</v>
      </c>
      <c r="D13" s="39">
        <f>IFERROR(INT(TRIM(SUBSTITUTE(VLOOKUP($A13&amp;"*",各都道府県の状況!$A:$I,D$3,FALSE), "※5", ""))), "")</f>
        <v>15303</v>
      </c>
      <c r="E13" s="39">
        <f>IFERROR(INT(TRIM(SUBSTITUTE(VLOOKUP($A13&amp;"*",各都道府県の状況!$A:$I,E$3,FALSE), "※5", ""))), "")</f>
        <v>479799</v>
      </c>
      <c r="F13" s="39">
        <f>IFERROR(INT(TRIM(SUBSTITUTE(VLOOKUP($A13&amp;"*",各都道府県の状況!$A:$I,F$3,FALSE), "※5", ""))), "")</f>
        <v>14985</v>
      </c>
      <c r="G13" s="39">
        <f>IFERROR(INT(TRIM(SUBSTITUTE(VLOOKUP($A13&amp;"*",各都道府県の状況!$A:$I,G$3,FALSE), "※5", ""))), "")</f>
        <v>116</v>
      </c>
      <c r="H13" s="39">
        <f>IFERROR(INT(TRIM(SUBSTITUTE(VLOOKUP($A13&amp;"*",各都道府県の状況!$A:$I,H$3,FALSE), "※5", ""))), "")</f>
        <v>202</v>
      </c>
      <c r="I13" s="39">
        <f>IFERROR(INT(TRIM(SUBSTITUTE(VLOOKUP($A13&amp;"*",各都道府県の状況!$A:$I,I$3,FALSE), "※5", ""))), "")</f>
        <v>4</v>
      </c>
    </row>
    <row r="14" spans="1:10" x14ac:dyDescent="0.45">
      <c r="A14" s="12" t="s">
        <v>190</v>
      </c>
      <c r="B14" s="13">
        <f t="shared" si="0"/>
        <v>44473</v>
      </c>
      <c r="C14" s="29" t="s">
        <v>19</v>
      </c>
      <c r="D14" s="39">
        <f>IFERROR(INT(TRIM(SUBSTITUTE(VLOOKUP($A14&amp;"*",各都道府県の状況!$A:$I,D$3,FALSE), "※5", ""))), "")</f>
        <v>16603</v>
      </c>
      <c r="E14" s="39">
        <f>IFERROR(INT(TRIM(SUBSTITUTE(VLOOKUP($A14&amp;"*",各都道府県の状況!$A:$I,E$3,FALSE), "※5", ""))), "")</f>
        <v>292595</v>
      </c>
      <c r="F14" s="39">
        <f>IFERROR(INT(TRIM(SUBSTITUTE(VLOOKUP($A14&amp;"*",各都道府県の状況!$A:$I,F$3,FALSE), "※5", ""))), "")</f>
        <v>16304</v>
      </c>
      <c r="G14" s="39">
        <f>IFERROR(INT(TRIM(SUBSTITUTE(VLOOKUP($A14&amp;"*",各都道府県の状況!$A:$I,G$3,FALSE), "※5", ""))), "")</f>
        <v>172</v>
      </c>
      <c r="H14" s="39">
        <f>IFERROR(INT(TRIM(SUBSTITUTE(VLOOKUP($A14&amp;"*",各都道府県の状況!$A:$I,H$3,FALSE), "※5", ""))), "")</f>
        <v>127</v>
      </c>
      <c r="I14" s="39">
        <f>IFERROR(INT(TRIM(SUBSTITUTE(VLOOKUP($A14&amp;"*",各都道府県の状況!$A:$I,I$3,FALSE), "※5", ""))), "")</f>
        <v>9</v>
      </c>
    </row>
    <row r="15" spans="1:10" x14ac:dyDescent="0.45">
      <c r="A15" s="12" t="s">
        <v>191</v>
      </c>
      <c r="B15" s="13">
        <f t="shared" si="0"/>
        <v>44473</v>
      </c>
      <c r="C15" s="29" t="s">
        <v>20</v>
      </c>
      <c r="D15" s="39">
        <f>IFERROR(INT(TRIM(SUBSTITUTE(VLOOKUP($A15&amp;"*",各都道府県の状況!$A:$I,D$3,FALSE), "※5", ""))), "")</f>
        <v>114941</v>
      </c>
      <c r="E15" s="39">
        <f>IFERROR(INT(TRIM(SUBSTITUTE(VLOOKUP($A15&amp;"*",各都道府県の状況!$A:$I,E$3,FALSE), "※5", ""))), "")</f>
        <v>1442072</v>
      </c>
      <c r="F15" s="39">
        <f>IFERROR(INT(TRIM(SUBSTITUTE(VLOOKUP($A15&amp;"*",各都道府県の状況!$A:$I,F$3,FALSE), "※5", ""))), "")</f>
        <v>112664</v>
      </c>
      <c r="G15" s="39">
        <f>IFERROR(INT(TRIM(SUBSTITUTE(VLOOKUP($A15&amp;"*",各都道府県の状況!$A:$I,G$3,FALSE), "※5", ""))), "")</f>
        <v>1010</v>
      </c>
      <c r="H15" s="39">
        <f>IFERROR(INT(TRIM(SUBSTITUTE(VLOOKUP($A15&amp;"*",各都道府県の状況!$A:$I,H$3,FALSE), "※5", ""))), "")</f>
        <v>1267</v>
      </c>
      <c r="I15" s="39">
        <f>IFERROR(INT(TRIM(SUBSTITUTE(VLOOKUP($A15&amp;"*",各都道府県の状況!$A:$I,I$3,FALSE), "※5", ""))), "")</f>
        <v>44</v>
      </c>
    </row>
    <row r="16" spans="1:10" x14ac:dyDescent="0.45">
      <c r="A16" s="12" t="s">
        <v>192</v>
      </c>
      <c r="B16" s="13">
        <f t="shared" si="0"/>
        <v>44473</v>
      </c>
      <c r="C16" s="29" t="s">
        <v>21</v>
      </c>
      <c r="D16" s="39">
        <f>IFERROR(INT(TRIM(SUBSTITUTE(VLOOKUP($A16&amp;"*",各都道府県の状況!$A:$I,D$3,FALSE), "※5", ""))), "")</f>
        <v>99791</v>
      </c>
      <c r="E16" s="39">
        <f>IFERROR(INT(TRIM(SUBSTITUTE(VLOOKUP($A16&amp;"*",各都道府県の状況!$A:$I,E$3,FALSE), "※5", ""))), "")</f>
        <v>1060073</v>
      </c>
      <c r="F16" s="39">
        <f>IFERROR(INT(TRIM(SUBSTITUTE(VLOOKUP($A16&amp;"*",各都道府県の状況!$A:$I,F$3,FALSE), "※5", ""))), "")</f>
        <v>97979</v>
      </c>
      <c r="G16" s="39">
        <f>IFERROR(INT(TRIM(SUBSTITUTE(VLOOKUP($A16&amp;"*",各都道府県の状況!$A:$I,G$3,FALSE), "※5", ""))), "")</f>
        <v>1001</v>
      </c>
      <c r="H16" s="39">
        <f>IFERROR(INT(TRIM(SUBSTITUTE(VLOOKUP($A16&amp;"*",各都道府県の状況!$A:$I,H$3,FALSE), "※5", ""))), "")</f>
        <v>776</v>
      </c>
      <c r="I16" s="39">
        <f>IFERROR(INT(TRIM(SUBSTITUTE(VLOOKUP($A16&amp;"*",各都道府県の状況!$A:$I,I$3,FALSE), "※5", ""))), "")</f>
        <v>37</v>
      </c>
    </row>
    <row r="17" spans="1:9" x14ac:dyDescent="0.45">
      <c r="A17" s="12" t="s">
        <v>193</v>
      </c>
      <c r="B17" s="13">
        <f t="shared" si="0"/>
        <v>44473</v>
      </c>
      <c r="C17" s="29" t="s">
        <v>22</v>
      </c>
      <c r="D17" s="39">
        <f>IFERROR(INT(TRIM(SUBSTITUTE(VLOOKUP($A17&amp;"*",各都道府県の状況!$A:$I,D$3,FALSE), "※5", ""))), "")</f>
        <v>376060</v>
      </c>
      <c r="E17" s="39">
        <f>IFERROR(INT(TRIM(SUBSTITUTE(VLOOKUP($A17&amp;"*",各都道府県の状況!$A:$I,E$3,FALSE), "※5", ""))), "")</f>
        <v>3626642</v>
      </c>
      <c r="F17" s="39">
        <f>IFERROR(INT(TRIM(SUBSTITUTE(VLOOKUP($A17&amp;"*",各都道府県の状況!$A:$I,F$3,FALSE), "※5", ""))), "")</f>
        <v>370567</v>
      </c>
      <c r="G17" s="39">
        <f>IFERROR(INT(TRIM(SUBSTITUTE(VLOOKUP($A17&amp;"*",各都道府県の状況!$A:$I,G$3,FALSE), "※5", ""))), "")</f>
        <v>2960</v>
      </c>
      <c r="H17" s="39">
        <f>IFERROR(INT(TRIM(SUBSTITUTE(VLOOKUP($A17&amp;"*",各都道府県の状況!$A:$I,H$3,FALSE), "※5", ""))), "")</f>
        <v>2533</v>
      </c>
      <c r="I17" s="39">
        <f>IFERROR(INT(TRIM(SUBSTITUTE(VLOOKUP($A17&amp;"*",各都道府県の状況!$A:$I,I$3,FALSE), "※5", ""))), "")</f>
        <v>77</v>
      </c>
    </row>
    <row r="18" spans="1:9" x14ac:dyDescent="0.45">
      <c r="A18" s="12" t="s">
        <v>194</v>
      </c>
      <c r="B18" s="13">
        <f t="shared" si="0"/>
        <v>44473</v>
      </c>
      <c r="C18" s="29" t="s">
        <v>23</v>
      </c>
      <c r="D18" s="39">
        <f>IFERROR(INT(TRIM(SUBSTITUTE(VLOOKUP($A18&amp;"*",各都道府県の状況!$A:$I,D$3,FALSE), "※5", ""))), "")</f>
        <v>167927</v>
      </c>
      <c r="E18" s="39">
        <f>IFERROR(INT(TRIM(SUBSTITUTE(VLOOKUP($A18&amp;"*",各都道府県の状況!$A:$I,E$3,FALSE), "※5", ""))), "")</f>
        <v>1587153</v>
      </c>
      <c r="F18" s="39">
        <f>IFERROR(INT(TRIM(SUBSTITUTE(VLOOKUP($A18&amp;"*",各都道府県の状況!$A:$I,F$3,FALSE), "※5", ""))), "")</f>
        <v>165646</v>
      </c>
      <c r="G18" s="39">
        <f>IFERROR(INT(TRIM(SUBSTITUTE(VLOOKUP($A18&amp;"*",各都道府県の状況!$A:$I,G$3,FALSE), "※5", ""))), "")</f>
        <v>1269</v>
      </c>
      <c r="H18" s="39">
        <f>IFERROR(INT(TRIM(SUBSTITUTE(VLOOKUP($A18&amp;"*",各都道府県の状況!$A:$I,H$3,FALSE), "※5", ""))), "")</f>
        <v>1012</v>
      </c>
      <c r="I18" s="39">
        <f>IFERROR(INT(TRIM(SUBSTITUTE(VLOOKUP($A18&amp;"*",各都道府県の状況!$A:$I,I$3,FALSE), "※5", ""))), "")</f>
        <v>58</v>
      </c>
    </row>
    <row r="19" spans="1:9" x14ac:dyDescent="0.45">
      <c r="A19" s="12" t="s">
        <v>195</v>
      </c>
      <c r="B19" s="13">
        <f t="shared" si="0"/>
        <v>44473</v>
      </c>
      <c r="C19" s="29" t="s">
        <v>24</v>
      </c>
      <c r="D19" s="39">
        <f>IFERROR(INT(TRIM(SUBSTITUTE(VLOOKUP($A19&amp;"*",各都道府県の状況!$A:$I,D$3,FALSE), "※5", ""))), "")</f>
        <v>7901</v>
      </c>
      <c r="E19" s="39">
        <f>IFERROR(INT(TRIM(SUBSTITUTE(VLOOKUP($A19&amp;"*",各都道府県の状況!$A:$I,E$3,FALSE), "※5", ""))), "")</f>
        <v>281732</v>
      </c>
      <c r="F19" s="39">
        <f>IFERROR(INT(TRIM(SUBSTITUTE(VLOOKUP($A19&amp;"*",各都道府県の状況!$A:$I,F$3,FALSE), "※5", ""))), "")</f>
        <v>7664</v>
      </c>
      <c r="G19" s="39">
        <f>IFERROR(INT(TRIM(SUBSTITUTE(VLOOKUP($A19&amp;"*",各都道府県の状況!$A:$I,G$3,FALSE), "※5", ""))), "")</f>
        <v>60</v>
      </c>
      <c r="H19" s="39">
        <f>IFERROR(INT(TRIM(SUBSTITUTE(VLOOKUP($A19&amp;"*",各都道府県の状況!$A:$I,H$3,FALSE), "※5", ""))), "")</f>
        <v>177</v>
      </c>
      <c r="I19" s="39">
        <f>IFERROR(INT(TRIM(SUBSTITUTE(VLOOKUP($A19&amp;"*",各都道府県の状況!$A:$I,I$3,FALSE), "※5", ""))), "")</f>
        <v>3</v>
      </c>
    </row>
    <row r="20" spans="1:9" x14ac:dyDescent="0.45">
      <c r="A20" s="12" t="s">
        <v>196</v>
      </c>
      <c r="B20" s="13">
        <f t="shared" si="0"/>
        <v>44473</v>
      </c>
      <c r="C20" s="29" t="s">
        <v>25</v>
      </c>
      <c r="D20" s="39">
        <f>IFERROR(INT(TRIM(SUBSTITUTE(VLOOKUP($A20&amp;"*",各都道府県の状況!$A:$I,D$3,FALSE), "※5", ""))), "")</f>
        <v>4800</v>
      </c>
      <c r="E20" s="39">
        <f>IFERROR(INT(TRIM(SUBSTITUTE(VLOOKUP($A20&amp;"*",各都道府県の状況!$A:$I,E$3,FALSE), "※5", ""))), "")</f>
        <v>112779</v>
      </c>
      <c r="F20" s="39">
        <f>IFERROR(INT(TRIM(SUBSTITUTE(VLOOKUP($A20&amp;"*",各都道府県の状況!$A:$I,F$3,FALSE), "※5", ""))), "")</f>
        <v>4715</v>
      </c>
      <c r="G20" s="39">
        <f>IFERROR(INT(TRIM(SUBSTITUTE(VLOOKUP($A20&amp;"*",各都道府県の状況!$A:$I,G$3,FALSE), "※5", ""))), "")</f>
        <v>51</v>
      </c>
      <c r="H20" s="39">
        <f>IFERROR(INT(TRIM(SUBSTITUTE(VLOOKUP($A20&amp;"*",各都道府県の状況!$A:$I,H$3,FALSE), "※5", ""))), "")</f>
        <v>34</v>
      </c>
      <c r="I20" s="39">
        <f>IFERROR(INT(TRIM(SUBSTITUTE(VLOOKUP($A20&amp;"*",各都道府県の状況!$A:$I,I$3,FALSE), "※5", ""))), "")</f>
        <v>1</v>
      </c>
    </row>
    <row r="21" spans="1:9" x14ac:dyDescent="0.45">
      <c r="A21" s="12" t="s">
        <v>197</v>
      </c>
      <c r="B21" s="13">
        <f t="shared" si="0"/>
        <v>44473</v>
      </c>
      <c r="C21" s="29" t="s">
        <v>26</v>
      </c>
      <c r="D21" s="39">
        <f>IFERROR(INT(TRIM(SUBSTITUTE(VLOOKUP($A21&amp;"*",各都道府県の状況!$A:$I,D$3,FALSE), "※5", ""))), "")</f>
        <v>7902</v>
      </c>
      <c r="E21" s="39">
        <f>IFERROR(INT(TRIM(SUBSTITUTE(VLOOKUP($A21&amp;"*",各都道府県の状況!$A:$I,E$3,FALSE), "※5", ""))), "")</f>
        <v>191774</v>
      </c>
      <c r="F21" s="39">
        <f>IFERROR(INT(TRIM(SUBSTITUTE(VLOOKUP($A21&amp;"*",各都道府県の状況!$A:$I,F$3,FALSE), "※5", ""))), "")</f>
        <v>7638</v>
      </c>
      <c r="G21" s="39">
        <f>IFERROR(INT(TRIM(SUBSTITUTE(VLOOKUP($A21&amp;"*",各都道府県の状況!$A:$I,G$3,FALSE), "※5", ""))), "")</f>
        <v>124</v>
      </c>
      <c r="H21" s="39">
        <f>IFERROR(INT(TRIM(SUBSTITUTE(VLOOKUP($A21&amp;"*",各都道府県の状況!$A:$I,H$3,FALSE), "※5", ""))), "")</f>
        <v>118</v>
      </c>
      <c r="I21" s="39">
        <f>IFERROR(INT(TRIM(SUBSTITUTE(VLOOKUP($A21&amp;"*",各都道府県の状況!$A:$I,I$3,FALSE), "※5", ""))), "")</f>
        <v>1</v>
      </c>
    </row>
    <row r="22" spans="1:9" x14ac:dyDescent="0.45">
      <c r="A22" s="12" t="s">
        <v>198</v>
      </c>
      <c r="B22" s="13">
        <f t="shared" si="0"/>
        <v>44473</v>
      </c>
      <c r="C22" s="29" t="s">
        <v>27</v>
      </c>
      <c r="D22" s="39">
        <f>IFERROR(INT(TRIM(SUBSTITUTE(VLOOKUP($A22&amp;"*",各都道府県の状況!$A:$I,D$3,FALSE), "※5", ""))), "")</f>
        <v>3064</v>
      </c>
      <c r="E22" s="39">
        <f>IFERROR(INT(TRIM(SUBSTITUTE(VLOOKUP($A22&amp;"*",各都道府県の状況!$A:$I,E$3,FALSE), "※5", ""))), "")</f>
        <v>115435</v>
      </c>
      <c r="F22" s="39">
        <f>IFERROR(INT(TRIM(SUBSTITUTE(VLOOKUP($A22&amp;"*",各都道府県の状況!$A:$I,F$3,FALSE), "※5", ""))), "")</f>
        <v>2969</v>
      </c>
      <c r="G22" s="39">
        <f>IFERROR(INT(TRIM(SUBSTITUTE(VLOOKUP($A22&amp;"*",各都道府県の状況!$A:$I,G$3,FALSE), "※5", ""))), "")</f>
        <v>37</v>
      </c>
      <c r="H22" s="39">
        <f>IFERROR(INT(TRIM(SUBSTITUTE(VLOOKUP($A22&amp;"*",各都道府県の状況!$A:$I,H$3,FALSE), "※5", ""))), "")</f>
        <v>58</v>
      </c>
      <c r="I22" s="39">
        <f>IFERROR(INT(TRIM(SUBSTITUTE(VLOOKUP($A22&amp;"*",各都道府県の状況!$A:$I,I$3,FALSE), "※5", ""))), "")</f>
        <v>1</v>
      </c>
    </row>
    <row r="23" spans="1:9" ht="21" customHeight="1" x14ac:dyDescent="0.45">
      <c r="A23" s="12" t="s">
        <v>199</v>
      </c>
      <c r="B23" s="13">
        <f t="shared" si="0"/>
        <v>44473</v>
      </c>
      <c r="C23" s="29" t="s">
        <v>28</v>
      </c>
      <c r="D23" s="39">
        <f>IFERROR(INT(TRIM(SUBSTITUTE(VLOOKUP($A23&amp;"*",各都道府県の状況!$A:$I,D$3,FALSE), "※5", ""))), "")</f>
        <v>5129</v>
      </c>
      <c r="E23" s="39">
        <f>IFERROR(INT(TRIM(SUBSTITUTE(VLOOKUP($A23&amp;"*",各都道府県の状況!$A:$I,E$3,FALSE), "※5", ""))), "")</f>
        <v>111974</v>
      </c>
      <c r="F23" s="39">
        <f>IFERROR(INT(TRIM(SUBSTITUTE(VLOOKUP($A23&amp;"*",各都道府県の状況!$A:$I,F$3,FALSE), "※5", ""))), "")</f>
        <v>5028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72</v>
      </c>
      <c r="I23" s="39">
        <f>IFERROR(INT(TRIM(SUBSTITUTE(VLOOKUP($A23&amp;"*",各都道府県の状況!$A:$I,I$3,FALSE), "※5", ""))), "")</f>
        <v>0</v>
      </c>
    </row>
    <row r="24" spans="1:9" x14ac:dyDescent="0.45">
      <c r="A24" s="12" t="s">
        <v>200</v>
      </c>
      <c r="B24" s="13">
        <f t="shared" si="0"/>
        <v>44473</v>
      </c>
      <c r="C24" s="29" t="s">
        <v>29</v>
      </c>
      <c r="D24" s="39">
        <f>IFERROR(INT(TRIM(SUBSTITUTE(VLOOKUP($A24&amp;"*",各都道府県の状況!$A:$I,D$3,FALSE), "※5", ""))), "")</f>
        <v>8760</v>
      </c>
      <c r="E24" s="39">
        <f>IFERROR(INT(TRIM(SUBSTITUTE(VLOOKUP($A24&amp;"*",各都道府県の状況!$A:$I,E$3,FALSE), "※5", ""))), "")</f>
        <v>311996</v>
      </c>
      <c r="F24" s="39">
        <f>IFERROR(INT(TRIM(SUBSTITUTE(VLOOKUP($A24&amp;"*",各都道府県の状況!$A:$I,F$3,FALSE), "※5", ""))), "")</f>
        <v>8651</v>
      </c>
      <c r="G24" s="39">
        <f>IFERROR(INT(TRIM(SUBSTITUTE(VLOOKUP($A24&amp;"*",各都道府県の状況!$A:$I,G$3,FALSE), "※5", ""))), "")</f>
        <v>96</v>
      </c>
      <c r="H24" s="39">
        <f>IFERROR(INT(TRIM(SUBSTITUTE(VLOOKUP($A24&amp;"*",各都道府県の状況!$A:$I,H$3,FALSE), "※5", ""))), "")</f>
        <v>68</v>
      </c>
      <c r="I24" s="39">
        <f>IFERROR(INT(TRIM(SUBSTITUTE(VLOOKUP($A24&amp;"*",各都道府県の状況!$A:$I,I$3,FALSE), "※5", ""))), "")</f>
        <v>1</v>
      </c>
    </row>
    <row r="25" spans="1:9" x14ac:dyDescent="0.45">
      <c r="A25" s="12" t="s">
        <v>201</v>
      </c>
      <c r="B25" s="13">
        <f t="shared" si="0"/>
        <v>44473</v>
      </c>
      <c r="C25" s="29" t="s">
        <v>30</v>
      </c>
      <c r="D25" s="39">
        <f>IFERROR(INT(TRIM(SUBSTITUTE(VLOOKUP($A25&amp;"*",各都道府県の状況!$A:$I,D$3,FALSE), "※5", ""))), "")</f>
        <v>18811</v>
      </c>
      <c r="E25" s="39">
        <f>IFERROR(INT(TRIM(SUBSTITUTE(VLOOKUP($A25&amp;"*",各都道府県の状況!$A:$I,E$3,FALSE), "※5", ""))), "")</f>
        <v>402114</v>
      </c>
      <c r="F25" s="39">
        <f>IFERROR(INT(TRIM(SUBSTITUTE(VLOOKUP($A25&amp;"*",各都道府県の状況!$A:$I,F$3,FALSE), "※5", ""))), "")</f>
        <v>18507</v>
      </c>
      <c r="G25" s="39">
        <f>IFERROR(INT(TRIM(SUBSTITUTE(VLOOKUP($A25&amp;"*",各都道府県の状況!$A:$I,G$3,FALSE), "※5", ""))), "")</f>
        <v>215</v>
      </c>
      <c r="H25" s="39">
        <f>IFERROR(INT(TRIM(SUBSTITUTE(VLOOKUP($A25&amp;"*",各都道府県の状況!$A:$I,H$3,FALSE), "※5", ""))), "")</f>
        <v>286</v>
      </c>
      <c r="I25" s="39">
        <f>IFERROR(INT(TRIM(SUBSTITUTE(VLOOKUP($A25&amp;"*",各都道府県の状況!$A:$I,I$3,FALSE), "※5", ""))), "")</f>
        <v>4</v>
      </c>
    </row>
    <row r="26" spans="1:9" x14ac:dyDescent="0.45">
      <c r="A26" s="12" t="s">
        <v>202</v>
      </c>
      <c r="B26" s="13">
        <f t="shared" si="0"/>
        <v>44473</v>
      </c>
      <c r="C26" s="29" t="s">
        <v>31</v>
      </c>
      <c r="D26" s="39">
        <f>IFERROR(INT(TRIM(SUBSTITUTE(VLOOKUP($A26&amp;"*",各都道府県の状況!$A:$I,D$3,FALSE), "※5", ""))), "")</f>
        <v>26644</v>
      </c>
      <c r="E26" s="39">
        <f>IFERROR(INT(TRIM(SUBSTITUTE(VLOOKUP($A26&amp;"*",各都道府県の状況!$A:$I,E$3,FALSE), "※5", ""))), "")</f>
        <v>612734</v>
      </c>
      <c r="F26" s="39">
        <f>IFERROR(INT(TRIM(SUBSTITUTE(VLOOKUP($A26&amp;"*",各都道府県の状況!$A:$I,F$3,FALSE), "※5", ""))), "")</f>
        <v>26317</v>
      </c>
      <c r="G26" s="39">
        <f>IFERROR(INT(TRIM(SUBSTITUTE(VLOOKUP($A26&amp;"*",各都道府県の状況!$A:$I,G$3,FALSE), "※5", ""))), "")</f>
        <v>207</v>
      </c>
      <c r="H26" s="39">
        <f>IFERROR(INT(TRIM(SUBSTITUTE(VLOOKUP($A26&amp;"*",各都道府県の状況!$A:$I,H$3,FALSE), "※5", ""))), "")</f>
        <v>120</v>
      </c>
      <c r="I26" s="39">
        <f>IFERROR(INT(TRIM(SUBSTITUTE(VLOOKUP($A26&amp;"*",各都道府県の状況!$A:$I,I$3,FALSE), "※5", ""))), "")</f>
        <v>3</v>
      </c>
    </row>
    <row r="27" spans="1:9" x14ac:dyDescent="0.45">
      <c r="A27" s="12" t="s">
        <v>203</v>
      </c>
      <c r="B27" s="13">
        <f t="shared" si="0"/>
        <v>44473</v>
      </c>
      <c r="C27" s="29" t="s">
        <v>32</v>
      </c>
      <c r="D27" s="39">
        <f>IFERROR(INT(TRIM(SUBSTITUTE(VLOOKUP($A27&amp;"*",各都道府県の状況!$A:$I,D$3,FALSE), "※5", ""))), "")</f>
        <v>105543</v>
      </c>
      <c r="E27" s="39">
        <f>IFERROR(INT(TRIM(SUBSTITUTE(VLOOKUP($A27&amp;"*",各都道府県の状況!$A:$I,E$3,FALSE), "※5", ""))), "")</f>
        <v>1287972</v>
      </c>
      <c r="F27" s="39">
        <f>IFERROR(INT(TRIM(SUBSTITUTE(VLOOKUP($A27&amp;"*",各都道府県の状況!$A:$I,F$3,FALSE), "※5", ""))), "")</f>
        <v>103076</v>
      </c>
      <c r="G27" s="39">
        <f>IFERROR(INT(TRIM(SUBSTITUTE(VLOOKUP($A27&amp;"*",各都道府県の状況!$A:$I,G$3,FALSE), "※5", ""))), "")</f>
        <v>1138</v>
      </c>
      <c r="H27" s="39">
        <f>IFERROR(INT(TRIM(SUBSTITUTE(VLOOKUP($A27&amp;"*",各都道府県の状況!$A:$I,H$3,FALSE), "※5", ""))), "")</f>
        <v>1329</v>
      </c>
      <c r="I27" s="39">
        <f>IFERROR(INT(TRIM(SUBSTITUTE(VLOOKUP($A27&amp;"*",各都道府県の状況!$A:$I,I$3,FALSE), "※5", ""))), "")</f>
        <v>26</v>
      </c>
    </row>
    <row r="28" spans="1:9" x14ac:dyDescent="0.45">
      <c r="A28" s="12" t="s">
        <v>204</v>
      </c>
      <c r="B28" s="13">
        <f t="shared" si="0"/>
        <v>44473</v>
      </c>
      <c r="C28" s="29" t="s">
        <v>33</v>
      </c>
      <c r="D28" s="39">
        <f>IFERROR(INT(TRIM(SUBSTITUTE(VLOOKUP($A28&amp;"*",各都道府県の状況!$A:$I,D$3,FALSE), "※5", ""))), "")</f>
        <v>14641</v>
      </c>
      <c r="E28" s="39">
        <f>IFERROR(INT(TRIM(SUBSTITUTE(VLOOKUP($A28&amp;"*",各都道府県の状況!$A:$I,E$3,FALSE), "※5", ""))), "")</f>
        <v>262689</v>
      </c>
      <c r="F28" s="39">
        <f>IFERROR(INT(TRIM(SUBSTITUTE(VLOOKUP($A28&amp;"*",各都道府県の状況!$A:$I,F$3,FALSE), "※5", ""))), "")</f>
        <v>14619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179</v>
      </c>
      <c r="I28" s="39">
        <f>IFERROR(INT(TRIM(SUBSTITUTE(VLOOKUP($A28&amp;"*",各都道府県の状況!$A:$I,I$3,FALSE), "※5", ""))), "")</f>
        <v>2</v>
      </c>
    </row>
    <row r="29" spans="1:9" x14ac:dyDescent="0.45">
      <c r="A29" s="12" t="s">
        <v>205</v>
      </c>
      <c r="B29" s="13">
        <f t="shared" si="0"/>
        <v>44473</v>
      </c>
      <c r="C29" s="29" t="s">
        <v>34</v>
      </c>
      <c r="D29" s="39">
        <f>IFERROR(INT(TRIM(SUBSTITUTE(VLOOKUP($A29&amp;"*",各都道府県の状況!$A:$I,D$3,FALSE), "※5", ""))), "")</f>
        <v>12291</v>
      </c>
      <c r="E29" s="39">
        <f>IFERROR(INT(TRIM(SUBSTITUTE(VLOOKUP($A29&amp;"*",各都道府県の状況!$A:$I,E$3,FALSE), "※5", ""))), "")</f>
        <v>251971</v>
      </c>
      <c r="F29" s="39">
        <f>IFERROR(INT(TRIM(SUBSTITUTE(VLOOKUP($A29&amp;"*",各都道府県の状況!$A:$I,F$3,FALSE), "※5", ""))), "")</f>
        <v>12023</v>
      </c>
      <c r="G29" s="39">
        <f>IFERROR(INT(TRIM(SUBSTITUTE(VLOOKUP($A29&amp;"*",各都道府県の状況!$A:$I,G$3,FALSE), "※5", ""))), "")</f>
        <v>101</v>
      </c>
      <c r="H29" s="39">
        <f>IFERROR(INT(TRIM(SUBSTITUTE(VLOOKUP($A29&amp;"*",各都道府県の状況!$A:$I,H$3,FALSE), "※5", ""))), "")</f>
        <v>167</v>
      </c>
      <c r="I29" s="39">
        <f>IFERROR(INT(TRIM(SUBSTITUTE(VLOOKUP($A29&amp;"*",各都道府県の状況!$A:$I,I$3,FALSE), "※5", ""))), "")</f>
        <v>1</v>
      </c>
    </row>
    <row r="30" spans="1:9" x14ac:dyDescent="0.45">
      <c r="A30" s="12" t="s">
        <v>206</v>
      </c>
      <c r="B30" s="13">
        <f t="shared" si="0"/>
        <v>44473</v>
      </c>
      <c r="C30" s="29" t="s">
        <v>35</v>
      </c>
      <c r="D30" s="39">
        <f>IFERROR(INT(TRIM(SUBSTITUTE(VLOOKUP($A30&amp;"*",各都道府県の状況!$A:$I,D$3,FALSE), "※5", ""))), "")</f>
        <v>35577</v>
      </c>
      <c r="E30" s="39">
        <f>IFERROR(INT(TRIM(SUBSTITUTE(VLOOKUP($A30&amp;"*",各都道府県の状況!$A:$I,E$3,FALSE), "※5", ""))), "")</f>
        <v>417488</v>
      </c>
      <c r="F30" s="39">
        <f>IFERROR(INT(TRIM(SUBSTITUTE(VLOOKUP($A30&amp;"*",各都道府県の状況!$A:$I,F$3,FALSE), "※5", ""))), "")</f>
        <v>34603</v>
      </c>
      <c r="G30" s="39">
        <f>IFERROR(INT(TRIM(SUBSTITUTE(VLOOKUP($A30&amp;"*",各都道府県の状況!$A:$I,G$3,FALSE), "※5", ""))), "")</f>
        <v>280</v>
      </c>
      <c r="H30" s="39">
        <f>IFERROR(INT(TRIM(SUBSTITUTE(VLOOKUP($A30&amp;"*",各都道府県の状況!$A:$I,H$3,FALSE), "※5", ""))), "")</f>
        <v>685</v>
      </c>
      <c r="I30" s="39">
        <f>IFERROR(INT(TRIM(SUBSTITUTE(VLOOKUP($A30&amp;"*",各都道府県の状況!$A:$I,I$3,FALSE), "※5", ""))), "")</f>
        <v>18</v>
      </c>
    </row>
    <row r="31" spans="1:9" x14ac:dyDescent="0.45">
      <c r="A31" s="12" t="s">
        <v>207</v>
      </c>
      <c r="B31" s="13">
        <f t="shared" si="0"/>
        <v>44473</v>
      </c>
      <c r="C31" s="29" t="s">
        <v>36</v>
      </c>
      <c r="D31" s="39">
        <f>IFERROR(INT(TRIM(SUBSTITUTE(VLOOKUP($A31&amp;"*",各都道府県の状況!$A:$I,D$3,FALSE), "※5", ""))), "")</f>
        <v>200210</v>
      </c>
      <c r="E31" s="39">
        <f>IFERROR(INT(TRIM(SUBSTITUTE(VLOOKUP($A31&amp;"*",各都道府県の状況!$A:$I,E$3,FALSE), "※5", ""))), "")</f>
        <v>3430199</v>
      </c>
      <c r="F31" s="39">
        <f>IFERROR(INT(TRIM(SUBSTITUTE(VLOOKUP($A31&amp;"*",各都道府県の状況!$A:$I,F$3,FALSE), "※5", ""))), "")</f>
        <v>192480</v>
      </c>
      <c r="G31" s="39">
        <f>IFERROR(INT(TRIM(SUBSTITUTE(VLOOKUP($A31&amp;"*",各都道府県の状況!$A:$I,G$3,FALSE), "※5", ""))), "")</f>
        <v>2975</v>
      </c>
      <c r="H31" s="39">
        <f>IFERROR(INT(TRIM(SUBSTITUTE(VLOOKUP($A31&amp;"*",各都道府県の状況!$A:$I,H$3,FALSE), "※5", ""))), "")</f>
        <v>2981</v>
      </c>
      <c r="I31" s="39">
        <f>IFERROR(INT(TRIM(SUBSTITUTE(VLOOKUP($A31&amp;"*",各都道府県の状況!$A:$I,I$3,FALSE), "※5", ""))), "")</f>
        <v>232</v>
      </c>
    </row>
    <row r="32" spans="1:9" x14ac:dyDescent="0.45">
      <c r="A32" s="12" t="s">
        <v>208</v>
      </c>
      <c r="B32" s="13">
        <f t="shared" si="0"/>
        <v>44473</v>
      </c>
      <c r="C32" s="29" t="s">
        <v>37</v>
      </c>
      <c r="D32" s="39">
        <f>IFERROR(INT(TRIM(SUBSTITUTE(VLOOKUP($A32&amp;"*",各都道府県の状況!$A:$I,D$3,FALSE), "※5", ""))), "")</f>
        <v>77560</v>
      </c>
      <c r="E32" s="39">
        <f>IFERROR(INT(TRIM(SUBSTITUTE(VLOOKUP($A32&amp;"*",各都道府県の状況!$A:$I,E$3,FALSE), "※5", ""))), "")</f>
        <v>739833</v>
      </c>
      <c r="F32" s="39">
        <f>IFERROR(INT(TRIM(SUBSTITUTE(VLOOKUP($A32&amp;"*",各都道府県の状況!$A:$I,F$3,FALSE), "※5", ""))), "")</f>
        <v>75268</v>
      </c>
      <c r="G32" s="39">
        <f>IFERROR(INT(TRIM(SUBSTITUTE(VLOOKUP($A32&amp;"*",各都道府県の状況!$A:$I,G$3,FALSE), "※5", ""))), "")</f>
        <v>1388</v>
      </c>
      <c r="H32" s="39">
        <f>IFERROR(INT(TRIM(SUBSTITUTE(VLOOKUP($A32&amp;"*",各都道府県の状況!$A:$I,H$3,FALSE), "※5", ""))), "")</f>
        <v>904</v>
      </c>
      <c r="I32" s="39">
        <f>IFERROR(INT(TRIM(SUBSTITUTE(VLOOKUP($A32&amp;"*",各都道府県の状況!$A:$I,I$3,FALSE), "※5", ""))), "")</f>
        <v>23</v>
      </c>
    </row>
    <row r="33" spans="1:9" x14ac:dyDescent="0.45">
      <c r="A33" s="12" t="s">
        <v>209</v>
      </c>
      <c r="B33" s="13">
        <f t="shared" si="0"/>
        <v>44473</v>
      </c>
      <c r="C33" s="29" t="s">
        <v>38</v>
      </c>
      <c r="D33" s="39">
        <f>IFERROR(INT(TRIM(SUBSTITUTE(VLOOKUP($A33&amp;"*",各都道府県の状況!$A:$I,D$3,FALSE), "※5", ""))), "")</f>
        <v>15692</v>
      </c>
      <c r="E33" s="39">
        <f>IFERROR(INT(TRIM(SUBSTITUTE(VLOOKUP($A33&amp;"*",各都道府県の状況!$A:$I,E$3,FALSE), "※5", ""))), "")</f>
        <v>246847</v>
      </c>
      <c r="F33" s="39">
        <f>IFERROR(INT(TRIM(SUBSTITUTE(VLOOKUP($A33&amp;"*",各都道府県の状況!$A:$I,F$3,FALSE), "※5", ""))), "")</f>
        <v>15363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180</v>
      </c>
      <c r="I33" s="39">
        <f>IFERROR(INT(TRIM(SUBSTITUTE(VLOOKUP($A33&amp;"*",各都道府県の状況!$A:$I,I$3,FALSE), "※5", ""))), "")</f>
        <v>4</v>
      </c>
    </row>
    <row r="34" spans="1:9" x14ac:dyDescent="0.45">
      <c r="A34" s="12" t="s">
        <v>210</v>
      </c>
      <c r="B34" s="13">
        <f t="shared" si="0"/>
        <v>44473</v>
      </c>
      <c r="C34" s="29" t="s">
        <v>39</v>
      </c>
      <c r="D34" s="39">
        <f>IFERROR(INT(TRIM(SUBSTITUTE(VLOOKUP($A34&amp;"*",各都道府県の状況!$A:$I,D$3,FALSE), "※5", ""))), "")</f>
        <v>5257</v>
      </c>
      <c r="E34" s="39">
        <f>IFERROR(INT(TRIM(SUBSTITUTE(VLOOKUP($A34&amp;"*",各都道府県の状況!$A:$I,E$3,FALSE), "※5", ""))), "")</f>
        <v>64812</v>
      </c>
      <c r="F34" s="39">
        <f>IFERROR(INT(TRIM(SUBSTITUTE(VLOOKUP($A34&amp;"*",各都道府県の状況!$A:$I,F$3,FALSE), "※5", ""))), "")</f>
        <v>5048</v>
      </c>
      <c r="G34" s="39">
        <f>IFERROR(INT(TRIM(SUBSTITUTE(VLOOKUP($A34&amp;"*",各都道府県の状況!$A:$I,G$3,FALSE), "※5", ""))), "")</f>
        <v>61</v>
      </c>
      <c r="H34" s="39">
        <f>IFERROR(INT(TRIM(SUBSTITUTE(VLOOKUP($A34&amp;"*",各都道府県の状況!$A:$I,H$3,FALSE), "※5", ""))), "")</f>
        <v>45</v>
      </c>
      <c r="I34" s="39">
        <f>IFERROR(INT(TRIM(SUBSTITUTE(VLOOKUP($A34&amp;"*",各都道府県の状況!$A:$I,I$3,FALSE), "※5", ""))), "")</f>
        <v>9</v>
      </c>
    </row>
    <row r="35" spans="1:9" x14ac:dyDescent="0.45">
      <c r="A35" s="12" t="s">
        <v>211</v>
      </c>
      <c r="B35" s="13">
        <f t="shared" si="0"/>
        <v>44473</v>
      </c>
      <c r="C35" s="29" t="s">
        <v>40</v>
      </c>
      <c r="D35" s="39">
        <f>IFERROR(INT(TRIM(SUBSTITUTE(VLOOKUP($A35&amp;"*",各都道府県の状況!$A:$I,D$3,FALSE), "※5", ""))), "")</f>
        <v>1642</v>
      </c>
      <c r="E35" s="39">
        <f>IFERROR(INT(TRIM(SUBSTITUTE(VLOOKUP($A35&amp;"*",各都道府県の状況!$A:$I,E$3,FALSE), "※5", ""))), "")</f>
        <v>144644</v>
      </c>
      <c r="F35" s="39">
        <f>IFERROR(INT(TRIM(SUBSTITUTE(VLOOKUP($A35&amp;"*",各都道府県の状況!$A:$I,F$3,FALSE), "※5", ""))), "")</f>
        <v>1599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15</v>
      </c>
      <c r="I35" s="39">
        <f>IFERROR(INT(TRIM(SUBSTITUTE(VLOOKUP($A35&amp;"*",各都道府県の状況!$A:$I,I$3,FALSE), "※5", ""))), "")</f>
        <v>0</v>
      </c>
    </row>
    <row r="36" spans="1:9" x14ac:dyDescent="0.45">
      <c r="A36" s="12" t="s">
        <v>212</v>
      </c>
      <c r="B36" s="13">
        <f t="shared" si="0"/>
        <v>44473</v>
      </c>
      <c r="C36" s="29" t="s">
        <v>41</v>
      </c>
      <c r="D36" s="39">
        <f>IFERROR(INT(TRIM(SUBSTITUTE(VLOOKUP($A36&amp;"*",各都道府県の状況!$A:$I,D$3,FALSE), "※5", ""))), "")</f>
        <v>1625</v>
      </c>
      <c r="E36" s="39">
        <f>IFERROR(INT(TRIM(SUBSTITUTE(VLOOKUP($A36&amp;"*",各都道府県の状況!$A:$I,E$3,FALSE), "※5", ""))), "")</f>
        <v>53023</v>
      </c>
      <c r="F36" s="39">
        <f>IFERROR(INT(TRIM(SUBSTITUTE(VLOOKUP($A36&amp;"*",各都道府県の状況!$A:$I,F$3,FALSE), "※5", ""))), "")</f>
        <v>1578</v>
      </c>
      <c r="G36" s="39">
        <f>IFERROR(INT(TRIM(SUBSTITUTE(VLOOKUP($A36&amp;"*",各都道府県の状況!$A:$I,G$3,FALSE), "※5", ""))), "")</f>
        <v>4</v>
      </c>
      <c r="H36" s="39">
        <f>IFERROR(INT(TRIM(SUBSTITUTE(VLOOKUP($A36&amp;"*",各都道府県の状況!$A:$I,H$3,FALSE), "※5", ""))), "")</f>
        <v>43</v>
      </c>
      <c r="I36" s="39">
        <f>IFERROR(INT(TRIM(SUBSTITUTE(VLOOKUP($A36&amp;"*",各都道府県の状況!$A:$I,I$3,FALSE), "※5", ""))), "")</f>
        <v>0</v>
      </c>
    </row>
    <row r="37" spans="1:9" x14ac:dyDescent="0.45">
      <c r="A37" s="12" t="s">
        <v>213</v>
      </c>
      <c r="B37" s="13">
        <f t="shared" si="0"/>
        <v>44473</v>
      </c>
      <c r="C37" s="29" t="s">
        <v>42</v>
      </c>
      <c r="D37" s="39">
        <f>IFERROR(INT(TRIM(SUBSTITUTE(VLOOKUP($A37&amp;"*",各都道府県の状況!$A:$I,D$3,FALSE), "※5", ""))), "")</f>
        <v>15129</v>
      </c>
      <c r="E37" s="39">
        <f>IFERROR(INT(TRIM(SUBSTITUTE(VLOOKUP($A37&amp;"*",各都道府県の状況!$A:$I,E$3,FALSE), "※5", ""))), "")</f>
        <v>262448</v>
      </c>
      <c r="F37" s="39">
        <f>IFERROR(INT(TRIM(SUBSTITUTE(VLOOKUP($A37&amp;"*",各都道府県の状況!$A:$I,F$3,FALSE), "※5", ""))), "")</f>
        <v>14843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105</v>
      </c>
      <c r="I37" s="39">
        <f>IFERROR(INT(TRIM(SUBSTITUTE(VLOOKUP($A37&amp;"*",各都道府県の状況!$A:$I,I$3,FALSE), "※5", ""))), "")</f>
        <v>3</v>
      </c>
    </row>
    <row r="38" spans="1:9" x14ac:dyDescent="0.45">
      <c r="A38" s="12" t="s">
        <v>214</v>
      </c>
      <c r="B38" s="13">
        <f t="shared" si="0"/>
        <v>44473</v>
      </c>
      <c r="C38" s="29" t="s">
        <v>43</v>
      </c>
      <c r="D38" s="39">
        <f>IFERROR(INT(TRIM(SUBSTITUTE(VLOOKUP($A38&amp;"*",各都道府県の状況!$A:$I,D$3,FALSE), "※5", ""))), "")</f>
        <v>21714</v>
      </c>
      <c r="E38" s="39">
        <f>IFERROR(INT(TRIM(SUBSTITUTE(VLOOKUP($A38&amp;"*",各都道府県の状況!$A:$I,E$3,FALSE), "※5", ""))), "")</f>
        <v>884248</v>
      </c>
      <c r="F38" s="39">
        <f>IFERROR(INT(TRIM(SUBSTITUTE(VLOOKUP($A38&amp;"*",各都道府県の状況!$A:$I,F$3,FALSE), "※5", ""))), "")</f>
        <v>21237</v>
      </c>
      <c r="G38" s="39">
        <f>IFERROR(INT(TRIM(SUBSTITUTE(VLOOKUP($A38&amp;"*",各都道府県の状況!$A:$I,G$3,FALSE), "※5", ""))), "")</f>
        <v>197</v>
      </c>
      <c r="H38" s="39">
        <f>IFERROR(INT(TRIM(SUBSTITUTE(VLOOKUP($A38&amp;"*",各都道府県の状況!$A:$I,H$3,FALSE), "※5", ""))), "")</f>
        <v>280</v>
      </c>
      <c r="I38" s="39">
        <f>IFERROR(INT(TRIM(SUBSTITUTE(VLOOKUP($A38&amp;"*",各都道府県の状況!$A:$I,I$3,FALSE), "※5", ""))), "")</f>
        <v>6</v>
      </c>
    </row>
    <row r="39" spans="1:9" x14ac:dyDescent="0.45">
      <c r="A39" s="12" t="s">
        <v>215</v>
      </c>
      <c r="B39" s="13">
        <f t="shared" si="0"/>
        <v>44473</v>
      </c>
      <c r="C39" s="29" t="s">
        <v>44</v>
      </c>
      <c r="D39" s="39">
        <f>IFERROR(INT(TRIM(SUBSTITUTE(VLOOKUP($A39&amp;"*",各都道府県の状況!$A:$I,D$3,FALSE), "※5", ""))), "")</f>
        <v>5608</v>
      </c>
      <c r="E39" s="39">
        <f>IFERROR(INT(TRIM(SUBSTITUTE(VLOOKUP($A39&amp;"*",各都道府県の状況!$A:$I,E$3,FALSE), "※5", ""))), "")</f>
        <v>182635</v>
      </c>
      <c r="F39" s="39">
        <f>IFERROR(INT(TRIM(SUBSTITUTE(VLOOKUP($A39&amp;"*",各都道府県の状況!$A:$I,F$3,FALSE), "※5", ""))), "")</f>
        <v>5454</v>
      </c>
      <c r="G39" s="39">
        <f>IFERROR(INT(TRIM(SUBSTITUTE(VLOOKUP($A39&amp;"*",各都道府県の状況!$A:$I,G$3,FALSE), "※5", ""))), "")</f>
        <v>89</v>
      </c>
      <c r="H39" s="39">
        <f>IFERROR(INT(TRIM(SUBSTITUTE(VLOOKUP($A39&amp;"*",各都道府県の状況!$A:$I,H$3,FALSE), "※5", ""))), "")</f>
        <v>65</v>
      </c>
      <c r="I39" s="39">
        <f>IFERROR(INT(TRIM(SUBSTITUTE(VLOOKUP($A39&amp;"*",各都道府県の状況!$A:$I,I$3,FALSE), "※5", ""))), "")</f>
        <v>0</v>
      </c>
    </row>
    <row r="40" spans="1:9" x14ac:dyDescent="0.45">
      <c r="A40" s="12" t="s">
        <v>216</v>
      </c>
      <c r="B40" s="13">
        <f t="shared" si="0"/>
        <v>44473</v>
      </c>
      <c r="C40" s="29" t="s">
        <v>45</v>
      </c>
      <c r="D40" s="39">
        <f>IFERROR(INT(TRIM(SUBSTITUTE(VLOOKUP($A40&amp;"*",各都道府県の状況!$A:$I,D$3,FALSE), "※5", ""))), "")</f>
        <v>3266</v>
      </c>
      <c r="E40" s="39">
        <f>IFERROR(INT(TRIM(SUBSTITUTE(VLOOKUP($A40&amp;"*",各都道府県の状況!$A:$I,E$3,FALSE), "※5", ""))), "")</f>
        <v>102560</v>
      </c>
      <c r="F40" s="39">
        <f>IFERROR(INT(TRIM(SUBSTITUTE(VLOOKUP($A40&amp;"*",各都道府県の状況!$A:$I,F$3,FALSE), "※5", ""))), "")</f>
        <v>3154</v>
      </c>
      <c r="G40" s="39">
        <f>IFERROR(INT(TRIM(SUBSTITUTE(VLOOKUP($A40&amp;"*",各都道府県の状況!$A:$I,G$3,FALSE), "※5", ""))), "")</f>
        <v>64</v>
      </c>
      <c r="H40" s="39">
        <f>IFERROR(INT(TRIM(SUBSTITUTE(VLOOKUP($A40&amp;"*",各都道府県の状況!$A:$I,H$3,FALSE), "※5", ""))), "")</f>
        <v>48</v>
      </c>
      <c r="I40" s="39">
        <f>IFERROR(INT(TRIM(SUBSTITUTE(VLOOKUP($A40&amp;"*",各都道府県の状況!$A:$I,I$3,FALSE), "※5", ""))), "")</f>
        <v>1</v>
      </c>
    </row>
    <row r="41" spans="1:9" x14ac:dyDescent="0.45">
      <c r="A41" s="12" t="s">
        <v>217</v>
      </c>
      <c r="B41" s="13">
        <f t="shared" si="0"/>
        <v>44473</v>
      </c>
      <c r="C41" s="29" t="s">
        <v>46</v>
      </c>
      <c r="D41" s="39">
        <f>IFERROR(INT(TRIM(SUBSTITUTE(VLOOKUP($A41&amp;"*",各都道府県の状況!$A:$I,D$3,FALSE), "※5", ""))), "")</f>
        <v>4687</v>
      </c>
      <c r="E41" s="39">
        <f>IFERROR(INT(TRIM(SUBSTITUTE(VLOOKUP($A41&amp;"*",各都道府県の状況!$A:$I,E$3,FALSE), "※5", ""))), "")</f>
        <v>127397</v>
      </c>
      <c r="F41" s="39">
        <f>IFERROR(INT(TRIM(SUBSTITUTE(VLOOKUP($A41&amp;"*",各都道府県の状況!$A:$I,F$3,FALSE), "※5", ""))), "")</f>
        <v>4623</v>
      </c>
      <c r="G41" s="39">
        <f>IFERROR(INT(TRIM(SUBSTITUTE(VLOOKUP($A41&amp;"*",各都道府県の状況!$A:$I,G$3,FALSE), "※5", ""))), "")</f>
        <v>37</v>
      </c>
      <c r="H41" s="39">
        <f>IFERROR(INT(TRIM(SUBSTITUTE(VLOOKUP($A41&amp;"*",各都道府県の状況!$A:$I,H$3,FALSE), "※5", ""))), "")</f>
        <v>27</v>
      </c>
      <c r="I41" s="39">
        <f>IFERROR(INT(TRIM(SUBSTITUTE(VLOOKUP($A41&amp;"*",各都道府県の状況!$A:$I,I$3,FALSE), "※5", ""))), "")</f>
        <v>1</v>
      </c>
    </row>
    <row r="42" spans="1:9" x14ac:dyDescent="0.45">
      <c r="A42" s="12" t="s">
        <v>218</v>
      </c>
      <c r="B42" s="13">
        <f t="shared" si="0"/>
        <v>44473</v>
      </c>
      <c r="C42" s="29" t="s">
        <v>47</v>
      </c>
      <c r="D42" s="39">
        <f>IFERROR(INT(TRIM(SUBSTITUTE(VLOOKUP($A42&amp;"*",各都道府県の状況!$A:$I,D$3,FALSE), "※5", ""))), "")</f>
        <v>5199</v>
      </c>
      <c r="E42" s="39">
        <f>IFERROR(INT(TRIM(SUBSTITUTE(VLOOKUP($A42&amp;"*",各都道府県の状況!$A:$I,E$3,FALSE), "※5", ""))), "")</f>
        <v>148446</v>
      </c>
      <c r="F42" s="39">
        <f>IFERROR(INT(TRIM(SUBSTITUTE(VLOOKUP($A42&amp;"*",各都道府県の状況!$A:$I,F$3,FALSE), "※5", ""))), "")</f>
        <v>5005</v>
      </c>
      <c r="G42" s="39">
        <f>IFERROR(INT(TRIM(SUBSTITUTE(VLOOKUP($A42&amp;"*",各都道府県の状況!$A:$I,G$3,FALSE), "※5", ""))), "")</f>
        <v>81</v>
      </c>
      <c r="H42" s="39">
        <f>IFERROR(INT(TRIM(SUBSTITUTE(VLOOKUP($A42&amp;"*",各都道府県の状況!$A:$I,H$3,FALSE), "※5", ""))), "")</f>
        <v>113</v>
      </c>
      <c r="I42" s="39">
        <f>IFERROR(INT(TRIM(SUBSTITUTE(VLOOKUP($A42&amp;"*",各都道府県の状況!$A:$I,I$3,FALSE), "※5", ""))), "")</f>
        <v>2</v>
      </c>
    </row>
    <row r="43" spans="1:9" x14ac:dyDescent="0.45">
      <c r="A43" s="12" t="s">
        <v>219</v>
      </c>
      <c r="B43" s="13">
        <f t="shared" si="0"/>
        <v>44473</v>
      </c>
      <c r="C43" s="29" t="s">
        <v>48</v>
      </c>
      <c r="D43" s="39">
        <f>IFERROR(INT(TRIM(SUBSTITUTE(VLOOKUP($A43&amp;"*",各都道府県の状況!$A:$I,D$3,FALSE), "※5", ""))), "")</f>
        <v>4110</v>
      </c>
      <c r="E43" s="39">
        <f>IFERROR(INT(TRIM(SUBSTITUTE(VLOOKUP($A43&amp;"*",各都道府県の状況!$A:$I,E$3,FALSE), "※5", ""))), "")</f>
        <v>97205</v>
      </c>
      <c r="F43" s="39">
        <f>IFERROR(INT(TRIM(SUBSTITUTE(VLOOKUP($A43&amp;"*",各都道府県の状況!$A:$I,F$3,FALSE), "※5", ""))), "")</f>
        <v>4056</v>
      </c>
      <c r="G43" s="39">
        <f>IFERROR(INT(TRIM(SUBSTITUTE(VLOOKUP($A43&amp;"*",各都道府県の状況!$A:$I,G$3,FALSE), "※5", ""))), "")</f>
        <v>31</v>
      </c>
      <c r="H43" s="39">
        <f>IFERROR(INT(TRIM(SUBSTITUTE(VLOOKUP($A43&amp;"*",各都道府県の状況!$A:$I,H$3,FALSE), "※5", ""))), "")</f>
        <v>23</v>
      </c>
      <c r="I43" s="39">
        <f>IFERROR(INT(TRIM(SUBSTITUTE(VLOOKUP($A43&amp;"*",各都道府県の状況!$A:$I,I$3,FALSE), "※5", ""))), "")</f>
        <v>2</v>
      </c>
    </row>
    <row r="44" spans="1:9" x14ac:dyDescent="0.45">
      <c r="A44" s="12" t="s">
        <v>220</v>
      </c>
      <c r="B44" s="13">
        <f t="shared" si="0"/>
        <v>44473</v>
      </c>
      <c r="C44" s="29" t="s">
        <v>49</v>
      </c>
      <c r="D44" s="39">
        <f>IFERROR(INT(TRIM(SUBSTITUTE(VLOOKUP($A44&amp;"*",各都道府県の状況!$A:$I,D$3,FALSE), "※5", ""))), "")</f>
        <v>74055</v>
      </c>
      <c r="E44" s="39">
        <f>IFERROR(INT(TRIM(SUBSTITUTE(VLOOKUP($A44&amp;"*",各都道府県の状況!$A:$I,E$3,FALSE), "※5", ""))), "")</f>
        <v>1237813</v>
      </c>
      <c r="F44" s="39">
        <f>IFERROR(INT(TRIM(SUBSTITUTE(VLOOKUP($A44&amp;"*",各都道府県の状況!$A:$I,F$3,FALSE), "※5", ""))), "")</f>
        <v>72202</v>
      </c>
      <c r="G44" s="39">
        <f>IFERROR(INT(TRIM(SUBSTITUTE(VLOOKUP($A44&amp;"*",各都道府県の状況!$A:$I,G$3,FALSE), "※5", ""))), "")</f>
        <v>612</v>
      </c>
      <c r="H44" s="39">
        <f>IFERROR(INT(TRIM(SUBSTITUTE(VLOOKUP($A44&amp;"*",各都道府県の状況!$A:$I,H$3,FALSE), "※5", ""))), "")</f>
        <v>1222</v>
      </c>
      <c r="I44" s="39">
        <f>IFERROR(INT(TRIM(SUBSTITUTE(VLOOKUP($A44&amp;"*",各都道府県の状況!$A:$I,I$3,FALSE), "※5", ""))), "")</f>
        <v>23</v>
      </c>
    </row>
    <row r="45" spans="1:9" x14ac:dyDescent="0.45">
      <c r="A45" s="12" t="s">
        <v>221</v>
      </c>
      <c r="B45" s="13">
        <f t="shared" si="0"/>
        <v>44473</v>
      </c>
      <c r="C45" s="29" t="s">
        <v>50</v>
      </c>
      <c r="D45" s="39">
        <f>IFERROR(INT(TRIM(SUBSTITUTE(VLOOKUP($A45&amp;"*",各都道府県の状況!$A:$I,D$3,FALSE), "※5", ""))), "")</f>
        <v>5768</v>
      </c>
      <c r="E45" s="39">
        <f>IFERROR(INT(TRIM(SUBSTITUTE(VLOOKUP($A45&amp;"*",各都道府県の状況!$A:$I,E$3,FALSE), "※5", ""))), "")</f>
        <v>101492</v>
      </c>
      <c r="F45" s="39">
        <f>IFERROR(INT(TRIM(SUBSTITUTE(VLOOKUP($A45&amp;"*",各都道府県の状況!$A:$I,F$3,FALSE), "※5", ""))), "")</f>
        <v>5716</v>
      </c>
      <c r="G45" s="39">
        <f>IFERROR(INT(TRIM(SUBSTITUTE(VLOOKUP($A45&amp;"*",各都道府県の状況!$A:$I,G$3,FALSE), "※5", ""))), "")</f>
        <v>29</v>
      </c>
      <c r="H45" s="39">
        <f>IFERROR(INT(TRIM(SUBSTITUTE(VLOOKUP($A45&amp;"*",各都道府県の状況!$A:$I,H$3,FALSE), "※5", ""))), "")</f>
        <v>74</v>
      </c>
      <c r="I45" s="39">
        <f>IFERROR(INT(TRIM(SUBSTITUTE(VLOOKUP($A45&amp;"*",各都道府県の状況!$A:$I,I$3,FALSE), "※5", ""))), "")</f>
        <v>1</v>
      </c>
    </row>
    <row r="46" spans="1:9" ht="21" customHeight="1" x14ac:dyDescent="0.45">
      <c r="A46" s="12" t="s">
        <v>222</v>
      </c>
      <c r="B46" s="13">
        <f t="shared" si="0"/>
        <v>44473</v>
      </c>
      <c r="C46" s="29" t="s">
        <v>51</v>
      </c>
      <c r="D46" s="39">
        <f>IFERROR(INT(TRIM(SUBSTITUTE(VLOOKUP($A46&amp;"*",各都道府県の状況!$A:$I,D$3,FALSE), "※5", ""))), "")</f>
        <v>6004</v>
      </c>
      <c r="E46" s="39">
        <f>IFERROR(INT(TRIM(SUBSTITUTE(VLOOKUP($A46&amp;"*",各都道府県の状況!$A:$I,E$3,FALSE), "※5", ""))), "")</f>
        <v>177175</v>
      </c>
      <c r="F46" s="39">
        <f>IFERROR(INT(TRIM(SUBSTITUTE(VLOOKUP($A46&amp;"*",各都道府県の状況!$A:$I,F$3,FALSE), "※5", ""))), "")</f>
        <v>5860</v>
      </c>
      <c r="G46" s="39">
        <f>IFERROR(INT(TRIM(SUBSTITUTE(VLOOKUP($A46&amp;"*",各都道府県の状況!$A:$I,G$3,FALSE), "※5", ""))), "")</f>
        <v>72</v>
      </c>
      <c r="H46" s="39">
        <f>IFERROR(INT(TRIM(SUBSTITUTE(VLOOKUP($A46&amp;"*",各都道府県の状況!$A:$I,H$3,FALSE), "※5", ""))), "")</f>
        <v>73</v>
      </c>
      <c r="I46" s="39">
        <f>IFERROR(INT(TRIM(SUBSTITUTE(VLOOKUP($A46&amp;"*",各都道府県の状況!$A:$I,I$3,FALSE), "※5", ""))), "")</f>
        <v>0</v>
      </c>
    </row>
    <row r="47" spans="1:9" x14ac:dyDescent="0.45">
      <c r="A47" s="12" t="s">
        <v>223</v>
      </c>
      <c r="B47" s="13">
        <f t="shared" si="0"/>
        <v>44473</v>
      </c>
      <c r="C47" s="29" t="s">
        <v>52</v>
      </c>
      <c r="D47" s="39">
        <f>IFERROR(INT(TRIM(SUBSTITUTE(VLOOKUP($A47&amp;"*",各都道府県の状況!$A:$I,D$3,FALSE), "※5", ""))), "")</f>
        <v>14300</v>
      </c>
      <c r="E47" s="39">
        <f>IFERROR(INT(TRIM(SUBSTITUTE(VLOOKUP($A47&amp;"*",各都道府県の状況!$A:$I,E$3,FALSE), "※5", ""))), "")</f>
        <v>122510</v>
      </c>
      <c r="F47" s="39">
        <f>IFERROR(INT(TRIM(SUBSTITUTE(VLOOKUP($A47&amp;"*",各都道府県の状況!$A:$I,F$3,FALSE), "※5", ""))), "")</f>
        <v>14046</v>
      </c>
      <c r="G47" s="39">
        <f>IFERROR(INT(TRIM(SUBSTITUTE(VLOOKUP($A47&amp;"*",各都道府県の状況!$A:$I,G$3,FALSE), "※5", ""))), "")</f>
        <v>135</v>
      </c>
      <c r="H47" s="39">
        <f>IFERROR(INT(TRIM(SUBSTITUTE(VLOOKUP($A47&amp;"*",各都道府県の状況!$A:$I,H$3,FALSE), "※5", ""))), "")</f>
        <v>119</v>
      </c>
      <c r="I47" s="39">
        <f>IFERROR(INT(TRIM(SUBSTITUTE(VLOOKUP($A47&amp;"*",各都道府県の状況!$A:$I,I$3,FALSE), "※5", ""))), "")</f>
        <v>3</v>
      </c>
    </row>
    <row r="48" spans="1:9" x14ac:dyDescent="0.45">
      <c r="A48" s="12" t="s">
        <v>224</v>
      </c>
      <c r="B48" s="13">
        <f t="shared" si="0"/>
        <v>44473</v>
      </c>
      <c r="C48" s="29" t="s">
        <v>53</v>
      </c>
      <c r="D48" s="39">
        <f>IFERROR(INT(TRIM(SUBSTITUTE(VLOOKUP($A48&amp;"*",各都道府県の状況!$A:$I,D$3,FALSE), "※5", ""))), "")</f>
        <v>8119</v>
      </c>
      <c r="E48" s="39">
        <f>IFERROR(INT(TRIM(SUBSTITUTE(VLOOKUP($A48&amp;"*",各都道府県の状況!$A:$I,E$3,FALSE), "※5", ""))), "")</f>
        <v>259504</v>
      </c>
      <c r="F48" s="39">
        <f>IFERROR(INT(TRIM(SUBSTITUTE(VLOOKUP($A48&amp;"*",各都道府県の状況!$A:$I,F$3,FALSE), "※5", ""))), "")</f>
        <v>7926</v>
      </c>
      <c r="G48" s="39">
        <f>IFERROR(INT(TRIM(SUBSTITUTE(VLOOKUP($A48&amp;"*",各都道府県の状況!$A:$I,G$3,FALSE), "※5", ""))), "")</f>
        <v>82</v>
      </c>
      <c r="H48" s="39">
        <f>IFERROR(INT(TRIM(SUBSTITUTE(VLOOKUP($A48&amp;"*",各都道府県の状況!$A:$I,H$3,FALSE), "※5", ""))), "")</f>
        <v>111</v>
      </c>
      <c r="I48" s="39">
        <f>IFERROR(INT(TRIM(SUBSTITUTE(VLOOKUP($A48&amp;"*",各都道府県の状況!$A:$I,I$3,FALSE), "※5", ""))), "")</f>
        <v>3</v>
      </c>
    </row>
    <row r="49" spans="1:9" x14ac:dyDescent="0.45">
      <c r="A49" s="12" t="s">
        <v>225</v>
      </c>
      <c r="B49" s="13">
        <f t="shared" si="0"/>
        <v>44473</v>
      </c>
      <c r="C49" s="29" t="s">
        <v>54</v>
      </c>
      <c r="D49" s="39">
        <f>IFERROR(INT(TRIM(SUBSTITUTE(VLOOKUP($A49&amp;"*",各都道府県の状況!$A:$I,D$3,FALSE), "※5", ""))), "")</f>
        <v>6134</v>
      </c>
      <c r="E49" s="39">
        <f>IFERROR(INT(TRIM(SUBSTITUTE(VLOOKUP($A49&amp;"*",各都道府県の状況!$A:$I,E$3,FALSE), "※5", ""))), "")</f>
        <v>72642</v>
      </c>
      <c r="F49" s="39">
        <f>IFERROR(INT(TRIM(SUBSTITUTE(VLOOKUP($A49&amp;"*",各都道府県の状況!$A:$I,F$3,FALSE), "※5", ""))), "")</f>
        <v>6052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25</v>
      </c>
      <c r="I49" s="39">
        <f>IFERROR(INT(TRIM(SUBSTITUTE(VLOOKUP($A49&amp;"*",各都道府県の状況!$A:$I,I$3,FALSE), "※5", ""))), "")</f>
        <v>1</v>
      </c>
    </row>
    <row r="50" spans="1:9" x14ac:dyDescent="0.45">
      <c r="A50" s="12" t="s">
        <v>226</v>
      </c>
      <c r="B50" s="13">
        <f t="shared" si="0"/>
        <v>44473</v>
      </c>
      <c r="C50" s="29" t="s">
        <v>55</v>
      </c>
      <c r="D50" s="39">
        <f>IFERROR(INT(TRIM(SUBSTITUTE(VLOOKUP($A50&amp;"*",各都道府県の状況!$A:$I,D$3,FALSE), "※5", ""))), "")</f>
        <v>9061</v>
      </c>
      <c r="E50" s="39">
        <f>IFERROR(INT(TRIM(SUBSTITUTE(VLOOKUP($A50&amp;"*",各都道府県の状況!$A:$I,E$3,FALSE), "※5", ""))), "")</f>
        <v>166861</v>
      </c>
      <c r="F50" s="39">
        <f>IFERROR(INT(TRIM(SUBSTITUTE(VLOOKUP($A50&amp;"*",各都道府県の状況!$A:$I,F$3,FALSE), "※5", ""))), "")</f>
        <v>9015</v>
      </c>
      <c r="G50" s="39">
        <f>IFERROR(INT(TRIM(SUBSTITUTE(VLOOKUP($A50&amp;"*",各都道府県の状況!$A:$I,G$3,FALSE), "※5", ""))), "")</f>
        <v>65</v>
      </c>
      <c r="H50" s="39">
        <f>IFERROR(INT(TRIM(SUBSTITUTE(VLOOKUP($A50&amp;"*",各都道府県の状況!$A:$I,H$3,FALSE), "※5", ""))), "")</f>
        <v>45</v>
      </c>
      <c r="I50" s="39">
        <f>IFERROR(INT(TRIM(SUBSTITUTE(VLOOKUP($A50&amp;"*",各都道府県の状況!$A:$I,I$3,FALSE), "※5", ""))), "")</f>
        <v>0</v>
      </c>
    </row>
    <row r="51" spans="1:9" x14ac:dyDescent="0.45">
      <c r="A51" s="12" t="s">
        <v>227</v>
      </c>
      <c r="B51" s="13">
        <f t="shared" si="0"/>
        <v>44473</v>
      </c>
      <c r="C51" s="29" t="s">
        <v>56</v>
      </c>
      <c r="D51" s="39">
        <f>IFERROR(INT(TRIM(SUBSTITUTE(VLOOKUP($A51&amp;"*",各都道府県の状況!$A:$I,D$3,FALSE), "※5", ""))), "")</f>
        <v>49737</v>
      </c>
      <c r="E51" s="39">
        <f>IFERROR(INT(TRIM(SUBSTITUTE(VLOOKUP($A51&amp;"*",各都道府県の状況!$A:$I,E$3,FALSE), "※5", ""))), "")</f>
        <v>391715</v>
      </c>
      <c r="F51" s="39">
        <f>IFERROR(INT(TRIM(SUBSTITUTE(VLOOKUP($A51&amp;"*",各都道府県の状況!$A:$I,F$3,FALSE), "※5", ""))), "")</f>
        <v>48482</v>
      </c>
      <c r="G51" s="39">
        <f>IFERROR(INT(TRIM(SUBSTITUTE(VLOOKUP($A51&amp;"*",各都道府県の状況!$A:$I,G$3,FALSE), "※5", ""))), "")</f>
        <v>323</v>
      </c>
      <c r="H51" s="39">
        <f>IFERROR(INT(TRIM(SUBSTITUTE(VLOOKUP($A51&amp;"*",各都道府県の状況!$A:$I,H$3,FALSE), "※5", ""))), "")</f>
        <v>774</v>
      </c>
      <c r="I51" s="39">
        <f>IFERROR(INT(TRIM(SUBSTITUTE(VLOOKUP($A51&amp;"*",各都道府県の状況!$A:$I,I$3,FALSE), "※5", ""))), "")</f>
        <v>24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H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x14ac:dyDescent="0.45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45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27" t="s">
        <v>180</v>
      </c>
      <c r="C4" s="129" t="s">
        <v>355</v>
      </c>
      <c r="D4" s="129" t="s">
        <v>356</v>
      </c>
      <c r="E4" s="131" t="s">
        <v>360</v>
      </c>
      <c r="F4" s="132"/>
      <c r="G4" s="133" t="s">
        <v>361</v>
      </c>
      <c r="H4" s="133" t="s">
        <v>357</v>
      </c>
    </row>
    <row r="5" spans="1:9" ht="13.2" customHeight="1" x14ac:dyDescent="0.45">
      <c r="B5" s="128"/>
      <c r="C5" s="130"/>
      <c r="D5" s="130"/>
      <c r="E5" s="117" t="s">
        <v>362</v>
      </c>
      <c r="F5" s="114" t="s">
        <v>358</v>
      </c>
      <c r="G5" s="134"/>
      <c r="H5" s="134"/>
    </row>
    <row r="6" spans="1:9" ht="12" customHeight="1" x14ac:dyDescent="0.45">
      <c r="A6" s="15" t="s">
        <v>181</v>
      </c>
      <c r="B6" s="20" t="s">
        <v>229</v>
      </c>
      <c r="C6" s="115">
        <v>60309</v>
      </c>
      <c r="D6" s="115">
        <v>1103179</v>
      </c>
      <c r="E6" s="116">
        <v>354</v>
      </c>
      <c r="F6" s="116">
        <v>6</v>
      </c>
      <c r="G6" s="115">
        <v>58519</v>
      </c>
      <c r="H6" s="115">
        <v>1467</v>
      </c>
    </row>
    <row r="7" spans="1:9" ht="12" customHeight="1" x14ac:dyDescent="0.45">
      <c r="A7" s="15" t="s">
        <v>182</v>
      </c>
      <c r="B7" s="21" t="s">
        <v>230</v>
      </c>
      <c r="C7" s="115">
        <v>5717</v>
      </c>
      <c r="D7" s="115">
        <v>87317</v>
      </c>
      <c r="E7" s="116">
        <v>155</v>
      </c>
      <c r="F7" s="116">
        <v>3</v>
      </c>
      <c r="G7" s="115">
        <v>5526</v>
      </c>
      <c r="H7" s="116">
        <v>36</v>
      </c>
    </row>
    <row r="8" spans="1:9" ht="12" customHeight="1" x14ac:dyDescent="0.45">
      <c r="A8" s="15" t="s">
        <v>183</v>
      </c>
      <c r="B8" s="21" t="s">
        <v>231</v>
      </c>
      <c r="C8" s="115">
        <v>3482</v>
      </c>
      <c r="D8" s="115">
        <v>120868</v>
      </c>
      <c r="E8" s="116">
        <v>8</v>
      </c>
      <c r="F8" s="116">
        <v>0</v>
      </c>
      <c r="G8" s="115">
        <v>3422</v>
      </c>
      <c r="H8" s="116">
        <v>52</v>
      </c>
    </row>
    <row r="9" spans="1:9" ht="12" customHeight="1" x14ac:dyDescent="0.45">
      <c r="A9" s="15" t="s">
        <v>184</v>
      </c>
      <c r="B9" s="21" t="s">
        <v>232</v>
      </c>
      <c r="C9" s="115">
        <v>16224</v>
      </c>
      <c r="D9" s="115">
        <v>239006</v>
      </c>
      <c r="E9" s="116">
        <v>121</v>
      </c>
      <c r="F9" s="116">
        <v>3</v>
      </c>
      <c r="G9" s="115">
        <v>15983</v>
      </c>
      <c r="H9" s="116">
        <v>117</v>
      </c>
    </row>
    <row r="10" spans="1:9" ht="12" customHeight="1" x14ac:dyDescent="0.45">
      <c r="A10" s="15" t="s">
        <v>185</v>
      </c>
      <c r="B10" s="21" t="s">
        <v>233</v>
      </c>
      <c r="C10" s="115">
        <v>1886</v>
      </c>
      <c r="D10" s="115">
        <v>26310</v>
      </c>
      <c r="E10" s="116">
        <v>35</v>
      </c>
      <c r="F10" s="116">
        <v>1</v>
      </c>
      <c r="G10" s="115">
        <v>1825</v>
      </c>
      <c r="H10" s="116">
        <v>26</v>
      </c>
    </row>
    <row r="11" spans="1:9" ht="12" customHeight="1" x14ac:dyDescent="0.45">
      <c r="A11" s="15" t="s">
        <v>186</v>
      </c>
      <c r="B11" s="21" t="s">
        <v>234</v>
      </c>
      <c r="C11" s="115">
        <v>3507</v>
      </c>
      <c r="D11" s="115">
        <v>97581</v>
      </c>
      <c r="E11" s="116">
        <v>35</v>
      </c>
      <c r="F11" s="116">
        <v>1</v>
      </c>
      <c r="G11" s="115">
        <v>3416</v>
      </c>
      <c r="H11" s="116">
        <v>56</v>
      </c>
    </row>
    <row r="12" spans="1:9" ht="12" customHeight="1" x14ac:dyDescent="0.45">
      <c r="A12" s="15" t="s">
        <v>187</v>
      </c>
      <c r="B12" s="21" t="s">
        <v>235</v>
      </c>
      <c r="C12" s="115">
        <v>9451</v>
      </c>
      <c r="D12" s="115">
        <v>405996</v>
      </c>
      <c r="E12" s="116">
        <v>44</v>
      </c>
      <c r="F12" s="116">
        <v>4</v>
      </c>
      <c r="G12" s="115">
        <v>9233</v>
      </c>
      <c r="H12" s="116">
        <v>174</v>
      </c>
    </row>
    <row r="13" spans="1:9" ht="12" customHeight="1" x14ac:dyDescent="0.45">
      <c r="A13" s="15" t="s">
        <v>188</v>
      </c>
      <c r="B13" s="21" t="s">
        <v>236</v>
      </c>
      <c r="C13" s="115">
        <v>24211</v>
      </c>
      <c r="D13" s="115">
        <v>40174</v>
      </c>
      <c r="E13" s="116">
        <v>223</v>
      </c>
      <c r="F13" s="116">
        <v>9</v>
      </c>
      <c r="G13" s="115">
        <v>23772</v>
      </c>
      <c r="H13" s="116">
        <v>216</v>
      </c>
    </row>
    <row r="14" spans="1:9" ht="12" customHeight="1" x14ac:dyDescent="0.45">
      <c r="A14" s="15" t="s">
        <v>189</v>
      </c>
      <c r="B14" s="21" t="s">
        <v>237</v>
      </c>
      <c r="C14" s="115">
        <v>15303</v>
      </c>
      <c r="D14" s="115">
        <v>479799</v>
      </c>
      <c r="E14" s="116">
        <v>202</v>
      </c>
      <c r="F14" s="116">
        <v>4</v>
      </c>
      <c r="G14" s="115">
        <v>14985</v>
      </c>
      <c r="H14" s="116">
        <v>116</v>
      </c>
    </row>
    <row r="15" spans="1:9" ht="12" customHeight="1" x14ac:dyDescent="0.45">
      <c r="A15" s="15" t="s">
        <v>190</v>
      </c>
      <c r="B15" s="21" t="s">
        <v>238</v>
      </c>
      <c r="C15" s="115">
        <v>16603</v>
      </c>
      <c r="D15" s="115">
        <v>292595</v>
      </c>
      <c r="E15" s="116">
        <v>127</v>
      </c>
      <c r="F15" s="116">
        <v>9</v>
      </c>
      <c r="G15" s="115">
        <v>16304</v>
      </c>
      <c r="H15" s="116">
        <v>172</v>
      </c>
    </row>
    <row r="16" spans="1:9" ht="12" customHeight="1" x14ac:dyDescent="0.45">
      <c r="A16" s="15" t="s">
        <v>191</v>
      </c>
      <c r="B16" s="21" t="s">
        <v>239</v>
      </c>
      <c r="C16" s="115">
        <v>114941</v>
      </c>
      <c r="D16" s="115">
        <v>1442072</v>
      </c>
      <c r="E16" s="115">
        <v>1267</v>
      </c>
      <c r="F16" s="116">
        <v>44</v>
      </c>
      <c r="G16" s="115">
        <v>112664</v>
      </c>
      <c r="H16" s="115">
        <v>1010</v>
      </c>
    </row>
    <row r="17" spans="1:8" ht="12" customHeight="1" x14ac:dyDescent="0.45">
      <c r="A17" s="15" t="s">
        <v>192</v>
      </c>
      <c r="B17" s="21" t="s">
        <v>240</v>
      </c>
      <c r="C17" s="115">
        <v>99791</v>
      </c>
      <c r="D17" s="115">
        <v>1060073</v>
      </c>
      <c r="E17" s="116">
        <v>776</v>
      </c>
      <c r="F17" s="116">
        <v>37</v>
      </c>
      <c r="G17" s="115">
        <v>97979</v>
      </c>
      <c r="H17" s="115">
        <v>1001</v>
      </c>
    </row>
    <row r="18" spans="1:8" ht="12" customHeight="1" x14ac:dyDescent="0.45">
      <c r="A18" s="15" t="s">
        <v>193</v>
      </c>
      <c r="B18" s="21" t="s">
        <v>241</v>
      </c>
      <c r="C18" s="115">
        <v>376060</v>
      </c>
      <c r="D18" s="115">
        <v>3626642</v>
      </c>
      <c r="E18" s="115">
        <v>2533</v>
      </c>
      <c r="F18" s="116">
        <v>77</v>
      </c>
      <c r="G18" s="115">
        <v>370567</v>
      </c>
      <c r="H18" s="115">
        <v>2960</v>
      </c>
    </row>
    <row r="19" spans="1:8" ht="12" customHeight="1" x14ac:dyDescent="0.45">
      <c r="A19" s="15" t="s">
        <v>194</v>
      </c>
      <c r="B19" s="20" t="s">
        <v>242</v>
      </c>
      <c r="C19" s="115">
        <v>167927</v>
      </c>
      <c r="D19" s="115">
        <v>1587153</v>
      </c>
      <c r="E19" s="115">
        <v>1012</v>
      </c>
      <c r="F19" s="116">
        <v>58</v>
      </c>
      <c r="G19" s="115">
        <v>165646</v>
      </c>
      <c r="H19" s="115">
        <v>1269</v>
      </c>
    </row>
    <row r="20" spans="1:8" ht="12" customHeight="1" x14ac:dyDescent="0.45">
      <c r="A20" s="15" t="s">
        <v>195</v>
      </c>
      <c r="B20" s="21" t="s">
        <v>243</v>
      </c>
      <c r="C20" s="115">
        <v>7901</v>
      </c>
      <c r="D20" s="115">
        <v>281732</v>
      </c>
      <c r="E20" s="116">
        <v>177</v>
      </c>
      <c r="F20" s="116">
        <v>3</v>
      </c>
      <c r="G20" s="115">
        <v>7664</v>
      </c>
      <c r="H20" s="116">
        <v>60</v>
      </c>
    </row>
    <row r="21" spans="1:8" ht="12" customHeight="1" x14ac:dyDescent="0.45">
      <c r="A21" s="15" t="s">
        <v>196</v>
      </c>
      <c r="B21" s="21" t="s">
        <v>244</v>
      </c>
      <c r="C21" s="115">
        <v>4800</v>
      </c>
      <c r="D21" s="115">
        <v>112779</v>
      </c>
      <c r="E21" s="116">
        <v>34</v>
      </c>
      <c r="F21" s="116">
        <v>1</v>
      </c>
      <c r="G21" s="115">
        <v>4715</v>
      </c>
      <c r="H21" s="116">
        <v>51</v>
      </c>
    </row>
    <row r="22" spans="1:8" ht="12" customHeight="1" x14ac:dyDescent="0.45">
      <c r="A22" s="15" t="s">
        <v>197</v>
      </c>
      <c r="B22" s="21" t="s">
        <v>245</v>
      </c>
      <c r="C22" s="115">
        <v>7902</v>
      </c>
      <c r="D22" s="115">
        <v>191774</v>
      </c>
      <c r="E22" s="116">
        <v>118</v>
      </c>
      <c r="F22" s="116">
        <v>1</v>
      </c>
      <c r="G22" s="115">
        <v>7638</v>
      </c>
      <c r="H22" s="116">
        <v>124</v>
      </c>
    </row>
    <row r="23" spans="1:8" ht="12" customHeight="1" x14ac:dyDescent="0.45">
      <c r="A23" s="15" t="s">
        <v>198</v>
      </c>
      <c r="B23" s="21" t="s">
        <v>246</v>
      </c>
      <c r="C23" s="115">
        <v>3064</v>
      </c>
      <c r="D23" s="115">
        <v>115435</v>
      </c>
      <c r="E23" s="116">
        <v>58</v>
      </c>
      <c r="F23" s="116">
        <v>1</v>
      </c>
      <c r="G23" s="115">
        <v>2969</v>
      </c>
      <c r="H23" s="116">
        <v>37</v>
      </c>
    </row>
    <row r="24" spans="1:8" ht="12" customHeight="1" x14ac:dyDescent="0.45">
      <c r="A24" s="15" t="s">
        <v>199</v>
      </c>
      <c r="B24" s="21" t="s">
        <v>247</v>
      </c>
      <c r="C24" s="115">
        <v>5129</v>
      </c>
      <c r="D24" s="115">
        <v>111974</v>
      </c>
      <c r="E24" s="116">
        <v>72</v>
      </c>
      <c r="F24" s="116">
        <v>0</v>
      </c>
      <c r="G24" s="115">
        <v>5028</v>
      </c>
      <c r="H24" s="116">
        <v>29</v>
      </c>
    </row>
    <row r="25" spans="1:8" ht="12" customHeight="1" x14ac:dyDescent="0.45">
      <c r="A25" s="15" t="s">
        <v>200</v>
      </c>
      <c r="B25" s="21" t="s">
        <v>248</v>
      </c>
      <c r="C25" s="115">
        <v>8760</v>
      </c>
      <c r="D25" s="115">
        <v>311996</v>
      </c>
      <c r="E25" s="116">
        <v>68</v>
      </c>
      <c r="F25" s="116">
        <v>1</v>
      </c>
      <c r="G25" s="115">
        <v>8651</v>
      </c>
      <c r="H25" s="116">
        <v>96</v>
      </c>
    </row>
    <row r="26" spans="1:8" ht="12" customHeight="1" x14ac:dyDescent="0.45">
      <c r="A26" s="15" t="s">
        <v>201</v>
      </c>
      <c r="B26" s="21" t="s">
        <v>249</v>
      </c>
      <c r="C26" s="115">
        <v>18811</v>
      </c>
      <c r="D26" s="115">
        <v>402114</v>
      </c>
      <c r="E26" s="116">
        <v>286</v>
      </c>
      <c r="F26" s="116">
        <v>4</v>
      </c>
      <c r="G26" s="115">
        <v>18507</v>
      </c>
      <c r="H26" s="116">
        <v>215</v>
      </c>
    </row>
    <row r="27" spans="1:8" ht="12" customHeight="1" x14ac:dyDescent="0.45">
      <c r="A27" s="15" t="s">
        <v>202</v>
      </c>
      <c r="B27" s="21" t="s">
        <v>250</v>
      </c>
      <c r="C27" s="115">
        <v>26644</v>
      </c>
      <c r="D27" s="115">
        <v>612734</v>
      </c>
      <c r="E27" s="116">
        <v>120</v>
      </c>
      <c r="F27" s="116">
        <v>3</v>
      </c>
      <c r="G27" s="115">
        <v>26317</v>
      </c>
      <c r="H27" s="116">
        <v>207</v>
      </c>
    </row>
    <row r="28" spans="1:8" ht="12" customHeight="1" x14ac:dyDescent="0.45">
      <c r="A28" s="15" t="s">
        <v>203</v>
      </c>
      <c r="B28" s="21" t="s">
        <v>251</v>
      </c>
      <c r="C28" s="115">
        <v>105543</v>
      </c>
      <c r="D28" s="115">
        <v>1287972</v>
      </c>
      <c r="E28" s="115">
        <v>1329</v>
      </c>
      <c r="F28" s="116">
        <v>26</v>
      </c>
      <c r="G28" s="115">
        <v>103076</v>
      </c>
      <c r="H28" s="115">
        <v>1138</v>
      </c>
    </row>
    <row r="29" spans="1:8" ht="12" customHeight="1" x14ac:dyDescent="0.45">
      <c r="A29" s="15" t="s">
        <v>204</v>
      </c>
      <c r="B29" s="21" t="s">
        <v>252</v>
      </c>
      <c r="C29" s="115">
        <v>14641</v>
      </c>
      <c r="D29" s="115">
        <v>262689</v>
      </c>
      <c r="E29" s="116">
        <v>179</v>
      </c>
      <c r="F29" s="116">
        <v>2</v>
      </c>
      <c r="G29" s="115">
        <v>14619</v>
      </c>
      <c r="H29" s="116">
        <v>163</v>
      </c>
    </row>
    <row r="30" spans="1:8" ht="12" customHeight="1" x14ac:dyDescent="0.45">
      <c r="A30" s="15" t="s">
        <v>205</v>
      </c>
      <c r="B30" s="21" t="s">
        <v>253</v>
      </c>
      <c r="C30" s="115">
        <v>12291</v>
      </c>
      <c r="D30" s="115">
        <v>251971</v>
      </c>
      <c r="E30" s="116">
        <v>167</v>
      </c>
      <c r="F30" s="116">
        <v>1</v>
      </c>
      <c r="G30" s="115">
        <v>12023</v>
      </c>
      <c r="H30" s="116">
        <v>101</v>
      </c>
    </row>
    <row r="31" spans="1:8" ht="12" customHeight="1" x14ac:dyDescent="0.45">
      <c r="A31" s="15" t="s">
        <v>206</v>
      </c>
      <c r="B31" s="21" t="s">
        <v>254</v>
      </c>
      <c r="C31" s="115">
        <v>35577</v>
      </c>
      <c r="D31" s="115">
        <v>417488</v>
      </c>
      <c r="E31" s="116">
        <v>685</v>
      </c>
      <c r="F31" s="116">
        <v>18</v>
      </c>
      <c r="G31" s="115">
        <v>34603</v>
      </c>
      <c r="H31" s="116">
        <v>280</v>
      </c>
    </row>
    <row r="32" spans="1:8" ht="12" customHeight="1" x14ac:dyDescent="0.45">
      <c r="A32" s="15" t="s">
        <v>207</v>
      </c>
      <c r="B32" s="21" t="s">
        <v>255</v>
      </c>
      <c r="C32" s="115">
        <v>200210</v>
      </c>
      <c r="D32" s="115">
        <v>3430199</v>
      </c>
      <c r="E32" s="115">
        <v>2981</v>
      </c>
      <c r="F32" s="116">
        <v>232</v>
      </c>
      <c r="G32" s="115">
        <v>192480</v>
      </c>
      <c r="H32" s="115">
        <v>2975</v>
      </c>
    </row>
    <row r="33" spans="1:8" ht="12" customHeight="1" x14ac:dyDescent="0.45">
      <c r="A33" s="15" t="s">
        <v>208</v>
      </c>
      <c r="B33" s="21" t="s">
        <v>256</v>
      </c>
      <c r="C33" s="115">
        <v>77560</v>
      </c>
      <c r="D33" s="115">
        <v>739833</v>
      </c>
      <c r="E33" s="116">
        <v>904</v>
      </c>
      <c r="F33" s="116">
        <v>23</v>
      </c>
      <c r="G33" s="115">
        <v>75268</v>
      </c>
      <c r="H33" s="115">
        <v>1388</v>
      </c>
    </row>
    <row r="34" spans="1:8" ht="12" customHeight="1" x14ac:dyDescent="0.45">
      <c r="A34" s="15" t="s">
        <v>209</v>
      </c>
      <c r="B34" s="21" t="s">
        <v>257</v>
      </c>
      <c r="C34" s="115">
        <v>15692</v>
      </c>
      <c r="D34" s="115">
        <v>246847</v>
      </c>
      <c r="E34" s="116">
        <v>180</v>
      </c>
      <c r="F34" s="116">
        <v>4</v>
      </c>
      <c r="G34" s="115">
        <v>15363</v>
      </c>
      <c r="H34" s="116">
        <v>149</v>
      </c>
    </row>
    <row r="35" spans="1:8" ht="12" customHeight="1" x14ac:dyDescent="0.45">
      <c r="A35" s="15" t="s">
        <v>210</v>
      </c>
      <c r="B35" s="20" t="s">
        <v>258</v>
      </c>
      <c r="C35" s="115">
        <v>5257</v>
      </c>
      <c r="D35" s="115">
        <v>64812</v>
      </c>
      <c r="E35" s="116">
        <v>45</v>
      </c>
      <c r="F35" s="116">
        <v>9</v>
      </c>
      <c r="G35" s="115">
        <v>5048</v>
      </c>
      <c r="H35" s="116">
        <v>61</v>
      </c>
    </row>
    <row r="36" spans="1:8" ht="12" customHeight="1" x14ac:dyDescent="0.45">
      <c r="A36" s="15" t="s">
        <v>211</v>
      </c>
      <c r="B36" s="21" t="s">
        <v>259</v>
      </c>
      <c r="C36" s="115">
        <v>1642</v>
      </c>
      <c r="D36" s="115">
        <v>144644</v>
      </c>
      <c r="E36" s="116">
        <v>15</v>
      </c>
      <c r="F36" s="116">
        <v>0</v>
      </c>
      <c r="G36" s="115">
        <v>1599</v>
      </c>
      <c r="H36" s="116">
        <v>5</v>
      </c>
    </row>
    <row r="37" spans="1:8" ht="12" customHeight="1" x14ac:dyDescent="0.45">
      <c r="A37" s="15" t="s">
        <v>212</v>
      </c>
      <c r="B37" s="21" t="s">
        <v>260</v>
      </c>
      <c r="C37" s="115">
        <v>1625</v>
      </c>
      <c r="D37" s="115">
        <v>53023</v>
      </c>
      <c r="E37" s="116">
        <v>43</v>
      </c>
      <c r="F37" s="116">
        <v>0</v>
      </c>
      <c r="G37" s="115">
        <v>1578</v>
      </c>
      <c r="H37" s="116">
        <v>4</v>
      </c>
    </row>
    <row r="38" spans="1:8" ht="12" customHeight="1" x14ac:dyDescent="0.45">
      <c r="A38" s="15" t="s">
        <v>213</v>
      </c>
      <c r="B38" s="21" t="s">
        <v>261</v>
      </c>
      <c r="C38" s="115">
        <v>15129</v>
      </c>
      <c r="D38" s="115">
        <v>262448</v>
      </c>
      <c r="E38" s="116">
        <v>105</v>
      </c>
      <c r="F38" s="116">
        <v>3</v>
      </c>
      <c r="G38" s="115">
        <v>14843</v>
      </c>
      <c r="H38" s="116">
        <v>136</v>
      </c>
    </row>
    <row r="39" spans="1:8" ht="12" customHeight="1" x14ac:dyDescent="0.45">
      <c r="A39" s="15" t="s">
        <v>214</v>
      </c>
      <c r="B39" s="21" t="s">
        <v>262</v>
      </c>
      <c r="C39" s="115">
        <v>21714</v>
      </c>
      <c r="D39" s="115">
        <v>884248</v>
      </c>
      <c r="E39" s="116">
        <v>280</v>
      </c>
      <c r="F39" s="116">
        <v>6</v>
      </c>
      <c r="G39" s="115">
        <v>21237</v>
      </c>
      <c r="H39" s="116">
        <v>197</v>
      </c>
    </row>
    <row r="40" spans="1:8" ht="12" customHeight="1" x14ac:dyDescent="0.45">
      <c r="A40" s="15" t="s">
        <v>215</v>
      </c>
      <c r="B40" s="21" t="s">
        <v>263</v>
      </c>
      <c r="C40" s="115">
        <v>5608</v>
      </c>
      <c r="D40" s="115">
        <v>182635</v>
      </c>
      <c r="E40" s="116">
        <v>65</v>
      </c>
      <c r="F40" s="116">
        <v>0</v>
      </c>
      <c r="G40" s="115">
        <v>5454</v>
      </c>
      <c r="H40" s="116">
        <v>89</v>
      </c>
    </row>
    <row r="41" spans="1:8" ht="12" customHeight="1" x14ac:dyDescent="0.45">
      <c r="A41" s="15" t="s">
        <v>216</v>
      </c>
      <c r="B41" s="21" t="s">
        <v>264</v>
      </c>
      <c r="C41" s="115">
        <v>3266</v>
      </c>
      <c r="D41" s="115">
        <v>102560</v>
      </c>
      <c r="E41" s="116">
        <v>48</v>
      </c>
      <c r="F41" s="116">
        <v>1</v>
      </c>
      <c r="G41" s="115">
        <v>3154</v>
      </c>
      <c r="H41" s="116">
        <v>64</v>
      </c>
    </row>
    <row r="42" spans="1:8" ht="12" customHeight="1" x14ac:dyDescent="0.45">
      <c r="A42" s="15" t="s">
        <v>217</v>
      </c>
      <c r="B42" s="21" t="s">
        <v>265</v>
      </c>
      <c r="C42" s="115">
        <v>4687</v>
      </c>
      <c r="D42" s="115">
        <v>127397</v>
      </c>
      <c r="E42" s="116">
        <v>27</v>
      </c>
      <c r="F42" s="116">
        <v>1</v>
      </c>
      <c r="G42" s="115">
        <v>4623</v>
      </c>
      <c r="H42" s="116">
        <v>37</v>
      </c>
    </row>
    <row r="43" spans="1:8" ht="12" customHeight="1" x14ac:dyDescent="0.45">
      <c r="A43" s="15" t="s">
        <v>218</v>
      </c>
      <c r="B43" s="21" t="s">
        <v>266</v>
      </c>
      <c r="C43" s="115">
        <v>5199</v>
      </c>
      <c r="D43" s="115">
        <v>148446</v>
      </c>
      <c r="E43" s="116">
        <v>113</v>
      </c>
      <c r="F43" s="116">
        <v>2</v>
      </c>
      <c r="G43" s="115">
        <v>5005</v>
      </c>
      <c r="H43" s="116">
        <v>81</v>
      </c>
    </row>
    <row r="44" spans="1:8" ht="12" customHeight="1" x14ac:dyDescent="0.45">
      <c r="A44" s="15" t="s">
        <v>219</v>
      </c>
      <c r="B44" s="21" t="s">
        <v>267</v>
      </c>
      <c r="C44" s="115">
        <v>4110</v>
      </c>
      <c r="D44" s="115">
        <v>97205</v>
      </c>
      <c r="E44" s="116">
        <v>23</v>
      </c>
      <c r="F44" s="116">
        <v>2</v>
      </c>
      <c r="G44" s="115">
        <v>4056</v>
      </c>
      <c r="H44" s="116">
        <v>31</v>
      </c>
    </row>
    <row r="45" spans="1:8" ht="12" customHeight="1" x14ac:dyDescent="0.45">
      <c r="A45" s="15" t="s">
        <v>220</v>
      </c>
      <c r="B45" s="21" t="s">
        <v>268</v>
      </c>
      <c r="C45" s="115">
        <v>74055</v>
      </c>
      <c r="D45" s="115">
        <v>1237813</v>
      </c>
      <c r="E45" s="115">
        <v>1222</v>
      </c>
      <c r="F45" s="116">
        <v>23</v>
      </c>
      <c r="G45" s="115">
        <v>72202</v>
      </c>
      <c r="H45" s="116">
        <v>612</v>
      </c>
    </row>
    <row r="46" spans="1:8" ht="12" customHeight="1" x14ac:dyDescent="0.45">
      <c r="A46" s="15" t="s">
        <v>221</v>
      </c>
      <c r="B46" s="21" t="s">
        <v>269</v>
      </c>
      <c r="C46" s="115">
        <v>5768</v>
      </c>
      <c r="D46" s="115">
        <v>101492</v>
      </c>
      <c r="E46" s="116">
        <v>74</v>
      </c>
      <c r="F46" s="116">
        <v>1</v>
      </c>
      <c r="G46" s="115">
        <v>5716</v>
      </c>
      <c r="H46" s="116">
        <v>29</v>
      </c>
    </row>
    <row r="47" spans="1:8" ht="12" customHeight="1" x14ac:dyDescent="0.45">
      <c r="A47" s="15" t="s">
        <v>222</v>
      </c>
      <c r="B47" s="21" t="s">
        <v>270</v>
      </c>
      <c r="C47" s="115">
        <v>6004</v>
      </c>
      <c r="D47" s="115">
        <v>177175</v>
      </c>
      <c r="E47" s="116">
        <v>73</v>
      </c>
      <c r="F47" s="116">
        <v>0</v>
      </c>
      <c r="G47" s="115">
        <v>5860</v>
      </c>
      <c r="H47" s="116">
        <v>72</v>
      </c>
    </row>
    <row r="48" spans="1:8" ht="12" customHeight="1" x14ac:dyDescent="0.45">
      <c r="A48" s="15" t="s">
        <v>223</v>
      </c>
      <c r="B48" s="21" t="s">
        <v>271</v>
      </c>
      <c r="C48" s="115">
        <v>14300</v>
      </c>
      <c r="D48" s="115">
        <v>122510</v>
      </c>
      <c r="E48" s="116">
        <v>119</v>
      </c>
      <c r="F48" s="116">
        <v>3</v>
      </c>
      <c r="G48" s="115">
        <v>14046</v>
      </c>
      <c r="H48" s="116">
        <v>135</v>
      </c>
    </row>
    <row r="49" spans="1:8" ht="12" customHeight="1" x14ac:dyDescent="0.45">
      <c r="A49" s="15" t="s">
        <v>224</v>
      </c>
      <c r="B49" s="21" t="s">
        <v>272</v>
      </c>
      <c r="C49" s="115">
        <v>8119</v>
      </c>
      <c r="D49" s="115">
        <v>259504</v>
      </c>
      <c r="E49" s="116">
        <v>111</v>
      </c>
      <c r="F49" s="116">
        <v>3</v>
      </c>
      <c r="G49" s="115">
        <v>7926</v>
      </c>
      <c r="H49" s="116">
        <v>82</v>
      </c>
    </row>
    <row r="50" spans="1:8" ht="12" customHeight="1" x14ac:dyDescent="0.45">
      <c r="A50" s="15" t="s">
        <v>225</v>
      </c>
      <c r="B50" s="21" t="s">
        <v>273</v>
      </c>
      <c r="C50" s="115">
        <v>6134</v>
      </c>
      <c r="D50" s="115">
        <v>72642</v>
      </c>
      <c r="E50" s="116">
        <v>25</v>
      </c>
      <c r="F50" s="116">
        <v>1</v>
      </c>
      <c r="G50" s="115">
        <v>6052</v>
      </c>
      <c r="H50" s="116">
        <v>41</v>
      </c>
    </row>
    <row r="51" spans="1:8" ht="12" customHeight="1" x14ac:dyDescent="0.45">
      <c r="A51" s="15" t="s">
        <v>226</v>
      </c>
      <c r="B51" s="20" t="s">
        <v>274</v>
      </c>
      <c r="C51" s="115">
        <v>9061</v>
      </c>
      <c r="D51" s="115">
        <v>166861</v>
      </c>
      <c r="E51" s="116">
        <v>45</v>
      </c>
      <c r="F51" s="116">
        <v>0</v>
      </c>
      <c r="G51" s="115">
        <v>9015</v>
      </c>
      <c r="H51" s="116">
        <v>65</v>
      </c>
    </row>
    <row r="52" spans="1:8" ht="12" customHeight="1" x14ac:dyDescent="0.45">
      <c r="A52" s="15" t="s">
        <v>227</v>
      </c>
      <c r="B52" s="21" t="s">
        <v>275</v>
      </c>
      <c r="C52" s="115">
        <v>49737</v>
      </c>
      <c r="D52" s="115">
        <v>391715</v>
      </c>
      <c r="E52" s="116">
        <v>774</v>
      </c>
      <c r="F52" s="116">
        <v>24</v>
      </c>
      <c r="G52" s="115">
        <v>48482</v>
      </c>
      <c r="H52" s="116">
        <v>323</v>
      </c>
    </row>
    <row r="53" spans="1:8" ht="12" customHeight="1" x14ac:dyDescent="0.45">
      <c r="B53" s="22" t="s">
        <v>276</v>
      </c>
      <c r="C53" s="116">
        <v>149</v>
      </c>
      <c r="D53" s="116">
        <v>0</v>
      </c>
      <c r="E53" s="116">
        <v>0</v>
      </c>
      <c r="F53" s="116">
        <v>0</v>
      </c>
      <c r="G53" s="116">
        <v>149</v>
      </c>
      <c r="H53" s="116">
        <v>0</v>
      </c>
    </row>
    <row r="54" spans="1:8" ht="12" customHeight="1" x14ac:dyDescent="0.45">
      <c r="B54" s="21" t="s">
        <v>164</v>
      </c>
      <c r="C54" s="115">
        <v>1701501</v>
      </c>
      <c r="D54" s="115">
        <v>23983432</v>
      </c>
      <c r="E54" s="115">
        <v>17457</v>
      </c>
      <c r="F54" s="116">
        <v>655</v>
      </c>
      <c r="G54" s="115">
        <v>1664807</v>
      </c>
      <c r="H54" s="115">
        <v>17749</v>
      </c>
    </row>
    <row r="55" spans="1:8" ht="18" customHeight="1" x14ac:dyDescent="0.45">
      <c r="C55" s="24"/>
      <c r="D55" s="24"/>
      <c r="E55" s="24"/>
      <c r="F55" s="24"/>
      <c r="G55" s="24"/>
      <c r="H55" s="24"/>
    </row>
    <row r="56" spans="1:8" ht="18" customHeight="1" x14ac:dyDescent="0.45">
      <c r="C56" s="24"/>
      <c r="D56" s="24"/>
      <c r="E56" s="24"/>
      <c r="F56" s="24"/>
      <c r="G56" s="24"/>
      <c r="H56" s="24"/>
    </row>
    <row r="57" spans="1:8" ht="18" customHeight="1" x14ac:dyDescent="0.45">
      <c r="C57" s="24"/>
      <c r="D57" s="24"/>
      <c r="E57" s="24"/>
      <c r="F57" s="24"/>
      <c r="G57" s="24"/>
      <c r="H57" s="24"/>
    </row>
    <row r="58" spans="1:8" ht="18" customHeight="1" x14ac:dyDescent="0.45">
      <c r="C58" s="24"/>
      <c r="D58" s="24"/>
      <c r="E58" s="24"/>
      <c r="F58" s="24"/>
      <c r="G58" s="24"/>
      <c r="H58" s="24"/>
    </row>
    <row r="59" spans="1:8" ht="18" customHeight="1" x14ac:dyDescent="0.45">
      <c r="C59" s="24"/>
      <c r="D59" s="24"/>
      <c r="E59" s="24"/>
      <c r="F59" s="24"/>
      <c r="G59" s="24"/>
      <c r="H59" s="24"/>
    </row>
    <row r="60" spans="1:8" ht="18" customHeight="1" x14ac:dyDescent="0.45">
      <c r="C60" s="24"/>
      <c r="D60" s="24"/>
      <c r="E60" s="24"/>
      <c r="F60" s="24"/>
      <c r="G60" s="24"/>
      <c r="H60" s="24"/>
    </row>
    <row r="61" spans="1:8" ht="18" customHeight="1" x14ac:dyDescent="0.45">
      <c r="C61" s="24"/>
      <c r="D61" s="24"/>
      <c r="E61" s="24"/>
      <c r="F61" s="24"/>
      <c r="G61" s="24"/>
      <c r="H61" s="24"/>
    </row>
    <row r="62" spans="1:8" ht="18" customHeight="1" x14ac:dyDescent="0.45">
      <c r="C62" s="24"/>
      <c r="D62" s="24"/>
      <c r="E62" s="24"/>
      <c r="F62" s="24"/>
      <c r="G62" s="24"/>
      <c r="H62" s="24"/>
    </row>
    <row r="63" spans="1:8" ht="18" customHeight="1" x14ac:dyDescent="0.45">
      <c r="C63" s="24"/>
      <c r="D63" s="24"/>
      <c r="E63" s="24"/>
      <c r="F63" s="24"/>
      <c r="G63" s="24"/>
      <c r="H63" s="24"/>
    </row>
    <row r="64" spans="1:8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62" activePane="bottomLeft" state="frozen"/>
      <selection pane="bottomLeft" activeCell="C182" sqref="A6:C182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36" t="s">
        <v>292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</row>
    <row r="2" spans="1:17" x14ac:dyDescent="0.45">
      <c r="A2" s="118" t="s">
        <v>315</v>
      </c>
      <c r="B2" s="118"/>
      <c r="C2" s="118"/>
      <c r="D2" s="137" t="s">
        <v>342</v>
      </c>
      <c r="E2" s="137"/>
      <c r="F2" s="137"/>
      <c r="G2" s="137"/>
      <c r="H2" s="137"/>
      <c r="I2" s="137"/>
      <c r="J2" s="137"/>
      <c r="K2" s="137"/>
      <c r="L2" s="137"/>
      <c r="M2" s="118" t="s">
        <v>346</v>
      </c>
      <c r="N2" s="118"/>
      <c r="O2" s="118"/>
      <c r="P2" s="118"/>
      <c r="Q2" s="118"/>
    </row>
    <row r="3" spans="1:17" x14ac:dyDescent="0.45">
      <c r="A3" s="86"/>
      <c r="D3" s="135" t="s">
        <v>345</v>
      </c>
      <c r="E3" s="135"/>
      <c r="F3" s="135"/>
      <c r="G3" s="135"/>
      <c r="H3" s="135"/>
      <c r="I3" s="135"/>
      <c r="J3" s="138" t="s">
        <v>344</v>
      </c>
      <c r="K3" s="138"/>
      <c r="L3" s="138"/>
      <c r="M3" s="138"/>
      <c r="N3" s="138" t="s">
        <v>340</v>
      </c>
      <c r="O3" s="138"/>
      <c r="P3" s="118" t="s">
        <v>343</v>
      </c>
      <c r="Q3" s="118"/>
    </row>
    <row r="4" spans="1:17" x14ac:dyDescent="0.45">
      <c r="A4" s="118"/>
      <c r="B4" s="118"/>
      <c r="C4" s="118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39" t="s">
        <v>282</v>
      </c>
      <c r="G5" s="139"/>
      <c r="H5" s="139" t="s">
        <v>312</v>
      </c>
      <c r="I5" s="139"/>
      <c r="J5" s="139" t="s">
        <v>282</v>
      </c>
      <c r="K5" s="139"/>
      <c r="L5" s="139" t="s">
        <v>312</v>
      </c>
      <c r="M5" s="139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31495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4645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17821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3925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14541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4972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25219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8582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39726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10030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7482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7482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8980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8980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97080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32355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148679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50057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186430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60242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186725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58091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202115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54126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35276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35276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25625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25625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280104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58427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249267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77198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277465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83460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20148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20148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289806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62139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40788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40788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26577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26577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7609</v>
      </c>
      <c r="C28" s="49">
        <f t="shared" si="2"/>
        <v>809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7609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809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8647</v>
      </c>
      <c r="C29" s="49">
        <f t="shared" si="2"/>
        <v>695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8647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695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10066</v>
      </c>
      <c r="C30" s="49">
        <f t="shared" si="2"/>
        <v>879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10066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879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316991</v>
      </c>
      <c r="C31" s="49">
        <f t="shared" si="2"/>
        <v>71452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48013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8516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147124</v>
      </c>
      <c r="C32" s="49">
        <f t="shared" si="2"/>
        <v>54043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49959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10864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62781</v>
      </c>
      <c r="C33" s="49">
        <f t="shared" si="2"/>
        <v>7816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62781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7816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74633</v>
      </c>
      <c r="C34" s="49">
        <f t="shared" si="2"/>
        <v>8918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74633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8918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261232</v>
      </c>
      <c r="C35" s="49">
        <f t="shared" si="2"/>
        <v>97416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105977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29167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222590</v>
      </c>
      <c r="C36" s="49">
        <f t="shared" si="2"/>
        <v>124001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132303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45550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245030</v>
      </c>
      <c r="C37" s="49">
        <f t="shared" si="2"/>
        <v>153207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162071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54446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252143</v>
      </c>
      <c r="C38" s="49">
        <f t="shared" si="2"/>
        <v>179358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158714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53648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234552</v>
      </c>
      <c r="C39" s="49">
        <f t="shared" si="2"/>
        <v>193252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135059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49867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138421</v>
      </c>
      <c r="C40" s="49">
        <f t="shared" si="2"/>
        <v>34569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138421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34569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187806</v>
      </c>
      <c r="C41" s="49">
        <f t="shared" si="2"/>
        <v>24324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187806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24324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344202</v>
      </c>
      <c r="C42" s="49">
        <f t="shared" si="2"/>
        <v>268097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210359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52374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349066</v>
      </c>
      <c r="C43" s="49">
        <f t="shared" si="2"/>
        <v>223090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254489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67423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396872</v>
      </c>
      <c r="C44" s="49">
        <f t="shared" si="2"/>
        <v>251880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308709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72177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404560</v>
      </c>
      <c r="C45" s="49">
        <f t="shared" si="2"/>
        <v>136207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323138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27096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380382</v>
      </c>
      <c r="C46" s="49">
        <f t="shared" si="2"/>
        <v>208284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280464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59181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286096</v>
      </c>
      <c r="C47" s="49">
        <f t="shared" si="2"/>
        <v>43226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286096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43226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326131</v>
      </c>
      <c r="C48" s="49">
        <f t="shared" si="2"/>
        <v>27007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326131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27007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585303</v>
      </c>
      <c r="C49" s="49">
        <f t="shared" si="2"/>
        <v>204269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439062</v>
      </c>
      <c r="K49" s="97">
        <f>IFERROR(VLOOKUP($D49, V一般接種!$A:$G, K$4, FALSE), 0)</f>
        <v>9481</v>
      </c>
      <c r="L49" s="97">
        <f>IFERROR(VLOOKUP($D49, V一般接種!$A:$G, L$4, FALSE), 0)</f>
        <v>0</v>
      </c>
      <c r="M49" s="97">
        <f>IFERROR(VLOOKUP($D49, V一般接種!$A:$G, M$4, FALSE), 0)</f>
        <v>10440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606847</v>
      </c>
      <c r="C50" s="49">
        <f t="shared" si="2"/>
        <v>63373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509836</v>
      </c>
      <c r="K50" s="97">
        <f>IFERROR(VLOOKUP($D50, V一般接種!$A:$G, K$4, FALSE), 0)</f>
        <v>9421</v>
      </c>
      <c r="L50" s="97">
        <f>IFERROR(VLOOKUP($D50, V一般接種!$A:$G, L$4, FALSE), 0)</f>
        <v>0</v>
      </c>
      <c r="M50" s="97">
        <f>IFERROR(VLOOKUP($D50, V一般接種!$A:$G, M$4, FALSE), 0)</f>
        <v>11311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669196</v>
      </c>
      <c r="C51" s="49">
        <f t="shared" si="2"/>
        <v>62109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564684</v>
      </c>
      <c r="K51" s="97">
        <f>IFERROR(VLOOKUP($D51, V一般接種!$A:$G, K$4, FALSE), 0)</f>
        <v>11097</v>
      </c>
      <c r="L51" s="97">
        <f>IFERROR(VLOOKUP($D51, V一般接種!$A:$G, L$4, FALSE), 0)</f>
        <v>0</v>
      </c>
      <c r="M51" s="97">
        <f>IFERROR(VLOOKUP($D51, V一般接種!$A:$G, M$4, FALSE), 0)</f>
        <v>12935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640315</v>
      </c>
      <c r="C52" s="49">
        <f t="shared" si="2"/>
        <v>106936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544047</v>
      </c>
      <c r="K52" s="97">
        <f>IFERROR(VLOOKUP($D52, V一般接種!$A:$G, K$4, FALSE), 0)</f>
        <v>12011</v>
      </c>
      <c r="L52" s="97">
        <f>IFERROR(VLOOKUP($D52, V一般接種!$A:$G, L$4, FALSE), 0)</f>
        <v>0</v>
      </c>
      <c r="M52" s="97">
        <f>IFERROR(VLOOKUP($D52, V一般接種!$A:$G, M$4, FALSE), 0)</f>
        <v>46044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619069</v>
      </c>
      <c r="C53" s="49">
        <f t="shared" si="2"/>
        <v>124198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517501</v>
      </c>
      <c r="K53" s="97">
        <f>IFERROR(VLOOKUP($D53, V一般接種!$A:$G, K$4, FALSE), 0)</f>
        <v>13827</v>
      </c>
      <c r="L53" s="97">
        <f>IFERROR(VLOOKUP($D53, V一般接種!$A:$G, L$4, FALSE), 0)</f>
        <v>0</v>
      </c>
      <c r="M53" s="97">
        <f>IFERROR(VLOOKUP($D53, V一般接種!$A:$G, M$4, FALSE), 0)</f>
        <v>47423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474737</v>
      </c>
      <c r="C54" s="49">
        <f t="shared" si="2"/>
        <v>59997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459575</v>
      </c>
      <c r="K54" s="97">
        <f>IFERROR(VLOOKUP($D54, V一般接種!$A:$G, K$4, FALSE), 0)</f>
        <v>15162</v>
      </c>
      <c r="L54" s="97">
        <f>IFERROR(VLOOKUP($D54, V一般接種!$A:$G, L$4, FALSE), 0)</f>
        <v>0</v>
      </c>
      <c r="M54" s="97">
        <f>IFERROR(VLOOKUP($D54, V一般接種!$A:$G, M$4, FALSE), 0)</f>
        <v>59997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462877</v>
      </c>
      <c r="C55" s="49">
        <f t="shared" si="2"/>
        <v>66399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447228</v>
      </c>
      <c r="K55" s="97">
        <f>IFERROR(VLOOKUP($D55, V一般接種!$A:$G, K$4, FALSE), 0)</f>
        <v>15649</v>
      </c>
      <c r="L55" s="97">
        <f>IFERROR(VLOOKUP($D55, V一般接種!$A:$G, L$4, FALSE), 0)</f>
        <v>0</v>
      </c>
      <c r="M55" s="97">
        <f>IFERROR(VLOOKUP($D55, V一般接種!$A:$G, M$4, FALSE), 0)</f>
        <v>66399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666348</v>
      </c>
      <c r="C56" s="49">
        <f t="shared" si="2"/>
        <v>236810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516269</v>
      </c>
      <c r="K56" s="97">
        <f>IFERROR(VLOOKUP($D56, V一般接種!$A:$G, K$4, FALSE), 0)</f>
        <v>18074</v>
      </c>
      <c r="L56" s="97">
        <f>IFERROR(VLOOKUP($D56, V一般接種!$A:$G, L$4, FALSE), 0)</f>
        <v>0</v>
      </c>
      <c r="M56" s="97">
        <f>IFERROR(VLOOKUP($D56, V一般接種!$A:$G, M$4, FALSE), 0)</f>
        <v>95560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715942</v>
      </c>
      <c r="C57" s="49">
        <f t="shared" si="2"/>
        <v>211590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630292</v>
      </c>
      <c r="K57" s="97">
        <f>IFERROR(VLOOKUP($D57, V一般接種!$A:$G, K$4, FALSE), 0)</f>
        <v>19263</v>
      </c>
      <c r="L57" s="97">
        <f>IFERROR(VLOOKUP($D57, V一般接種!$A:$G, L$4, FALSE), 0)</f>
        <v>0</v>
      </c>
      <c r="M57" s="97">
        <f>IFERROR(VLOOKUP($D57, V一般接種!$A:$G, M$4, FALSE), 0)</f>
        <v>118920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742754</v>
      </c>
      <c r="C58" s="49">
        <f t="shared" si="2"/>
        <v>233364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651621</v>
      </c>
      <c r="K58" s="97">
        <f>IFERROR(VLOOKUP($D58, V一般接種!$A:$G, K$4, FALSE), 0)</f>
        <v>19677</v>
      </c>
      <c r="L58" s="97">
        <f>IFERROR(VLOOKUP($D58, V一般接種!$A:$G, L$4, FALSE), 0)</f>
        <v>0</v>
      </c>
      <c r="M58" s="97">
        <f>IFERROR(VLOOKUP($D58, V一般接種!$A:$G, M$4, FALSE), 0)</f>
        <v>145694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734936</v>
      </c>
      <c r="C59" s="49">
        <f t="shared" si="2"/>
        <v>227117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655073</v>
      </c>
      <c r="K59" s="97">
        <f>IFERROR(VLOOKUP($D59, V一般接種!$A:$G, K$4, FALSE), 0)</f>
        <v>20097</v>
      </c>
      <c r="L59" s="97">
        <f>IFERROR(VLOOKUP($D59, V一般接種!$A:$G, L$4, FALSE), 0)</f>
        <v>0</v>
      </c>
      <c r="M59" s="97">
        <f>IFERROR(VLOOKUP($D59, V一般接種!$A:$G, M$4, FALSE), 0)</f>
        <v>143726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720379</v>
      </c>
      <c r="C60" s="49">
        <f t="shared" si="2"/>
        <v>218683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636552</v>
      </c>
      <c r="K60" s="97">
        <f>IFERROR(VLOOKUP($D60, V一般接種!$A:$G, K$4, FALSE), 0)</f>
        <v>20264</v>
      </c>
      <c r="L60" s="97">
        <f>IFERROR(VLOOKUP($D60, V一般接種!$A:$G, L$4, FALSE), 0)</f>
        <v>0</v>
      </c>
      <c r="M60" s="97">
        <f>IFERROR(VLOOKUP($D60, V一般接種!$A:$G, M$4, FALSE), 0)</f>
        <v>123043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618421</v>
      </c>
      <c r="C61" s="49">
        <f t="shared" si="2"/>
        <v>128887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598013</v>
      </c>
      <c r="K61" s="97">
        <f>IFERROR(VLOOKUP($D61, V一般接種!$A:$G, K$4, FALSE), 0)</f>
        <v>20408</v>
      </c>
      <c r="L61" s="97">
        <f>IFERROR(VLOOKUP($D61, V一般接種!$A:$G, L$4, FALSE), 0)</f>
        <v>0</v>
      </c>
      <c r="M61" s="97">
        <f>IFERROR(VLOOKUP($D61, V一般接種!$A:$G, M$4, FALSE), 0)</f>
        <v>128887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564582</v>
      </c>
      <c r="C62" s="49">
        <f t="shared" si="2"/>
        <v>180366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541660</v>
      </c>
      <c r="K62" s="97">
        <f>IFERROR(VLOOKUP($D62, V一般接種!$A:$G, K$4, FALSE), 0)</f>
        <v>22922</v>
      </c>
      <c r="L62" s="97">
        <f>IFERROR(VLOOKUP($D62, V一般接種!$A:$G, L$4, FALSE), 0)</f>
        <v>0</v>
      </c>
      <c r="M62" s="97">
        <f>IFERROR(VLOOKUP($D62, V一般接種!$A:$G, M$4, FALSE), 0)</f>
        <v>180366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773309</v>
      </c>
      <c r="C63" s="49">
        <f t="shared" si="2"/>
        <v>324307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637467</v>
      </c>
      <c r="K63" s="97">
        <f>IFERROR(VLOOKUP($D63, V一般接種!$A:$G, K$4, FALSE), 0)</f>
        <v>29261</v>
      </c>
      <c r="L63" s="97">
        <f>IFERROR(VLOOKUP($D63, V一般接種!$A:$G, L$4, FALSE), 0)</f>
        <v>0</v>
      </c>
      <c r="M63" s="97">
        <f>IFERROR(VLOOKUP($D63, V一般接種!$A:$G, M$4, FALSE), 0)</f>
        <v>191551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799579</v>
      </c>
      <c r="C64" s="49">
        <f t="shared" si="2"/>
        <v>322900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695211</v>
      </c>
      <c r="K64" s="97">
        <f>IFERROR(VLOOKUP($D64, V一般接種!$A:$G, K$4, FALSE), 0)</f>
        <v>31689</v>
      </c>
      <c r="L64" s="97">
        <f>IFERROR(VLOOKUP($D64, V一般接種!$A:$G, L$4, FALSE), 0)</f>
        <v>0</v>
      </c>
      <c r="M64" s="97">
        <f>IFERROR(VLOOKUP($D64, V一般接種!$A:$G, M$4, FALSE), 0)</f>
        <v>233657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778650</v>
      </c>
      <c r="C65" s="49">
        <f t="shared" si="2"/>
        <v>386292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679770</v>
      </c>
      <c r="K65" s="97">
        <f>IFERROR(VLOOKUP($D65, V一般接種!$A:$G, K$4, FALSE), 0)</f>
        <v>30139</v>
      </c>
      <c r="L65" s="97">
        <f>IFERROR(VLOOKUP($D65, V一般接種!$A:$G, L$4, FALSE), 0)</f>
        <v>0</v>
      </c>
      <c r="M65" s="97">
        <f>IFERROR(VLOOKUP($D65, V一般接種!$A:$G, M$4, FALSE), 0)</f>
        <v>287649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749607</v>
      </c>
      <c r="C66" s="49">
        <f t="shared" si="2"/>
        <v>386690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663454</v>
      </c>
      <c r="K66" s="97">
        <f>IFERROR(VLOOKUP($D66, V一般接種!$A:$G, K$4, FALSE), 0)</f>
        <v>32184</v>
      </c>
      <c r="L66" s="97">
        <f>IFERROR(VLOOKUP($D66, V一般接種!$A:$G, L$4, FALSE), 0)</f>
        <v>0</v>
      </c>
      <c r="M66" s="97">
        <f>IFERROR(VLOOKUP($D66, V一般接種!$A:$G, M$4, FALSE), 0)</f>
        <v>304068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760259</v>
      </c>
      <c r="C67" s="49">
        <f t="shared" si="2"/>
        <v>359493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668642</v>
      </c>
      <c r="K67" s="97">
        <f>IFERROR(VLOOKUP($D67, V一般接種!$A:$G, K$4, FALSE), 0)</f>
        <v>35114</v>
      </c>
      <c r="L67" s="97">
        <f>IFERROR(VLOOKUP($D67, V一般接種!$A:$G, L$4, FALSE), 0)</f>
        <v>0</v>
      </c>
      <c r="M67" s="97">
        <f>IFERROR(VLOOKUP($D67, V一般接種!$A:$G, M$4, FALSE), 0)</f>
        <v>268013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661447</v>
      </c>
      <c r="C68" s="49">
        <f t="shared" si="2"/>
        <v>275918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624152</v>
      </c>
      <c r="K68" s="97">
        <f>IFERROR(VLOOKUP($D68, V一般接種!$A:$G, K$4, FALSE), 0)</f>
        <v>37295</v>
      </c>
      <c r="L68" s="97">
        <f>IFERROR(VLOOKUP($D68, V一般接種!$A:$G, L$4, FALSE), 0)</f>
        <v>0</v>
      </c>
      <c r="M68" s="97">
        <f>IFERROR(VLOOKUP($D68, V一般接種!$A:$G, M$4, FALSE), 0)</f>
        <v>275918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601322</v>
      </c>
      <c r="C69" s="49">
        <f t="shared" si="2"/>
        <v>316835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563310</v>
      </c>
      <c r="K69" s="97">
        <f>IFERROR(VLOOKUP($D69, V一般接種!$A:$G, K$4, FALSE), 0)</f>
        <v>38012</v>
      </c>
      <c r="L69" s="97">
        <f>IFERROR(VLOOKUP($D69, V一般接種!$A:$G, L$4, FALSE), 0)</f>
        <v>0</v>
      </c>
      <c r="M69" s="97">
        <f>IFERROR(VLOOKUP($D69, V一般接種!$A:$G, M$4, FALSE), 0)</f>
        <v>316835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698716</v>
      </c>
      <c r="C70" s="49">
        <f t="shared" si="2"/>
        <v>539567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571552</v>
      </c>
      <c r="K70" s="97">
        <f>IFERROR(VLOOKUP($D70, V一般接種!$A:$G, K$4, FALSE), 0)</f>
        <v>35735</v>
      </c>
      <c r="L70" s="97">
        <f>IFERROR(VLOOKUP($D70, V一般接種!$A:$G, L$4, FALSE), 0)</f>
        <v>0</v>
      </c>
      <c r="M70" s="97">
        <f>IFERROR(VLOOKUP($D70, V一般接種!$A:$G, M$4, FALSE), 0)</f>
        <v>416031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697737</v>
      </c>
      <c r="C71" s="49">
        <f t="shared" si="2"/>
        <v>554631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619957</v>
      </c>
      <c r="K71" s="97">
        <f>IFERROR(VLOOKUP($D71, V一般接種!$A:$G, K$4, FALSE), 0)</f>
        <v>34365</v>
      </c>
      <c r="L71" s="97">
        <f>IFERROR(VLOOKUP($D71, V一般接種!$A:$G, L$4, FALSE), 0)</f>
        <v>0</v>
      </c>
      <c r="M71" s="97">
        <f>IFERROR(VLOOKUP($D71, V一般接種!$A:$G, M$4, FALSE), 0)</f>
        <v>482683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680549</v>
      </c>
      <c r="C72" s="49">
        <f t="shared" ref="C72:C135" si="5">IF($D72="", "", H72+I72+L72+M72+O72-Q72)</f>
        <v>606601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598567</v>
      </c>
      <c r="K72" s="97">
        <f>IFERROR(VLOOKUP($D72, V一般接種!$A:$G, K$4, FALSE), 0)</f>
        <v>35288</v>
      </c>
      <c r="L72" s="97">
        <f>IFERROR(VLOOKUP($D72, V一般接種!$A:$G, L$4, FALSE), 0)</f>
        <v>0</v>
      </c>
      <c r="M72" s="97">
        <f>IFERROR(VLOOKUP($D72, V一般接種!$A:$G, M$4, FALSE), 0)</f>
        <v>534560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692224</v>
      </c>
      <c r="C73" s="49">
        <f t="shared" si="5"/>
        <v>599016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604970</v>
      </c>
      <c r="K73" s="97">
        <f>IFERROR(VLOOKUP($D73, V一般接種!$A:$G, K$4, FALSE), 0)</f>
        <v>35717</v>
      </c>
      <c r="L73" s="97">
        <f>IFERROR(VLOOKUP($D73, V一般接種!$A:$G, L$4, FALSE), 0)</f>
        <v>0</v>
      </c>
      <c r="M73" s="97">
        <f>IFERROR(VLOOKUP($D73, V一般接種!$A:$G, M$4, FALSE), 0)</f>
        <v>521223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673870</v>
      </c>
      <c r="C74" s="49">
        <f t="shared" si="5"/>
        <v>571569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587126</v>
      </c>
      <c r="K74" s="97">
        <f>IFERROR(VLOOKUP($D74, V一般接種!$A:$G, K$4, FALSE), 0)</f>
        <v>34487</v>
      </c>
      <c r="L74" s="97">
        <f>IFERROR(VLOOKUP($D74, V一般接種!$A:$G, L$4, FALSE), 0)</f>
        <v>0</v>
      </c>
      <c r="M74" s="97">
        <f>IFERROR(VLOOKUP($D74, V一般接種!$A:$G, M$4, FALSE), 0)</f>
        <v>497878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660207</v>
      </c>
      <c r="C75" s="49">
        <f t="shared" si="5"/>
        <v>442815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617050</v>
      </c>
      <c r="K75" s="97">
        <f>IFERROR(VLOOKUP($D75, V一般接種!$A:$G, K$4, FALSE), 0)</f>
        <v>43157</v>
      </c>
      <c r="L75" s="97">
        <f>IFERROR(VLOOKUP($D75, V一般接種!$A:$G, L$4, FALSE), 0)</f>
        <v>0</v>
      </c>
      <c r="M75" s="97">
        <f>IFERROR(VLOOKUP($D75, V一般接種!$A:$G, M$4, FALSE), 0)</f>
        <v>442815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659181</v>
      </c>
      <c r="C76" s="49">
        <f t="shared" si="5"/>
        <v>438907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612949</v>
      </c>
      <c r="K76" s="97">
        <f>IFERROR(VLOOKUP($D76, V一般接種!$A:$G, K$4, FALSE), 0)</f>
        <v>46232</v>
      </c>
      <c r="L76" s="97">
        <f>IFERROR(VLOOKUP($D76, V一般接種!$A:$G, L$4, FALSE), 0)</f>
        <v>0</v>
      </c>
      <c r="M76" s="97">
        <f>IFERROR(VLOOKUP($D76, V一般接種!$A:$G, M$4, FALSE), 0)</f>
        <v>438907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758278</v>
      </c>
      <c r="C77" s="49">
        <f t="shared" si="5"/>
        <v>625291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597703</v>
      </c>
      <c r="K77" s="97">
        <f>IFERROR(VLOOKUP($D77, V一般接種!$A:$G, K$4, FALSE), 0)</f>
        <v>85578</v>
      </c>
      <c r="L77" s="97">
        <f>IFERROR(VLOOKUP($D77, V一般接種!$A:$G, L$4, FALSE), 0)</f>
        <v>0</v>
      </c>
      <c r="M77" s="97">
        <f>IFERROR(VLOOKUP($D77, V一般接種!$A:$G, M$4, FALSE), 0)</f>
        <v>501508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759372</v>
      </c>
      <c r="C78" s="49">
        <f t="shared" si="5"/>
        <v>655004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619144</v>
      </c>
      <c r="K78" s="97">
        <f>IFERROR(VLOOKUP($D78, V一般接種!$A:$G, K$4, FALSE), 0)</f>
        <v>93809</v>
      </c>
      <c r="L78" s="97">
        <f>IFERROR(VLOOKUP($D78, V一般接種!$A:$G, L$4, FALSE), 0)</f>
        <v>0</v>
      </c>
      <c r="M78" s="97">
        <f>IFERROR(VLOOKUP($D78, V一般接種!$A:$G, M$4, FALSE), 0)</f>
        <v>607288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771807</v>
      </c>
      <c r="C79" s="49">
        <f t="shared" si="5"/>
        <v>687342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621604</v>
      </c>
      <c r="K79" s="97">
        <f>IFERROR(VLOOKUP($D79, V一般接種!$A:$G, K$4, FALSE), 0)</f>
        <v>98549</v>
      </c>
      <c r="L79" s="97">
        <f>IFERROR(VLOOKUP($D79, V一般接種!$A:$G, L$4, FALSE), 0)</f>
        <v>0</v>
      </c>
      <c r="M79" s="97">
        <f>IFERROR(VLOOKUP($D79, V一般接種!$A:$G, M$4, FALSE), 0)</f>
        <v>627510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746618</v>
      </c>
      <c r="C80" s="49">
        <f t="shared" si="5"/>
        <v>692893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608117</v>
      </c>
      <c r="K80" s="97">
        <f>IFERROR(VLOOKUP($D80, V一般接種!$A:$G, K$4, FALSE), 0)</f>
        <v>93119</v>
      </c>
      <c r="L80" s="97">
        <f>IFERROR(VLOOKUP($D80, V一般接種!$A:$G, L$4, FALSE), 0)</f>
        <v>0</v>
      </c>
      <c r="M80" s="97">
        <f>IFERROR(VLOOKUP($D80, V一般接種!$A:$G, M$4, FALSE), 0)</f>
        <v>628854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740462</v>
      </c>
      <c r="C81" s="49">
        <f t="shared" si="5"/>
        <v>697469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586134</v>
      </c>
      <c r="K81" s="97">
        <f>IFERROR(VLOOKUP($D81, V一般接種!$A:$G, K$4, FALSE), 0)</f>
        <v>101033</v>
      </c>
      <c r="L81" s="97">
        <f>IFERROR(VLOOKUP($D81, V一般接種!$A:$G, L$4, FALSE), 0)</f>
        <v>0</v>
      </c>
      <c r="M81" s="97">
        <f>IFERROR(VLOOKUP($D81, V一般接種!$A:$G, M$4, FALSE), 0)</f>
        <v>622409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732279</v>
      </c>
      <c r="C82" s="49">
        <f t="shared" si="5"/>
        <v>584500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635974</v>
      </c>
      <c r="K82" s="97">
        <f>IFERROR(VLOOKUP($D82, V一般接種!$A:$G, K$4, FALSE), 0)</f>
        <v>96305</v>
      </c>
      <c r="L82" s="97">
        <f>IFERROR(VLOOKUP($D82, V一般接種!$A:$G, L$4, FALSE), 0)</f>
        <v>0</v>
      </c>
      <c r="M82" s="97">
        <f>IFERROR(VLOOKUP($D82, V一般接種!$A:$G, M$4, FALSE), 0)</f>
        <v>584500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762140</v>
      </c>
      <c r="C83" s="49">
        <f t="shared" si="5"/>
        <v>536923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666559</v>
      </c>
      <c r="K83" s="97">
        <f>IFERROR(VLOOKUP($D83, V一般接種!$A:$G, K$4, FALSE), 0)</f>
        <v>95581</v>
      </c>
      <c r="L83" s="97">
        <f>IFERROR(VLOOKUP($D83, V一般接種!$A:$G, L$4, FALSE), 0)</f>
        <v>0</v>
      </c>
      <c r="M83" s="97">
        <f>IFERROR(VLOOKUP($D83, V一般接種!$A:$G, M$4, FALSE), 0)</f>
        <v>536923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770869</v>
      </c>
      <c r="C84" s="49">
        <f t="shared" si="5"/>
        <v>703267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559732</v>
      </c>
      <c r="K84" s="97">
        <f>IFERROR(VLOOKUP($D84, V一般接種!$A:$G, K$4, FALSE), 0)</f>
        <v>132028</v>
      </c>
      <c r="L84" s="97">
        <f>IFERROR(VLOOKUP($D84, V一般接種!$A:$G, L$4, FALSE), 0)</f>
        <v>0</v>
      </c>
      <c r="M84" s="97">
        <f>IFERROR(VLOOKUP($D84, V一般接種!$A:$G, M$4, FALSE), 0)</f>
        <v>622721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783358</v>
      </c>
      <c r="C85" s="49">
        <f t="shared" si="5"/>
        <v>737555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598875</v>
      </c>
      <c r="K85" s="97">
        <f>IFERROR(VLOOKUP($D85, V一般接種!$A:$G, K$4, FALSE), 0)</f>
        <v>145047</v>
      </c>
      <c r="L85" s="97">
        <f>IFERROR(VLOOKUP($D85, V一般接種!$A:$G, L$4, FALSE), 0)</f>
        <v>0</v>
      </c>
      <c r="M85" s="97">
        <f>IFERROR(VLOOKUP($D85, V一般接種!$A:$G, M$4, FALSE), 0)</f>
        <v>682510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815118</v>
      </c>
      <c r="C86" s="49">
        <f t="shared" si="5"/>
        <v>725679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616844</v>
      </c>
      <c r="K86" s="97">
        <f>IFERROR(VLOOKUP($D86, V一般接種!$A:$G, K$4, FALSE), 0)</f>
        <v>166173</v>
      </c>
      <c r="L86" s="97">
        <f>IFERROR(VLOOKUP($D86, V一般接種!$A:$G, L$4, FALSE), 0)</f>
        <v>0</v>
      </c>
      <c r="M86" s="97">
        <f>IFERROR(VLOOKUP($D86, V一般接種!$A:$G, M$4, FALSE), 0)</f>
        <v>678601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626685</v>
      </c>
      <c r="C87" s="49">
        <f t="shared" si="5"/>
        <v>701266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410369</v>
      </c>
      <c r="K87" s="97">
        <f>IFERROR(VLOOKUP($D87, V一般接種!$A:$G, K$4, FALSE), 0)</f>
        <v>179381</v>
      </c>
      <c r="L87" s="97">
        <f>IFERROR(VLOOKUP($D87, V一般接種!$A:$G, L$4, FALSE), 0)</f>
        <v>0</v>
      </c>
      <c r="M87" s="97">
        <f>IFERROR(VLOOKUP($D87, V一般接種!$A:$G, M$4, FALSE), 0)</f>
        <v>643404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573372</v>
      </c>
      <c r="C88" s="49">
        <f t="shared" si="5"/>
        <v>709777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350012</v>
      </c>
      <c r="K88" s="97">
        <f>IFERROR(VLOOKUP($D88, V一般接種!$A:$G, K$4, FALSE), 0)</f>
        <v>196976</v>
      </c>
      <c r="L88" s="97">
        <f>IFERROR(VLOOKUP($D88, V一般接種!$A:$G, L$4, FALSE), 0)</f>
        <v>0</v>
      </c>
      <c r="M88" s="97">
        <f>IFERROR(VLOOKUP($D88, V一般接種!$A:$G, M$4, FALSE), 0)</f>
        <v>654337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838670</v>
      </c>
      <c r="C89" s="49">
        <f t="shared" si="5"/>
        <v>604625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673492</v>
      </c>
      <c r="K89" s="97">
        <f>IFERROR(VLOOKUP($D89, V一般接種!$A:$G, K$4, FALSE), 0)</f>
        <v>165178</v>
      </c>
      <c r="L89" s="97">
        <f>IFERROR(VLOOKUP($D89, V一般接種!$A:$G, L$4, FALSE), 0)</f>
        <v>0</v>
      </c>
      <c r="M89" s="97">
        <f>IFERROR(VLOOKUP($D89, V一般接種!$A:$G, M$4, FALSE), 0)</f>
        <v>604625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813060</v>
      </c>
      <c r="C90" s="49">
        <f t="shared" si="5"/>
        <v>536506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675283</v>
      </c>
      <c r="K90" s="97">
        <f>IFERROR(VLOOKUP($D90, V一般接種!$A:$G, K$4, FALSE), 0)</f>
        <v>137777</v>
      </c>
      <c r="L90" s="97">
        <f>IFERROR(VLOOKUP($D90, V一般接種!$A:$G, L$4, FALSE), 0)</f>
        <v>0</v>
      </c>
      <c r="M90" s="97">
        <f>IFERROR(VLOOKUP($D90, V一般接種!$A:$G, M$4, FALSE), 0)</f>
        <v>536506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947962</v>
      </c>
      <c r="C91" s="49">
        <f t="shared" si="5"/>
        <v>647998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671483</v>
      </c>
      <c r="K91" s="97">
        <f>IFERROR(VLOOKUP($D91, V一般接種!$A:$G, K$4, FALSE), 0)</f>
        <v>212801</v>
      </c>
      <c r="L91" s="97">
        <f>IFERROR(VLOOKUP($D91, V一般接種!$A:$G, L$4, FALSE), 0)</f>
        <v>0</v>
      </c>
      <c r="M91" s="97">
        <f>IFERROR(VLOOKUP($D91, V一般接種!$A:$G, M$4, FALSE), 0)</f>
        <v>566587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983563</v>
      </c>
      <c r="C92" s="49">
        <f t="shared" si="5"/>
        <v>661584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710542</v>
      </c>
      <c r="K92" s="97">
        <f>IFERROR(VLOOKUP($D92, V一般接種!$A:$G, K$4, FALSE), 0)</f>
        <v>226430</v>
      </c>
      <c r="L92" s="97">
        <f>IFERROR(VLOOKUP($D92, V一般接種!$A:$G, L$4, FALSE), 0)</f>
        <v>0</v>
      </c>
      <c r="M92" s="97">
        <f>IFERROR(VLOOKUP($D92, V一般接種!$A:$G, M$4, FALSE), 0)</f>
        <v>608410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998818</v>
      </c>
      <c r="C93" s="49">
        <f t="shared" si="5"/>
        <v>637190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741022</v>
      </c>
      <c r="K93" s="97">
        <f>IFERROR(VLOOKUP($D93, V一般接種!$A:$G, K$4, FALSE), 0)</f>
        <v>226831</v>
      </c>
      <c r="L93" s="97">
        <f>IFERROR(VLOOKUP($D93, V一般接種!$A:$G, L$4, FALSE), 0)</f>
        <v>0</v>
      </c>
      <c r="M93" s="97">
        <f>IFERROR(VLOOKUP($D93, V一般接種!$A:$G, M$4, FALSE), 0)</f>
        <v>591502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1001954</v>
      </c>
      <c r="C94" s="49">
        <f t="shared" si="5"/>
        <v>634342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713802</v>
      </c>
      <c r="K94" s="97">
        <f>IFERROR(VLOOKUP($D94, V一般接種!$A:$G, K$4, FALSE), 0)</f>
        <v>251416</v>
      </c>
      <c r="L94" s="97">
        <f>IFERROR(VLOOKUP($D94, V一般接種!$A:$G, L$4, FALSE), 0)</f>
        <v>0</v>
      </c>
      <c r="M94" s="97">
        <f>IFERROR(VLOOKUP($D94, V一般接種!$A:$G, M$4, FALSE), 0)</f>
        <v>587738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1003411</v>
      </c>
      <c r="C95" s="49">
        <f t="shared" si="5"/>
        <v>632001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711048</v>
      </c>
      <c r="K95" s="97">
        <f>IFERROR(VLOOKUP($D95, V一般接種!$A:$G, K$4, FALSE), 0)</f>
        <v>260404</v>
      </c>
      <c r="L95" s="97">
        <f>IFERROR(VLOOKUP($D95, V一般接種!$A:$G, L$4, FALSE), 0)</f>
        <v>0</v>
      </c>
      <c r="M95" s="97">
        <f>IFERROR(VLOOKUP($D95, V一般接種!$A:$G, M$4, FALSE), 0)</f>
        <v>585648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986788</v>
      </c>
      <c r="C96" s="49">
        <f t="shared" si="5"/>
        <v>610011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761042</v>
      </c>
      <c r="K96" s="97">
        <f>IFERROR(VLOOKUP($D96, V一般接種!$A:$G, K$4, FALSE), 0)</f>
        <v>225746</v>
      </c>
      <c r="L96" s="97">
        <f>IFERROR(VLOOKUP($D96, V一般接種!$A:$G, L$4, FALSE), 0)</f>
        <v>0</v>
      </c>
      <c r="M96" s="97">
        <f>IFERROR(VLOOKUP($D96, V一般接種!$A:$G, M$4, FALSE), 0)</f>
        <v>610011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737642</v>
      </c>
      <c r="C97" s="49">
        <f t="shared" si="5"/>
        <v>618396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560195</v>
      </c>
      <c r="K97" s="97">
        <f>IFERROR(VLOOKUP($D97, V一般接種!$A:$G, K$4, FALSE), 0)</f>
        <v>177447</v>
      </c>
      <c r="L97" s="97">
        <f>IFERROR(VLOOKUP($D97, V一般接種!$A:$G, L$4, FALSE), 0)</f>
        <v>0</v>
      </c>
      <c r="M97" s="97">
        <f>IFERROR(VLOOKUP($D97, V一般接種!$A:$G, M$4, FALSE), 0)</f>
        <v>618396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828956</v>
      </c>
      <c r="C98" s="49">
        <f t="shared" si="5"/>
        <v>673218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566618</v>
      </c>
      <c r="K98" s="97">
        <f>IFERROR(VLOOKUP($D98, V一般接種!$A:$G, K$4, FALSE), 0)</f>
        <v>192623</v>
      </c>
      <c r="L98" s="97">
        <f>IFERROR(VLOOKUP($D98, V一般接種!$A:$G, L$4, FALSE), 0)</f>
        <v>0</v>
      </c>
      <c r="M98" s="97">
        <f>IFERROR(VLOOKUP($D98, V一般接種!$A:$G, M$4, FALSE), 0)</f>
        <v>601349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859366</v>
      </c>
      <c r="C99" s="49">
        <f t="shared" si="5"/>
        <v>657921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602133</v>
      </c>
      <c r="K99" s="97">
        <f>IFERROR(VLOOKUP($D99, V一般接種!$A:$G, K$4, FALSE), 0)</f>
        <v>222127</v>
      </c>
      <c r="L99" s="97">
        <f>IFERROR(VLOOKUP($D99, V一般接種!$A:$G, L$4, FALSE), 0)</f>
        <v>0</v>
      </c>
      <c r="M99" s="97">
        <f>IFERROR(VLOOKUP($D99, V一般接種!$A:$G, M$4, FALSE), 0)</f>
        <v>619582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837281</v>
      </c>
      <c r="C100" s="49">
        <f t="shared" si="5"/>
        <v>666788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600889</v>
      </c>
      <c r="K100" s="97">
        <f>IFERROR(VLOOKUP($D100, V一般接種!$A:$G, K$4, FALSE), 0)</f>
        <v>214038</v>
      </c>
      <c r="L100" s="97">
        <f>IFERROR(VLOOKUP($D100, V一般接種!$A:$G, L$4, FALSE), 0)</f>
        <v>0</v>
      </c>
      <c r="M100" s="97">
        <f>IFERROR(VLOOKUP($D100, V一般接種!$A:$G, M$4, FALSE), 0)</f>
        <v>626985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823487</v>
      </c>
      <c r="C101" s="49">
        <f t="shared" si="5"/>
        <v>640834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586144</v>
      </c>
      <c r="K101" s="97">
        <f>IFERROR(VLOOKUP($D101, V一般接種!$A:$G, K$4, FALSE), 0)</f>
        <v>212247</v>
      </c>
      <c r="L101" s="97">
        <f>IFERROR(VLOOKUP($D101, V一般接種!$A:$G, L$4, FALSE), 0)</f>
        <v>0</v>
      </c>
      <c r="M101" s="97">
        <f>IFERROR(VLOOKUP($D101, V一般接種!$A:$G, M$4, FALSE), 0)</f>
        <v>607643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855335</v>
      </c>
      <c r="C102" s="49">
        <f t="shared" si="5"/>
        <v>631048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607976</v>
      </c>
      <c r="K102" s="97">
        <f>IFERROR(VLOOKUP($D102, V一般接種!$A:$G, K$4, FALSE), 0)</f>
        <v>219091</v>
      </c>
      <c r="L102" s="97">
        <f>IFERROR(VLOOKUP($D102, V一般接種!$A:$G, L$4, FALSE), 0)</f>
        <v>0</v>
      </c>
      <c r="M102" s="97">
        <f>IFERROR(VLOOKUP($D102, V一般接種!$A:$G, M$4, FALSE), 0)</f>
        <v>593862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790974</v>
      </c>
      <c r="C103" s="49">
        <f t="shared" si="5"/>
        <v>636392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623405</v>
      </c>
      <c r="K103" s="97">
        <f>IFERROR(VLOOKUP($D103, V一般接種!$A:$G, K$4, FALSE), 0)</f>
        <v>167569</v>
      </c>
      <c r="L103" s="97">
        <f>IFERROR(VLOOKUP($D103, V一般接種!$A:$G, L$4, FALSE), 0)</f>
        <v>0</v>
      </c>
      <c r="M103" s="97">
        <f>IFERROR(VLOOKUP($D103, V一般接種!$A:$G, M$4, FALSE), 0)</f>
        <v>636392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593092</v>
      </c>
      <c r="C104" s="49">
        <f t="shared" si="5"/>
        <v>652738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458552</v>
      </c>
      <c r="K104" s="97">
        <f>IFERROR(VLOOKUP($D104, V一般接種!$A:$G, K$4, FALSE), 0)</f>
        <v>134540</v>
      </c>
      <c r="L104" s="97">
        <f>IFERROR(VLOOKUP($D104, V一般接種!$A:$G, L$4, FALSE), 0)</f>
        <v>0</v>
      </c>
      <c r="M104" s="97">
        <f>IFERROR(VLOOKUP($D104, V一般接種!$A:$G, M$4, FALSE), 0)</f>
        <v>652738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508210</v>
      </c>
      <c r="C105" s="49">
        <f t="shared" si="5"/>
        <v>630649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272962</v>
      </c>
      <c r="K105" s="97">
        <f>IFERROR(VLOOKUP($D105, V一般接種!$A:$G, K$4, FALSE), 0)</f>
        <v>191051</v>
      </c>
      <c r="L105" s="97">
        <f>IFERROR(VLOOKUP($D105, V一般接種!$A:$G, L$4, FALSE), 0)</f>
        <v>0</v>
      </c>
      <c r="M105" s="97">
        <f>IFERROR(VLOOKUP($D105, V一般接種!$A:$G, M$4, FALSE), 0)</f>
        <v>562678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772974</v>
      </c>
      <c r="C106" s="49">
        <f t="shared" si="5"/>
        <v>644554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527826</v>
      </c>
      <c r="K106" s="97">
        <f>IFERROR(VLOOKUP($D106, V一般接種!$A:$G, K$4, FALSE), 0)</f>
        <v>204617</v>
      </c>
      <c r="L106" s="97">
        <f>IFERROR(VLOOKUP($D106, V一般接種!$A:$G, L$4, FALSE), 0)</f>
        <v>0</v>
      </c>
      <c r="M106" s="97">
        <f>IFERROR(VLOOKUP($D106, V一般接種!$A:$G, M$4, FALSE), 0)</f>
        <v>611514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704007</v>
      </c>
      <c r="C107" s="49">
        <f t="shared" si="5"/>
        <v>690513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489773</v>
      </c>
      <c r="K107" s="97">
        <f>IFERROR(VLOOKUP($D107, V一般接種!$A:$G, K$4, FALSE), 0)</f>
        <v>210244</v>
      </c>
      <c r="L107" s="97">
        <f>IFERROR(VLOOKUP($D107, V一般接種!$A:$G, L$4, FALSE), 0)</f>
        <v>0</v>
      </c>
      <c r="M107" s="97">
        <f>IFERROR(VLOOKUP($D107, V一般接種!$A:$G, M$4, FALSE), 0)</f>
        <v>647637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301380</v>
      </c>
      <c r="C108" s="49">
        <f t="shared" si="5"/>
        <v>273770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185442</v>
      </c>
      <c r="K108" s="97">
        <f>IFERROR(VLOOKUP($D108, V一般接種!$A:$G, K$4, FALSE), 0)</f>
        <v>115938</v>
      </c>
      <c r="L108" s="97">
        <f>IFERROR(VLOOKUP($D108, V一般接種!$A:$G, L$4, FALSE), 0)</f>
        <v>0</v>
      </c>
      <c r="M108" s="97">
        <f>IFERROR(VLOOKUP($D108, V一般接種!$A:$G, M$4, FALSE), 0)</f>
        <v>273770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236968</v>
      </c>
      <c r="C109" s="49">
        <f t="shared" si="5"/>
        <v>194725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126446</v>
      </c>
      <c r="K109" s="97">
        <f>IFERROR(VLOOKUP($D109, V一般接種!$A:$G, K$4, FALSE), 0)</f>
        <v>110522</v>
      </c>
      <c r="L109" s="97">
        <f>IFERROR(VLOOKUP($D109, V一般接種!$A:$G, L$4, FALSE), 0)</f>
        <v>0</v>
      </c>
      <c r="M109" s="97">
        <f>IFERROR(VLOOKUP($D109, V一般接種!$A:$G, M$4, FALSE), 0)</f>
        <v>194725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443751</v>
      </c>
      <c r="C110" s="49">
        <f t="shared" si="5"/>
        <v>732783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299743</v>
      </c>
      <c r="K110" s="97">
        <f>IFERROR(VLOOKUP($D110, V一般接種!$A:$G, K$4, FALSE), 0)</f>
        <v>144008</v>
      </c>
      <c r="L110" s="97">
        <f>IFERROR(VLOOKUP($D110, V一般接種!$A:$G, L$4, FALSE), 0)</f>
        <v>0</v>
      </c>
      <c r="M110" s="97">
        <f>IFERROR(VLOOKUP($D110, V一般接種!$A:$G, M$4, FALSE), 0)</f>
        <v>732783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399220</v>
      </c>
      <c r="C111" s="49">
        <f t="shared" si="5"/>
        <v>681397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268546</v>
      </c>
      <c r="K111" s="97">
        <f>IFERROR(VLOOKUP($D111, V一般接種!$A:$G, K$4, FALSE), 0)</f>
        <v>130674</v>
      </c>
      <c r="L111" s="97">
        <f>IFERROR(VLOOKUP($D111, V一般接種!$A:$G, L$4, FALSE), 0)</f>
        <v>0</v>
      </c>
      <c r="M111" s="97">
        <f>IFERROR(VLOOKUP($D111, V一般接種!$A:$G, M$4, FALSE), 0)</f>
        <v>681397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559286</v>
      </c>
      <c r="C112" s="49">
        <f t="shared" si="5"/>
        <v>771622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364979</v>
      </c>
      <c r="K112" s="97">
        <f>IFERROR(VLOOKUP($D112, V一般接種!$A:$G, K$4, FALSE), 0)</f>
        <v>168077</v>
      </c>
      <c r="L112" s="97">
        <f>IFERROR(VLOOKUP($D112, V一般接種!$A:$G, L$4, FALSE), 0)</f>
        <v>0</v>
      </c>
      <c r="M112" s="97">
        <f>IFERROR(VLOOKUP($D112, V一般接種!$A:$G, M$4, FALSE), 0)</f>
        <v>728707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600808</v>
      </c>
      <c r="C113" s="49">
        <f t="shared" si="5"/>
        <v>770329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432609</v>
      </c>
      <c r="K113" s="97">
        <f>IFERROR(VLOOKUP($D113, V一般接種!$A:$G, K$4, FALSE), 0)</f>
        <v>151676</v>
      </c>
      <c r="L113" s="97">
        <f>IFERROR(VLOOKUP($D113, V一般接種!$A:$G, L$4, FALSE), 0)</f>
        <v>0</v>
      </c>
      <c r="M113" s="97">
        <f>IFERROR(VLOOKUP($D113, V一般接種!$A:$G, M$4, FALSE), 0)</f>
        <v>744131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587458</v>
      </c>
      <c r="C114" s="49">
        <f t="shared" si="5"/>
        <v>778958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426927</v>
      </c>
      <c r="K114" s="97">
        <f>IFERROR(VLOOKUP($D114, V一般接種!$A:$G, K$4, FALSE), 0)</f>
        <v>148731</v>
      </c>
      <c r="L114" s="97">
        <f>IFERROR(VLOOKUP($D114, V一般接種!$A:$G, L$4, FALSE), 0)</f>
        <v>0</v>
      </c>
      <c r="M114" s="97">
        <f>IFERROR(VLOOKUP($D114, V一般接種!$A:$G, M$4, FALSE), 0)</f>
        <v>760511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587866</v>
      </c>
      <c r="C115" s="49">
        <f t="shared" si="5"/>
        <v>763593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424100</v>
      </c>
      <c r="K115" s="97">
        <f>IFERROR(VLOOKUP($D115, V一般接種!$A:$G, K$4, FALSE), 0)</f>
        <v>154669</v>
      </c>
      <c r="L115" s="97">
        <f>IFERROR(VLOOKUP($D115, V一般接種!$A:$G, L$4, FALSE), 0)</f>
        <v>0</v>
      </c>
      <c r="M115" s="97">
        <f>IFERROR(VLOOKUP($D115, V一般接種!$A:$G, M$4, FALSE), 0)</f>
        <v>742318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620956</v>
      </c>
      <c r="C116" s="49">
        <f t="shared" si="5"/>
        <v>769254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454870</v>
      </c>
      <c r="K116" s="97">
        <f>IFERROR(VLOOKUP($D116, V一般接種!$A:$G, K$4, FALSE), 0)</f>
        <v>154626</v>
      </c>
      <c r="L116" s="97">
        <f>IFERROR(VLOOKUP($D116, V一般接種!$A:$G, L$4, FALSE), 0)</f>
        <v>0</v>
      </c>
      <c r="M116" s="97">
        <f>IFERROR(VLOOKUP($D116, V一般接種!$A:$G, M$4, FALSE), 0)</f>
        <v>740126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619388</v>
      </c>
      <c r="C117" s="49">
        <f t="shared" si="5"/>
        <v>790034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495953</v>
      </c>
      <c r="K117" s="97">
        <f>IFERROR(VLOOKUP($D117, V一般接種!$A:$G, K$4, FALSE), 0)</f>
        <v>123435</v>
      </c>
      <c r="L117" s="97">
        <f>IFERROR(VLOOKUP($D117, V一般接種!$A:$G, L$4, FALSE), 0)</f>
        <v>0</v>
      </c>
      <c r="M117" s="97">
        <f>IFERROR(VLOOKUP($D117, V一般接種!$A:$G, M$4, FALSE), 0)</f>
        <v>790034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443933</v>
      </c>
      <c r="C118" s="49">
        <f t="shared" si="5"/>
        <v>1061133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431574</v>
      </c>
      <c r="K118" s="97">
        <f>IFERROR(VLOOKUP($D118, V一般接種!$A:$G, K$4, FALSE), 0)</f>
        <v>110014</v>
      </c>
      <c r="L118" s="97">
        <f>IFERROR(VLOOKUP($D118, V一般接種!$A:$G, L$4, FALSE), 0)</f>
        <v>0</v>
      </c>
      <c r="M118" s="97">
        <f>IFERROR(VLOOKUP($D118, V一般接種!$A:$G, M$4, FALSE), 0)</f>
        <v>534718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550719</v>
      </c>
      <c r="C119" s="49">
        <f t="shared" si="5"/>
        <v>563660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435469</v>
      </c>
      <c r="K119" s="97">
        <f>IFERROR(VLOOKUP($D119, V一般接種!$A:$G, K$4, FALSE), 0)</f>
        <v>115250</v>
      </c>
      <c r="L119" s="97">
        <f>IFERROR(VLOOKUP($D119, V一般接種!$A:$G, L$4, FALSE), 0)</f>
        <v>0</v>
      </c>
      <c r="M119" s="97">
        <f>IFERROR(VLOOKUP($D119, V一般接種!$A:$G, M$4, FALSE), 0)</f>
        <v>563660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567255</v>
      </c>
      <c r="C120" s="49">
        <f t="shared" si="5"/>
        <v>597177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456630</v>
      </c>
      <c r="K120" s="97">
        <f>IFERROR(VLOOKUP($D120, V一般接種!$A:$G, K$4, FALSE), 0)</f>
        <v>110625</v>
      </c>
      <c r="L120" s="97">
        <f>IFERROR(VLOOKUP($D120, V一般接種!$A:$G, L$4, FALSE), 0)</f>
        <v>0</v>
      </c>
      <c r="M120" s="97">
        <f>IFERROR(VLOOKUP($D120, V一般接種!$A:$G, M$4, FALSE), 0)</f>
        <v>597177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557600</v>
      </c>
      <c r="C121" s="49">
        <f t="shared" si="5"/>
        <v>591815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452129</v>
      </c>
      <c r="K121" s="97">
        <f>IFERROR(VLOOKUP($D121, V一般接種!$A:$G, K$4, FALSE), 0)</f>
        <v>105471</v>
      </c>
      <c r="L121" s="97">
        <f>IFERROR(VLOOKUP($D121, V一般接種!$A:$G, L$4, FALSE), 0)</f>
        <v>0</v>
      </c>
      <c r="M121" s="97">
        <f>IFERROR(VLOOKUP($D121, V一般接種!$A:$G, M$4, FALSE), 0)</f>
        <v>591815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546733</v>
      </c>
      <c r="C122" s="49">
        <f t="shared" si="5"/>
        <v>580960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438934</v>
      </c>
      <c r="K122" s="97">
        <f>IFERROR(VLOOKUP($D122, V一般接種!$A:$G, K$4, FALSE), 0)</f>
        <v>107799</v>
      </c>
      <c r="L122" s="97">
        <f>IFERROR(VLOOKUP($D122, V一般接種!$A:$G, L$4, FALSE), 0)</f>
        <v>0</v>
      </c>
      <c r="M122" s="97">
        <f>IFERROR(VLOOKUP($D122, V一般接種!$A:$G, M$4, FALSE), 0)</f>
        <v>580960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565961</v>
      </c>
      <c r="C123" s="49">
        <f t="shared" si="5"/>
        <v>614508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465182</v>
      </c>
      <c r="K123" s="97">
        <f>IFERROR(VLOOKUP($D123, V一般接種!$A:$G, K$4, FALSE), 0)</f>
        <v>100779</v>
      </c>
      <c r="L123" s="97">
        <f>IFERROR(VLOOKUP($D123, V一般接種!$A:$G, L$4, FALSE), 0)</f>
        <v>0</v>
      </c>
      <c r="M123" s="97">
        <f>IFERROR(VLOOKUP($D123, V一般接種!$A:$G, M$4, FALSE), 0)</f>
        <v>614508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685633</v>
      </c>
      <c r="C124" s="49">
        <f t="shared" si="5"/>
        <v>629070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580792</v>
      </c>
      <c r="K124" s="97">
        <f>IFERROR(VLOOKUP($D124, V一般接種!$A:$G, K$4, FALSE), 0)</f>
        <v>104841</v>
      </c>
      <c r="L124" s="97">
        <f>IFERROR(VLOOKUP($D124, V一般接種!$A:$G, L$4, FALSE), 0)</f>
        <v>0</v>
      </c>
      <c r="M124" s="97">
        <f>IFERROR(VLOOKUP($D124, V一般接種!$A:$G, M$4, FALSE), 0)</f>
        <v>629070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-3895377</v>
      </c>
      <c r="C125" s="49">
        <f t="shared" si="5"/>
        <v>-310606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490703</v>
      </c>
      <c r="K125" s="97">
        <f>IFERROR(VLOOKUP($D125, V一般接種!$A:$G, K$4, FALSE), 0)</f>
        <v>108961</v>
      </c>
      <c r="L125" s="97">
        <f>IFERROR(VLOOKUP($D125, V一般接種!$A:$G, L$4, FALSE), 0)</f>
        <v>0</v>
      </c>
      <c r="M125" s="97">
        <f>IFERROR(VLOOKUP($D125, V一般接種!$A:$G, M$4, FALSE), 0)</f>
        <v>441612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164444</v>
      </c>
      <c r="C126" s="49">
        <f t="shared" si="5"/>
        <v>101557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102676</v>
      </c>
      <c r="K126" s="97">
        <f>IFERROR(VLOOKUP($D126, V一般接種!$A:$G, K$4, FALSE), 0)</f>
        <v>61768</v>
      </c>
      <c r="L126" s="97">
        <f>IFERROR(VLOOKUP($D126, V一般接種!$A:$G, L$4, FALSE), 0)</f>
        <v>0</v>
      </c>
      <c r="M126" s="97">
        <f>IFERROR(VLOOKUP($D126, V一般接種!$A:$G, M$4, FALSE), 0)</f>
        <v>101557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477718</v>
      </c>
      <c r="C127" s="49">
        <f t="shared" si="5"/>
        <v>573123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391330</v>
      </c>
      <c r="K127" s="97">
        <f>IFERROR(VLOOKUP($D127, V一般接種!$A:$G, K$4, FALSE), 0)</f>
        <v>86388</v>
      </c>
      <c r="L127" s="97">
        <f>IFERROR(VLOOKUP($D127, V一般接種!$A:$G, L$4, FALSE), 0)</f>
        <v>0</v>
      </c>
      <c r="M127" s="97">
        <f>IFERROR(VLOOKUP($D127, V一般接種!$A:$G, M$4, FALSE), 0)</f>
        <v>573123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487477</v>
      </c>
      <c r="C128" s="49">
        <f t="shared" si="5"/>
        <v>497879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402845</v>
      </c>
      <c r="K128" s="97">
        <f>IFERROR(VLOOKUP($D128, V一般接種!$A:$G, K$4, FALSE), 0)</f>
        <v>84632</v>
      </c>
      <c r="L128" s="97">
        <f>IFERROR(VLOOKUP($D128, V一般接種!$A:$G, L$4, FALSE), 0)</f>
        <v>0</v>
      </c>
      <c r="M128" s="97">
        <f>IFERROR(VLOOKUP($D128, V一般接種!$A:$G, M$4, FALSE), 0)</f>
        <v>497879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481448</v>
      </c>
      <c r="C129" s="49">
        <f t="shared" si="5"/>
        <v>226355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397483</v>
      </c>
      <c r="K129" s="97">
        <f>IFERROR(VLOOKUP($D129, V一般接種!$A:$G, K$4, FALSE), 0)</f>
        <v>83965</v>
      </c>
      <c r="L129" s="97">
        <f>IFERROR(VLOOKUP($D129, V一般接種!$A:$G, L$4, FALSE), 0)</f>
        <v>0</v>
      </c>
      <c r="M129" s="97">
        <f>IFERROR(VLOOKUP($D129, V一般接種!$A:$G, M$4, FALSE), 0)</f>
        <v>226355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337906</v>
      </c>
      <c r="C130" s="49">
        <f t="shared" si="5"/>
        <v>136478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263582</v>
      </c>
      <c r="K130" s="97">
        <f>IFERROR(VLOOKUP($D130, V一般接種!$A:$G, K$4, FALSE), 0)</f>
        <v>74324</v>
      </c>
      <c r="L130" s="97">
        <f>IFERROR(VLOOKUP($D130, V一般接種!$A:$G, L$4, FALSE), 0)</f>
        <v>0</v>
      </c>
      <c r="M130" s="97">
        <f>IFERROR(VLOOKUP($D130, V一般接種!$A:$G, M$4, FALSE), 0)</f>
        <v>136478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348492</v>
      </c>
      <c r="C131" s="49">
        <f t="shared" si="5"/>
        <v>252345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266713</v>
      </c>
      <c r="K131" s="97">
        <f>IFERROR(VLOOKUP($D131, V一般接種!$A:$G, K$4, FALSE), 0)</f>
        <v>81779</v>
      </c>
      <c r="L131" s="97">
        <f>IFERROR(VLOOKUP($D131, V一般接種!$A:$G, L$4, FALSE), 0)</f>
        <v>0</v>
      </c>
      <c r="M131" s="97">
        <f>IFERROR(VLOOKUP($D131, V一般接種!$A:$G, M$4, FALSE), 0)</f>
        <v>252345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-7102291</v>
      </c>
      <c r="C132" s="49">
        <f t="shared" si="5"/>
        <v>-2490999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277184</v>
      </c>
      <c r="K132" s="97">
        <f>IFERROR(VLOOKUP($D132, V一般接種!$A:$G, K$4, FALSE), 0)</f>
        <v>86442</v>
      </c>
      <c r="L132" s="97">
        <f>IFERROR(VLOOKUP($D132, V一般接種!$A:$G, L$4, FALSE), 0)</f>
        <v>0</v>
      </c>
      <c r="M132" s="97">
        <f>IFERROR(VLOOKUP($D132, V一般接種!$A:$G, M$4, FALSE), 0)</f>
        <v>245079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426821</v>
      </c>
      <c r="C133" s="49">
        <f t="shared" si="5"/>
        <v>362081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350344</v>
      </c>
      <c r="K133" s="97">
        <f>IFERROR(VLOOKUP($D133, V一般接種!$A:$G, K$4, FALSE), 0)</f>
        <v>76477</v>
      </c>
      <c r="L133" s="97">
        <f>IFERROR(VLOOKUP($D133, V一般接種!$A:$G, L$4, FALSE), 0)</f>
        <v>0</v>
      </c>
      <c r="M133" s="97">
        <f>IFERROR(VLOOKUP($D133, V一般接種!$A:$G, M$4, FALSE), 0)</f>
        <v>362081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536114</v>
      </c>
      <c r="C134" s="49">
        <f t="shared" si="5"/>
        <v>448271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453285</v>
      </c>
      <c r="K134" s="97">
        <f>IFERROR(VLOOKUP($D134, V一般接種!$A:$G, K$4, FALSE), 0)</f>
        <v>82829</v>
      </c>
      <c r="L134" s="97">
        <f>IFERROR(VLOOKUP($D134, V一般接種!$A:$G, L$4, FALSE), 0)</f>
        <v>1</v>
      </c>
      <c r="M134" s="97">
        <f>IFERROR(VLOOKUP($D134, V一般接種!$A:$G, M$4, FALSE), 0)</f>
        <v>448270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565188</v>
      </c>
      <c r="C135" s="49">
        <f t="shared" si="5"/>
        <v>435098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480536</v>
      </c>
      <c r="K135" s="97">
        <f>IFERROR(VLOOKUP($D135, V一般接種!$A:$G, K$4, FALSE), 0)</f>
        <v>84652</v>
      </c>
      <c r="L135" s="97">
        <f>IFERROR(VLOOKUP($D135, V一般接種!$A:$G, L$4, FALSE), 0)</f>
        <v>0</v>
      </c>
      <c r="M135" s="97">
        <f>IFERROR(VLOOKUP($D135, V一般接種!$A:$G, M$4, FALSE), 0)</f>
        <v>435098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561304</v>
      </c>
      <c r="C136" s="49">
        <f t="shared" ref="C136:C199" si="8">IF($D136="", "", H136+I136+L136+M136+O136-Q136)</f>
        <v>424160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468822</v>
      </c>
      <c r="K136" s="97">
        <f>IFERROR(VLOOKUP($D136, V一般接種!$A:$G, K$4, FALSE), 0)</f>
        <v>92482</v>
      </c>
      <c r="L136" s="97">
        <f>IFERROR(VLOOKUP($D136, V一般接種!$A:$G, L$4, FALSE), 0)</f>
        <v>1</v>
      </c>
      <c r="M136" s="97">
        <f>IFERROR(VLOOKUP($D136, V一般接種!$A:$G, M$4, FALSE), 0)</f>
        <v>424159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597078</v>
      </c>
      <c r="C137" s="49">
        <f t="shared" si="8"/>
        <v>469983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509977</v>
      </c>
      <c r="K137" s="97">
        <f>IFERROR(VLOOKUP($D137, V一般接種!$A:$G, K$4, FALSE), 0)</f>
        <v>87101</v>
      </c>
      <c r="L137" s="97">
        <f>IFERROR(VLOOKUP($D137, V一般接種!$A:$G, L$4, FALSE), 0)</f>
        <v>0</v>
      </c>
      <c r="M137" s="97">
        <f>IFERROR(VLOOKUP($D137, V一般接種!$A:$G, M$4, FALSE), 0)</f>
        <v>469983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703762</v>
      </c>
      <c r="C138" s="49">
        <f t="shared" si="8"/>
        <v>528927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605081</v>
      </c>
      <c r="K138" s="97">
        <f>IFERROR(VLOOKUP($D138, V一般接種!$A:$G, K$4, FALSE), 0)</f>
        <v>98681</v>
      </c>
      <c r="L138" s="97">
        <f>IFERROR(VLOOKUP($D138, V一般接種!$A:$G, L$4, FALSE), 0)</f>
        <v>42</v>
      </c>
      <c r="M138" s="97">
        <f>IFERROR(VLOOKUP($D138, V一般接種!$A:$G, M$4, FALSE), 0)</f>
        <v>528885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-10556218</v>
      </c>
      <c r="C139" s="49">
        <f t="shared" si="8"/>
        <v>-5382680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515134</v>
      </c>
      <c r="K139" s="97">
        <f>IFERROR(VLOOKUP($D139, V一般接種!$A:$G, K$4, FALSE), 0)</f>
        <v>104390</v>
      </c>
      <c r="L139" s="97">
        <f>IFERROR(VLOOKUP($D139, V一般接種!$A:$G, L$4, FALSE), 0)</f>
        <v>0</v>
      </c>
      <c r="M139" s="97">
        <f>IFERROR(VLOOKUP($D139, V一般接種!$A:$G, M$4, FALSE), 0)</f>
        <v>443552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531930</v>
      </c>
      <c r="C140" s="49">
        <f t="shared" si="8"/>
        <v>439512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438754</v>
      </c>
      <c r="K140" s="97">
        <f>IFERROR(VLOOKUP($D140, V一般接種!$A:$G, K$4, FALSE), 0)</f>
        <v>93176</v>
      </c>
      <c r="L140" s="97">
        <f>IFERROR(VLOOKUP($D140, V一般接種!$A:$G, L$4, FALSE), 0)</f>
        <v>984</v>
      </c>
      <c r="M140" s="97">
        <f>IFERROR(VLOOKUP($D140, V一般接種!$A:$G, M$4, FALSE), 0)</f>
        <v>438528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593542</v>
      </c>
      <c r="C141" s="49">
        <f t="shared" si="8"/>
        <v>457085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476182</v>
      </c>
      <c r="K141" s="97">
        <f>IFERROR(VLOOKUP($D141, V一般接種!$A:$G, K$4, FALSE), 0)</f>
        <v>117360</v>
      </c>
      <c r="L141" s="97">
        <f>IFERROR(VLOOKUP($D141, V一般接種!$A:$G, L$4, FALSE), 0)</f>
        <v>975</v>
      </c>
      <c r="M141" s="97">
        <f>IFERROR(VLOOKUP($D141, V一般接種!$A:$G, M$4, FALSE), 0)</f>
        <v>456110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584394</v>
      </c>
      <c r="C142" s="49">
        <f t="shared" si="8"/>
        <v>450610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472388</v>
      </c>
      <c r="K142" s="97">
        <f>IFERROR(VLOOKUP($D142, V一般接種!$A:$G, K$4, FALSE), 0)</f>
        <v>112006</v>
      </c>
      <c r="L142" s="97">
        <f>IFERROR(VLOOKUP($D142, V一般接種!$A:$G, L$4, FALSE), 0)</f>
        <v>1956</v>
      </c>
      <c r="M142" s="97">
        <f>IFERROR(VLOOKUP($D142, V一般接種!$A:$G, M$4, FALSE), 0)</f>
        <v>448654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551650</v>
      </c>
      <c r="C143" s="49">
        <f t="shared" si="8"/>
        <v>435942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460991</v>
      </c>
      <c r="K143" s="97">
        <f>IFERROR(VLOOKUP($D143, V一般接種!$A:$G, K$4, FALSE), 0)</f>
        <v>90659</v>
      </c>
      <c r="L143" s="97">
        <f>IFERROR(VLOOKUP($D143, V一般接種!$A:$G, L$4, FALSE), 0)</f>
        <v>2006</v>
      </c>
      <c r="M143" s="97">
        <f>IFERROR(VLOOKUP($D143, V一般接種!$A:$G, M$4, FALSE), 0)</f>
        <v>433936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619406</v>
      </c>
      <c r="C144" s="49">
        <f t="shared" si="8"/>
        <v>480433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514990</v>
      </c>
      <c r="K144" s="97">
        <f>IFERROR(VLOOKUP($D144, V一般接種!$A:$G, K$4, FALSE), 0)</f>
        <v>104416</v>
      </c>
      <c r="L144" s="97">
        <f>IFERROR(VLOOKUP($D144, V一般接種!$A:$G, L$4, FALSE), 0)</f>
        <v>981</v>
      </c>
      <c r="M144" s="97">
        <f>IFERROR(VLOOKUP($D144, V一般接種!$A:$G, M$4, FALSE), 0)</f>
        <v>479452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711675</v>
      </c>
      <c r="C145" s="49">
        <f t="shared" si="8"/>
        <v>595914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582117</v>
      </c>
      <c r="K145" s="97">
        <f>IFERROR(VLOOKUP($D145, V一般接種!$A:$G, K$4, FALSE), 0)</f>
        <v>129558</v>
      </c>
      <c r="L145" s="97">
        <f>IFERROR(VLOOKUP($D145, V一般接種!$A:$G, L$4, FALSE), 0)</f>
        <v>544</v>
      </c>
      <c r="M145" s="97">
        <f>IFERROR(VLOOKUP($D145, V一般接種!$A:$G, M$4, FALSE), 0)</f>
        <v>595370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-14279400</v>
      </c>
      <c r="C146" s="49">
        <f t="shared" si="8"/>
        <v>-9133692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469875</v>
      </c>
      <c r="K146" s="97">
        <f>IFERROR(VLOOKUP($D146, V一般接種!$A:$G, K$4, FALSE), 0)</f>
        <v>115834</v>
      </c>
      <c r="L146" s="97">
        <f>IFERROR(VLOOKUP($D146, V一般接種!$A:$G, L$4, FALSE), 0)</f>
        <v>1127</v>
      </c>
      <c r="M146" s="97">
        <f>IFERROR(VLOOKUP($D146, V一般接種!$A:$G, M$4, FALSE), 0)</f>
        <v>497743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369879</v>
      </c>
      <c r="C147" s="49">
        <f t="shared" si="8"/>
        <v>138959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250444</v>
      </c>
      <c r="K147" s="97">
        <f>IFERROR(VLOOKUP($D147, V一般接種!$A:$G, K$4, FALSE), 0)</f>
        <v>119435</v>
      </c>
      <c r="L147" s="97">
        <f>IFERROR(VLOOKUP($D147, V一般接種!$A:$G, L$4, FALSE), 0)</f>
        <v>1325</v>
      </c>
      <c r="M147" s="97">
        <f>IFERROR(VLOOKUP($D147, V一般接種!$A:$G, M$4, FALSE), 0)</f>
        <v>137634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623764</v>
      </c>
      <c r="C148" s="49">
        <f t="shared" si="8"/>
        <v>388970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499623</v>
      </c>
      <c r="K148" s="97">
        <f>IFERROR(VLOOKUP($D148, V一般接種!$A:$G, K$4, FALSE), 0)</f>
        <v>124141</v>
      </c>
      <c r="L148" s="97">
        <f>IFERROR(VLOOKUP($D148, V一般接種!$A:$G, L$4, FALSE), 0)</f>
        <v>1602</v>
      </c>
      <c r="M148" s="97">
        <f>IFERROR(VLOOKUP($D148, V一般接種!$A:$G, M$4, FALSE), 0)</f>
        <v>387368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610738</v>
      </c>
      <c r="C149" s="49">
        <f t="shared" si="8"/>
        <v>368190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483458</v>
      </c>
      <c r="K149" s="97">
        <f>IFERROR(VLOOKUP($D149, V一般接種!$A:$G, K$4, FALSE), 0)</f>
        <v>127280</v>
      </c>
      <c r="L149" s="97">
        <f>IFERROR(VLOOKUP($D149, V一般接種!$A:$G, L$4, FALSE), 0)</f>
        <v>1672</v>
      </c>
      <c r="M149" s="97">
        <f>IFERROR(VLOOKUP($D149, V一般接種!$A:$G, M$4, FALSE), 0)</f>
        <v>366518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392772</v>
      </c>
      <c r="C150" s="49">
        <f t="shared" si="8"/>
        <v>369782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256888</v>
      </c>
      <c r="K150" s="97">
        <f>IFERROR(VLOOKUP($D150, V一般接種!$A:$G, K$4, FALSE), 0)</f>
        <v>135884</v>
      </c>
      <c r="L150" s="97">
        <f>IFERROR(VLOOKUP($D150, V一般接種!$A:$G, L$4, FALSE), 0)</f>
        <v>1832</v>
      </c>
      <c r="M150" s="97">
        <f>IFERROR(VLOOKUP($D150, V一般接種!$A:$G, M$4, FALSE), 0)</f>
        <v>367950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699577</v>
      </c>
      <c r="C151" s="49">
        <f t="shared" si="8"/>
        <v>281603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558839</v>
      </c>
      <c r="K151" s="97">
        <f>IFERROR(VLOOKUP($D151, V一般接種!$A:$G, K$4, FALSE), 0)</f>
        <v>140738</v>
      </c>
      <c r="L151" s="97">
        <f>IFERROR(VLOOKUP($D151, V一般接種!$A:$G, L$4, FALSE), 0)</f>
        <v>1910</v>
      </c>
      <c r="M151" s="97">
        <f>IFERROR(VLOOKUP($D151, V一般接種!$A:$G, M$4, FALSE), 0)</f>
        <v>279693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917466</v>
      </c>
      <c r="C152" s="49">
        <f t="shared" si="8"/>
        <v>323682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749427</v>
      </c>
      <c r="K152" s="97">
        <f>IFERROR(VLOOKUP($D152, V一般接種!$A:$G, K$4, FALSE), 0)</f>
        <v>168039</v>
      </c>
      <c r="L152" s="97">
        <f>IFERROR(VLOOKUP($D152, V一般接種!$A:$G, L$4, FALSE), 0)</f>
        <v>1768</v>
      </c>
      <c r="M152" s="97">
        <f>IFERROR(VLOOKUP($D152, V一般接種!$A:$G, M$4, FALSE), 0)</f>
        <v>321914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-18475910</v>
      </c>
      <c r="C153" s="49">
        <f t="shared" si="8"/>
        <v>-12985987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596698</v>
      </c>
      <c r="K153" s="97">
        <f>IFERROR(VLOOKUP($D153, V一般接種!$A:$G, K$4, FALSE), 0)</f>
        <v>153228</v>
      </c>
      <c r="L153" s="97">
        <f>IFERROR(VLOOKUP($D153, V一般接種!$A:$G, L$4, FALSE), 0)</f>
        <v>1413</v>
      </c>
      <c r="M153" s="97">
        <f>IFERROR(VLOOKUP($D153, V一般接種!$A:$G, M$4, FALSE), 0)</f>
        <v>281605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581345</v>
      </c>
      <c r="C154" s="49">
        <f t="shared" si="8"/>
        <v>333034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450109</v>
      </c>
      <c r="K154" s="97">
        <f>IFERROR(VLOOKUP($D154, V一般接種!$A:$G, K$4, FALSE), 0)</f>
        <v>131236</v>
      </c>
      <c r="L154" s="97">
        <f>IFERROR(VLOOKUP($D154, V一般接種!$A:$G, L$4, FALSE), 0)</f>
        <v>1340</v>
      </c>
      <c r="M154" s="97">
        <f>IFERROR(VLOOKUP($D154, V一般接種!$A:$G, M$4, FALSE), 0)</f>
        <v>331694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593383</v>
      </c>
      <c r="C155" s="49">
        <f t="shared" si="8"/>
        <v>423271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460103</v>
      </c>
      <c r="K155" s="97">
        <f>IFERROR(VLOOKUP($D155, V一般接種!$A:$G, K$4, FALSE), 0)</f>
        <v>133280</v>
      </c>
      <c r="L155" s="97">
        <f>IFERROR(VLOOKUP($D155, V一般接種!$A:$G, L$4, FALSE), 0)</f>
        <v>1550</v>
      </c>
      <c r="M155" s="97">
        <f>IFERROR(VLOOKUP($D155, V一般接種!$A:$G, M$4, FALSE), 0)</f>
        <v>421721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563073</v>
      </c>
      <c r="C156" s="49">
        <f t="shared" si="8"/>
        <v>451907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432842</v>
      </c>
      <c r="K156" s="97">
        <f>IFERROR(VLOOKUP($D156, V一般接種!$A:$G, K$4, FALSE), 0)</f>
        <v>130231</v>
      </c>
      <c r="L156" s="97">
        <f>IFERROR(VLOOKUP($D156, V一般接種!$A:$G, L$4, FALSE), 0)</f>
        <v>1499</v>
      </c>
      <c r="M156" s="97">
        <f>IFERROR(VLOOKUP($D156, V一般接種!$A:$G, M$4, FALSE), 0)</f>
        <v>450408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546051</v>
      </c>
      <c r="C157" s="49">
        <f t="shared" si="8"/>
        <v>437398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409526</v>
      </c>
      <c r="K157" s="97">
        <f>IFERROR(VLOOKUP($D157, V一般接種!$A:$G, K$4, FALSE), 0)</f>
        <v>136525</v>
      </c>
      <c r="L157" s="97">
        <f>IFERROR(VLOOKUP($D157, V一般接種!$A:$G, L$4, FALSE), 0)</f>
        <v>1686</v>
      </c>
      <c r="M157" s="97">
        <f>IFERROR(VLOOKUP($D157, V一般接種!$A:$G, M$4, FALSE), 0)</f>
        <v>435712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604731</v>
      </c>
      <c r="C158" s="49">
        <f t="shared" si="8"/>
        <v>502459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450783</v>
      </c>
      <c r="K158" s="97">
        <f>IFERROR(VLOOKUP($D158, V一般接種!$A:$G, K$4, FALSE), 0)</f>
        <v>153948</v>
      </c>
      <c r="L158" s="97">
        <f>IFERROR(VLOOKUP($D158, V一般接種!$A:$G, L$4, FALSE), 0)</f>
        <v>1614</v>
      </c>
      <c r="M158" s="97">
        <f>IFERROR(VLOOKUP($D158, V一般接種!$A:$G, M$4, FALSE), 0)</f>
        <v>500845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749570</v>
      </c>
      <c r="C159" s="49">
        <f t="shared" si="8"/>
        <v>609552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567962</v>
      </c>
      <c r="K159" s="97">
        <f>IFERROR(VLOOKUP($D159, V一般接種!$A:$G, K$4, FALSE), 0)</f>
        <v>181608</v>
      </c>
      <c r="L159" s="97">
        <f>IFERROR(VLOOKUP($D159, V一般接種!$A:$G, L$4, FALSE), 0)</f>
        <v>1646</v>
      </c>
      <c r="M159" s="97">
        <f>IFERROR(VLOOKUP($D159, V一般接種!$A:$G, M$4, FALSE), 0)</f>
        <v>607906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-16624513</v>
      </c>
      <c r="C160" s="49">
        <f t="shared" si="8"/>
        <v>-11216456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448739</v>
      </c>
      <c r="K160" s="97">
        <f>IFERROR(VLOOKUP($D160, V一般接種!$A:$G, K$4, FALSE), 0)</f>
        <v>140865</v>
      </c>
      <c r="L160" s="97">
        <f>IFERROR(VLOOKUP($D160, V一般接種!$A:$G, L$4, FALSE), 0)</f>
        <v>1481</v>
      </c>
      <c r="M160" s="97">
        <f>IFERROR(VLOOKUP($D160, V一般接種!$A:$G, M$4, FALSE), 0)</f>
        <v>494147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487473</v>
      </c>
      <c r="C161" s="49">
        <f t="shared" si="8"/>
        <v>424128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387656</v>
      </c>
      <c r="K161" s="97">
        <f>IFERROR(VLOOKUP($D161, V一般接種!$A:$G, K$4, FALSE), 0)</f>
        <v>99817</v>
      </c>
      <c r="L161" s="97">
        <f>IFERROR(VLOOKUP($D161, V一般接種!$A:$G, L$4, FALSE), 0)</f>
        <v>2143</v>
      </c>
      <c r="M161" s="97">
        <f>IFERROR(VLOOKUP($D161, V一般接種!$A:$G, M$4, FALSE), 0)</f>
        <v>421985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508477</v>
      </c>
      <c r="C162" s="49">
        <f t="shared" si="8"/>
        <v>453735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416256</v>
      </c>
      <c r="K162" s="97">
        <f>IFERROR(VLOOKUP($D162, V一般接種!$A:$G, K$4, FALSE), 0)</f>
        <v>92221</v>
      </c>
      <c r="L162" s="97">
        <f>IFERROR(VLOOKUP($D162, V一般接種!$A:$G, L$4, FALSE), 0)</f>
        <v>1718</v>
      </c>
      <c r="M162" s="97">
        <f>IFERROR(VLOOKUP($D162, V一般接種!$A:$G, M$4, FALSE), 0)</f>
        <v>452017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489063</v>
      </c>
      <c r="C163" s="49">
        <f t="shared" si="8"/>
        <v>451919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401649</v>
      </c>
      <c r="K163" s="97">
        <f>IFERROR(VLOOKUP($D163, V一般接種!$A:$G, K$4, FALSE), 0)</f>
        <v>87414</v>
      </c>
      <c r="L163" s="97">
        <f>IFERROR(VLOOKUP($D163, V一般接種!$A:$G, L$4, FALSE), 0)</f>
        <v>1437</v>
      </c>
      <c r="M163" s="97">
        <f>IFERROR(VLOOKUP($D163, V一般接種!$A:$G, M$4, FALSE), 0)</f>
        <v>450482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472580</v>
      </c>
      <c r="C164" s="49">
        <f t="shared" si="8"/>
        <v>443000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383833</v>
      </c>
      <c r="K164" s="97">
        <f>IFERROR(VLOOKUP($D164, V一般接種!$A:$G, K$4, FALSE), 0)</f>
        <v>88747</v>
      </c>
      <c r="L164" s="97">
        <f>IFERROR(VLOOKUP($D164, V一般接種!$A:$G, L$4, FALSE), 0)</f>
        <v>1615</v>
      </c>
      <c r="M164" s="97">
        <f>IFERROR(VLOOKUP($D164, V一般接種!$A:$G, M$4, FALSE), 0)</f>
        <v>441385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543179</v>
      </c>
      <c r="C165" s="49">
        <f t="shared" si="8"/>
        <v>516185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440167</v>
      </c>
      <c r="K165" s="97">
        <f>IFERROR(VLOOKUP($D165, V一般接種!$A:$G, K$4, FALSE), 0)</f>
        <v>103012</v>
      </c>
      <c r="L165" s="97">
        <f>IFERROR(VLOOKUP($D165, V一般接種!$A:$G, L$4, FALSE), 0)</f>
        <v>1852</v>
      </c>
      <c r="M165" s="97">
        <f>IFERROR(VLOOKUP($D165, V一般接種!$A:$G, M$4, FALSE), 0)</f>
        <v>514333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701979</v>
      </c>
      <c r="C166" s="49">
        <f t="shared" si="8"/>
        <v>597023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578581</v>
      </c>
      <c r="K166" s="97">
        <f>IFERROR(VLOOKUP($D166, V一般接種!$A:$G, K$4, FALSE), 0)</f>
        <v>123398</v>
      </c>
      <c r="L166" s="97">
        <f>IFERROR(VLOOKUP($D166, V一般接種!$A:$G, L$4, FALSE), 0)</f>
        <v>2223</v>
      </c>
      <c r="M166" s="97">
        <f>IFERROR(VLOOKUP($D166, V一般接種!$A:$G, M$4, FALSE), 0)</f>
        <v>594800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-19662746</v>
      </c>
      <c r="C167" s="49">
        <f t="shared" si="8"/>
        <v>-13226719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449152</v>
      </c>
      <c r="K167" s="97">
        <f>IFERROR(VLOOKUP($D167, V一般接種!$A:$G, K$4, FALSE), 0)</f>
        <v>105925</v>
      </c>
      <c r="L167" s="97">
        <f>IFERROR(VLOOKUP($D167, V一般接種!$A:$G, L$4, FALSE), 0)</f>
        <v>1436</v>
      </c>
      <c r="M167" s="97">
        <f>IFERROR(VLOOKUP($D167, V一般接種!$A:$G, M$4, FALSE), 0)</f>
        <v>454526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147159</v>
      </c>
      <c r="C168" s="49">
        <f t="shared" si="8"/>
        <v>77566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98412</v>
      </c>
      <c r="K168" s="97">
        <f>IFERROR(VLOOKUP($D168, V一般接種!$A:$G, K$4, FALSE), 0)</f>
        <v>48747</v>
      </c>
      <c r="L168" s="97">
        <f>IFERROR(VLOOKUP($D168, V一般接種!$A:$G, L$4, FALSE), 0)</f>
        <v>573</v>
      </c>
      <c r="M168" s="97">
        <f>IFERROR(VLOOKUP($D168, V一般接種!$A:$G, M$4, FALSE), 0)</f>
        <v>76993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386513</v>
      </c>
      <c r="C169" s="49">
        <f t="shared" si="8"/>
        <v>533845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324786</v>
      </c>
      <c r="K169" s="97">
        <f>IFERROR(VLOOKUP($D169, V一般接種!$A:$G, K$4, FALSE), 0)</f>
        <v>61727</v>
      </c>
      <c r="L169" s="97">
        <f>IFERROR(VLOOKUP($D169, V一般接種!$A:$G, L$4, FALSE), 0)</f>
        <v>503</v>
      </c>
      <c r="M169" s="97">
        <f>IFERROR(VLOOKUP($D169, V一般接種!$A:$G, M$4, FALSE), 0)</f>
        <v>533342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393812</v>
      </c>
      <c r="C170" s="49">
        <f t="shared" si="8"/>
        <v>500499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332934</v>
      </c>
      <c r="K170" s="97">
        <f>IFERROR(VLOOKUP($D170, V一般接種!$A:$G, K$4, FALSE), 0)</f>
        <v>60878</v>
      </c>
      <c r="L170" s="97">
        <f>IFERROR(VLOOKUP($D170, V一般接種!$A:$G, L$4, FALSE), 0)</f>
        <v>927</v>
      </c>
      <c r="M170" s="97">
        <f>IFERROR(VLOOKUP($D170, V一般接種!$A:$G, M$4, FALSE), 0)</f>
        <v>499572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184096</v>
      </c>
      <c r="C171" s="49">
        <f t="shared" si="8"/>
        <v>142533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139203</v>
      </c>
      <c r="K171" s="97">
        <f>IFERROR(VLOOKUP($D171, V一般接種!$A:$G, K$4, FALSE), 0)</f>
        <v>44893</v>
      </c>
      <c r="L171" s="97">
        <f>IFERROR(VLOOKUP($D171, V一般接種!$A:$G, L$4, FALSE), 0)</f>
        <v>813</v>
      </c>
      <c r="M171" s="97">
        <f>IFERROR(VLOOKUP($D171, V一般接種!$A:$G, M$4, FALSE), 0)</f>
        <v>141720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403596</v>
      </c>
      <c r="C172" s="49">
        <f t="shared" si="8"/>
        <v>593880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338516</v>
      </c>
      <c r="K172" s="97">
        <f>IFERROR(VLOOKUP($D172, V一般接種!$A:$G, K$4, FALSE), 0)</f>
        <v>65080</v>
      </c>
      <c r="L172" s="97">
        <f>IFERROR(VLOOKUP($D172, V一般接種!$A:$G, L$4, FALSE), 0)</f>
        <v>707</v>
      </c>
      <c r="M172" s="97">
        <f>IFERROR(VLOOKUP($D172, V一般接種!$A:$G, M$4, FALSE), 0)</f>
        <v>593173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536067</v>
      </c>
      <c r="C173" s="49">
        <f t="shared" si="8"/>
        <v>750174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444345</v>
      </c>
      <c r="K173" s="97">
        <f>IFERROR(VLOOKUP($D173, V一般接種!$A:$G, K$4, FALSE), 0)</f>
        <v>91722</v>
      </c>
      <c r="L173" s="97">
        <f>IFERROR(VLOOKUP($D173, V一般接種!$A:$G, L$4, FALSE), 0)</f>
        <v>1325</v>
      </c>
      <c r="M173" s="97">
        <f>IFERROR(VLOOKUP($D173, V一般接種!$A:$G, M$4, FALSE), 0)</f>
        <v>748849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-29609943</v>
      </c>
      <c r="C174" s="49">
        <f t="shared" si="8"/>
        <v>-20678326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348160</v>
      </c>
      <c r="K174" s="97">
        <f>IFERROR(VLOOKUP($D174, V一般接種!$A:$G, K$4, FALSE), 0)</f>
        <v>73568</v>
      </c>
      <c r="L174" s="97">
        <f>IFERROR(VLOOKUP($D174, V一般接種!$A:$G, L$4, FALSE), 0)</f>
        <v>687</v>
      </c>
      <c r="M174" s="97">
        <f>IFERROR(VLOOKUP($D174, V一般接種!$A:$G, M$4, FALSE), 0)</f>
        <v>582024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335139</v>
      </c>
      <c r="C175" s="49">
        <f t="shared" si="8"/>
        <v>420857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297353</v>
      </c>
      <c r="K175" s="97">
        <f>IFERROR(VLOOKUP($D175, V一般接種!$A:$G, K$4, FALSE), 0)</f>
        <v>37786</v>
      </c>
      <c r="L175" s="97">
        <f>IFERROR(VLOOKUP($D175, V一般接種!$A:$G, L$4, FALSE), 0)</f>
        <v>337</v>
      </c>
      <c r="M175" s="97">
        <f>IFERROR(VLOOKUP($D175, V一般接種!$A:$G, M$4, FALSE), 0)</f>
        <v>420520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350997</v>
      </c>
      <c r="C176" s="49">
        <f t="shared" si="8"/>
        <v>414830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314665</v>
      </c>
      <c r="K176" s="97">
        <f>IFERROR(VLOOKUP($D176, V一般接種!$A:$G, K$4, FALSE), 0)</f>
        <v>36332</v>
      </c>
      <c r="L176" s="97">
        <f>IFERROR(VLOOKUP($D176, V一般接種!$A:$G, L$4, FALSE), 0)</f>
        <v>269</v>
      </c>
      <c r="M176" s="97">
        <f>IFERROR(VLOOKUP($D176, V一般接種!$A:$G, M$4, FALSE), 0)</f>
        <v>414561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338034</v>
      </c>
      <c r="C177" s="49">
        <f t="shared" si="8"/>
        <v>378552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302005</v>
      </c>
      <c r="K177" s="97">
        <f>IFERROR(VLOOKUP($D177, V一般接種!$A:$G, K$4, FALSE), 0)</f>
        <v>36029</v>
      </c>
      <c r="L177" s="97">
        <f>IFERROR(VLOOKUP($D177, V一般接種!$A:$G, L$4, FALSE), 0)</f>
        <v>434</v>
      </c>
      <c r="M177" s="97">
        <f>IFERROR(VLOOKUP($D177, V一般接種!$A:$G, M$4, FALSE), 0)</f>
        <v>378118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318036</v>
      </c>
      <c r="C178" s="49">
        <f t="shared" si="8"/>
        <v>356494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285065</v>
      </c>
      <c r="K178" s="97">
        <f>IFERROR(VLOOKUP($D178, V一般接種!$A:$G, K$4, FALSE), 0)</f>
        <v>32971</v>
      </c>
      <c r="L178" s="97">
        <f>IFERROR(VLOOKUP($D178, V一般接種!$A:$G, L$4, FALSE), 0)</f>
        <v>268</v>
      </c>
      <c r="M178" s="97">
        <f>IFERROR(VLOOKUP($D178, V一般接種!$A:$G, M$4, FALSE), 0)</f>
        <v>356226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322822</v>
      </c>
      <c r="C179" s="49">
        <f t="shared" si="8"/>
        <v>352541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291426</v>
      </c>
      <c r="K179" s="97">
        <f>IFERROR(VLOOKUP($D179, V一般接種!$A:$G, K$4, FALSE), 0)</f>
        <v>31396</v>
      </c>
      <c r="L179" s="97">
        <f>IFERROR(VLOOKUP($D179, V一般接種!$A:$G, L$4, FALSE), 0)</f>
        <v>180</v>
      </c>
      <c r="M179" s="97">
        <f>IFERROR(VLOOKUP($D179, V一般接種!$A:$G, M$4, FALSE), 0)</f>
        <v>352361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450581</v>
      </c>
      <c r="C180" s="49">
        <f t="shared" si="8"/>
        <v>444710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394113</v>
      </c>
      <c r="K180" s="97">
        <f>IFERROR(VLOOKUP($D180, V一般接種!$A:$G, K$4, FALSE), 0)</f>
        <v>56468</v>
      </c>
      <c r="L180" s="97">
        <f>IFERROR(VLOOKUP($D180, V一般接種!$A:$G, L$4, FALSE), 0)</f>
        <v>365</v>
      </c>
      <c r="M180" s="97">
        <f>IFERROR(VLOOKUP($D180, V一般接種!$A:$G, M$4, FALSE), 0)</f>
        <v>444345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326197</v>
      </c>
      <c r="C181" s="49">
        <f t="shared" si="8"/>
        <v>318027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280666</v>
      </c>
      <c r="K181" s="97">
        <f>IFERROR(VLOOKUP($D181, V一般接種!$A:$G, K$4, FALSE), 0)</f>
        <v>45531</v>
      </c>
      <c r="L181" s="97">
        <f>IFERROR(VLOOKUP($D181, V一般接種!$A:$G, L$4, FALSE), 0)</f>
        <v>155</v>
      </c>
      <c r="M181" s="97">
        <f>IFERROR(VLOOKUP($D181, V一般接種!$A:$G, M$4, FALSE), 0)</f>
        <v>317872</v>
      </c>
      <c r="N181" s="97">
        <f>SUMIF(V職域接種!$C:$C, 'Conv-vaccine'!$D181, V職域接種!F:F)</f>
        <v>0</v>
      </c>
      <c r="O181" s="97">
        <f>SUMIF(V職域接種!$C:$C, 'Conv-vaccine'!$D181, V職域接種!G:G)</f>
        <v>0</v>
      </c>
      <c r="P181" s="97">
        <f>SUMIF(V重複!$C:$C, 'Conv-vaccine'!$D181, V重複!F:F)</f>
        <v>0</v>
      </c>
      <c r="Q181" s="97">
        <f>SUMIF(V重複!$C:$C, 'Conv-vaccine'!$D181, V重複!G:G)</f>
        <v>0</v>
      </c>
    </row>
    <row r="182" spans="1:17" x14ac:dyDescent="0.45">
      <c r="A182" s="94">
        <f t="shared" si="6"/>
        <v>44473</v>
      </c>
      <c r="B182" s="49">
        <f t="shared" si="7"/>
        <v>182766</v>
      </c>
      <c r="C182" s="49">
        <f t="shared" si="8"/>
        <v>222634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170564</v>
      </c>
      <c r="K182" s="97">
        <f>IFERROR(VLOOKUP($D182, V一般接種!$A:$G, K$4, FALSE), 0)</f>
        <v>12202</v>
      </c>
      <c r="L182" s="97">
        <f>IFERROR(VLOOKUP($D182, V一般接種!$A:$G, L$4, FALSE), 0)</f>
        <v>115</v>
      </c>
      <c r="M182" s="97">
        <f>IFERROR(VLOOKUP($D182, V一般接種!$A:$G, M$4, FALSE), 0)</f>
        <v>222519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0</v>
      </c>
      <c r="C183" s="49">
        <f t="shared" si="8"/>
        <v>0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0</v>
      </c>
      <c r="K183" s="97">
        <f>IFERROR(VLOOKUP($D183, V一般接種!$A:$G, K$4, FALSE), 0)</f>
        <v>0</v>
      </c>
      <c r="L183" s="97">
        <f>IFERROR(VLOOKUP($D183, V一般接種!$A:$G, L$4, FALSE), 0)</f>
        <v>0</v>
      </c>
      <c r="M183" s="97">
        <f>IFERROR(VLOOKUP($D183, V一般接種!$A:$G, M$4, FALSE), 0)</f>
        <v>0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0</v>
      </c>
      <c r="C184" s="49">
        <f t="shared" si="8"/>
        <v>0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0</v>
      </c>
      <c r="K184" s="97">
        <f>IFERROR(VLOOKUP($D184, V一般接種!$A:$G, K$4, FALSE), 0)</f>
        <v>0</v>
      </c>
      <c r="L184" s="97">
        <f>IFERROR(VLOOKUP($D184, V一般接種!$A:$G, L$4, FALSE), 0)</f>
        <v>0</v>
      </c>
      <c r="M184" s="97">
        <f>IFERROR(VLOOKUP($D184, V一般接種!$A:$G, M$4, FALSE), 0)</f>
        <v>0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0</v>
      </c>
      <c r="C185" s="49">
        <f t="shared" si="8"/>
        <v>0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0</v>
      </c>
      <c r="K185" s="97">
        <f>IFERROR(VLOOKUP($D185, V一般接種!$A:$G, K$4, FALSE), 0)</f>
        <v>0</v>
      </c>
      <c r="L185" s="97">
        <f>IFERROR(VLOOKUP($D185, V一般接種!$A:$G, L$4, FALSE), 0)</f>
        <v>0</v>
      </c>
      <c r="M185" s="97">
        <f>IFERROR(VLOOKUP($D185, V一般接種!$A:$G, M$4, FALSE), 0)</f>
        <v>0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0</v>
      </c>
      <c r="C186" s="49">
        <f t="shared" si="8"/>
        <v>0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0</v>
      </c>
      <c r="K186" s="97">
        <f>IFERROR(VLOOKUP($D186, V一般接種!$A:$G, K$4, FALSE), 0)</f>
        <v>0</v>
      </c>
      <c r="L186" s="97">
        <f>IFERROR(VLOOKUP($D186, V一般接種!$A:$G, L$4, FALSE), 0)</f>
        <v>0</v>
      </c>
      <c r="M186" s="97">
        <f>IFERROR(VLOOKUP($D186, V一般接種!$A:$G, M$4, FALSE), 0)</f>
        <v>0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0</v>
      </c>
      <c r="C187" s="49">
        <f t="shared" si="8"/>
        <v>0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0</v>
      </c>
      <c r="K187" s="97">
        <f>IFERROR(VLOOKUP($D187, V一般接種!$A:$G, K$4, FALSE), 0)</f>
        <v>0</v>
      </c>
      <c r="L187" s="97">
        <f>IFERROR(VLOOKUP($D187, V一般接種!$A:$G, L$4, FALSE), 0)</f>
        <v>0</v>
      </c>
      <c r="M187" s="97">
        <f>IFERROR(VLOOKUP($D187, V一般接種!$A:$G, M$4, FALSE), 0)</f>
        <v>0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0</v>
      </c>
      <c r="C188" s="49">
        <f t="shared" si="8"/>
        <v>0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0</v>
      </c>
      <c r="K188" s="97">
        <f>IFERROR(VLOOKUP($D188, V一般接種!$A:$G, K$4, FALSE), 0)</f>
        <v>0</v>
      </c>
      <c r="L188" s="97">
        <f>IFERROR(VLOOKUP($D188, V一般接種!$A:$G, L$4, FALSE), 0)</f>
        <v>0</v>
      </c>
      <c r="M188" s="97">
        <f>IFERROR(VLOOKUP($D188, V一般接種!$A:$G, M$4, FALSE), 0)</f>
        <v>0</v>
      </c>
      <c r="N188" s="97">
        <f>SUMIF(V職域接種!$C:$C, 'Conv-vaccine'!$D188, V職域接種!F:F)</f>
        <v>0</v>
      </c>
      <c r="O188" s="97">
        <f>SUMIF(V職域接種!$C:$C, 'Conv-vaccine'!$D188, V職域接種!G:G)</f>
        <v>0</v>
      </c>
      <c r="P188" s="97">
        <f>SUMIF(V重複!$C:$C, 'Conv-vaccine'!$D188, V重複!F:F)</f>
        <v>0</v>
      </c>
      <c r="Q188" s="97">
        <f>SUMIF(V重複!$C:$C, 'Conv-vaccine'!$D188, V重複!G:G)</f>
        <v>0</v>
      </c>
    </row>
    <row r="189" spans="1:17" x14ac:dyDescent="0.45">
      <c r="A189" s="94">
        <f t="shared" si="6"/>
        <v>44480</v>
      </c>
      <c r="B189" s="49">
        <f t="shared" si="7"/>
        <v>0</v>
      </c>
      <c r="C189" s="49">
        <f t="shared" si="8"/>
        <v>0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0</v>
      </c>
      <c r="K189" s="97">
        <f>IFERROR(VLOOKUP($D189, V一般接種!$A:$G, K$4, FALSE), 0)</f>
        <v>0</v>
      </c>
      <c r="L189" s="97">
        <f>IFERROR(VLOOKUP($D189, V一般接種!$A:$G, L$4, FALSE), 0)</f>
        <v>0</v>
      </c>
      <c r="M189" s="97">
        <f>IFERROR(VLOOKUP($D189, V一般接種!$A:$G, M$4, FALSE), 0)</f>
        <v>0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0</v>
      </c>
      <c r="C190" s="49">
        <f t="shared" si="8"/>
        <v>0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0</v>
      </c>
      <c r="K190" s="97">
        <f>IFERROR(VLOOKUP($D190, V一般接種!$A:$G, K$4, FALSE), 0)</f>
        <v>0</v>
      </c>
      <c r="L190" s="97">
        <f>IFERROR(VLOOKUP($D190, V一般接種!$A:$G, L$4, FALSE), 0)</f>
        <v>0</v>
      </c>
      <c r="M190" s="97">
        <f>IFERROR(VLOOKUP($D190, V一般接種!$A:$G, M$4, FALSE), 0)</f>
        <v>0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0</v>
      </c>
      <c r="C191" s="49">
        <f t="shared" si="8"/>
        <v>0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0</v>
      </c>
      <c r="K191" s="97">
        <f>IFERROR(VLOOKUP($D191, V一般接種!$A:$G, K$4, FALSE), 0)</f>
        <v>0</v>
      </c>
      <c r="L191" s="97">
        <f>IFERROR(VLOOKUP($D191, V一般接種!$A:$G, L$4, FALSE), 0)</f>
        <v>0</v>
      </c>
      <c r="M191" s="97">
        <f>IFERROR(VLOOKUP($D191, V一般接種!$A:$G, M$4, FALSE), 0)</f>
        <v>0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0</v>
      </c>
      <c r="C192" s="49">
        <f t="shared" si="8"/>
        <v>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0</v>
      </c>
      <c r="K192" s="97">
        <f>IFERROR(VLOOKUP($D192, V一般接種!$A:$G, K$4, FALSE), 0)</f>
        <v>0</v>
      </c>
      <c r="L192" s="97">
        <f>IFERROR(VLOOKUP($D192, V一般接種!$A:$G, L$4, FALSE), 0)</f>
        <v>0</v>
      </c>
      <c r="M192" s="97">
        <f>IFERROR(VLOOKUP($D192, V一般接種!$A:$G, M$4, FALSE), 0)</f>
        <v>0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0</v>
      </c>
      <c r="C193" s="49">
        <f t="shared" si="8"/>
        <v>0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0</v>
      </c>
      <c r="K193" s="97">
        <f>IFERROR(VLOOKUP($D193, V一般接種!$A:$G, K$4, FALSE), 0)</f>
        <v>0</v>
      </c>
      <c r="L193" s="97">
        <f>IFERROR(VLOOKUP($D193, V一般接種!$A:$G, L$4, FALSE), 0)</f>
        <v>0</v>
      </c>
      <c r="M193" s="97">
        <f>IFERROR(VLOOKUP($D193, V一般接種!$A:$G, M$4, FALSE), 0)</f>
        <v>0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0</v>
      </c>
      <c r="C194" s="49">
        <f t="shared" si="8"/>
        <v>0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0</v>
      </c>
      <c r="K194" s="97">
        <f>IFERROR(VLOOKUP($D194, V一般接種!$A:$G, K$4, FALSE), 0)</f>
        <v>0</v>
      </c>
      <c r="L194" s="97">
        <f>IFERROR(VLOOKUP($D194, V一般接種!$A:$G, L$4, FALSE), 0)</f>
        <v>0</v>
      </c>
      <c r="M194" s="97">
        <f>IFERROR(VLOOKUP($D194, V一般接種!$A:$G, M$4, FALSE), 0)</f>
        <v>0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0</v>
      </c>
      <c r="C195" s="49">
        <f t="shared" si="8"/>
        <v>0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0</v>
      </c>
      <c r="K195" s="97">
        <f>IFERROR(VLOOKUP($D195, V一般接種!$A:$G, K$4, FALSE), 0)</f>
        <v>0</v>
      </c>
      <c r="L195" s="97">
        <f>IFERROR(VLOOKUP($D195, V一般接種!$A:$G, L$4, FALSE), 0)</f>
        <v>0</v>
      </c>
      <c r="M195" s="97">
        <f>IFERROR(VLOOKUP($D195, V一般接種!$A:$G, M$4, FALSE), 0)</f>
        <v>0</v>
      </c>
      <c r="N195" s="97">
        <f>SUMIF(V職域接種!$C:$C, 'Conv-vaccine'!$D195, V職域接種!F:F)</f>
        <v>0</v>
      </c>
      <c r="O195" s="97">
        <f>SUMIF(V職域接種!$C:$C, 'Conv-vaccine'!$D195, V職域接種!G:G)</f>
        <v>0</v>
      </c>
      <c r="P195" s="97">
        <f>SUMIF(V重複!$C:$C, 'Conv-vaccine'!$D195, V重複!F:F)</f>
        <v>0</v>
      </c>
      <c r="Q195" s="97">
        <f>SUMIF(V重複!$C:$C, 'Conv-vaccine'!$D195, V重複!G:G)</f>
        <v>0</v>
      </c>
    </row>
    <row r="196" spans="1:17" x14ac:dyDescent="0.45">
      <c r="A196" s="94">
        <f t="shared" si="6"/>
        <v>44487</v>
      </c>
      <c r="B196" s="49">
        <f t="shared" si="7"/>
        <v>0</v>
      </c>
      <c r="C196" s="49">
        <f t="shared" si="8"/>
        <v>0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0</v>
      </c>
      <c r="K196" s="97">
        <f>IFERROR(VLOOKUP($D196, V一般接種!$A:$G, K$4, FALSE), 0)</f>
        <v>0</v>
      </c>
      <c r="L196" s="97">
        <f>IFERROR(VLOOKUP($D196, V一般接種!$A:$G, L$4, FALSE), 0)</f>
        <v>0</v>
      </c>
      <c r="M196" s="97">
        <f>IFERROR(VLOOKUP($D196, V一般接種!$A:$G, M$4, FALSE), 0)</f>
        <v>0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0</v>
      </c>
      <c r="C197" s="49">
        <f t="shared" si="8"/>
        <v>0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0</v>
      </c>
      <c r="K197" s="97">
        <f>IFERROR(VLOOKUP($D197, V一般接種!$A:$G, K$4, FALSE), 0)</f>
        <v>0</v>
      </c>
      <c r="L197" s="97">
        <f>IFERROR(VLOOKUP($D197, V一般接種!$A:$G, L$4, FALSE), 0)</f>
        <v>0</v>
      </c>
      <c r="M197" s="97">
        <f>IFERROR(VLOOKUP($D197, V一般接種!$A:$G, M$4, FALSE), 0)</f>
        <v>0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85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TEXT(MAX(A3:A182)+1,"m月d日") &amp; "公表時点）"</f>
        <v>（10月5日公表時点）</v>
      </c>
    </row>
    <row r="3" spans="1:15" x14ac:dyDescent="0.45">
      <c r="A3" s="142" t="s">
        <v>323</v>
      </c>
      <c r="B3" s="142" t="s">
        <v>297</v>
      </c>
      <c r="C3" s="142" t="s">
        <v>298</v>
      </c>
      <c r="D3" s="143" t="s">
        <v>324</v>
      </c>
      <c r="E3" s="143"/>
      <c r="F3" s="143"/>
      <c r="G3" s="143"/>
      <c r="H3" s="143"/>
      <c r="I3" s="143"/>
      <c r="J3" s="143" t="s">
        <v>325</v>
      </c>
      <c r="K3" s="143"/>
      <c r="L3" s="143"/>
      <c r="M3" s="143"/>
      <c r="N3" s="143"/>
      <c r="O3" s="143"/>
    </row>
    <row r="4" spans="1:15" x14ac:dyDescent="0.45">
      <c r="A4" s="142"/>
      <c r="B4" s="142"/>
      <c r="C4" s="142"/>
      <c r="D4" s="141" t="s">
        <v>299</v>
      </c>
      <c r="E4" s="141"/>
      <c r="F4" s="141"/>
      <c r="G4" s="141" t="s">
        <v>300</v>
      </c>
      <c r="H4" s="141"/>
      <c r="I4" s="141"/>
      <c r="J4" s="141" t="s">
        <v>299</v>
      </c>
      <c r="K4" s="141"/>
      <c r="L4" s="141"/>
      <c r="M4" s="141" t="s">
        <v>300</v>
      </c>
      <c r="N4" s="141"/>
      <c r="O4" s="141"/>
    </row>
    <row r="5" spans="1:15" x14ac:dyDescent="0.45">
      <c r="A5" s="142"/>
      <c r="B5" s="142"/>
      <c r="C5" s="142"/>
      <c r="D5" s="110" t="s">
        <v>301</v>
      </c>
      <c r="E5" s="110" t="s">
        <v>302</v>
      </c>
      <c r="F5" s="110" t="s">
        <v>351</v>
      </c>
      <c r="G5" s="110" t="s">
        <v>301</v>
      </c>
      <c r="H5" s="110" t="s">
        <v>302</v>
      </c>
      <c r="I5" s="110" t="s">
        <v>351</v>
      </c>
      <c r="J5" s="110" t="s">
        <v>301</v>
      </c>
      <c r="K5" s="110" t="s">
        <v>302</v>
      </c>
      <c r="L5" s="110" t="s">
        <v>351</v>
      </c>
      <c r="M5" s="110" t="s">
        <v>301</v>
      </c>
      <c r="N5" s="110" t="s">
        <v>302</v>
      </c>
      <c r="O5" s="110" t="s">
        <v>351</v>
      </c>
    </row>
    <row r="6" spans="1:15" x14ac:dyDescent="0.45">
      <c r="A6" s="140" t="s">
        <v>287</v>
      </c>
      <c r="B6" s="141"/>
      <c r="C6" s="61">
        <f ca="1">SUM(D6:I6)</f>
        <v>153609744</v>
      </c>
      <c r="D6" s="61">
        <f ca="1">SUM(OFFSET(D$6,1,0,MAX($A$6:$A182)-DATE(2021,4,12)+1,1))</f>
        <v>69051679</v>
      </c>
      <c r="E6" s="61">
        <f ca="1">SUM(OFFSET(E$6,1,0,MAX($A$6:$A182)-DATE(2021,4,12)+1,1))</f>
        <v>13689101</v>
      </c>
      <c r="F6" s="61">
        <f ca="1">SUM(OFFSET(F$6,1,0,MAX($A$6:$A182)-DATE(2021,4,12)+1,1))</f>
        <v>51037</v>
      </c>
      <c r="G6" s="61">
        <f ca="1">SUM(OFFSET(G$6,1,0,MAX($A$6:$A182)-DATE(2021,4,12)+1,1))</f>
        <v>60174950</v>
      </c>
      <c r="H6" s="61">
        <f ca="1">SUM(OFFSET(H$6,1,0,MAX($A$6:$A182)-DATE(2021,4,12)+1,1))</f>
        <v>10641945</v>
      </c>
      <c r="I6" s="61">
        <f ca="1">SUM(OFFSET(I$6,1,0,MAX($A$6:$A182)-DATE(2021,4,12)+1,1))</f>
        <v>1032</v>
      </c>
      <c r="J6" s="61">
        <f ca="1">SUM(OFFSET(J$6,1,0,MAX($A$6:$A182)-DATE(2021,4,12)+1,1))</f>
        <v>31527243</v>
      </c>
      <c r="K6" s="61">
        <f ca="1">SUM(OFFSET(K$6,1,0,MAX($A$6:$A182)-DATE(2021,4,12)+1,1))</f>
        <v>899572</v>
      </c>
      <c r="L6" s="61">
        <f ca="1">SUM(OFFSET(L$6,1,0,MAX($A$6:$A182)-DATE(2021,4,12)+1,1))</f>
        <v>2630</v>
      </c>
      <c r="M6" s="61">
        <f ca="1">SUM(OFFSET(M$6,1,0,MAX($A$6:$A182)-DATE(2021,4,12)+1,1))</f>
        <v>31117293</v>
      </c>
      <c r="N6" s="61">
        <f ca="1">SUM(OFFSET(N$6,1,0,MAX($A$6:$A182)-DATE(2021,4,12)+1,1))</f>
        <v>874744</v>
      </c>
      <c r="O6" s="61">
        <f ca="1">SUM(OFFSET(O$6,1,0,MAX($A$6:$A182)-DATE(2021,4,12)+1,1))</f>
        <v>51</v>
      </c>
    </row>
    <row r="7" spans="1:15" x14ac:dyDescent="0.45">
      <c r="A7" s="112">
        <v>44473</v>
      </c>
      <c r="B7" s="104" t="str">
        <f t="shared" ref="B7:B70" si="0">"(" &amp; TEXT(A7,"aaa") &amp; ")"</f>
        <v>(月)</v>
      </c>
      <c r="C7" s="61">
        <f t="shared" ref="C7:C11" si="1">SUM(D7:I7)</f>
        <v>472220</v>
      </c>
      <c r="D7" s="61">
        <v>170564</v>
      </c>
      <c r="E7" s="61">
        <v>12202</v>
      </c>
      <c r="F7" s="61">
        <v>115</v>
      </c>
      <c r="G7" s="61">
        <v>222519</v>
      </c>
      <c r="H7" s="61">
        <v>66732</v>
      </c>
      <c r="I7" s="61">
        <v>88</v>
      </c>
      <c r="J7" s="61">
        <v>6278</v>
      </c>
      <c r="K7" s="61">
        <v>277</v>
      </c>
      <c r="L7" s="61">
        <v>7</v>
      </c>
      <c r="M7" s="61">
        <v>7546</v>
      </c>
      <c r="N7" s="61">
        <v>473</v>
      </c>
      <c r="O7" s="61">
        <v>4</v>
      </c>
    </row>
    <row r="8" spans="1:15" x14ac:dyDescent="0.45">
      <c r="A8" s="112">
        <v>44472</v>
      </c>
      <c r="B8" s="104" t="str">
        <f t="shared" si="0"/>
        <v>(日)</v>
      </c>
      <c r="C8" s="61">
        <f t="shared" si="1"/>
        <v>724000</v>
      </c>
      <c r="D8" s="61">
        <v>280666</v>
      </c>
      <c r="E8" s="61">
        <v>45531</v>
      </c>
      <c r="F8" s="61">
        <v>155</v>
      </c>
      <c r="G8" s="61">
        <v>317872</v>
      </c>
      <c r="H8" s="61">
        <v>79697</v>
      </c>
      <c r="I8" s="61">
        <v>79</v>
      </c>
      <c r="J8" s="61">
        <v>5741</v>
      </c>
      <c r="K8" s="61">
        <v>834</v>
      </c>
      <c r="L8" s="61">
        <v>7</v>
      </c>
      <c r="M8" s="61">
        <v>5868</v>
      </c>
      <c r="N8" s="61">
        <v>608</v>
      </c>
      <c r="O8" s="61">
        <v>0</v>
      </c>
    </row>
    <row r="9" spans="1:15" x14ac:dyDescent="0.45">
      <c r="A9" s="112">
        <v>44471</v>
      </c>
      <c r="B9" s="104" t="str">
        <f t="shared" si="0"/>
        <v>(土)</v>
      </c>
      <c r="C9" s="61">
        <f t="shared" si="1"/>
        <v>995186</v>
      </c>
      <c r="D9" s="61">
        <v>394113</v>
      </c>
      <c r="E9" s="61">
        <v>56468</v>
      </c>
      <c r="F9" s="61">
        <v>365</v>
      </c>
      <c r="G9" s="61">
        <v>444345</v>
      </c>
      <c r="H9" s="61">
        <v>99813</v>
      </c>
      <c r="I9" s="61">
        <v>82</v>
      </c>
      <c r="J9" s="61">
        <v>7289</v>
      </c>
      <c r="K9" s="61">
        <v>790</v>
      </c>
      <c r="L9" s="61">
        <v>30</v>
      </c>
      <c r="M9" s="61">
        <v>7878</v>
      </c>
      <c r="N9" s="61">
        <v>589</v>
      </c>
      <c r="O9" s="61">
        <v>1</v>
      </c>
    </row>
    <row r="10" spans="1:15" x14ac:dyDescent="0.45">
      <c r="A10" s="112">
        <v>44470</v>
      </c>
      <c r="B10" s="104" t="str">
        <f t="shared" si="0"/>
        <v>(金)</v>
      </c>
      <c r="C10" s="61">
        <f t="shared" si="1"/>
        <v>764136</v>
      </c>
      <c r="D10" s="61">
        <v>291426</v>
      </c>
      <c r="E10" s="61">
        <v>31396</v>
      </c>
      <c r="F10" s="61">
        <v>180</v>
      </c>
      <c r="G10" s="61">
        <v>352361</v>
      </c>
      <c r="H10" s="61">
        <v>88678</v>
      </c>
      <c r="I10" s="61">
        <v>95</v>
      </c>
      <c r="J10" s="61">
        <v>7636</v>
      </c>
      <c r="K10" s="61">
        <v>374</v>
      </c>
      <c r="L10" s="61">
        <v>13</v>
      </c>
      <c r="M10" s="61">
        <v>8500</v>
      </c>
      <c r="N10" s="61">
        <v>424</v>
      </c>
      <c r="O10" s="61">
        <v>2</v>
      </c>
    </row>
    <row r="11" spans="1:15" x14ac:dyDescent="0.45">
      <c r="A11" s="112">
        <v>44469</v>
      </c>
      <c r="B11" s="104" t="str">
        <f t="shared" si="0"/>
        <v>(木)</v>
      </c>
      <c r="C11" s="61">
        <f t="shared" si="1"/>
        <v>774247</v>
      </c>
      <c r="D11" s="61">
        <v>285065</v>
      </c>
      <c r="E11" s="61">
        <v>32971</v>
      </c>
      <c r="F11" s="61">
        <v>268</v>
      </c>
      <c r="G11" s="61">
        <v>356226</v>
      </c>
      <c r="H11" s="61">
        <v>99346</v>
      </c>
      <c r="I11" s="61">
        <v>371</v>
      </c>
      <c r="J11" s="61">
        <v>9195</v>
      </c>
      <c r="K11" s="61">
        <v>506</v>
      </c>
      <c r="L11" s="61">
        <v>19</v>
      </c>
      <c r="M11" s="61">
        <v>11307</v>
      </c>
      <c r="N11" s="61">
        <v>659</v>
      </c>
      <c r="O11" s="61">
        <v>22</v>
      </c>
    </row>
    <row r="12" spans="1:15" x14ac:dyDescent="0.45">
      <c r="A12" s="112">
        <v>44468</v>
      </c>
      <c r="B12" s="104" t="str">
        <f t="shared" si="0"/>
        <v>(水)</v>
      </c>
      <c r="C12" s="61">
        <f>SUM(D12:I12)</f>
        <v>816645</v>
      </c>
      <c r="D12" s="61">
        <v>302005</v>
      </c>
      <c r="E12" s="61">
        <v>36029</v>
      </c>
      <c r="F12" s="61">
        <v>434</v>
      </c>
      <c r="G12" s="61">
        <v>378118</v>
      </c>
      <c r="H12" s="61">
        <v>99980</v>
      </c>
      <c r="I12" s="61">
        <v>79</v>
      </c>
      <c r="J12" s="61">
        <v>10040</v>
      </c>
      <c r="K12" s="61">
        <v>536</v>
      </c>
      <c r="L12" s="61">
        <v>19</v>
      </c>
      <c r="M12" s="61">
        <v>12949</v>
      </c>
      <c r="N12" s="61">
        <v>772</v>
      </c>
      <c r="O12" s="61">
        <v>5</v>
      </c>
    </row>
    <row r="13" spans="1:15" x14ac:dyDescent="0.45">
      <c r="A13" s="112">
        <v>44467</v>
      </c>
      <c r="B13" s="104" t="str">
        <f t="shared" si="0"/>
        <v>(火)</v>
      </c>
      <c r="C13" s="61">
        <f t="shared" ref="C13:C18" si="2">SUM(D13:I13)</f>
        <v>865784</v>
      </c>
      <c r="D13" s="61">
        <v>314665</v>
      </c>
      <c r="E13" s="61">
        <v>36332</v>
      </c>
      <c r="F13" s="61">
        <v>269</v>
      </c>
      <c r="G13" s="61">
        <v>414561</v>
      </c>
      <c r="H13" s="61">
        <v>99852</v>
      </c>
      <c r="I13" s="61">
        <v>105</v>
      </c>
      <c r="J13" s="61">
        <v>11206</v>
      </c>
      <c r="K13" s="61">
        <v>614</v>
      </c>
      <c r="L13" s="61">
        <v>32</v>
      </c>
      <c r="M13" s="61">
        <v>14780</v>
      </c>
      <c r="N13" s="61">
        <v>739</v>
      </c>
      <c r="O13" s="61">
        <v>6</v>
      </c>
    </row>
    <row r="14" spans="1:15" x14ac:dyDescent="0.45">
      <c r="A14" s="112">
        <v>44466</v>
      </c>
      <c r="B14" s="104" t="str">
        <f t="shared" si="0"/>
        <v>(月)</v>
      </c>
      <c r="C14" s="61">
        <f t="shared" si="2"/>
        <v>860459</v>
      </c>
      <c r="D14" s="61">
        <v>297353</v>
      </c>
      <c r="E14" s="61">
        <v>37786</v>
      </c>
      <c r="F14" s="61">
        <v>337</v>
      </c>
      <c r="G14" s="61">
        <v>420520</v>
      </c>
      <c r="H14" s="61">
        <v>104452</v>
      </c>
      <c r="I14" s="61">
        <v>11</v>
      </c>
      <c r="J14" s="61">
        <v>10377</v>
      </c>
      <c r="K14" s="61">
        <v>520</v>
      </c>
      <c r="L14" s="61">
        <v>29</v>
      </c>
      <c r="M14" s="61">
        <v>15255</v>
      </c>
      <c r="N14" s="61">
        <v>704</v>
      </c>
      <c r="O14" s="61">
        <v>0</v>
      </c>
    </row>
    <row r="15" spans="1:15" x14ac:dyDescent="0.45">
      <c r="A15" s="112">
        <v>44465</v>
      </c>
      <c r="B15" s="104" t="str">
        <f t="shared" si="0"/>
        <v>(日)</v>
      </c>
      <c r="C15" s="61">
        <f t="shared" si="2"/>
        <v>1103882</v>
      </c>
      <c r="D15" s="61">
        <v>348160</v>
      </c>
      <c r="E15" s="61">
        <v>73568</v>
      </c>
      <c r="F15" s="61">
        <v>687</v>
      </c>
      <c r="G15" s="61">
        <v>582024</v>
      </c>
      <c r="H15" s="61">
        <v>99429</v>
      </c>
      <c r="I15" s="61">
        <v>14</v>
      </c>
      <c r="J15" s="61">
        <v>6082</v>
      </c>
      <c r="K15" s="61">
        <v>994</v>
      </c>
      <c r="L15" s="61">
        <v>52</v>
      </c>
      <c r="M15" s="61">
        <v>11623</v>
      </c>
      <c r="N15" s="61">
        <v>855</v>
      </c>
      <c r="O15" s="61">
        <v>1</v>
      </c>
    </row>
    <row r="16" spans="1:15" x14ac:dyDescent="0.45">
      <c r="A16" s="112">
        <v>44464</v>
      </c>
      <c r="B16" s="104" t="str">
        <f t="shared" si="0"/>
        <v>(土)</v>
      </c>
      <c r="C16" s="61">
        <f t="shared" si="2"/>
        <v>1410550</v>
      </c>
      <c r="D16" s="61">
        <v>444345</v>
      </c>
      <c r="E16" s="61">
        <v>91722</v>
      </c>
      <c r="F16" s="61">
        <v>1325</v>
      </c>
      <c r="G16" s="61">
        <v>748849</v>
      </c>
      <c r="H16" s="61">
        <v>124294</v>
      </c>
      <c r="I16" s="61">
        <v>15</v>
      </c>
      <c r="J16" s="61">
        <v>7884</v>
      </c>
      <c r="K16" s="61">
        <v>828</v>
      </c>
      <c r="L16" s="61">
        <v>78</v>
      </c>
      <c r="M16" s="61">
        <v>15003</v>
      </c>
      <c r="N16" s="61">
        <v>755</v>
      </c>
      <c r="O16" s="61">
        <v>1</v>
      </c>
    </row>
    <row r="17" spans="1:15" x14ac:dyDescent="0.45">
      <c r="A17" s="112">
        <v>44463</v>
      </c>
      <c r="B17" s="104" t="str">
        <f t="shared" si="0"/>
        <v>(金)</v>
      </c>
      <c r="C17" s="61">
        <f t="shared" si="2"/>
        <v>1101852</v>
      </c>
      <c r="D17" s="61">
        <v>338516</v>
      </c>
      <c r="E17" s="61">
        <v>65080</v>
      </c>
      <c r="F17" s="61">
        <v>707</v>
      </c>
      <c r="G17" s="61">
        <v>593173</v>
      </c>
      <c r="H17" s="61">
        <v>104361</v>
      </c>
      <c r="I17" s="61">
        <v>15</v>
      </c>
      <c r="J17" s="61">
        <v>9446</v>
      </c>
      <c r="K17" s="61">
        <v>549</v>
      </c>
      <c r="L17" s="61">
        <v>54</v>
      </c>
      <c r="M17" s="61">
        <v>18313</v>
      </c>
      <c r="N17" s="61">
        <v>587</v>
      </c>
      <c r="O17" s="61">
        <v>1</v>
      </c>
    </row>
    <row r="18" spans="1:15" x14ac:dyDescent="0.45">
      <c r="A18" s="112">
        <v>44462</v>
      </c>
      <c r="B18" s="104" t="str">
        <f t="shared" si="0"/>
        <v>(木)</v>
      </c>
      <c r="C18" s="61">
        <f t="shared" si="2"/>
        <v>404060</v>
      </c>
      <c r="D18" s="61">
        <v>139203</v>
      </c>
      <c r="E18" s="61">
        <v>44893</v>
      </c>
      <c r="F18" s="61">
        <v>813</v>
      </c>
      <c r="G18" s="61">
        <v>141720</v>
      </c>
      <c r="H18" s="61">
        <v>77430</v>
      </c>
      <c r="I18" s="61">
        <v>1</v>
      </c>
      <c r="J18" s="61">
        <v>2853</v>
      </c>
      <c r="K18" s="61">
        <v>640</v>
      </c>
      <c r="L18" s="61">
        <v>74</v>
      </c>
      <c r="M18" s="61">
        <v>3272</v>
      </c>
      <c r="N18" s="61">
        <v>682</v>
      </c>
      <c r="O18" s="61">
        <v>0</v>
      </c>
    </row>
    <row r="19" spans="1:15" x14ac:dyDescent="0.45">
      <c r="A19" s="112">
        <v>44461</v>
      </c>
      <c r="B19" s="104" t="str">
        <f t="shared" si="0"/>
        <v>(水)</v>
      </c>
      <c r="C19" s="61">
        <f>SUM(D19:I19)</f>
        <v>999530</v>
      </c>
      <c r="D19" s="61">
        <v>332934</v>
      </c>
      <c r="E19" s="61">
        <v>60878</v>
      </c>
      <c r="F19" s="61">
        <v>927</v>
      </c>
      <c r="G19" s="61">
        <v>499572</v>
      </c>
      <c r="H19" s="61">
        <v>105202</v>
      </c>
      <c r="I19" s="61">
        <v>17</v>
      </c>
      <c r="J19" s="61">
        <v>10723</v>
      </c>
      <c r="K19" s="61">
        <v>643</v>
      </c>
      <c r="L19" s="61">
        <v>46</v>
      </c>
      <c r="M19" s="61">
        <v>19812</v>
      </c>
      <c r="N19" s="61">
        <v>781</v>
      </c>
      <c r="O19" s="61">
        <v>1</v>
      </c>
    </row>
    <row r="20" spans="1:15" x14ac:dyDescent="0.45">
      <c r="A20" s="112">
        <v>44460</v>
      </c>
      <c r="B20" s="104" t="str">
        <f t="shared" si="0"/>
        <v>(火)</v>
      </c>
      <c r="C20" s="61">
        <f t="shared" ref="C20" si="3">SUM(D20:I20)</f>
        <v>1027308</v>
      </c>
      <c r="D20" s="61">
        <v>324786</v>
      </c>
      <c r="E20" s="61">
        <v>61727</v>
      </c>
      <c r="F20" s="61">
        <v>503</v>
      </c>
      <c r="G20" s="61">
        <v>533342</v>
      </c>
      <c r="H20" s="61">
        <v>106946</v>
      </c>
      <c r="I20" s="61">
        <v>4</v>
      </c>
      <c r="J20" s="61">
        <v>11263</v>
      </c>
      <c r="K20" s="61">
        <v>739</v>
      </c>
      <c r="L20" s="61">
        <v>55</v>
      </c>
      <c r="M20" s="61">
        <v>23829</v>
      </c>
      <c r="N20" s="61">
        <v>783</v>
      </c>
      <c r="O20" s="61">
        <v>0</v>
      </c>
    </row>
    <row r="21" spans="1:15" x14ac:dyDescent="0.45">
      <c r="A21" s="112">
        <v>44459</v>
      </c>
      <c r="B21" s="104" t="str">
        <f t="shared" si="0"/>
        <v>(月)</v>
      </c>
      <c r="C21" s="61">
        <f>SUM(D21:I21)</f>
        <v>292958</v>
      </c>
      <c r="D21" s="61">
        <v>98412</v>
      </c>
      <c r="E21" s="61">
        <v>48747</v>
      </c>
      <c r="F21" s="61">
        <v>573</v>
      </c>
      <c r="G21" s="61">
        <v>76993</v>
      </c>
      <c r="H21" s="61">
        <v>68233</v>
      </c>
      <c r="I21" s="61">
        <v>0</v>
      </c>
      <c r="J21" s="61">
        <v>2027</v>
      </c>
      <c r="K21" s="61">
        <v>688</v>
      </c>
      <c r="L21" s="61">
        <v>37</v>
      </c>
      <c r="M21" s="61">
        <v>1944</v>
      </c>
      <c r="N21" s="61">
        <v>763</v>
      </c>
      <c r="O21" s="61">
        <v>0</v>
      </c>
    </row>
    <row r="22" spans="1:15" x14ac:dyDescent="0.45">
      <c r="A22" s="112">
        <v>44458</v>
      </c>
      <c r="B22" s="104" t="str">
        <f t="shared" si="0"/>
        <v>(日)</v>
      </c>
      <c r="C22" s="61">
        <f t="shared" ref="C22:C24" si="4">SUM(D22:I22)</f>
        <v>1107409</v>
      </c>
      <c r="D22" s="61">
        <v>449152</v>
      </c>
      <c r="E22" s="61">
        <v>105925</v>
      </c>
      <c r="F22" s="61">
        <v>1436</v>
      </c>
      <c r="G22" s="61">
        <v>454526</v>
      </c>
      <c r="H22" s="61">
        <v>96370</v>
      </c>
      <c r="I22" s="61">
        <v>0</v>
      </c>
      <c r="J22" s="61">
        <v>7478</v>
      </c>
      <c r="K22" s="61">
        <v>1071</v>
      </c>
      <c r="L22" s="61">
        <v>76</v>
      </c>
      <c r="M22" s="61">
        <v>9324</v>
      </c>
      <c r="N22" s="61">
        <v>842</v>
      </c>
      <c r="O22" s="61">
        <v>0</v>
      </c>
    </row>
    <row r="23" spans="1:15" x14ac:dyDescent="0.45">
      <c r="A23" s="112">
        <v>44457</v>
      </c>
      <c r="B23" s="104" t="str">
        <f t="shared" si="0"/>
        <v>(土)</v>
      </c>
      <c r="C23" s="61">
        <f t="shared" si="4"/>
        <v>1397424</v>
      </c>
      <c r="D23" s="61">
        <v>578581</v>
      </c>
      <c r="E23" s="61">
        <v>123398</v>
      </c>
      <c r="F23" s="61">
        <v>2223</v>
      </c>
      <c r="G23" s="61">
        <v>594800</v>
      </c>
      <c r="H23" s="61">
        <v>98420</v>
      </c>
      <c r="I23" s="61">
        <v>2</v>
      </c>
      <c r="J23" s="61">
        <v>9676</v>
      </c>
      <c r="K23" s="61">
        <v>800</v>
      </c>
      <c r="L23" s="61">
        <v>79</v>
      </c>
      <c r="M23" s="61">
        <v>14178</v>
      </c>
      <c r="N23" s="61">
        <v>677</v>
      </c>
      <c r="O23" s="61">
        <v>0</v>
      </c>
    </row>
    <row r="24" spans="1:15" x14ac:dyDescent="0.45">
      <c r="A24" s="112">
        <v>44456</v>
      </c>
      <c r="B24" s="104" t="str">
        <f t="shared" si="0"/>
        <v>(金)</v>
      </c>
      <c r="C24" s="61">
        <f t="shared" si="4"/>
        <v>1150476</v>
      </c>
      <c r="D24" s="61">
        <v>440167</v>
      </c>
      <c r="E24" s="61">
        <v>103012</v>
      </c>
      <c r="F24" s="61">
        <v>1852</v>
      </c>
      <c r="G24" s="61">
        <v>514333</v>
      </c>
      <c r="H24" s="61">
        <v>91108</v>
      </c>
      <c r="I24" s="61">
        <v>4</v>
      </c>
      <c r="J24" s="61">
        <v>10528</v>
      </c>
      <c r="K24" s="61">
        <v>582</v>
      </c>
      <c r="L24" s="61">
        <v>85</v>
      </c>
      <c r="M24" s="61">
        <v>18132</v>
      </c>
      <c r="N24" s="61">
        <v>511</v>
      </c>
      <c r="O24" s="61">
        <v>0</v>
      </c>
    </row>
    <row r="25" spans="1:15" x14ac:dyDescent="0.45">
      <c r="A25" s="112">
        <v>44455</v>
      </c>
      <c r="B25" s="104" t="str">
        <f t="shared" si="0"/>
        <v>(木)</v>
      </c>
      <c r="C25" s="61">
        <f>SUM(D25:I25)</f>
        <v>1004175</v>
      </c>
      <c r="D25" s="61">
        <v>383833</v>
      </c>
      <c r="E25" s="61">
        <v>88747</v>
      </c>
      <c r="F25" s="61">
        <v>1615</v>
      </c>
      <c r="G25" s="61">
        <v>441385</v>
      </c>
      <c r="H25" s="61">
        <v>88582</v>
      </c>
      <c r="I25" s="61">
        <v>13</v>
      </c>
      <c r="J25" s="61">
        <v>11591</v>
      </c>
      <c r="K25" s="61">
        <v>738</v>
      </c>
      <c r="L25" s="61">
        <v>119</v>
      </c>
      <c r="M25" s="61">
        <v>18683</v>
      </c>
      <c r="N25" s="61">
        <v>665</v>
      </c>
      <c r="O25" s="61">
        <v>2</v>
      </c>
    </row>
    <row r="26" spans="1:15" x14ac:dyDescent="0.45">
      <c r="A26" s="112">
        <v>44454</v>
      </c>
      <c r="B26" s="104" t="str">
        <f t="shared" si="0"/>
        <v>(水)</v>
      </c>
      <c r="C26" s="61">
        <f>SUM(D26:I26)</f>
        <v>1020570</v>
      </c>
      <c r="D26" s="61">
        <v>401649</v>
      </c>
      <c r="E26" s="61">
        <v>87414</v>
      </c>
      <c r="F26" s="61">
        <v>1437</v>
      </c>
      <c r="G26" s="61">
        <v>450482</v>
      </c>
      <c r="H26" s="61">
        <v>79587</v>
      </c>
      <c r="I26" s="61">
        <v>1</v>
      </c>
      <c r="J26" s="61">
        <v>12890</v>
      </c>
      <c r="K26" s="61">
        <v>782</v>
      </c>
      <c r="L26" s="61">
        <v>80</v>
      </c>
      <c r="M26" s="61">
        <v>21380</v>
      </c>
      <c r="N26" s="61">
        <v>690</v>
      </c>
      <c r="O26" s="61">
        <v>0</v>
      </c>
    </row>
    <row r="27" spans="1:15" x14ac:dyDescent="0.45">
      <c r="A27" s="112">
        <v>44453</v>
      </c>
      <c r="B27" s="104" t="str">
        <f t="shared" si="0"/>
        <v>(火)</v>
      </c>
      <c r="C27" s="61">
        <f>SUM(D27:I27)</f>
        <v>1039965</v>
      </c>
      <c r="D27" s="61">
        <v>416256</v>
      </c>
      <c r="E27" s="61">
        <v>92221</v>
      </c>
      <c r="F27" s="61">
        <v>1718</v>
      </c>
      <c r="G27" s="61">
        <v>452017</v>
      </c>
      <c r="H27" s="61">
        <v>77753</v>
      </c>
      <c r="I27" s="61">
        <v>0</v>
      </c>
      <c r="J27" s="61">
        <v>13861</v>
      </c>
      <c r="K27" s="61">
        <v>780</v>
      </c>
      <c r="L27" s="61">
        <v>124</v>
      </c>
      <c r="M27" s="61">
        <v>24973</v>
      </c>
      <c r="N27" s="61">
        <v>703</v>
      </c>
      <c r="O27" s="61">
        <v>0</v>
      </c>
    </row>
    <row r="28" spans="1:15" x14ac:dyDescent="0.45">
      <c r="A28" s="112">
        <v>44452</v>
      </c>
      <c r="B28" s="104" t="str">
        <f t="shared" si="0"/>
        <v>(月)</v>
      </c>
      <c r="C28" s="61">
        <f>SUM(D28:I28)</f>
        <v>986135</v>
      </c>
      <c r="D28" s="61">
        <v>387656</v>
      </c>
      <c r="E28" s="61">
        <v>99817</v>
      </c>
      <c r="F28" s="61">
        <v>2143</v>
      </c>
      <c r="G28" s="61">
        <v>421985</v>
      </c>
      <c r="H28" s="61">
        <v>74530</v>
      </c>
      <c r="I28" s="61">
        <v>4</v>
      </c>
      <c r="J28" s="61">
        <v>13071</v>
      </c>
      <c r="K28" s="61">
        <v>740</v>
      </c>
      <c r="L28" s="61">
        <v>154</v>
      </c>
      <c r="M28" s="61">
        <v>23674</v>
      </c>
      <c r="N28" s="61">
        <v>650</v>
      </c>
      <c r="O28" s="61">
        <v>1</v>
      </c>
    </row>
    <row r="29" spans="1:15" x14ac:dyDescent="0.45">
      <c r="A29" s="112">
        <v>44451</v>
      </c>
      <c r="B29" s="104" t="str">
        <f t="shared" si="0"/>
        <v>(日)</v>
      </c>
      <c r="C29" s="61">
        <f t="shared" ref="C29:C92" si="5">SUM(D29:I29)</f>
        <v>1172379</v>
      </c>
      <c r="D29" s="61">
        <v>448739</v>
      </c>
      <c r="E29" s="61">
        <v>140865</v>
      </c>
      <c r="F29" s="61">
        <v>1481</v>
      </c>
      <c r="G29" s="61">
        <v>494147</v>
      </c>
      <c r="H29" s="61">
        <v>87147</v>
      </c>
      <c r="I29" s="61">
        <v>0</v>
      </c>
      <c r="J29" s="61">
        <v>7885</v>
      </c>
      <c r="K29" s="61">
        <v>1183</v>
      </c>
      <c r="L29" s="61">
        <v>56</v>
      </c>
      <c r="M29" s="61">
        <v>12175</v>
      </c>
      <c r="N29" s="61">
        <v>1021</v>
      </c>
      <c r="O29" s="61">
        <v>0</v>
      </c>
    </row>
    <row r="30" spans="1:15" x14ac:dyDescent="0.45">
      <c r="A30" s="112">
        <v>44450</v>
      </c>
      <c r="B30" s="104" t="str">
        <f t="shared" si="0"/>
        <v>(土)</v>
      </c>
      <c r="C30" s="61">
        <f t="shared" si="5"/>
        <v>1451682</v>
      </c>
      <c r="D30" s="61">
        <v>567962</v>
      </c>
      <c r="E30" s="61">
        <v>181608</v>
      </c>
      <c r="F30" s="61">
        <v>1646</v>
      </c>
      <c r="G30" s="61">
        <v>607906</v>
      </c>
      <c r="H30" s="61">
        <v>92556</v>
      </c>
      <c r="I30" s="61">
        <v>4</v>
      </c>
      <c r="J30" s="61">
        <v>9917</v>
      </c>
      <c r="K30" s="61">
        <v>1072</v>
      </c>
      <c r="L30" s="61">
        <v>54</v>
      </c>
      <c r="M30" s="61">
        <v>17887</v>
      </c>
      <c r="N30" s="61">
        <v>847</v>
      </c>
      <c r="O30" s="61">
        <v>1</v>
      </c>
    </row>
    <row r="31" spans="1:15" x14ac:dyDescent="0.45">
      <c r="A31" s="112">
        <v>44449</v>
      </c>
      <c r="B31" s="104" t="str">
        <f t="shared" si="0"/>
        <v>(金)</v>
      </c>
      <c r="C31" s="61">
        <f t="shared" si="5"/>
        <v>1192818</v>
      </c>
      <c r="D31" s="61">
        <v>450783</v>
      </c>
      <c r="E31" s="61">
        <v>153948</v>
      </c>
      <c r="F31" s="61">
        <v>1614</v>
      </c>
      <c r="G31" s="61">
        <v>500845</v>
      </c>
      <c r="H31" s="61">
        <v>85622</v>
      </c>
      <c r="I31" s="61">
        <v>6</v>
      </c>
      <c r="J31" s="61">
        <v>11356</v>
      </c>
      <c r="K31" s="61">
        <v>579</v>
      </c>
      <c r="L31" s="61">
        <v>82</v>
      </c>
      <c r="M31" s="61">
        <v>24601</v>
      </c>
      <c r="N31" s="61">
        <v>562</v>
      </c>
      <c r="O31" s="61">
        <v>0</v>
      </c>
    </row>
    <row r="32" spans="1:15" x14ac:dyDescent="0.45">
      <c r="A32" s="112">
        <v>44448</v>
      </c>
      <c r="B32" s="104" t="str">
        <f t="shared" si="0"/>
        <v>(木)</v>
      </c>
      <c r="C32" s="61">
        <f t="shared" si="5"/>
        <v>1067609</v>
      </c>
      <c r="D32" s="61">
        <v>409526</v>
      </c>
      <c r="E32" s="61">
        <v>136525</v>
      </c>
      <c r="F32" s="61">
        <v>1686</v>
      </c>
      <c r="G32" s="61">
        <v>435712</v>
      </c>
      <c r="H32" s="61">
        <v>84159</v>
      </c>
      <c r="I32" s="61">
        <v>1</v>
      </c>
      <c r="J32" s="61">
        <v>13015</v>
      </c>
      <c r="K32" s="61">
        <v>875</v>
      </c>
      <c r="L32" s="61">
        <v>97</v>
      </c>
      <c r="M32" s="61">
        <v>24584</v>
      </c>
      <c r="N32" s="61">
        <v>547</v>
      </c>
      <c r="O32" s="61">
        <v>0</v>
      </c>
    </row>
    <row r="33" spans="1:15" x14ac:dyDescent="0.45">
      <c r="A33" s="112">
        <v>44447</v>
      </c>
      <c r="B33" s="104" t="str">
        <f t="shared" si="0"/>
        <v>(水)</v>
      </c>
      <c r="C33" s="61">
        <f t="shared" si="5"/>
        <v>1096699</v>
      </c>
      <c r="D33" s="61">
        <v>432842</v>
      </c>
      <c r="E33" s="61">
        <v>130231</v>
      </c>
      <c r="F33" s="61">
        <v>1499</v>
      </c>
      <c r="G33" s="61">
        <v>450408</v>
      </c>
      <c r="H33" s="61">
        <v>81718</v>
      </c>
      <c r="I33" s="61">
        <v>1</v>
      </c>
      <c r="J33" s="61">
        <v>14478</v>
      </c>
      <c r="K33" s="61">
        <v>914</v>
      </c>
      <c r="L33" s="61">
        <v>69</v>
      </c>
      <c r="M33" s="61">
        <v>27914</v>
      </c>
      <c r="N33" s="61">
        <v>683</v>
      </c>
      <c r="O33" s="61">
        <v>0</v>
      </c>
    </row>
    <row r="34" spans="1:15" x14ac:dyDescent="0.45">
      <c r="A34" s="112">
        <v>44446</v>
      </c>
      <c r="B34" s="104" t="str">
        <f t="shared" si="0"/>
        <v>(火)</v>
      </c>
      <c r="C34" s="61">
        <f t="shared" si="5"/>
        <v>1101481</v>
      </c>
      <c r="D34" s="61">
        <v>460103</v>
      </c>
      <c r="E34" s="61">
        <v>133280</v>
      </c>
      <c r="F34" s="61">
        <v>1550</v>
      </c>
      <c r="G34" s="61">
        <v>421721</v>
      </c>
      <c r="H34" s="61">
        <v>84825</v>
      </c>
      <c r="I34" s="61">
        <v>2</v>
      </c>
      <c r="J34" s="61">
        <v>16377</v>
      </c>
      <c r="K34" s="61">
        <v>837</v>
      </c>
      <c r="L34" s="61">
        <v>86</v>
      </c>
      <c r="M34" s="61">
        <v>30690</v>
      </c>
      <c r="N34" s="61">
        <v>777</v>
      </c>
      <c r="O34" s="61">
        <v>0</v>
      </c>
    </row>
    <row r="35" spans="1:15" x14ac:dyDescent="0.45">
      <c r="A35" s="112">
        <v>44445</v>
      </c>
      <c r="B35" s="104" t="str">
        <f t="shared" si="0"/>
        <v>(月)</v>
      </c>
      <c r="C35" s="61">
        <f t="shared" si="5"/>
        <v>984941</v>
      </c>
      <c r="D35" s="61">
        <v>450109</v>
      </c>
      <c r="E35" s="61">
        <v>131236</v>
      </c>
      <c r="F35" s="61">
        <v>1340</v>
      </c>
      <c r="G35" s="61">
        <v>331694</v>
      </c>
      <c r="H35" s="61">
        <v>70556</v>
      </c>
      <c r="I35" s="61">
        <v>6</v>
      </c>
      <c r="J35" s="61">
        <v>15958</v>
      </c>
      <c r="K35" s="61">
        <v>820</v>
      </c>
      <c r="L35" s="61">
        <v>70</v>
      </c>
      <c r="M35" s="61">
        <v>24483</v>
      </c>
      <c r="N35" s="61">
        <v>586</v>
      </c>
      <c r="O35" s="61">
        <v>0</v>
      </c>
    </row>
    <row r="36" spans="1:15" x14ac:dyDescent="0.45">
      <c r="A36" s="112">
        <v>44444</v>
      </c>
      <c r="B36" s="104" t="str">
        <f t="shared" si="0"/>
        <v>(日)</v>
      </c>
      <c r="C36" s="61">
        <f t="shared" si="5"/>
        <v>1143958</v>
      </c>
      <c r="D36" s="61">
        <v>596698</v>
      </c>
      <c r="E36" s="61">
        <v>153228</v>
      </c>
      <c r="F36" s="61">
        <v>1413</v>
      </c>
      <c r="G36" s="61">
        <v>281605</v>
      </c>
      <c r="H36" s="61">
        <v>111013</v>
      </c>
      <c r="I36" s="61">
        <v>1</v>
      </c>
      <c r="J36" s="61">
        <v>11471</v>
      </c>
      <c r="K36" s="61">
        <v>1014</v>
      </c>
      <c r="L36" s="61">
        <v>48</v>
      </c>
      <c r="M36" s="61">
        <v>8523</v>
      </c>
      <c r="N36" s="61">
        <v>1906</v>
      </c>
      <c r="O36" s="61">
        <v>0</v>
      </c>
    </row>
    <row r="37" spans="1:15" x14ac:dyDescent="0.45">
      <c r="A37" s="112">
        <v>44443</v>
      </c>
      <c r="B37" s="104" t="str">
        <f t="shared" si="0"/>
        <v>(土)</v>
      </c>
      <c r="C37" s="61">
        <f t="shared" si="5"/>
        <v>1355133</v>
      </c>
      <c r="D37" s="61">
        <v>749427</v>
      </c>
      <c r="E37" s="61">
        <v>168039</v>
      </c>
      <c r="F37" s="61">
        <v>1768</v>
      </c>
      <c r="G37" s="61">
        <v>321914</v>
      </c>
      <c r="H37" s="61">
        <v>113985</v>
      </c>
      <c r="I37" s="61">
        <v>0</v>
      </c>
      <c r="J37" s="61">
        <v>14330</v>
      </c>
      <c r="K37" s="61">
        <v>846</v>
      </c>
      <c r="L37" s="61">
        <v>60</v>
      </c>
      <c r="M37" s="61">
        <v>10781</v>
      </c>
      <c r="N37" s="61">
        <v>1985</v>
      </c>
      <c r="O37" s="61">
        <v>0</v>
      </c>
    </row>
    <row r="38" spans="1:15" x14ac:dyDescent="0.45">
      <c r="A38" s="112">
        <v>44442</v>
      </c>
      <c r="B38" s="104" t="str">
        <f t="shared" si="0"/>
        <v>(金)</v>
      </c>
      <c r="C38" s="61">
        <f t="shared" si="5"/>
        <v>1098161</v>
      </c>
      <c r="D38" s="61">
        <v>558839</v>
      </c>
      <c r="E38" s="61">
        <v>140738</v>
      </c>
      <c r="F38" s="61">
        <v>1910</v>
      </c>
      <c r="G38" s="61">
        <v>279693</v>
      </c>
      <c r="H38" s="61">
        <v>116978</v>
      </c>
      <c r="I38" s="61">
        <v>3</v>
      </c>
      <c r="J38" s="61">
        <v>16191</v>
      </c>
      <c r="K38" s="61">
        <v>540</v>
      </c>
      <c r="L38" s="61">
        <v>64</v>
      </c>
      <c r="M38" s="61">
        <v>15540</v>
      </c>
      <c r="N38" s="61">
        <v>905</v>
      </c>
      <c r="O38" s="61">
        <v>1</v>
      </c>
    </row>
    <row r="39" spans="1:15" x14ac:dyDescent="0.45">
      <c r="A39" s="112">
        <v>44441</v>
      </c>
      <c r="B39" s="104" t="str">
        <f t="shared" si="0"/>
        <v>(木)</v>
      </c>
      <c r="C39" s="61">
        <f t="shared" si="5"/>
        <v>874471</v>
      </c>
      <c r="D39" s="61">
        <v>256888</v>
      </c>
      <c r="E39" s="61">
        <v>135884</v>
      </c>
      <c r="F39" s="61">
        <v>1832</v>
      </c>
      <c r="G39" s="61">
        <v>367950</v>
      </c>
      <c r="H39" s="61">
        <v>111917</v>
      </c>
      <c r="I39" s="61">
        <v>0</v>
      </c>
      <c r="J39" s="61">
        <v>7333</v>
      </c>
      <c r="K39" s="61">
        <v>723</v>
      </c>
      <c r="L39" s="61">
        <v>105</v>
      </c>
      <c r="M39" s="61">
        <v>24763</v>
      </c>
      <c r="N39" s="61">
        <v>1025</v>
      </c>
      <c r="O39" s="61">
        <v>0</v>
      </c>
    </row>
    <row r="40" spans="1:15" x14ac:dyDescent="0.45">
      <c r="A40" s="112">
        <v>44440</v>
      </c>
      <c r="B40" s="104" t="str">
        <f t="shared" si="0"/>
        <v>(水)</v>
      </c>
      <c r="C40" s="61">
        <f t="shared" si="5"/>
        <v>1082056</v>
      </c>
      <c r="D40" s="61">
        <v>483458</v>
      </c>
      <c r="E40" s="61">
        <v>127280</v>
      </c>
      <c r="F40" s="61">
        <v>1672</v>
      </c>
      <c r="G40" s="61">
        <v>366518</v>
      </c>
      <c r="H40" s="61">
        <v>103127</v>
      </c>
      <c r="I40" s="61">
        <v>1</v>
      </c>
      <c r="J40" s="61">
        <v>18773</v>
      </c>
      <c r="K40" s="61">
        <v>792</v>
      </c>
      <c r="L40" s="61">
        <v>100</v>
      </c>
      <c r="M40" s="61">
        <v>27763</v>
      </c>
      <c r="N40" s="61">
        <v>1164</v>
      </c>
      <c r="O40" s="61">
        <v>0</v>
      </c>
    </row>
    <row r="41" spans="1:15" x14ac:dyDescent="0.45">
      <c r="A41" s="112">
        <v>44439</v>
      </c>
      <c r="B41" s="104" t="str">
        <f t="shared" si="0"/>
        <v>(火)</v>
      </c>
      <c r="C41" s="61">
        <f t="shared" si="5"/>
        <v>1130836</v>
      </c>
      <c r="D41" s="61">
        <v>499623</v>
      </c>
      <c r="E41" s="61">
        <v>124141</v>
      </c>
      <c r="F41" s="61">
        <v>1602</v>
      </c>
      <c r="G41" s="61">
        <v>387368</v>
      </c>
      <c r="H41" s="61">
        <v>118102</v>
      </c>
      <c r="I41" s="61">
        <v>0</v>
      </c>
      <c r="J41" s="61">
        <v>21562</v>
      </c>
      <c r="K41" s="61">
        <v>705</v>
      </c>
      <c r="L41" s="61">
        <v>88</v>
      </c>
      <c r="M41" s="61">
        <v>33972</v>
      </c>
      <c r="N41" s="61">
        <v>1309</v>
      </c>
      <c r="O41" s="61">
        <v>0</v>
      </c>
    </row>
    <row r="42" spans="1:15" x14ac:dyDescent="0.45">
      <c r="A42" s="112">
        <v>44438</v>
      </c>
      <c r="B42" s="104" t="str">
        <f t="shared" si="0"/>
        <v>(月)</v>
      </c>
      <c r="C42" s="61">
        <f t="shared" si="5"/>
        <v>632309</v>
      </c>
      <c r="D42" s="61">
        <v>250444</v>
      </c>
      <c r="E42" s="61">
        <v>119435</v>
      </c>
      <c r="F42" s="61">
        <v>1325</v>
      </c>
      <c r="G42" s="61">
        <v>137634</v>
      </c>
      <c r="H42" s="61">
        <v>123471</v>
      </c>
      <c r="I42" s="61">
        <v>0</v>
      </c>
      <c r="J42" s="61">
        <v>8945</v>
      </c>
      <c r="K42" s="61">
        <v>616</v>
      </c>
      <c r="L42" s="61">
        <v>69</v>
      </c>
      <c r="M42" s="61">
        <v>9419</v>
      </c>
      <c r="N42" s="61">
        <v>1240</v>
      </c>
      <c r="O42" s="61">
        <v>0</v>
      </c>
    </row>
    <row r="43" spans="1:15" x14ac:dyDescent="0.45">
      <c r="A43" s="112">
        <v>44437</v>
      </c>
      <c r="B43" s="104" t="str">
        <f t="shared" si="0"/>
        <v>(日)</v>
      </c>
      <c r="C43" s="61">
        <f t="shared" si="5"/>
        <v>1201458</v>
      </c>
      <c r="D43" s="61">
        <v>469875</v>
      </c>
      <c r="E43" s="61">
        <v>115834</v>
      </c>
      <c r="F43" s="61">
        <v>1127</v>
      </c>
      <c r="G43" s="61">
        <v>497743</v>
      </c>
      <c r="H43" s="61">
        <v>116878</v>
      </c>
      <c r="I43" s="61">
        <v>1</v>
      </c>
      <c r="J43" s="61">
        <v>9488</v>
      </c>
      <c r="K43" s="61">
        <v>817</v>
      </c>
      <c r="L43" s="61">
        <v>49</v>
      </c>
      <c r="M43" s="61">
        <v>19760</v>
      </c>
      <c r="N43" s="61">
        <v>2659</v>
      </c>
      <c r="O43" s="61">
        <v>0</v>
      </c>
    </row>
    <row r="44" spans="1:15" x14ac:dyDescent="0.45">
      <c r="A44" s="112">
        <v>44436</v>
      </c>
      <c r="B44" s="104" t="str">
        <f t="shared" si="0"/>
        <v>(土)</v>
      </c>
      <c r="C44" s="61">
        <f t="shared" si="5"/>
        <v>1436576</v>
      </c>
      <c r="D44" s="61">
        <v>582117</v>
      </c>
      <c r="E44" s="61">
        <v>129558</v>
      </c>
      <c r="F44" s="61">
        <v>544</v>
      </c>
      <c r="G44" s="61">
        <v>595370</v>
      </c>
      <c r="H44" s="61">
        <v>128987</v>
      </c>
      <c r="I44" s="61">
        <v>0</v>
      </c>
      <c r="J44" s="61">
        <v>13320</v>
      </c>
      <c r="K44" s="61">
        <v>702</v>
      </c>
      <c r="L44" s="61">
        <v>12</v>
      </c>
      <c r="M44" s="61">
        <v>31616</v>
      </c>
      <c r="N44" s="61">
        <v>3214</v>
      </c>
      <c r="O44" s="61">
        <v>0</v>
      </c>
    </row>
    <row r="45" spans="1:15" x14ac:dyDescent="0.45">
      <c r="A45" s="112">
        <v>44435</v>
      </c>
      <c r="B45" s="104" t="str">
        <f t="shared" si="0"/>
        <v>(金)</v>
      </c>
      <c r="C45" s="61">
        <f t="shared" si="5"/>
        <v>1252575</v>
      </c>
      <c r="D45" s="61">
        <v>514990</v>
      </c>
      <c r="E45" s="61">
        <v>104416</v>
      </c>
      <c r="F45" s="61">
        <v>981</v>
      </c>
      <c r="G45" s="61">
        <v>479452</v>
      </c>
      <c r="H45" s="61">
        <v>152736</v>
      </c>
      <c r="I45" s="61">
        <v>0</v>
      </c>
      <c r="J45" s="61">
        <v>18024</v>
      </c>
      <c r="K45" s="61">
        <v>495</v>
      </c>
      <c r="L45" s="61">
        <v>22</v>
      </c>
      <c r="M45" s="61">
        <v>39097</v>
      </c>
      <c r="N45" s="61">
        <v>1540</v>
      </c>
      <c r="O45" s="61">
        <v>0</v>
      </c>
    </row>
    <row r="46" spans="1:15" x14ac:dyDescent="0.45">
      <c r="A46" s="112">
        <v>44434</v>
      </c>
      <c r="B46" s="104" t="str">
        <f t="shared" si="0"/>
        <v>(木)</v>
      </c>
      <c r="C46" s="61">
        <f t="shared" si="5"/>
        <v>1126360</v>
      </c>
      <c r="D46" s="61">
        <v>460991</v>
      </c>
      <c r="E46" s="61">
        <v>90659</v>
      </c>
      <c r="F46" s="61">
        <v>2006</v>
      </c>
      <c r="G46" s="61">
        <v>433936</v>
      </c>
      <c r="H46" s="61">
        <v>138767</v>
      </c>
      <c r="I46" s="61">
        <v>1</v>
      </c>
      <c r="J46" s="61">
        <v>18834</v>
      </c>
      <c r="K46" s="61">
        <v>634</v>
      </c>
      <c r="L46" s="61">
        <v>64</v>
      </c>
      <c r="M46" s="61">
        <v>39786</v>
      </c>
      <c r="N46" s="61">
        <v>1755</v>
      </c>
      <c r="O46" s="61">
        <v>0</v>
      </c>
    </row>
    <row r="47" spans="1:15" x14ac:dyDescent="0.45">
      <c r="A47" s="112">
        <v>44433</v>
      </c>
      <c r="B47" s="104" t="str">
        <f t="shared" si="0"/>
        <v>(水)</v>
      </c>
      <c r="C47" s="61">
        <f t="shared" si="5"/>
        <v>1188656</v>
      </c>
      <c r="D47" s="61">
        <v>472388</v>
      </c>
      <c r="E47" s="61">
        <v>112006</v>
      </c>
      <c r="F47" s="61">
        <v>1956</v>
      </c>
      <c r="G47" s="61">
        <v>448654</v>
      </c>
      <c r="H47" s="61">
        <v>153650</v>
      </c>
      <c r="I47" s="61">
        <v>2</v>
      </c>
      <c r="J47" s="61">
        <v>21430</v>
      </c>
      <c r="K47" s="61">
        <v>707</v>
      </c>
      <c r="L47" s="61">
        <v>64</v>
      </c>
      <c r="M47" s="61">
        <v>44790</v>
      </c>
      <c r="N47" s="61">
        <v>1980</v>
      </c>
      <c r="O47" s="61">
        <v>0</v>
      </c>
    </row>
    <row r="48" spans="1:15" x14ac:dyDescent="0.45">
      <c r="A48" s="112">
        <v>44432</v>
      </c>
      <c r="B48" s="104" t="str">
        <f t="shared" si="0"/>
        <v>(火)</v>
      </c>
      <c r="C48" s="61">
        <f t="shared" si="5"/>
        <v>1209818</v>
      </c>
      <c r="D48" s="61">
        <v>476182</v>
      </c>
      <c r="E48" s="61">
        <v>117360</v>
      </c>
      <c r="F48" s="61">
        <v>975</v>
      </c>
      <c r="G48" s="61">
        <v>456110</v>
      </c>
      <c r="H48" s="61">
        <v>159189</v>
      </c>
      <c r="I48" s="61">
        <v>2</v>
      </c>
      <c r="J48" s="61">
        <v>25285</v>
      </c>
      <c r="K48" s="61">
        <v>772</v>
      </c>
      <c r="L48" s="61">
        <v>48</v>
      </c>
      <c r="M48" s="61">
        <v>54386</v>
      </c>
      <c r="N48" s="61">
        <v>2237</v>
      </c>
      <c r="O48" s="61">
        <v>1</v>
      </c>
    </row>
    <row r="49" spans="1:15" x14ac:dyDescent="0.45">
      <c r="A49" s="112">
        <v>44431</v>
      </c>
      <c r="B49" s="104" t="str">
        <f t="shared" si="0"/>
        <v>(月)</v>
      </c>
      <c r="C49" s="61">
        <f t="shared" si="5"/>
        <v>1146826</v>
      </c>
      <c r="D49" s="61">
        <v>438754</v>
      </c>
      <c r="E49" s="61">
        <v>93176</v>
      </c>
      <c r="F49" s="61">
        <v>984</v>
      </c>
      <c r="G49" s="61">
        <v>438528</v>
      </c>
      <c r="H49" s="61">
        <v>175383</v>
      </c>
      <c r="I49" s="61">
        <v>1</v>
      </c>
      <c r="J49" s="61">
        <v>23608</v>
      </c>
      <c r="K49" s="61">
        <v>675</v>
      </c>
      <c r="L49" s="61">
        <v>50</v>
      </c>
      <c r="M49" s="61">
        <v>58031</v>
      </c>
      <c r="N49" s="61">
        <v>2965</v>
      </c>
      <c r="O49" s="66">
        <v>1</v>
      </c>
    </row>
    <row r="50" spans="1:15" x14ac:dyDescent="0.45">
      <c r="A50" s="112">
        <v>44430</v>
      </c>
      <c r="B50" s="104" t="str">
        <f t="shared" si="0"/>
        <v>(日)</v>
      </c>
      <c r="C50" s="61">
        <f t="shared" si="5"/>
        <v>1209650</v>
      </c>
      <c r="D50" s="61">
        <v>515134</v>
      </c>
      <c r="E50" s="61">
        <v>104390</v>
      </c>
      <c r="F50" s="61">
        <v>0</v>
      </c>
      <c r="G50" s="61">
        <v>443552</v>
      </c>
      <c r="H50" s="61">
        <v>146574</v>
      </c>
      <c r="I50" s="61">
        <v>0</v>
      </c>
      <c r="J50" s="61">
        <v>11614</v>
      </c>
      <c r="K50" s="61">
        <v>851</v>
      </c>
      <c r="L50" s="61">
        <v>0</v>
      </c>
      <c r="M50" s="61">
        <v>33579</v>
      </c>
      <c r="N50" s="61">
        <v>4384</v>
      </c>
      <c r="O50" s="66">
        <v>0</v>
      </c>
    </row>
    <row r="51" spans="1:15" x14ac:dyDescent="0.45">
      <c r="A51" s="112">
        <v>44429</v>
      </c>
      <c r="B51" s="104" t="str">
        <f t="shared" si="0"/>
        <v>(土)</v>
      </c>
      <c r="C51" s="61">
        <f t="shared" si="5"/>
        <v>1395318</v>
      </c>
      <c r="D51" s="66">
        <v>605081</v>
      </c>
      <c r="E51" s="61">
        <v>98681</v>
      </c>
      <c r="F51" s="61">
        <v>42</v>
      </c>
      <c r="G51" s="61">
        <v>528885</v>
      </c>
      <c r="H51" s="61">
        <v>162629</v>
      </c>
      <c r="I51" s="61">
        <v>0</v>
      </c>
      <c r="J51" s="61">
        <v>16918</v>
      </c>
      <c r="K51" s="61">
        <v>700</v>
      </c>
      <c r="L51" s="61">
        <v>3</v>
      </c>
      <c r="M51" s="61">
        <v>61584</v>
      </c>
      <c r="N51" s="61">
        <v>4635</v>
      </c>
      <c r="O51" s="66">
        <v>0</v>
      </c>
    </row>
    <row r="52" spans="1:15" x14ac:dyDescent="0.45">
      <c r="A52" s="112">
        <v>44428</v>
      </c>
      <c r="B52" s="104" t="str">
        <f t="shared" si="0"/>
        <v>(金)</v>
      </c>
      <c r="C52" s="61">
        <f t="shared" si="5"/>
        <v>1251064</v>
      </c>
      <c r="D52" s="61">
        <v>509977</v>
      </c>
      <c r="E52" s="61">
        <v>87101</v>
      </c>
      <c r="F52" s="61">
        <v>0</v>
      </c>
      <c r="G52" s="61">
        <v>469983</v>
      </c>
      <c r="H52" s="61">
        <v>184003</v>
      </c>
      <c r="I52" s="61">
        <v>0</v>
      </c>
      <c r="J52" s="61">
        <v>24554</v>
      </c>
      <c r="K52" s="61">
        <v>446</v>
      </c>
      <c r="L52" s="61">
        <v>0</v>
      </c>
      <c r="M52" s="61">
        <v>78871</v>
      </c>
      <c r="N52" s="61">
        <v>2652</v>
      </c>
      <c r="O52" s="66">
        <v>0</v>
      </c>
    </row>
    <row r="53" spans="1:15" x14ac:dyDescent="0.45">
      <c r="A53" s="112">
        <v>44427</v>
      </c>
      <c r="B53" s="104" t="str">
        <f t="shared" si="0"/>
        <v>(木)</v>
      </c>
      <c r="C53" s="61">
        <f t="shared" si="5"/>
        <v>1162367</v>
      </c>
      <c r="D53" s="61">
        <v>468822</v>
      </c>
      <c r="E53" s="61">
        <v>92482</v>
      </c>
      <c r="F53" s="61">
        <v>1</v>
      </c>
      <c r="G53" s="61">
        <v>424159</v>
      </c>
      <c r="H53" s="61">
        <v>176903</v>
      </c>
      <c r="I53" s="61">
        <v>0</v>
      </c>
      <c r="J53" s="61">
        <v>24584</v>
      </c>
      <c r="K53" s="61">
        <v>596</v>
      </c>
      <c r="L53" s="61">
        <v>1</v>
      </c>
      <c r="M53" s="61">
        <v>78851</v>
      </c>
      <c r="N53" s="61">
        <v>3435</v>
      </c>
      <c r="O53" s="66">
        <v>0</v>
      </c>
    </row>
    <row r="54" spans="1:15" x14ac:dyDescent="0.45">
      <c r="A54" s="112">
        <v>44426</v>
      </c>
      <c r="B54" s="104" t="str">
        <f t="shared" si="0"/>
        <v>(水)</v>
      </c>
      <c r="C54" s="61">
        <f t="shared" si="5"/>
        <v>1201347</v>
      </c>
      <c r="D54" s="61">
        <v>480536</v>
      </c>
      <c r="E54" s="61">
        <v>84652</v>
      </c>
      <c r="F54" s="61">
        <v>0</v>
      </c>
      <c r="G54" s="61">
        <v>435098</v>
      </c>
      <c r="H54" s="61">
        <v>201061</v>
      </c>
      <c r="I54" s="61">
        <v>0</v>
      </c>
      <c r="J54" s="61">
        <v>27834</v>
      </c>
      <c r="K54" s="61">
        <v>678</v>
      </c>
      <c r="L54" s="61">
        <v>0</v>
      </c>
      <c r="M54" s="61">
        <v>86770</v>
      </c>
      <c r="N54" s="61">
        <v>3297</v>
      </c>
      <c r="O54" s="61">
        <v>0</v>
      </c>
    </row>
    <row r="55" spans="1:15" x14ac:dyDescent="0.45">
      <c r="A55" s="112">
        <v>44425</v>
      </c>
      <c r="B55" s="104" t="str">
        <f t="shared" si="0"/>
        <v>(火)</v>
      </c>
      <c r="C55" s="61">
        <f t="shared" si="5"/>
        <v>1191884</v>
      </c>
      <c r="D55" s="61">
        <v>453285</v>
      </c>
      <c r="E55" s="61">
        <v>82829</v>
      </c>
      <c r="F55" s="61">
        <v>1</v>
      </c>
      <c r="G55" s="61">
        <v>448270</v>
      </c>
      <c r="H55" s="61">
        <v>207499</v>
      </c>
      <c r="I55" s="61">
        <v>0</v>
      </c>
      <c r="J55" s="61">
        <v>30574</v>
      </c>
      <c r="K55" s="61">
        <v>643</v>
      </c>
      <c r="L55" s="61">
        <v>0</v>
      </c>
      <c r="M55" s="61">
        <v>103696</v>
      </c>
      <c r="N55" s="61">
        <v>2765</v>
      </c>
      <c r="O55" s="61">
        <v>0</v>
      </c>
    </row>
    <row r="56" spans="1:15" x14ac:dyDescent="0.45">
      <c r="A56" s="112">
        <v>44424</v>
      </c>
      <c r="B56" s="104" t="str">
        <f t="shared" si="0"/>
        <v>(月)</v>
      </c>
      <c r="C56" s="61">
        <f t="shared" si="5"/>
        <v>964550</v>
      </c>
      <c r="D56" s="61">
        <v>350344</v>
      </c>
      <c r="E56" s="61">
        <v>76477</v>
      </c>
      <c r="F56" s="61">
        <v>0</v>
      </c>
      <c r="G56" s="61">
        <v>362081</v>
      </c>
      <c r="H56" s="61">
        <v>175648</v>
      </c>
      <c r="I56" s="61">
        <v>0</v>
      </c>
      <c r="J56" s="61">
        <v>24122</v>
      </c>
      <c r="K56" s="61">
        <v>573</v>
      </c>
      <c r="L56" s="61">
        <v>0</v>
      </c>
      <c r="M56" s="61">
        <v>85179</v>
      </c>
      <c r="N56" s="61">
        <v>2716</v>
      </c>
      <c r="O56" s="61">
        <v>0</v>
      </c>
    </row>
    <row r="57" spans="1:15" x14ac:dyDescent="0.45">
      <c r="A57" s="112">
        <v>44423</v>
      </c>
      <c r="B57" s="104" t="str">
        <f t="shared" si="0"/>
        <v>(日)</v>
      </c>
      <c r="C57" s="61">
        <f t="shared" si="5"/>
        <v>718602</v>
      </c>
      <c r="D57" s="61">
        <v>277184</v>
      </c>
      <c r="E57" s="61">
        <v>86442</v>
      </c>
      <c r="F57" s="61">
        <v>0</v>
      </c>
      <c r="G57" s="61">
        <v>245079</v>
      </c>
      <c r="H57" s="61">
        <v>109897</v>
      </c>
      <c r="I57" s="61">
        <v>0</v>
      </c>
      <c r="J57" s="61">
        <v>7173</v>
      </c>
      <c r="K57" s="61">
        <v>939</v>
      </c>
      <c r="L57" s="61">
        <v>0</v>
      </c>
      <c r="M57" s="61">
        <v>35150</v>
      </c>
      <c r="N57" s="61">
        <v>2408</v>
      </c>
      <c r="O57" s="61">
        <v>0</v>
      </c>
    </row>
    <row r="58" spans="1:15" x14ac:dyDescent="0.45">
      <c r="A58" s="112">
        <v>44422</v>
      </c>
      <c r="B58" s="104" t="str">
        <f t="shared" si="0"/>
        <v>(土)</v>
      </c>
      <c r="C58" s="61">
        <f t="shared" si="5"/>
        <v>728230</v>
      </c>
      <c r="D58" s="61">
        <v>266713</v>
      </c>
      <c r="E58" s="61">
        <v>81779</v>
      </c>
      <c r="F58" s="61">
        <v>0</v>
      </c>
      <c r="G58" s="61">
        <v>252345</v>
      </c>
      <c r="H58" s="61">
        <v>127393</v>
      </c>
      <c r="I58" s="61">
        <v>0</v>
      </c>
      <c r="J58" s="61">
        <v>8532</v>
      </c>
      <c r="K58" s="61">
        <v>813</v>
      </c>
      <c r="L58" s="61">
        <v>0</v>
      </c>
      <c r="M58" s="61">
        <v>43539</v>
      </c>
      <c r="N58" s="61">
        <v>2558</v>
      </c>
      <c r="O58" s="61">
        <v>0</v>
      </c>
    </row>
    <row r="59" spans="1:15" x14ac:dyDescent="0.45">
      <c r="A59" s="112">
        <v>44421</v>
      </c>
      <c r="B59" s="104" t="str">
        <f t="shared" si="0"/>
        <v>(金)</v>
      </c>
      <c r="C59" s="61">
        <f t="shared" si="5"/>
        <v>639024</v>
      </c>
      <c r="D59" s="61">
        <v>263582</v>
      </c>
      <c r="E59" s="61">
        <v>74324</v>
      </c>
      <c r="F59" s="61">
        <v>0</v>
      </c>
      <c r="G59" s="61">
        <v>136478</v>
      </c>
      <c r="H59" s="61">
        <v>164640</v>
      </c>
      <c r="I59" s="61">
        <v>0</v>
      </c>
      <c r="J59" s="61">
        <v>14175</v>
      </c>
      <c r="K59" s="61">
        <v>624</v>
      </c>
      <c r="L59" s="61">
        <v>0</v>
      </c>
      <c r="M59" s="61">
        <v>23340</v>
      </c>
      <c r="N59" s="61">
        <v>3479</v>
      </c>
      <c r="O59" s="61">
        <v>0</v>
      </c>
    </row>
    <row r="60" spans="1:15" x14ac:dyDescent="0.45">
      <c r="A60" s="112">
        <v>44420</v>
      </c>
      <c r="B60" s="104" t="str">
        <f t="shared" si="0"/>
        <v>(木)</v>
      </c>
      <c r="C60" s="61">
        <f t="shared" si="5"/>
        <v>882431</v>
      </c>
      <c r="D60" s="61">
        <v>397483</v>
      </c>
      <c r="E60" s="61">
        <v>83965</v>
      </c>
      <c r="F60" s="61">
        <v>0</v>
      </c>
      <c r="G60" s="61">
        <v>226355</v>
      </c>
      <c r="H60" s="61">
        <v>174628</v>
      </c>
      <c r="I60" s="61">
        <v>0</v>
      </c>
      <c r="J60" s="61">
        <v>24091</v>
      </c>
      <c r="K60" s="61">
        <v>789</v>
      </c>
      <c r="L60" s="61">
        <v>0</v>
      </c>
      <c r="M60" s="61">
        <v>48993</v>
      </c>
      <c r="N60" s="61">
        <v>3548</v>
      </c>
      <c r="O60" s="61">
        <v>0</v>
      </c>
    </row>
    <row r="61" spans="1:15" x14ac:dyDescent="0.45">
      <c r="A61" s="112">
        <v>44419</v>
      </c>
      <c r="B61" s="104" t="str">
        <f t="shared" si="0"/>
        <v>(水)</v>
      </c>
      <c r="C61" s="61">
        <f t="shared" si="5"/>
        <v>1181683</v>
      </c>
      <c r="D61" s="61">
        <v>402845</v>
      </c>
      <c r="E61" s="61">
        <v>84632</v>
      </c>
      <c r="F61" s="61">
        <v>0</v>
      </c>
      <c r="G61" s="61">
        <v>497879</v>
      </c>
      <c r="H61" s="61">
        <v>196327</v>
      </c>
      <c r="I61" s="61">
        <v>0</v>
      </c>
      <c r="J61" s="61">
        <v>27026</v>
      </c>
      <c r="K61" s="61">
        <v>732</v>
      </c>
      <c r="L61" s="61">
        <v>0</v>
      </c>
      <c r="M61" s="61">
        <v>138436</v>
      </c>
      <c r="N61" s="61">
        <v>2730</v>
      </c>
      <c r="O61" s="61">
        <v>0</v>
      </c>
    </row>
    <row r="62" spans="1:15" x14ac:dyDescent="0.45">
      <c r="A62" s="112">
        <v>44418</v>
      </c>
      <c r="B62" s="104" t="str">
        <f t="shared" si="0"/>
        <v>(火)</v>
      </c>
      <c r="C62" s="61">
        <f t="shared" si="5"/>
        <v>1260546</v>
      </c>
      <c r="D62" s="61">
        <v>391330</v>
      </c>
      <c r="E62" s="61">
        <v>86388</v>
      </c>
      <c r="F62" s="61">
        <v>0</v>
      </c>
      <c r="G62" s="61">
        <v>573123</v>
      </c>
      <c r="H62" s="61">
        <v>209705</v>
      </c>
      <c r="I62" s="61">
        <v>0</v>
      </c>
      <c r="J62" s="61">
        <v>30992</v>
      </c>
      <c r="K62" s="61">
        <v>735</v>
      </c>
      <c r="L62" s="61">
        <v>0</v>
      </c>
      <c r="M62" s="61">
        <v>175487</v>
      </c>
      <c r="N62" s="61">
        <v>3158</v>
      </c>
      <c r="O62" s="61">
        <v>0</v>
      </c>
    </row>
    <row r="63" spans="1:15" x14ac:dyDescent="0.45">
      <c r="A63" s="112">
        <v>44417</v>
      </c>
      <c r="B63" s="104" t="str">
        <f t="shared" si="0"/>
        <v>(月)</v>
      </c>
      <c r="C63" s="61">
        <f t="shared" si="5"/>
        <v>363083</v>
      </c>
      <c r="D63" s="61">
        <v>102676</v>
      </c>
      <c r="E63" s="61">
        <v>61768</v>
      </c>
      <c r="F63" s="61">
        <v>0</v>
      </c>
      <c r="G63" s="61">
        <v>101557</v>
      </c>
      <c r="H63" s="61">
        <v>97082</v>
      </c>
      <c r="I63" s="61">
        <v>0</v>
      </c>
      <c r="J63" s="61">
        <v>3430</v>
      </c>
      <c r="K63" s="61">
        <v>668</v>
      </c>
      <c r="L63" s="61">
        <v>0</v>
      </c>
      <c r="M63" s="61">
        <v>20968</v>
      </c>
      <c r="N63" s="61">
        <v>2138</v>
      </c>
      <c r="O63" s="61">
        <v>0</v>
      </c>
    </row>
    <row r="64" spans="1:15" x14ac:dyDescent="0.45">
      <c r="A64" s="112">
        <v>44416</v>
      </c>
      <c r="B64" s="104" t="str">
        <f t="shared" si="0"/>
        <v>(日)</v>
      </c>
      <c r="C64" s="61">
        <f t="shared" si="5"/>
        <v>1209641</v>
      </c>
      <c r="D64" s="61">
        <v>490703</v>
      </c>
      <c r="E64" s="61">
        <v>108961</v>
      </c>
      <c r="F64" s="61">
        <v>0</v>
      </c>
      <c r="G64" s="61">
        <v>441612</v>
      </c>
      <c r="H64" s="61">
        <v>168365</v>
      </c>
      <c r="I64" s="61">
        <v>0</v>
      </c>
      <c r="J64" s="61">
        <v>17014</v>
      </c>
      <c r="K64" s="61">
        <v>1890</v>
      </c>
      <c r="L64" s="61">
        <v>0</v>
      </c>
      <c r="M64" s="61">
        <v>98885</v>
      </c>
      <c r="N64" s="61">
        <v>2638</v>
      </c>
      <c r="O64" s="61">
        <v>0</v>
      </c>
    </row>
    <row r="65" spans="1:15" x14ac:dyDescent="0.45">
      <c r="A65" s="112">
        <v>44415</v>
      </c>
      <c r="B65" s="104" t="str">
        <f t="shared" si="0"/>
        <v>(土)</v>
      </c>
      <c r="C65" s="61">
        <f t="shared" si="5"/>
        <v>1525680</v>
      </c>
      <c r="D65" s="61">
        <v>580792</v>
      </c>
      <c r="E65" s="61">
        <v>104841</v>
      </c>
      <c r="F65" s="61">
        <v>0</v>
      </c>
      <c r="G65" s="61">
        <v>629070</v>
      </c>
      <c r="H65" s="61">
        <v>210977</v>
      </c>
      <c r="I65" s="61">
        <v>0</v>
      </c>
      <c r="J65" s="61">
        <v>26941</v>
      </c>
      <c r="K65" s="61">
        <v>1972</v>
      </c>
      <c r="L65" s="61">
        <v>0</v>
      </c>
      <c r="M65" s="61">
        <v>161108</v>
      </c>
      <c r="N65" s="61">
        <v>2801</v>
      </c>
      <c r="O65" s="61">
        <v>0</v>
      </c>
    </row>
    <row r="66" spans="1:15" x14ac:dyDescent="0.45">
      <c r="A66" s="112">
        <v>44414</v>
      </c>
      <c r="B66" s="104" t="str">
        <f t="shared" si="0"/>
        <v>(金)</v>
      </c>
      <c r="C66" s="61">
        <f t="shared" si="5"/>
        <v>1443790</v>
      </c>
      <c r="D66" s="61">
        <v>465182</v>
      </c>
      <c r="E66" s="61">
        <v>100779</v>
      </c>
      <c r="F66" s="61">
        <v>0</v>
      </c>
      <c r="G66" s="61">
        <v>614508</v>
      </c>
      <c r="H66" s="61">
        <v>263321</v>
      </c>
      <c r="I66" s="61">
        <v>0</v>
      </c>
      <c r="J66" s="61">
        <v>35415</v>
      </c>
      <c r="K66" s="61">
        <v>732</v>
      </c>
      <c r="L66" s="61">
        <v>0</v>
      </c>
      <c r="M66" s="61">
        <v>213980</v>
      </c>
      <c r="N66" s="61">
        <v>3150</v>
      </c>
      <c r="O66" s="61">
        <v>0</v>
      </c>
    </row>
    <row r="67" spans="1:15" x14ac:dyDescent="0.45">
      <c r="A67" s="112">
        <v>44413</v>
      </c>
      <c r="B67" s="104" t="str">
        <f t="shared" si="0"/>
        <v>(木)</v>
      </c>
      <c r="C67" s="61">
        <f t="shared" si="5"/>
        <v>1372344</v>
      </c>
      <c r="D67" s="61">
        <v>438934</v>
      </c>
      <c r="E67" s="61">
        <v>107799</v>
      </c>
      <c r="F67" s="61">
        <v>0</v>
      </c>
      <c r="G67" s="61">
        <v>580960</v>
      </c>
      <c r="H67" s="61">
        <v>244651</v>
      </c>
      <c r="I67" s="61">
        <v>0</v>
      </c>
      <c r="J67" s="61">
        <v>36107</v>
      </c>
      <c r="K67" s="61">
        <v>951</v>
      </c>
      <c r="L67" s="61">
        <v>0</v>
      </c>
      <c r="M67" s="61">
        <v>220021</v>
      </c>
      <c r="N67" s="61">
        <v>3297</v>
      </c>
      <c r="O67" s="61">
        <v>0</v>
      </c>
    </row>
    <row r="68" spans="1:15" x14ac:dyDescent="0.45">
      <c r="A68" s="112">
        <v>44412</v>
      </c>
      <c r="B68" s="104" t="str">
        <f t="shared" si="0"/>
        <v>(水)</v>
      </c>
      <c r="C68" s="61">
        <f t="shared" si="5"/>
        <v>1365867</v>
      </c>
      <c r="D68" s="61">
        <v>452129</v>
      </c>
      <c r="E68" s="61">
        <v>105471</v>
      </c>
      <c r="F68" s="61">
        <v>0</v>
      </c>
      <c r="G68" s="61">
        <v>591815</v>
      </c>
      <c r="H68" s="61">
        <v>216452</v>
      </c>
      <c r="I68" s="61">
        <v>0</v>
      </c>
      <c r="J68" s="61">
        <v>40139</v>
      </c>
      <c r="K68" s="61">
        <v>973</v>
      </c>
      <c r="L68" s="61">
        <v>0</v>
      </c>
      <c r="M68" s="61">
        <v>237776</v>
      </c>
      <c r="N68" s="61">
        <v>3392</v>
      </c>
      <c r="O68" s="61">
        <v>0</v>
      </c>
    </row>
    <row r="69" spans="1:15" x14ac:dyDescent="0.45">
      <c r="A69" s="112">
        <v>44411</v>
      </c>
      <c r="B69" s="104" t="str">
        <f t="shared" si="0"/>
        <v>(火)</v>
      </c>
      <c r="C69" s="61">
        <f t="shared" si="5"/>
        <v>1378402</v>
      </c>
      <c r="D69" s="61">
        <v>456630</v>
      </c>
      <c r="E69" s="61">
        <v>110625</v>
      </c>
      <c r="F69" s="61">
        <v>0</v>
      </c>
      <c r="G69" s="61">
        <v>597177</v>
      </c>
      <c r="H69" s="61">
        <v>213970</v>
      </c>
      <c r="I69" s="61">
        <v>0</v>
      </c>
      <c r="J69" s="61">
        <v>48766</v>
      </c>
      <c r="K69" s="61">
        <v>993</v>
      </c>
      <c r="L69" s="61">
        <v>0</v>
      </c>
      <c r="M69" s="61">
        <v>266004</v>
      </c>
      <c r="N69" s="61">
        <v>3131</v>
      </c>
      <c r="O69" s="61">
        <v>0</v>
      </c>
    </row>
    <row r="70" spans="1:15" x14ac:dyDescent="0.45">
      <c r="A70" s="112">
        <v>44410</v>
      </c>
      <c r="B70" s="104" t="str">
        <f t="shared" si="0"/>
        <v>(月)</v>
      </c>
      <c r="C70" s="61">
        <f t="shared" si="5"/>
        <v>1320616</v>
      </c>
      <c r="D70" s="61">
        <v>435469</v>
      </c>
      <c r="E70" s="61">
        <v>115250</v>
      </c>
      <c r="F70" s="61">
        <v>0</v>
      </c>
      <c r="G70" s="61">
        <v>563660</v>
      </c>
      <c r="H70" s="61">
        <v>206237</v>
      </c>
      <c r="I70" s="61">
        <v>0</v>
      </c>
      <c r="J70" s="61">
        <v>51959</v>
      </c>
      <c r="K70" s="61">
        <v>1004</v>
      </c>
      <c r="L70" s="61">
        <v>0</v>
      </c>
      <c r="M70" s="61">
        <v>258052</v>
      </c>
      <c r="N70" s="61">
        <v>3345</v>
      </c>
      <c r="O70" s="61">
        <v>0</v>
      </c>
    </row>
    <row r="71" spans="1:15" x14ac:dyDescent="0.45">
      <c r="A71" s="112">
        <v>44409</v>
      </c>
      <c r="B71" s="104" t="str">
        <f t="shared" ref="B71:B134" si="6">"(" &amp; TEXT(A71,"aaa") &amp; ")"</f>
        <v>(日)</v>
      </c>
      <c r="C71" s="61">
        <f t="shared" si="5"/>
        <v>1209863</v>
      </c>
      <c r="D71" s="61">
        <v>431574</v>
      </c>
      <c r="E71" s="61">
        <v>110014</v>
      </c>
      <c r="F71" s="61">
        <v>0</v>
      </c>
      <c r="G71" s="61">
        <v>534718</v>
      </c>
      <c r="H71" s="61">
        <v>133557</v>
      </c>
      <c r="I71" s="61">
        <v>0</v>
      </c>
      <c r="J71" s="61">
        <v>26283</v>
      </c>
      <c r="K71" s="61">
        <v>2568</v>
      </c>
      <c r="L71" s="61">
        <v>0</v>
      </c>
      <c r="M71" s="61">
        <v>208048</v>
      </c>
      <c r="N71" s="61">
        <v>5748</v>
      </c>
      <c r="O71" s="61">
        <v>0</v>
      </c>
    </row>
    <row r="72" spans="1:15" x14ac:dyDescent="0.45">
      <c r="A72" s="112">
        <v>44408</v>
      </c>
      <c r="B72" s="104" t="str">
        <f t="shared" si="6"/>
        <v>(土)</v>
      </c>
      <c r="C72" s="61">
        <f t="shared" si="5"/>
        <v>1577149</v>
      </c>
      <c r="D72" s="61">
        <v>495953</v>
      </c>
      <c r="E72" s="61">
        <v>123435</v>
      </c>
      <c r="F72" s="61">
        <v>0</v>
      </c>
      <c r="G72" s="61">
        <v>790034</v>
      </c>
      <c r="H72" s="61">
        <v>167727</v>
      </c>
      <c r="I72" s="61">
        <v>0</v>
      </c>
      <c r="J72" s="61">
        <v>53007</v>
      </c>
      <c r="K72" s="61">
        <v>3267</v>
      </c>
      <c r="L72" s="61">
        <v>0</v>
      </c>
      <c r="M72" s="61">
        <v>394631</v>
      </c>
      <c r="N72" s="61">
        <v>11454</v>
      </c>
      <c r="O72" s="61">
        <v>0</v>
      </c>
    </row>
    <row r="73" spans="1:15" x14ac:dyDescent="0.45">
      <c r="A73" s="112">
        <v>44407</v>
      </c>
      <c r="B73" s="104" t="str">
        <f t="shared" si="6"/>
        <v>(金)</v>
      </c>
      <c r="C73" s="61">
        <f t="shared" si="5"/>
        <v>1556447</v>
      </c>
      <c r="D73" s="61">
        <v>454870</v>
      </c>
      <c r="E73" s="61">
        <v>154626</v>
      </c>
      <c r="F73" s="61">
        <v>0</v>
      </c>
      <c r="G73" s="61">
        <v>740126</v>
      </c>
      <c r="H73" s="61">
        <v>206825</v>
      </c>
      <c r="I73" s="61">
        <v>0</v>
      </c>
      <c r="J73" s="61">
        <v>73500</v>
      </c>
      <c r="K73" s="61">
        <v>1481</v>
      </c>
      <c r="L73" s="61">
        <v>0</v>
      </c>
      <c r="M73" s="61">
        <v>413240</v>
      </c>
      <c r="N73" s="61">
        <v>9627</v>
      </c>
      <c r="O73" s="61">
        <v>0</v>
      </c>
    </row>
    <row r="74" spans="1:15" x14ac:dyDescent="0.45">
      <c r="A74" s="112">
        <v>44406</v>
      </c>
      <c r="B74" s="104" t="str">
        <f t="shared" si="6"/>
        <v>(木)</v>
      </c>
      <c r="C74" s="61">
        <f t="shared" si="5"/>
        <v>1495086</v>
      </c>
      <c r="D74" s="61">
        <v>424100</v>
      </c>
      <c r="E74" s="61">
        <v>154669</v>
      </c>
      <c r="F74" s="61">
        <v>0</v>
      </c>
      <c r="G74" s="61">
        <v>742318</v>
      </c>
      <c r="H74" s="61">
        <v>173999</v>
      </c>
      <c r="I74" s="61">
        <v>0</v>
      </c>
      <c r="J74" s="61">
        <v>72311</v>
      </c>
      <c r="K74" s="61">
        <v>1487</v>
      </c>
      <c r="L74" s="61">
        <v>0</v>
      </c>
      <c r="M74" s="61">
        <v>459961</v>
      </c>
      <c r="N74" s="61">
        <v>9526</v>
      </c>
      <c r="O74" s="61">
        <v>0</v>
      </c>
    </row>
    <row r="75" spans="1:15" x14ac:dyDescent="0.45">
      <c r="A75" s="112">
        <v>44405</v>
      </c>
      <c r="B75" s="104" t="str">
        <f t="shared" si="6"/>
        <v>(水)</v>
      </c>
      <c r="C75" s="61">
        <f t="shared" si="5"/>
        <v>1509527</v>
      </c>
      <c r="D75" s="61">
        <v>426927</v>
      </c>
      <c r="E75" s="61">
        <v>148731</v>
      </c>
      <c r="F75" s="61">
        <v>0</v>
      </c>
      <c r="G75" s="61">
        <v>760511</v>
      </c>
      <c r="H75" s="61">
        <v>173358</v>
      </c>
      <c r="I75" s="61">
        <v>0</v>
      </c>
      <c r="J75" s="61">
        <v>78322</v>
      </c>
      <c r="K75" s="61">
        <v>1347</v>
      </c>
      <c r="L75" s="61">
        <v>0</v>
      </c>
      <c r="M75" s="61">
        <v>488011</v>
      </c>
      <c r="N75" s="61">
        <v>13303</v>
      </c>
      <c r="O75" s="61">
        <v>0</v>
      </c>
    </row>
    <row r="76" spans="1:15" x14ac:dyDescent="0.45">
      <c r="A76" s="112">
        <v>44404</v>
      </c>
      <c r="B76" s="104" t="str">
        <f t="shared" si="6"/>
        <v>(火)</v>
      </c>
      <c r="C76" s="61">
        <f t="shared" si="5"/>
        <v>1483516</v>
      </c>
      <c r="D76" s="61">
        <v>432609</v>
      </c>
      <c r="E76" s="61">
        <v>151676</v>
      </c>
      <c r="F76" s="61">
        <v>0</v>
      </c>
      <c r="G76" s="61">
        <v>744131</v>
      </c>
      <c r="H76" s="61">
        <v>155100</v>
      </c>
      <c r="I76" s="61">
        <v>0</v>
      </c>
      <c r="J76" s="61">
        <v>92282</v>
      </c>
      <c r="K76" s="61">
        <v>1494</v>
      </c>
      <c r="L76" s="61">
        <v>0</v>
      </c>
      <c r="M76" s="61">
        <v>490516</v>
      </c>
      <c r="N76" s="61">
        <v>12875</v>
      </c>
      <c r="O76" s="61">
        <v>0</v>
      </c>
    </row>
    <row r="77" spans="1:15" x14ac:dyDescent="0.45">
      <c r="A77" s="112">
        <v>44403</v>
      </c>
      <c r="B77" s="104" t="str">
        <f t="shared" si="6"/>
        <v>(月)</v>
      </c>
      <c r="C77" s="61">
        <f t="shared" si="5"/>
        <v>1409674</v>
      </c>
      <c r="D77" s="61">
        <v>364979</v>
      </c>
      <c r="E77" s="61">
        <v>168077</v>
      </c>
      <c r="F77" s="61">
        <v>0</v>
      </c>
      <c r="G77" s="61">
        <v>728707</v>
      </c>
      <c r="H77" s="61">
        <v>147911</v>
      </c>
      <c r="I77" s="61">
        <v>0</v>
      </c>
      <c r="J77" s="61">
        <v>79947</v>
      </c>
      <c r="K77" s="61">
        <v>1848</v>
      </c>
      <c r="L77" s="61">
        <v>0</v>
      </c>
      <c r="M77" s="61">
        <v>495917</v>
      </c>
      <c r="N77" s="61">
        <v>14911</v>
      </c>
      <c r="O77" s="61">
        <v>0</v>
      </c>
    </row>
    <row r="78" spans="1:15" x14ac:dyDescent="0.45">
      <c r="A78" s="112">
        <v>44402</v>
      </c>
      <c r="B78" s="104" t="str">
        <f t="shared" si="6"/>
        <v>(日)</v>
      </c>
      <c r="C78" s="61">
        <f t="shared" si="5"/>
        <v>1168510</v>
      </c>
      <c r="D78" s="61">
        <v>268546</v>
      </c>
      <c r="E78" s="61">
        <v>130674</v>
      </c>
      <c r="F78" s="61">
        <v>0</v>
      </c>
      <c r="G78" s="61">
        <v>681397</v>
      </c>
      <c r="H78" s="61">
        <v>87893</v>
      </c>
      <c r="I78" s="61">
        <v>0</v>
      </c>
      <c r="J78" s="61">
        <v>38262</v>
      </c>
      <c r="K78" s="61">
        <v>4377</v>
      </c>
      <c r="L78" s="61">
        <v>0</v>
      </c>
      <c r="M78" s="61">
        <v>458098</v>
      </c>
      <c r="N78" s="61">
        <v>16960</v>
      </c>
      <c r="O78" s="61">
        <v>0</v>
      </c>
    </row>
    <row r="79" spans="1:15" x14ac:dyDescent="0.45">
      <c r="A79" s="112">
        <v>44401</v>
      </c>
      <c r="B79" s="104" t="str">
        <f t="shared" si="6"/>
        <v>(土)</v>
      </c>
      <c r="C79" s="61">
        <f t="shared" si="5"/>
        <v>1267378</v>
      </c>
      <c r="D79" s="61">
        <v>299743</v>
      </c>
      <c r="E79" s="61">
        <v>144008</v>
      </c>
      <c r="F79" s="61">
        <v>0</v>
      </c>
      <c r="G79" s="61">
        <v>732783</v>
      </c>
      <c r="H79" s="61">
        <v>90844</v>
      </c>
      <c r="I79" s="61">
        <v>0</v>
      </c>
      <c r="J79" s="61">
        <v>49437</v>
      </c>
      <c r="K79" s="61">
        <v>4687</v>
      </c>
      <c r="L79" s="61">
        <v>0</v>
      </c>
      <c r="M79" s="61">
        <v>504742</v>
      </c>
      <c r="N79" s="61">
        <v>21742</v>
      </c>
      <c r="O79" s="61">
        <v>0</v>
      </c>
    </row>
    <row r="80" spans="1:15" x14ac:dyDescent="0.45">
      <c r="A80" s="112">
        <v>44400</v>
      </c>
      <c r="B80" s="104" t="str">
        <f t="shared" si="6"/>
        <v>(金)</v>
      </c>
      <c r="C80" s="61">
        <f t="shared" si="5"/>
        <v>497616</v>
      </c>
      <c r="D80" s="61">
        <v>126446</v>
      </c>
      <c r="E80" s="61">
        <v>110522</v>
      </c>
      <c r="F80" s="61">
        <v>0</v>
      </c>
      <c r="G80" s="61">
        <v>194725</v>
      </c>
      <c r="H80" s="61">
        <v>65923</v>
      </c>
      <c r="I80" s="61">
        <v>0</v>
      </c>
      <c r="J80" s="61">
        <v>15994</v>
      </c>
      <c r="K80" s="61">
        <v>2180</v>
      </c>
      <c r="L80" s="61">
        <v>0</v>
      </c>
      <c r="M80" s="61">
        <v>133444</v>
      </c>
      <c r="N80" s="61">
        <v>18098</v>
      </c>
      <c r="O80" s="61">
        <v>0</v>
      </c>
    </row>
    <row r="81" spans="1:15" x14ac:dyDescent="0.45">
      <c r="A81" s="112">
        <v>44399</v>
      </c>
      <c r="B81" s="104" t="str">
        <f t="shared" si="6"/>
        <v>(木)</v>
      </c>
      <c r="C81" s="61">
        <f t="shared" si="5"/>
        <v>632426</v>
      </c>
      <c r="D81" s="61">
        <v>185442</v>
      </c>
      <c r="E81" s="61">
        <v>115938</v>
      </c>
      <c r="F81" s="61">
        <v>0</v>
      </c>
      <c r="G81" s="61">
        <v>273770</v>
      </c>
      <c r="H81" s="61">
        <v>57276</v>
      </c>
      <c r="I81" s="61">
        <v>0</v>
      </c>
      <c r="J81" s="61">
        <v>29621</v>
      </c>
      <c r="K81" s="61">
        <v>3161</v>
      </c>
      <c r="L81" s="61">
        <v>0</v>
      </c>
      <c r="M81" s="61">
        <v>208535</v>
      </c>
      <c r="N81" s="61">
        <v>18823</v>
      </c>
      <c r="O81" s="61">
        <v>0</v>
      </c>
    </row>
    <row r="82" spans="1:15" x14ac:dyDescent="0.45">
      <c r="A82" s="112">
        <v>44398</v>
      </c>
      <c r="B82" s="104" t="str">
        <f t="shared" si="6"/>
        <v>(水)</v>
      </c>
      <c r="C82" s="61">
        <f t="shared" si="5"/>
        <v>1439239</v>
      </c>
      <c r="D82" s="61">
        <v>489773</v>
      </c>
      <c r="E82" s="61">
        <v>210244</v>
      </c>
      <c r="F82" s="61">
        <v>0</v>
      </c>
      <c r="G82" s="61">
        <v>647637</v>
      </c>
      <c r="H82" s="61">
        <v>91585</v>
      </c>
      <c r="I82" s="61">
        <v>0</v>
      </c>
      <c r="J82" s="61">
        <v>125025</v>
      </c>
      <c r="K82" s="61">
        <v>2809</v>
      </c>
      <c r="L82" s="61">
        <v>0</v>
      </c>
      <c r="M82" s="61">
        <v>507133</v>
      </c>
      <c r="N82" s="61">
        <v>20095</v>
      </c>
      <c r="O82" s="61">
        <v>0</v>
      </c>
    </row>
    <row r="83" spans="1:15" x14ac:dyDescent="0.45">
      <c r="A83" s="112">
        <v>44397</v>
      </c>
      <c r="B83" s="104" t="str">
        <f t="shared" si="6"/>
        <v>(火)</v>
      </c>
      <c r="C83" s="61">
        <f t="shared" si="5"/>
        <v>1427561</v>
      </c>
      <c r="D83" s="61">
        <v>527826</v>
      </c>
      <c r="E83" s="61">
        <v>204617</v>
      </c>
      <c r="F83" s="61">
        <v>0</v>
      </c>
      <c r="G83" s="61">
        <v>611514</v>
      </c>
      <c r="H83" s="61">
        <v>83604</v>
      </c>
      <c r="I83" s="61">
        <v>0</v>
      </c>
      <c r="J83" s="61">
        <v>151376</v>
      </c>
      <c r="K83" s="61">
        <v>2709</v>
      </c>
      <c r="L83" s="61">
        <v>0</v>
      </c>
      <c r="M83" s="61">
        <v>492528</v>
      </c>
      <c r="N83" s="61">
        <v>23659</v>
      </c>
      <c r="O83" s="61">
        <v>0</v>
      </c>
    </row>
    <row r="84" spans="1:15" x14ac:dyDescent="0.45">
      <c r="A84" s="112">
        <v>44396</v>
      </c>
      <c r="B84" s="104" t="str">
        <f t="shared" si="6"/>
        <v>(月)</v>
      </c>
      <c r="C84" s="61">
        <f t="shared" si="5"/>
        <v>1098027</v>
      </c>
      <c r="D84" s="61">
        <v>272962</v>
      </c>
      <c r="E84" s="61">
        <v>191051</v>
      </c>
      <c r="F84" s="61">
        <v>0</v>
      </c>
      <c r="G84" s="61">
        <v>562678</v>
      </c>
      <c r="H84" s="61">
        <v>71336</v>
      </c>
      <c r="I84" s="61">
        <v>0</v>
      </c>
      <c r="J84" s="61">
        <v>68341</v>
      </c>
      <c r="K84" s="61">
        <v>3219</v>
      </c>
      <c r="L84" s="61">
        <v>0</v>
      </c>
      <c r="M84" s="61">
        <v>458847</v>
      </c>
      <c r="N84" s="61">
        <v>22957</v>
      </c>
      <c r="O84" s="61">
        <v>0</v>
      </c>
    </row>
    <row r="85" spans="1:15" x14ac:dyDescent="0.45">
      <c r="A85" s="112">
        <v>44395</v>
      </c>
      <c r="B85" s="104" t="str">
        <f t="shared" si="6"/>
        <v>(日)</v>
      </c>
      <c r="C85" s="61">
        <f t="shared" si="5"/>
        <v>1290747</v>
      </c>
      <c r="D85" s="61">
        <v>458552</v>
      </c>
      <c r="E85" s="61">
        <v>134540</v>
      </c>
      <c r="F85" s="61">
        <v>0</v>
      </c>
      <c r="G85" s="61">
        <v>652738</v>
      </c>
      <c r="H85" s="61">
        <v>44917</v>
      </c>
      <c r="I85" s="61">
        <v>0</v>
      </c>
      <c r="J85" s="61">
        <v>95021</v>
      </c>
      <c r="K85" s="61">
        <v>3295</v>
      </c>
      <c r="L85" s="61">
        <v>0</v>
      </c>
      <c r="M85" s="61">
        <v>538657</v>
      </c>
      <c r="N85" s="61">
        <v>28539</v>
      </c>
      <c r="O85" s="61">
        <v>0</v>
      </c>
    </row>
    <row r="86" spans="1:15" x14ac:dyDescent="0.45">
      <c r="A86" s="112">
        <v>44394</v>
      </c>
      <c r="B86" s="104" t="str">
        <f t="shared" si="6"/>
        <v>(土)</v>
      </c>
      <c r="C86" s="61">
        <f t="shared" si="5"/>
        <v>1466670</v>
      </c>
      <c r="D86" s="61">
        <v>623405</v>
      </c>
      <c r="E86" s="61">
        <v>167569</v>
      </c>
      <c r="F86" s="61">
        <v>0</v>
      </c>
      <c r="G86" s="61">
        <v>636392</v>
      </c>
      <c r="H86" s="61">
        <v>39304</v>
      </c>
      <c r="I86" s="61">
        <v>0</v>
      </c>
      <c r="J86" s="61">
        <v>154159</v>
      </c>
      <c r="K86" s="61">
        <v>2948</v>
      </c>
      <c r="L86" s="61">
        <v>0</v>
      </c>
      <c r="M86" s="61">
        <v>529690</v>
      </c>
      <c r="N86" s="61">
        <v>29518</v>
      </c>
      <c r="O86" s="61">
        <v>0</v>
      </c>
    </row>
    <row r="87" spans="1:15" x14ac:dyDescent="0.45">
      <c r="A87" s="112">
        <v>44393</v>
      </c>
      <c r="B87" s="104" t="str">
        <f t="shared" si="6"/>
        <v>(金)</v>
      </c>
      <c r="C87" s="61">
        <f t="shared" si="5"/>
        <v>1454441</v>
      </c>
      <c r="D87" s="61">
        <v>607976</v>
      </c>
      <c r="E87" s="61">
        <v>219091</v>
      </c>
      <c r="F87" s="61">
        <v>0</v>
      </c>
      <c r="G87" s="61">
        <v>593862</v>
      </c>
      <c r="H87" s="61">
        <v>33512</v>
      </c>
      <c r="I87" s="61">
        <v>0</v>
      </c>
      <c r="J87" s="61">
        <v>203820</v>
      </c>
      <c r="K87" s="61">
        <v>2245</v>
      </c>
      <c r="L87" s="61">
        <v>0</v>
      </c>
      <c r="M87" s="61">
        <v>501344</v>
      </c>
      <c r="N87" s="61">
        <v>24552</v>
      </c>
      <c r="O87" s="61">
        <v>0</v>
      </c>
    </row>
    <row r="88" spans="1:15" x14ac:dyDescent="0.45">
      <c r="A88" s="112">
        <v>44392</v>
      </c>
      <c r="B88" s="104" t="str">
        <f t="shared" si="6"/>
        <v>(木)</v>
      </c>
      <c r="C88" s="61">
        <f t="shared" si="5"/>
        <v>1440460</v>
      </c>
      <c r="D88" s="61">
        <v>586144</v>
      </c>
      <c r="E88" s="61">
        <v>212247</v>
      </c>
      <c r="F88" s="61">
        <v>0</v>
      </c>
      <c r="G88" s="61">
        <v>607643</v>
      </c>
      <c r="H88" s="61">
        <v>34426</v>
      </c>
      <c r="I88" s="61">
        <v>0</v>
      </c>
      <c r="J88" s="61">
        <v>210083</v>
      </c>
      <c r="K88" s="61">
        <v>5311</v>
      </c>
      <c r="L88" s="61">
        <v>0</v>
      </c>
      <c r="M88" s="61">
        <v>534549</v>
      </c>
      <c r="N88" s="61">
        <v>28813</v>
      </c>
      <c r="O88" s="61">
        <v>0</v>
      </c>
    </row>
    <row r="89" spans="1:15" x14ac:dyDescent="0.45">
      <c r="A89" s="112">
        <v>44391</v>
      </c>
      <c r="B89" s="104" t="str">
        <f t="shared" si="6"/>
        <v>(水)</v>
      </c>
      <c r="C89" s="61">
        <f t="shared" si="5"/>
        <v>1476741</v>
      </c>
      <c r="D89" s="61">
        <v>600889</v>
      </c>
      <c r="E89" s="61">
        <v>214038</v>
      </c>
      <c r="F89" s="61">
        <v>0</v>
      </c>
      <c r="G89" s="61">
        <v>626985</v>
      </c>
      <c r="H89" s="61">
        <v>34829</v>
      </c>
      <c r="I89" s="61">
        <v>0</v>
      </c>
      <c r="J89" s="61">
        <v>231773</v>
      </c>
      <c r="K89" s="61">
        <v>1992</v>
      </c>
      <c r="L89" s="61">
        <v>0</v>
      </c>
      <c r="M89" s="61">
        <v>555846</v>
      </c>
      <c r="N89" s="61">
        <v>28406</v>
      </c>
      <c r="O89" s="61">
        <v>0</v>
      </c>
    </row>
    <row r="90" spans="1:15" x14ac:dyDescent="0.45">
      <c r="A90" s="112">
        <v>44390</v>
      </c>
      <c r="B90" s="104" t="str">
        <f t="shared" si="6"/>
        <v>(火)</v>
      </c>
      <c r="C90" s="61">
        <f t="shared" si="5"/>
        <v>1476990</v>
      </c>
      <c r="D90" s="61">
        <v>602133</v>
      </c>
      <c r="E90" s="61">
        <v>222127</v>
      </c>
      <c r="F90" s="61">
        <v>0</v>
      </c>
      <c r="G90" s="61">
        <v>619582</v>
      </c>
      <c r="H90" s="61">
        <v>33148</v>
      </c>
      <c r="I90" s="61">
        <v>0</v>
      </c>
      <c r="J90" s="61">
        <v>259084</v>
      </c>
      <c r="K90" s="61">
        <v>2389</v>
      </c>
      <c r="L90" s="61">
        <v>0</v>
      </c>
      <c r="M90" s="61">
        <v>557094</v>
      </c>
      <c r="N90" s="61">
        <v>28721</v>
      </c>
      <c r="O90" s="61">
        <v>0</v>
      </c>
    </row>
    <row r="91" spans="1:15" x14ac:dyDescent="0.45">
      <c r="A91" s="112">
        <v>44389</v>
      </c>
      <c r="B91" s="104" t="str">
        <f t="shared" si="6"/>
        <v>(月)</v>
      </c>
      <c r="C91" s="61">
        <f t="shared" si="5"/>
        <v>1393191</v>
      </c>
      <c r="D91" s="61">
        <v>566618</v>
      </c>
      <c r="E91" s="61">
        <v>192623</v>
      </c>
      <c r="F91" s="61">
        <v>0</v>
      </c>
      <c r="G91" s="61">
        <v>601349</v>
      </c>
      <c r="H91" s="61">
        <v>32601</v>
      </c>
      <c r="I91" s="61">
        <v>0</v>
      </c>
      <c r="J91" s="61">
        <v>254239</v>
      </c>
      <c r="K91" s="61">
        <v>1912</v>
      </c>
      <c r="L91" s="61">
        <v>0</v>
      </c>
      <c r="M91" s="61">
        <v>548113</v>
      </c>
      <c r="N91" s="61">
        <v>28747</v>
      </c>
      <c r="O91" s="61">
        <v>0</v>
      </c>
    </row>
    <row r="92" spans="1:15" x14ac:dyDescent="0.45">
      <c r="A92" s="112">
        <v>44388</v>
      </c>
      <c r="B92" s="104" t="str">
        <f t="shared" si="6"/>
        <v>(日)</v>
      </c>
      <c r="C92" s="61">
        <f t="shared" si="5"/>
        <v>1393179</v>
      </c>
      <c r="D92" s="61">
        <v>560195</v>
      </c>
      <c r="E92" s="61">
        <v>177447</v>
      </c>
      <c r="F92" s="61">
        <v>0</v>
      </c>
      <c r="G92" s="61">
        <v>618396</v>
      </c>
      <c r="H92" s="61">
        <v>37141</v>
      </c>
      <c r="I92" s="61">
        <v>0</v>
      </c>
      <c r="J92" s="61">
        <v>210484</v>
      </c>
      <c r="K92" s="61">
        <v>3285</v>
      </c>
      <c r="L92" s="61">
        <v>0</v>
      </c>
      <c r="M92" s="61">
        <v>558927</v>
      </c>
      <c r="N92" s="61">
        <v>30678</v>
      </c>
      <c r="O92" s="61">
        <v>0</v>
      </c>
    </row>
    <row r="93" spans="1:15" x14ac:dyDescent="0.45">
      <c r="A93" s="112">
        <v>44387</v>
      </c>
      <c r="B93" s="104" t="str">
        <f t="shared" si="6"/>
        <v>(土)</v>
      </c>
      <c r="C93" s="61">
        <f t="shared" ref="C93:C156" si="7">SUM(D93:I93)</f>
        <v>1631463</v>
      </c>
      <c r="D93" s="61">
        <v>761042</v>
      </c>
      <c r="E93" s="61">
        <v>225746</v>
      </c>
      <c r="F93" s="61">
        <v>0</v>
      </c>
      <c r="G93" s="61">
        <v>610011</v>
      </c>
      <c r="H93" s="61">
        <v>34664</v>
      </c>
      <c r="I93" s="61">
        <v>0</v>
      </c>
      <c r="J93" s="61">
        <v>367034</v>
      </c>
      <c r="K93" s="61">
        <v>3796</v>
      </c>
      <c r="L93" s="61">
        <v>0</v>
      </c>
      <c r="M93" s="61">
        <v>554829</v>
      </c>
      <c r="N93" s="61">
        <v>30501</v>
      </c>
      <c r="O93" s="61">
        <v>0</v>
      </c>
    </row>
    <row r="94" spans="1:15" x14ac:dyDescent="0.45">
      <c r="A94" s="112">
        <v>44386</v>
      </c>
      <c r="B94" s="104" t="str">
        <f t="shared" si="6"/>
        <v>(金)</v>
      </c>
      <c r="C94" s="61">
        <f t="shared" si="7"/>
        <v>1587098</v>
      </c>
      <c r="D94" s="61">
        <v>711048</v>
      </c>
      <c r="E94" s="61">
        <v>260404</v>
      </c>
      <c r="F94" s="61">
        <v>0</v>
      </c>
      <c r="G94" s="61">
        <v>585648</v>
      </c>
      <c r="H94" s="61">
        <v>29998</v>
      </c>
      <c r="I94" s="61">
        <v>0</v>
      </c>
      <c r="J94" s="61">
        <v>386447</v>
      </c>
      <c r="K94" s="61">
        <v>3291</v>
      </c>
      <c r="L94" s="61">
        <v>0</v>
      </c>
      <c r="M94" s="61">
        <v>537355</v>
      </c>
      <c r="N94" s="61">
        <v>26854</v>
      </c>
      <c r="O94" s="61">
        <v>0</v>
      </c>
    </row>
    <row r="95" spans="1:15" x14ac:dyDescent="0.45">
      <c r="A95" s="112">
        <v>44385</v>
      </c>
      <c r="B95" s="104" t="str">
        <f t="shared" si="6"/>
        <v>(木)</v>
      </c>
      <c r="C95" s="61">
        <f t="shared" si="7"/>
        <v>1584492</v>
      </c>
      <c r="D95" s="61">
        <v>713802</v>
      </c>
      <c r="E95" s="61">
        <v>251416</v>
      </c>
      <c r="F95" s="61">
        <v>0</v>
      </c>
      <c r="G95" s="61">
        <v>587738</v>
      </c>
      <c r="H95" s="61">
        <v>31536</v>
      </c>
      <c r="I95" s="61">
        <v>0</v>
      </c>
      <c r="J95" s="61">
        <v>430484</v>
      </c>
      <c r="K95" s="61">
        <v>3377</v>
      </c>
      <c r="L95" s="61">
        <v>0</v>
      </c>
      <c r="M95" s="61">
        <v>548878</v>
      </c>
      <c r="N95" s="61">
        <v>26549</v>
      </c>
      <c r="O95" s="61">
        <v>0</v>
      </c>
    </row>
    <row r="96" spans="1:15" x14ac:dyDescent="0.45">
      <c r="A96" s="112">
        <v>44384</v>
      </c>
      <c r="B96" s="104" t="str">
        <f t="shared" si="6"/>
        <v>(水)</v>
      </c>
      <c r="C96" s="61">
        <f t="shared" si="7"/>
        <v>1588447</v>
      </c>
      <c r="D96" s="61">
        <v>741022</v>
      </c>
      <c r="E96" s="61">
        <v>226831</v>
      </c>
      <c r="F96" s="61">
        <v>0</v>
      </c>
      <c r="G96" s="61">
        <v>591502</v>
      </c>
      <c r="H96" s="61">
        <v>29092</v>
      </c>
      <c r="I96" s="61">
        <v>0</v>
      </c>
      <c r="J96" s="61">
        <v>466098</v>
      </c>
      <c r="K96" s="61">
        <v>3523</v>
      </c>
      <c r="L96" s="61">
        <v>0</v>
      </c>
      <c r="M96" s="61">
        <v>553951</v>
      </c>
      <c r="N96" s="61">
        <v>25105</v>
      </c>
      <c r="O96" s="61">
        <v>0</v>
      </c>
    </row>
    <row r="97" spans="1:15" x14ac:dyDescent="0.45">
      <c r="A97" s="112">
        <v>44383</v>
      </c>
      <c r="B97" s="104" t="str">
        <f t="shared" si="6"/>
        <v>(火)</v>
      </c>
      <c r="C97" s="61">
        <f t="shared" si="7"/>
        <v>1576546</v>
      </c>
      <c r="D97" s="61">
        <v>710542</v>
      </c>
      <c r="E97" s="61">
        <v>226430</v>
      </c>
      <c r="F97" s="61">
        <v>0</v>
      </c>
      <c r="G97" s="61">
        <v>608410</v>
      </c>
      <c r="H97" s="61">
        <v>31164</v>
      </c>
      <c r="I97" s="61">
        <v>0</v>
      </c>
      <c r="J97" s="61">
        <v>458618</v>
      </c>
      <c r="K97" s="61">
        <v>3210</v>
      </c>
      <c r="L97" s="61">
        <v>0</v>
      </c>
      <c r="M97" s="61">
        <v>574588</v>
      </c>
      <c r="N97" s="61">
        <v>27162</v>
      </c>
      <c r="O97" s="61">
        <v>0</v>
      </c>
    </row>
    <row r="98" spans="1:15" x14ac:dyDescent="0.45">
      <c r="A98" s="112">
        <v>44382</v>
      </c>
      <c r="B98" s="104" t="str">
        <f t="shared" si="6"/>
        <v>(月)</v>
      </c>
      <c r="C98" s="61">
        <f t="shared" si="7"/>
        <v>1479422</v>
      </c>
      <c r="D98" s="61">
        <v>671483</v>
      </c>
      <c r="E98" s="61">
        <v>212801</v>
      </c>
      <c r="F98" s="61">
        <v>0</v>
      </c>
      <c r="G98" s="61">
        <v>566587</v>
      </c>
      <c r="H98" s="61">
        <v>28551</v>
      </c>
      <c r="I98" s="61">
        <v>0</v>
      </c>
      <c r="J98" s="61">
        <v>448596</v>
      </c>
      <c r="K98" s="61">
        <v>3352</v>
      </c>
      <c r="L98" s="61">
        <v>0</v>
      </c>
      <c r="M98" s="61">
        <v>537363</v>
      </c>
      <c r="N98" s="61">
        <v>26810</v>
      </c>
      <c r="O98" s="61">
        <v>0</v>
      </c>
    </row>
    <row r="99" spans="1:15" x14ac:dyDescent="0.45">
      <c r="A99" s="112">
        <v>44381</v>
      </c>
      <c r="B99" s="104" t="str">
        <f t="shared" si="6"/>
        <v>(日)</v>
      </c>
      <c r="C99" s="61">
        <f t="shared" si="7"/>
        <v>1371676</v>
      </c>
      <c r="D99" s="61">
        <v>675283</v>
      </c>
      <c r="E99" s="61">
        <v>137777</v>
      </c>
      <c r="F99" s="61">
        <v>0</v>
      </c>
      <c r="G99" s="61">
        <v>536506</v>
      </c>
      <c r="H99" s="61">
        <v>22110</v>
      </c>
      <c r="I99" s="61">
        <v>0</v>
      </c>
      <c r="J99" s="61">
        <v>447773</v>
      </c>
      <c r="K99" s="61">
        <v>4988</v>
      </c>
      <c r="L99" s="61">
        <v>0</v>
      </c>
      <c r="M99" s="61">
        <v>508367</v>
      </c>
      <c r="N99" s="61">
        <v>21249</v>
      </c>
      <c r="O99" s="61">
        <v>0</v>
      </c>
    </row>
    <row r="100" spans="1:15" x14ac:dyDescent="0.45">
      <c r="A100" s="112">
        <v>44380</v>
      </c>
      <c r="B100" s="104" t="str">
        <f t="shared" si="6"/>
        <v>(土)</v>
      </c>
      <c r="C100" s="61">
        <f t="shared" si="7"/>
        <v>1462895</v>
      </c>
      <c r="D100" s="61">
        <v>673492</v>
      </c>
      <c r="E100" s="61">
        <v>165178</v>
      </c>
      <c r="F100" s="61">
        <v>0</v>
      </c>
      <c r="G100" s="61">
        <v>604625</v>
      </c>
      <c r="H100" s="61">
        <v>19600</v>
      </c>
      <c r="I100" s="61">
        <v>0</v>
      </c>
      <c r="J100" s="61">
        <v>454257</v>
      </c>
      <c r="K100" s="61">
        <v>10073</v>
      </c>
      <c r="L100" s="61">
        <v>0</v>
      </c>
      <c r="M100" s="61">
        <v>572638</v>
      </c>
      <c r="N100" s="61">
        <v>18490</v>
      </c>
      <c r="O100" s="61">
        <v>0</v>
      </c>
    </row>
    <row r="101" spans="1:15" x14ac:dyDescent="0.45">
      <c r="A101" s="112">
        <v>44379</v>
      </c>
      <c r="B101" s="104" t="str">
        <f t="shared" si="6"/>
        <v>(金)</v>
      </c>
      <c r="C101" s="61">
        <f t="shared" si="7"/>
        <v>1220558</v>
      </c>
      <c r="D101" s="61">
        <v>350012</v>
      </c>
      <c r="E101" s="61">
        <v>196976</v>
      </c>
      <c r="F101" s="61">
        <v>0</v>
      </c>
      <c r="G101" s="61">
        <v>654337</v>
      </c>
      <c r="H101" s="61">
        <v>19233</v>
      </c>
      <c r="I101" s="61">
        <v>0</v>
      </c>
      <c r="J101" s="61">
        <v>237276</v>
      </c>
      <c r="K101" s="61">
        <v>7804</v>
      </c>
      <c r="L101" s="61">
        <v>0</v>
      </c>
      <c r="M101" s="61">
        <v>621050</v>
      </c>
      <c r="N101" s="61">
        <v>18180</v>
      </c>
      <c r="O101" s="61">
        <v>0</v>
      </c>
    </row>
    <row r="102" spans="1:15" x14ac:dyDescent="0.45">
      <c r="A102" s="112">
        <v>44378</v>
      </c>
      <c r="B102" s="104" t="str">
        <f t="shared" si="6"/>
        <v>(木)</v>
      </c>
      <c r="C102" s="61">
        <f t="shared" si="7"/>
        <v>1252472</v>
      </c>
      <c r="D102" s="61">
        <v>410369</v>
      </c>
      <c r="E102" s="61">
        <v>179381</v>
      </c>
      <c r="F102" s="61">
        <v>0</v>
      </c>
      <c r="G102" s="61">
        <v>643404</v>
      </c>
      <c r="H102" s="61">
        <v>19318</v>
      </c>
      <c r="I102" s="61">
        <v>0</v>
      </c>
      <c r="J102" s="61">
        <v>306462</v>
      </c>
      <c r="K102" s="61">
        <v>7973</v>
      </c>
      <c r="L102" s="61">
        <v>0</v>
      </c>
      <c r="M102" s="61">
        <v>614762</v>
      </c>
      <c r="N102" s="61">
        <v>18366</v>
      </c>
      <c r="O102" s="61">
        <v>0</v>
      </c>
    </row>
    <row r="103" spans="1:15" x14ac:dyDescent="0.45">
      <c r="A103" s="112">
        <v>44377</v>
      </c>
      <c r="B103" s="104" t="str">
        <f t="shared" si="6"/>
        <v>(水)</v>
      </c>
      <c r="C103" s="61">
        <f t="shared" si="7"/>
        <v>1480412</v>
      </c>
      <c r="D103" s="61">
        <v>616844</v>
      </c>
      <c r="E103" s="61">
        <v>166173</v>
      </c>
      <c r="F103" s="61">
        <v>0</v>
      </c>
      <c r="G103" s="61">
        <v>678601</v>
      </c>
      <c r="H103" s="61">
        <v>18794</v>
      </c>
      <c r="I103" s="61">
        <v>0</v>
      </c>
      <c r="J103" s="61">
        <v>482248</v>
      </c>
      <c r="K103" s="61">
        <v>11583</v>
      </c>
      <c r="L103" s="61">
        <v>0</v>
      </c>
      <c r="M103" s="61">
        <v>644892</v>
      </c>
      <c r="N103" s="61">
        <v>17863</v>
      </c>
      <c r="O103" s="61">
        <v>0</v>
      </c>
    </row>
    <row r="104" spans="1:15" x14ac:dyDescent="0.45">
      <c r="A104" s="112">
        <v>44376</v>
      </c>
      <c r="B104" s="104" t="str">
        <f t="shared" si="6"/>
        <v>(火)</v>
      </c>
      <c r="C104" s="61">
        <f t="shared" si="7"/>
        <v>1445175</v>
      </c>
      <c r="D104" s="61">
        <v>598875</v>
      </c>
      <c r="E104" s="61">
        <v>145047</v>
      </c>
      <c r="F104" s="61">
        <v>0</v>
      </c>
      <c r="G104" s="61">
        <v>682510</v>
      </c>
      <c r="H104" s="61">
        <v>18743</v>
      </c>
      <c r="I104" s="61">
        <v>0</v>
      </c>
      <c r="J104" s="61">
        <v>475939</v>
      </c>
      <c r="K104" s="61">
        <v>11104</v>
      </c>
      <c r="L104" s="61">
        <v>0</v>
      </c>
      <c r="M104" s="61">
        <v>651614</v>
      </c>
      <c r="N104" s="61">
        <v>17710</v>
      </c>
      <c r="O104" s="61">
        <v>0</v>
      </c>
    </row>
    <row r="105" spans="1:15" x14ac:dyDescent="0.45">
      <c r="A105" s="112">
        <v>44375</v>
      </c>
      <c r="B105" s="104" t="str">
        <f t="shared" si="6"/>
        <v>(月)</v>
      </c>
      <c r="C105" s="61">
        <f t="shared" si="7"/>
        <v>1332497</v>
      </c>
      <c r="D105" s="61">
        <v>559732</v>
      </c>
      <c r="E105" s="61">
        <v>132028</v>
      </c>
      <c r="F105" s="61">
        <v>0</v>
      </c>
      <c r="G105" s="61">
        <v>622721</v>
      </c>
      <c r="H105" s="61">
        <v>18016</v>
      </c>
      <c r="I105" s="61">
        <v>0</v>
      </c>
      <c r="J105" s="61">
        <v>452201</v>
      </c>
      <c r="K105" s="61">
        <v>12740</v>
      </c>
      <c r="L105" s="61">
        <v>0</v>
      </c>
      <c r="M105" s="61">
        <v>596527</v>
      </c>
      <c r="N105" s="61">
        <v>17162</v>
      </c>
      <c r="O105" s="61">
        <v>0</v>
      </c>
    </row>
    <row r="106" spans="1:15" x14ac:dyDescent="0.45">
      <c r="A106" s="112">
        <v>44374</v>
      </c>
      <c r="B106" s="104" t="str">
        <f t="shared" si="6"/>
        <v>(日)</v>
      </c>
      <c r="C106" s="61">
        <f t="shared" si="7"/>
        <v>1303656</v>
      </c>
      <c r="D106" s="61">
        <v>666559</v>
      </c>
      <c r="E106" s="61">
        <v>95581</v>
      </c>
      <c r="F106" s="61">
        <v>0</v>
      </c>
      <c r="G106" s="61">
        <v>536923</v>
      </c>
      <c r="H106" s="61">
        <v>4593</v>
      </c>
      <c r="I106" s="61">
        <v>0</v>
      </c>
      <c r="J106" s="61">
        <v>540666</v>
      </c>
      <c r="K106" s="61">
        <v>15665</v>
      </c>
      <c r="L106" s="61">
        <v>0</v>
      </c>
      <c r="M106" s="61">
        <v>515386</v>
      </c>
      <c r="N106" s="61">
        <v>4387</v>
      </c>
      <c r="O106" s="61">
        <v>0</v>
      </c>
    </row>
    <row r="107" spans="1:15" x14ac:dyDescent="0.45">
      <c r="A107" s="112">
        <v>44373</v>
      </c>
      <c r="B107" s="104" t="str">
        <f t="shared" si="6"/>
        <v>(土)</v>
      </c>
      <c r="C107" s="61">
        <f t="shared" si="7"/>
        <v>1320581</v>
      </c>
      <c r="D107" s="61">
        <v>635974</v>
      </c>
      <c r="E107" s="61">
        <v>96305</v>
      </c>
      <c r="F107" s="61">
        <v>0</v>
      </c>
      <c r="G107" s="61">
        <v>584500</v>
      </c>
      <c r="H107" s="61">
        <v>3802</v>
      </c>
      <c r="I107" s="61">
        <v>0</v>
      </c>
      <c r="J107" s="61">
        <v>517892</v>
      </c>
      <c r="K107" s="61">
        <v>19133</v>
      </c>
      <c r="L107" s="61">
        <v>0</v>
      </c>
      <c r="M107" s="61">
        <v>559543</v>
      </c>
      <c r="N107" s="61">
        <v>3566</v>
      </c>
      <c r="O107" s="61">
        <v>0</v>
      </c>
    </row>
    <row r="108" spans="1:15" x14ac:dyDescent="0.45">
      <c r="A108" s="112">
        <v>44372</v>
      </c>
      <c r="B108" s="104" t="str">
        <f t="shared" si="6"/>
        <v>(金)</v>
      </c>
      <c r="C108" s="61">
        <f t="shared" si="7"/>
        <v>1313349</v>
      </c>
      <c r="D108" s="61">
        <v>586134</v>
      </c>
      <c r="E108" s="61">
        <v>101033</v>
      </c>
      <c r="F108" s="61">
        <v>0</v>
      </c>
      <c r="G108" s="61">
        <v>622409</v>
      </c>
      <c r="H108" s="61">
        <v>3773</v>
      </c>
      <c r="I108" s="61">
        <v>0</v>
      </c>
      <c r="J108" s="61">
        <v>487838</v>
      </c>
      <c r="K108" s="61">
        <v>14493</v>
      </c>
      <c r="L108" s="61">
        <v>0</v>
      </c>
      <c r="M108" s="61">
        <v>590340</v>
      </c>
      <c r="N108" s="61">
        <v>3571</v>
      </c>
      <c r="O108" s="61">
        <v>0</v>
      </c>
    </row>
    <row r="109" spans="1:15" x14ac:dyDescent="0.45">
      <c r="A109" s="112">
        <v>44371</v>
      </c>
      <c r="B109" s="104" t="str">
        <f t="shared" si="6"/>
        <v>(木)</v>
      </c>
      <c r="C109" s="61">
        <f t="shared" si="7"/>
        <v>1333403</v>
      </c>
      <c r="D109" s="61">
        <v>608117</v>
      </c>
      <c r="E109" s="61">
        <v>93119</v>
      </c>
      <c r="F109" s="61">
        <v>0</v>
      </c>
      <c r="G109" s="61">
        <v>628854</v>
      </c>
      <c r="H109" s="61">
        <v>3313</v>
      </c>
      <c r="I109" s="61">
        <v>0</v>
      </c>
      <c r="J109" s="61">
        <v>525520</v>
      </c>
      <c r="K109" s="61">
        <v>14639</v>
      </c>
      <c r="L109" s="61">
        <v>0</v>
      </c>
      <c r="M109" s="61">
        <v>599504</v>
      </c>
      <c r="N109" s="61">
        <v>3139</v>
      </c>
      <c r="O109" s="61">
        <v>0</v>
      </c>
    </row>
    <row r="110" spans="1:15" x14ac:dyDescent="0.45">
      <c r="A110" s="112">
        <v>44370</v>
      </c>
      <c r="B110" s="104" t="str">
        <f t="shared" si="6"/>
        <v>(水)</v>
      </c>
      <c r="C110" s="61">
        <f t="shared" si="7"/>
        <v>1351017</v>
      </c>
      <c r="D110" s="61">
        <v>621604</v>
      </c>
      <c r="E110" s="61">
        <v>98549</v>
      </c>
      <c r="F110" s="61">
        <v>0</v>
      </c>
      <c r="G110" s="61">
        <v>627510</v>
      </c>
      <c r="H110" s="61">
        <v>3354</v>
      </c>
      <c r="I110" s="61">
        <v>0</v>
      </c>
      <c r="J110" s="61">
        <v>546581</v>
      </c>
      <c r="K110" s="61">
        <v>15263</v>
      </c>
      <c r="L110" s="61">
        <v>0</v>
      </c>
      <c r="M110" s="61">
        <v>599310</v>
      </c>
      <c r="N110" s="61">
        <v>3167</v>
      </c>
      <c r="O110" s="61">
        <v>0</v>
      </c>
    </row>
    <row r="111" spans="1:15" x14ac:dyDescent="0.45">
      <c r="A111" s="112">
        <v>44369</v>
      </c>
      <c r="B111" s="104" t="str">
        <f t="shared" si="6"/>
        <v>(火)</v>
      </c>
      <c r="C111" s="61">
        <f t="shared" si="7"/>
        <v>1322961</v>
      </c>
      <c r="D111" s="61">
        <v>619144</v>
      </c>
      <c r="E111" s="61">
        <v>93809</v>
      </c>
      <c r="F111" s="61">
        <v>0</v>
      </c>
      <c r="G111" s="61">
        <v>607288</v>
      </c>
      <c r="H111" s="61">
        <v>2720</v>
      </c>
      <c r="I111" s="61">
        <v>0</v>
      </c>
      <c r="J111" s="61">
        <v>550399</v>
      </c>
      <c r="K111" s="61">
        <v>18906</v>
      </c>
      <c r="L111" s="61">
        <v>0</v>
      </c>
      <c r="M111" s="61">
        <v>581365</v>
      </c>
      <c r="N111" s="61">
        <v>2580</v>
      </c>
      <c r="O111" s="61">
        <v>0</v>
      </c>
    </row>
    <row r="112" spans="1:15" x14ac:dyDescent="0.45">
      <c r="A112" s="112">
        <v>44368</v>
      </c>
      <c r="B112" s="104" t="str">
        <f t="shared" si="6"/>
        <v>(月)</v>
      </c>
      <c r="C112" s="61">
        <f t="shared" si="7"/>
        <v>1188021</v>
      </c>
      <c r="D112" s="61">
        <v>597703</v>
      </c>
      <c r="E112" s="61">
        <v>85578</v>
      </c>
      <c r="F112" s="61">
        <v>0</v>
      </c>
      <c r="G112" s="61">
        <v>501508</v>
      </c>
      <c r="H112" s="61">
        <v>3232</v>
      </c>
      <c r="I112" s="61">
        <v>0</v>
      </c>
      <c r="J112" s="61">
        <v>540389</v>
      </c>
      <c r="K112" s="61">
        <v>18915</v>
      </c>
      <c r="L112" s="61">
        <v>0</v>
      </c>
      <c r="M112" s="61">
        <v>481555</v>
      </c>
      <c r="N112" s="61">
        <v>3105</v>
      </c>
      <c r="O112" s="61">
        <v>0</v>
      </c>
    </row>
    <row r="113" spans="1:15" x14ac:dyDescent="0.45">
      <c r="A113" s="112">
        <v>44367</v>
      </c>
      <c r="B113" s="104" t="str">
        <f t="shared" si="6"/>
        <v>(日)</v>
      </c>
      <c r="C113" s="61">
        <f t="shared" si="7"/>
        <v>1098088</v>
      </c>
      <c r="D113" s="61">
        <v>612949</v>
      </c>
      <c r="E113" s="61">
        <v>46232</v>
      </c>
      <c r="F113" s="61">
        <v>0</v>
      </c>
      <c r="G113" s="61">
        <v>438907</v>
      </c>
      <c r="H113" s="61">
        <v>0</v>
      </c>
      <c r="I113" s="61">
        <v>0</v>
      </c>
      <c r="J113" s="61">
        <v>550081</v>
      </c>
      <c r="K113" s="61">
        <v>23594</v>
      </c>
      <c r="L113" s="61">
        <v>0</v>
      </c>
      <c r="M113" s="61">
        <v>424043</v>
      </c>
      <c r="N113" s="61">
        <v>0</v>
      </c>
      <c r="O113" s="61">
        <v>0</v>
      </c>
    </row>
    <row r="114" spans="1:15" x14ac:dyDescent="0.45">
      <c r="A114" s="112">
        <v>44366</v>
      </c>
      <c r="B114" s="104" t="str">
        <f t="shared" si="6"/>
        <v>(土)</v>
      </c>
      <c r="C114" s="61">
        <f t="shared" si="7"/>
        <v>1103022</v>
      </c>
      <c r="D114" s="61">
        <v>617050</v>
      </c>
      <c r="E114" s="61">
        <v>43157</v>
      </c>
      <c r="F114" s="61">
        <v>0</v>
      </c>
      <c r="G114" s="61">
        <v>442815</v>
      </c>
      <c r="H114" s="61">
        <v>0</v>
      </c>
      <c r="I114" s="61">
        <v>0</v>
      </c>
      <c r="J114" s="61">
        <v>556510</v>
      </c>
      <c r="K114" s="61">
        <v>24886</v>
      </c>
      <c r="L114" s="61">
        <v>0</v>
      </c>
      <c r="M114" s="61">
        <v>422980</v>
      </c>
      <c r="N114" s="61">
        <v>0</v>
      </c>
      <c r="O114" s="61">
        <v>0</v>
      </c>
    </row>
    <row r="115" spans="1:15" x14ac:dyDescent="0.45">
      <c r="A115" s="112">
        <v>44365</v>
      </c>
      <c r="B115" s="104" t="str">
        <f t="shared" si="6"/>
        <v>(金)</v>
      </c>
      <c r="C115" s="61">
        <f t="shared" si="7"/>
        <v>1119491</v>
      </c>
      <c r="D115" s="61">
        <v>587126</v>
      </c>
      <c r="E115" s="61">
        <v>34487</v>
      </c>
      <c r="F115" s="61">
        <v>0</v>
      </c>
      <c r="G115" s="61">
        <v>497878</v>
      </c>
      <c r="H115" s="61">
        <v>0</v>
      </c>
      <c r="I115" s="61">
        <v>0</v>
      </c>
      <c r="J115" s="61">
        <v>533813</v>
      </c>
      <c r="K115" s="61">
        <v>20011</v>
      </c>
      <c r="L115" s="61">
        <v>0</v>
      </c>
      <c r="M115" s="61">
        <v>471499</v>
      </c>
      <c r="N115" s="61">
        <v>0</v>
      </c>
      <c r="O115" s="61">
        <v>0</v>
      </c>
    </row>
    <row r="116" spans="1:15" x14ac:dyDescent="0.45">
      <c r="A116" s="112">
        <v>44364</v>
      </c>
      <c r="B116" s="104" t="str">
        <f t="shared" si="6"/>
        <v>(木)</v>
      </c>
      <c r="C116" s="61">
        <f t="shared" si="7"/>
        <v>1161910</v>
      </c>
      <c r="D116" s="61">
        <v>604970</v>
      </c>
      <c r="E116" s="61">
        <v>35717</v>
      </c>
      <c r="F116" s="61">
        <v>0</v>
      </c>
      <c r="G116" s="61">
        <v>521223</v>
      </c>
      <c r="H116" s="61">
        <v>0</v>
      </c>
      <c r="I116" s="61">
        <v>0</v>
      </c>
      <c r="J116" s="61">
        <v>557779</v>
      </c>
      <c r="K116" s="61">
        <v>24440</v>
      </c>
      <c r="L116" s="61">
        <v>0</v>
      </c>
      <c r="M116" s="61">
        <v>495326</v>
      </c>
      <c r="N116" s="61">
        <v>0</v>
      </c>
      <c r="O116" s="61">
        <v>0</v>
      </c>
    </row>
    <row r="117" spans="1:15" x14ac:dyDescent="0.45">
      <c r="A117" s="112">
        <v>44363</v>
      </c>
      <c r="B117" s="104" t="str">
        <f t="shared" si="6"/>
        <v>(水)</v>
      </c>
      <c r="C117" s="61">
        <f t="shared" si="7"/>
        <v>1168415</v>
      </c>
      <c r="D117" s="61">
        <v>598567</v>
      </c>
      <c r="E117" s="61">
        <v>35288</v>
      </c>
      <c r="F117" s="61">
        <v>0</v>
      </c>
      <c r="G117" s="61">
        <v>534560</v>
      </c>
      <c r="H117" s="61">
        <v>0</v>
      </c>
      <c r="I117" s="61">
        <v>0</v>
      </c>
      <c r="J117" s="61">
        <v>555280</v>
      </c>
      <c r="K117" s="61">
        <v>26012</v>
      </c>
      <c r="L117" s="61">
        <v>0</v>
      </c>
      <c r="M117" s="61">
        <v>507611</v>
      </c>
      <c r="N117" s="61">
        <v>0</v>
      </c>
      <c r="O117" s="61">
        <v>0</v>
      </c>
    </row>
    <row r="118" spans="1:15" x14ac:dyDescent="0.45">
      <c r="A118" s="112">
        <v>44362</v>
      </c>
      <c r="B118" s="104" t="str">
        <f t="shared" si="6"/>
        <v>(火)</v>
      </c>
      <c r="C118" s="61">
        <f t="shared" si="7"/>
        <v>1137005</v>
      </c>
      <c r="D118" s="67">
        <v>619957</v>
      </c>
      <c r="E118" s="67">
        <v>34365</v>
      </c>
      <c r="F118" s="61">
        <v>0</v>
      </c>
      <c r="G118" s="67">
        <v>482683</v>
      </c>
      <c r="H118" s="61">
        <v>0</v>
      </c>
      <c r="I118" s="61">
        <v>0</v>
      </c>
      <c r="J118" s="67">
        <v>580105</v>
      </c>
      <c r="K118" s="67">
        <v>26435</v>
      </c>
      <c r="L118" s="61">
        <v>0</v>
      </c>
      <c r="M118" s="67">
        <v>457353</v>
      </c>
      <c r="N118" s="61">
        <v>0</v>
      </c>
      <c r="O118" s="61">
        <v>0</v>
      </c>
    </row>
    <row r="119" spans="1:15" x14ac:dyDescent="0.45">
      <c r="A119" s="112">
        <v>44361</v>
      </c>
      <c r="B119" s="104" t="str">
        <f t="shared" si="6"/>
        <v>(月)</v>
      </c>
      <c r="C119" s="61">
        <f t="shared" si="7"/>
        <v>1023318</v>
      </c>
      <c r="D119" s="67">
        <v>571552</v>
      </c>
      <c r="E119" s="67">
        <v>35735</v>
      </c>
      <c r="F119" s="61">
        <v>0</v>
      </c>
      <c r="G119" s="67">
        <v>416031</v>
      </c>
      <c r="H119" s="61">
        <v>0</v>
      </c>
      <c r="I119" s="61">
        <v>0</v>
      </c>
      <c r="J119" s="67">
        <v>537717</v>
      </c>
      <c r="K119" s="67">
        <v>27282</v>
      </c>
      <c r="L119" s="61">
        <v>0</v>
      </c>
      <c r="M119" s="67">
        <v>395744</v>
      </c>
      <c r="N119" s="61">
        <v>0</v>
      </c>
      <c r="O119" s="61">
        <v>0</v>
      </c>
    </row>
    <row r="120" spans="1:15" x14ac:dyDescent="0.45">
      <c r="A120" s="112">
        <v>44360</v>
      </c>
      <c r="B120" s="104" t="str">
        <f t="shared" si="6"/>
        <v>(日)</v>
      </c>
      <c r="C120" s="61">
        <f t="shared" si="7"/>
        <v>918157</v>
      </c>
      <c r="D120" s="67">
        <v>563310</v>
      </c>
      <c r="E120" s="67">
        <v>38012</v>
      </c>
      <c r="F120" s="61">
        <v>0</v>
      </c>
      <c r="G120" s="67">
        <v>316835</v>
      </c>
      <c r="H120" s="61">
        <v>0</v>
      </c>
      <c r="I120" s="61">
        <v>0</v>
      </c>
      <c r="J120" s="67">
        <v>530889</v>
      </c>
      <c r="K120" s="67">
        <v>30950</v>
      </c>
      <c r="L120" s="61">
        <v>0</v>
      </c>
      <c r="M120" s="67">
        <v>304758</v>
      </c>
      <c r="N120" s="61">
        <v>0</v>
      </c>
      <c r="O120" s="61">
        <v>0</v>
      </c>
    </row>
    <row r="121" spans="1:15" x14ac:dyDescent="0.45">
      <c r="A121" s="112">
        <v>44359</v>
      </c>
      <c r="B121" s="104" t="str">
        <f t="shared" si="6"/>
        <v>(土)</v>
      </c>
      <c r="C121" s="61">
        <f t="shared" si="7"/>
        <v>937365</v>
      </c>
      <c r="D121" s="67">
        <v>624152</v>
      </c>
      <c r="E121" s="67">
        <v>37295</v>
      </c>
      <c r="F121" s="61">
        <v>0</v>
      </c>
      <c r="G121" s="67">
        <v>275918</v>
      </c>
      <c r="H121" s="61">
        <v>0</v>
      </c>
      <c r="I121" s="61">
        <v>0</v>
      </c>
      <c r="J121" s="67">
        <v>589187</v>
      </c>
      <c r="K121" s="67">
        <v>30804</v>
      </c>
      <c r="L121" s="61">
        <v>0</v>
      </c>
      <c r="M121" s="67">
        <v>259883</v>
      </c>
      <c r="N121" s="61">
        <v>0</v>
      </c>
      <c r="O121" s="61">
        <v>0</v>
      </c>
    </row>
    <row r="122" spans="1:15" x14ac:dyDescent="0.45">
      <c r="A122" s="112">
        <v>44358</v>
      </c>
      <c r="B122" s="104" t="str">
        <f t="shared" si="6"/>
        <v>(金)</v>
      </c>
      <c r="C122" s="61">
        <f t="shared" si="7"/>
        <v>971769</v>
      </c>
      <c r="D122" s="67">
        <v>668642</v>
      </c>
      <c r="E122" s="67">
        <v>35114</v>
      </c>
      <c r="F122" s="61">
        <v>0</v>
      </c>
      <c r="G122" s="67">
        <v>268013</v>
      </c>
      <c r="H122" s="61">
        <v>0</v>
      </c>
      <c r="I122" s="61">
        <v>0</v>
      </c>
      <c r="J122" s="67">
        <v>629414</v>
      </c>
      <c r="K122" s="67">
        <v>27302</v>
      </c>
      <c r="L122" s="61">
        <v>0</v>
      </c>
      <c r="M122" s="67">
        <v>245110</v>
      </c>
      <c r="N122" s="61">
        <v>0</v>
      </c>
      <c r="O122" s="61">
        <v>0</v>
      </c>
    </row>
    <row r="123" spans="1:15" x14ac:dyDescent="0.45">
      <c r="A123" s="112">
        <v>44357</v>
      </c>
      <c r="B123" s="104" t="str">
        <f t="shared" si="6"/>
        <v>(木)</v>
      </c>
      <c r="C123" s="61">
        <f t="shared" si="7"/>
        <v>999706</v>
      </c>
      <c r="D123" s="67">
        <v>663454</v>
      </c>
      <c r="E123" s="67">
        <v>32184</v>
      </c>
      <c r="F123" s="61">
        <v>0</v>
      </c>
      <c r="G123" s="67">
        <v>304068</v>
      </c>
      <c r="H123" s="61">
        <v>0</v>
      </c>
      <c r="I123" s="61">
        <v>0</v>
      </c>
      <c r="J123" s="67">
        <v>628522</v>
      </c>
      <c r="K123" s="67">
        <v>27170</v>
      </c>
      <c r="L123" s="61">
        <v>0</v>
      </c>
      <c r="M123" s="67">
        <v>280068</v>
      </c>
      <c r="N123" s="61">
        <v>0</v>
      </c>
      <c r="O123" s="61">
        <v>0</v>
      </c>
    </row>
    <row r="124" spans="1:15" x14ac:dyDescent="0.45">
      <c r="A124" s="112">
        <v>44356</v>
      </c>
      <c r="B124" s="104" t="str">
        <f t="shared" si="6"/>
        <v>(水)</v>
      </c>
      <c r="C124" s="61">
        <f t="shared" si="7"/>
        <v>997558</v>
      </c>
      <c r="D124" s="67">
        <v>679770</v>
      </c>
      <c r="E124" s="67">
        <v>30139</v>
      </c>
      <c r="F124" s="61">
        <v>0</v>
      </c>
      <c r="G124" s="67">
        <v>287649</v>
      </c>
      <c r="H124" s="61">
        <v>0</v>
      </c>
      <c r="I124" s="61">
        <v>0</v>
      </c>
      <c r="J124" s="67">
        <v>644284</v>
      </c>
      <c r="K124" s="67">
        <v>25754</v>
      </c>
      <c r="L124" s="61">
        <v>0</v>
      </c>
      <c r="M124" s="67">
        <v>265730</v>
      </c>
      <c r="N124" s="61">
        <v>0</v>
      </c>
      <c r="O124" s="61">
        <v>0</v>
      </c>
    </row>
    <row r="125" spans="1:15" x14ac:dyDescent="0.45">
      <c r="A125" s="112">
        <v>44355</v>
      </c>
      <c r="B125" s="104" t="str">
        <f t="shared" si="6"/>
        <v>(火)</v>
      </c>
      <c r="C125" s="61">
        <f t="shared" si="7"/>
        <v>960557</v>
      </c>
      <c r="D125" s="67">
        <v>695211</v>
      </c>
      <c r="E125" s="67">
        <v>31689</v>
      </c>
      <c r="F125" s="61">
        <v>0</v>
      </c>
      <c r="G125" s="67">
        <v>233657</v>
      </c>
      <c r="H125" s="61">
        <v>0</v>
      </c>
      <c r="I125" s="61">
        <v>0</v>
      </c>
      <c r="J125" s="67">
        <v>662133</v>
      </c>
      <c r="K125" s="67">
        <v>27874</v>
      </c>
      <c r="L125" s="61">
        <v>0</v>
      </c>
      <c r="M125" s="67">
        <v>214693</v>
      </c>
      <c r="N125" s="61">
        <v>0</v>
      </c>
      <c r="O125" s="61">
        <v>0</v>
      </c>
    </row>
    <row r="126" spans="1:15" x14ac:dyDescent="0.45">
      <c r="A126" s="112">
        <v>44354</v>
      </c>
      <c r="B126" s="104" t="str">
        <f t="shared" si="6"/>
        <v>(月)</v>
      </c>
      <c r="C126" s="61">
        <f t="shared" si="7"/>
        <v>858279</v>
      </c>
      <c r="D126" s="67">
        <v>637467</v>
      </c>
      <c r="E126" s="67">
        <v>29261</v>
      </c>
      <c r="F126" s="61">
        <v>0</v>
      </c>
      <c r="G126" s="67">
        <v>191551</v>
      </c>
      <c r="H126" s="61">
        <v>0</v>
      </c>
      <c r="I126" s="61">
        <v>0</v>
      </c>
      <c r="J126" s="67">
        <v>609524</v>
      </c>
      <c r="K126" s="67">
        <v>27565</v>
      </c>
      <c r="L126" s="61">
        <v>0</v>
      </c>
      <c r="M126" s="67">
        <v>176470</v>
      </c>
      <c r="N126" s="61">
        <v>0</v>
      </c>
      <c r="O126" s="61">
        <v>0</v>
      </c>
    </row>
    <row r="127" spans="1:15" x14ac:dyDescent="0.45">
      <c r="A127" s="112">
        <v>44353</v>
      </c>
      <c r="B127" s="104" t="str">
        <f t="shared" si="6"/>
        <v>(日)</v>
      </c>
      <c r="C127" s="61">
        <f t="shared" si="7"/>
        <v>744948</v>
      </c>
      <c r="D127" s="67">
        <v>541660</v>
      </c>
      <c r="E127" s="67">
        <v>22922</v>
      </c>
      <c r="F127" s="61">
        <v>0</v>
      </c>
      <c r="G127" s="67">
        <v>180366</v>
      </c>
      <c r="H127" s="61">
        <v>0</v>
      </c>
      <c r="I127" s="61">
        <v>0</v>
      </c>
      <c r="J127" s="67">
        <v>518734</v>
      </c>
      <c r="K127" s="67">
        <v>21777</v>
      </c>
      <c r="L127" s="61">
        <v>0</v>
      </c>
      <c r="M127" s="67">
        <v>172939</v>
      </c>
      <c r="N127" s="61">
        <v>0</v>
      </c>
      <c r="O127" s="61">
        <v>0</v>
      </c>
    </row>
    <row r="128" spans="1:15" x14ac:dyDescent="0.45">
      <c r="A128" s="112">
        <v>44352</v>
      </c>
      <c r="B128" s="104" t="str">
        <f t="shared" si="6"/>
        <v>(土)</v>
      </c>
      <c r="C128" s="61">
        <f t="shared" si="7"/>
        <v>747308</v>
      </c>
      <c r="D128" s="67">
        <v>598013</v>
      </c>
      <c r="E128" s="67">
        <v>20408</v>
      </c>
      <c r="F128" s="61">
        <v>0</v>
      </c>
      <c r="G128" s="67">
        <v>128887</v>
      </c>
      <c r="H128" s="61">
        <v>0</v>
      </c>
      <c r="I128" s="61">
        <v>0</v>
      </c>
      <c r="J128" s="67">
        <v>571692</v>
      </c>
      <c r="K128" s="67">
        <v>19174</v>
      </c>
      <c r="L128" s="61">
        <v>0</v>
      </c>
      <c r="M128" s="67">
        <v>117029</v>
      </c>
      <c r="N128" s="61">
        <v>0</v>
      </c>
      <c r="O128" s="61">
        <v>0</v>
      </c>
    </row>
    <row r="129" spans="1:15" x14ac:dyDescent="0.45">
      <c r="A129" s="112">
        <v>44351</v>
      </c>
      <c r="B129" s="104" t="str">
        <f t="shared" si="6"/>
        <v>(金)</v>
      </c>
      <c r="C129" s="61">
        <f t="shared" si="7"/>
        <v>779859</v>
      </c>
      <c r="D129" s="67">
        <v>636552</v>
      </c>
      <c r="E129" s="67">
        <v>20264</v>
      </c>
      <c r="F129" s="61">
        <v>0</v>
      </c>
      <c r="G129" s="67">
        <v>123043</v>
      </c>
      <c r="H129" s="61">
        <v>0</v>
      </c>
      <c r="I129" s="61">
        <v>0</v>
      </c>
      <c r="J129" s="67">
        <v>604064</v>
      </c>
      <c r="K129" s="67">
        <v>19112</v>
      </c>
      <c r="L129" s="61">
        <v>0</v>
      </c>
      <c r="M129" s="67">
        <v>104623</v>
      </c>
      <c r="N129" s="61">
        <v>0</v>
      </c>
      <c r="O129" s="61">
        <v>0</v>
      </c>
    </row>
    <row r="130" spans="1:15" x14ac:dyDescent="0.45">
      <c r="A130" s="112">
        <v>44350</v>
      </c>
      <c r="B130" s="104" t="str">
        <f t="shared" si="6"/>
        <v>(木)</v>
      </c>
      <c r="C130" s="61">
        <f t="shared" si="7"/>
        <v>818896</v>
      </c>
      <c r="D130" s="67">
        <v>655073</v>
      </c>
      <c r="E130" s="67">
        <v>20097</v>
      </c>
      <c r="F130" s="61">
        <v>0</v>
      </c>
      <c r="G130" s="67">
        <v>143726</v>
      </c>
      <c r="H130" s="61">
        <v>0</v>
      </c>
      <c r="I130" s="61">
        <v>0</v>
      </c>
      <c r="J130" s="67">
        <v>622787</v>
      </c>
      <c r="K130" s="67">
        <v>19061</v>
      </c>
      <c r="L130" s="61">
        <v>0</v>
      </c>
      <c r="M130" s="67">
        <v>125623</v>
      </c>
      <c r="N130" s="61">
        <v>0</v>
      </c>
      <c r="O130" s="61">
        <v>0</v>
      </c>
    </row>
    <row r="131" spans="1:15" x14ac:dyDescent="0.45">
      <c r="A131" s="112">
        <v>44349</v>
      </c>
      <c r="B131" s="104" t="str">
        <f t="shared" si="6"/>
        <v>(水)</v>
      </c>
      <c r="C131" s="61">
        <f t="shared" si="7"/>
        <v>816992</v>
      </c>
      <c r="D131" s="67">
        <v>651621</v>
      </c>
      <c r="E131" s="67">
        <v>19677</v>
      </c>
      <c r="F131" s="61">
        <v>0</v>
      </c>
      <c r="G131" s="67">
        <v>145694</v>
      </c>
      <c r="H131" s="61">
        <v>0</v>
      </c>
      <c r="I131" s="61">
        <v>0</v>
      </c>
      <c r="J131" s="67">
        <v>620655</v>
      </c>
      <c r="K131" s="67">
        <v>18671</v>
      </c>
      <c r="L131" s="61">
        <v>0</v>
      </c>
      <c r="M131" s="67">
        <v>127324</v>
      </c>
      <c r="N131" s="61">
        <v>0</v>
      </c>
      <c r="O131" s="61">
        <v>0</v>
      </c>
    </row>
    <row r="132" spans="1:15" x14ac:dyDescent="0.45">
      <c r="A132" s="112">
        <v>44348</v>
      </c>
      <c r="B132" s="104" t="str">
        <f t="shared" si="6"/>
        <v>(火)</v>
      </c>
      <c r="C132" s="61">
        <f t="shared" si="7"/>
        <v>768475</v>
      </c>
      <c r="D132" s="67">
        <v>630292</v>
      </c>
      <c r="E132" s="67">
        <v>19263</v>
      </c>
      <c r="F132" s="61">
        <v>0</v>
      </c>
      <c r="G132" s="67">
        <v>118920</v>
      </c>
      <c r="H132" s="61">
        <v>0</v>
      </c>
      <c r="I132" s="61">
        <v>0</v>
      </c>
      <c r="J132" s="67">
        <v>601863</v>
      </c>
      <c r="K132" s="67">
        <v>18293</v>
      </c>
      <c r="L132" s="61">
        <v>0</v>
      </c>
      <c r="M132" s="67">
        <v>101019</v>
      </c>
      <c r="N132" s="61">
        <v>0</v>
      </c>
      <c r="O132" s="61">
        <v>0</v>
      </c>
    </row>
    <row r="133" spans="1:15" x14ac:dyDescent="0.45">
      <c r="A133" s="112">
        <v>44347</v>
      </c>
      <c r="B133" s="104" t="str">
        <f t="shared" si="6"/>
        <v>(月)</v>
      </c>
      <c r="C133" s="61">
        <f t="shared" si="7"/>
        <v>629903</v>
      </c>
      <c r="D133" s="67">
        <v>516269</v>
      </c>
      <c r="E133" s="67">
        <v>18074</v>
      </c>
      <c r="F133" s="61">
        <v>0</v>
      </c>
      <c r="G133" s="67">
        <v>95560</v>
      </c>
      <c r="H133" s="61">
        <v>0</v>
      </c>
      <c r="I133" s="61">
        <v>0</v>
      </c>
      <c r="J133" s="67">
        <v>493656</v>
      </c>
      <c r="K133" s="67">
        <v>17123</v>
      </c>
      <c r="L133" s="61">
        <v>0</v>
      </c>
      <c r="M133" s="67">
        <v>77872</v>
      </c>
      <c r="N133" s="61">
        <v>0</v>
      </c>
      <c r="O133" s="61">
        <v>0</v>
      </c>
    </row>
    <row r="134" spans="1:15" x14ac:dyDescent="0.45">
      <c r="A134" s="112">
        <v>44346</v>
      </c>
      <c r="B134" s="104" t="str">
        <f t="shared" si="6"/>
        <v>(日)</v>
      </c>
      <c r="C134" s="61">
        <f t="shared" si="7"/>
        <v>529276</v>
      </c>
      <c r="D134" s="67">
        <v>447228</v>
      </c>
      <c r="E134" s="67">
        <v>15649</v>
      </c>
      <c r="F134" s="61">
        <v>0</v>
      </c>
      <c r="G134" s="67">
        <v>66399</v>
      </c>
      <c r="H134" s="61">
        <v>0</v>
      </c>
      <c r="I134" s="61">
        <v>0</v>
      </c>
      <c r="J134" s="67">
        <v>430941</v>
      </c>
      <c r="K134" s="67">
        <v>14920</v>
      </c>
      <c r="L134" s="61">
        <v>0</v>
      </c>
      <c r="M134" s="67">
        <v>59283</v>
      </c>
      <c r="N134" s="61">
        <v>0</v>
      </c>
      <c r="O134" s="61">
        <v>0</v>
      </c>
    </row>
    <row r="135" spans="1:15" x14ac:dyDescent="0.45">
      <c r="A135" s="112">
        <v>44345</v>
      </c>
      <c r="B135" s="104" t="str">
        <f t="shared" ref="B135:B182" si="8">"(" &amp; TEXT(A135,"aaa") &amp; ")"</f>
        <v>(土)</v>
      </c>
      <c r="C135" s="61">
        <f t="shared" si="7"/>
        <v>534734</v>
      </c>
      <c r="D135" s="67">
        <v>459575</v>
      </c>
      <c r="E135" s="67">
        <v>15162</v>
      </c>
      <c r="F135" s="61">
        <v>0</v>
      </c>
      <c r="G135" s="67">
        <v>59997</v>
      </c>
      <c r="H135" s="61">
        <v>0</v>
      </c>
      <c r="I135" s="61">
        <v>0</v>
      </c>
      <c r="J135" s="67">
        <v>437923</v>
      </c>
      <c r="K135" s="67">
        <v>14433</v>
      </c>
      <c r="L135" s="61">
        <v>0</v>
      </c>
      <c r="M135" s="67">
        <v>47160</v>
      </c>
      <c r="N135" s="61">
        <v>0</v>
      </c>
      <c r="O135" s="61">
        <v>0</v>
      </c>
    </row>
    <row r="136" spans="1:15" x14ac:dyDescent="0.45">
      <c r="A136" s="112">
        <v>44344</v>
      </c>
      <c r="B136" s="104" t="str">
        <f t="shared" si="8"/>
        <v>(金)</v>
      </c>
      <c r="C136" s="61">
        <f t="shared" si="7"/>
        <v>578751</v>
      </c>
      <c r="D136" s="67">
        <v>517501</v>
      </c>
      <c r="E136" s="67">
        <v>13827</v>
      </c>
      <c r="F136" s="61">
        <v>0</v>
      </c>
      <c r="G136" s="67">
        <v>47423</v>
      </c>
      <c r="H136" s="61">
        <v>0</v>
      </c>
      <c r="I136" s="61">
        <v>0</v>
      </c>
      <c r="J136" s="67">
        <v>487768</v>
      </c>
      <c r="K136" s="67">
        <v>13210</v>
      </c>
      <c r="L136" s="61">
        <v>0</v>
      </c>
      <c r="M136" s="67">
        <v>29904</v>
      </c>
      <c r="N136" s="61">
        <v>0</v>
      </c>
      <c r="O136" s="61">
        <v>0</v>
      </c>
    </row>
    <row r="137" spans="1:15" x14ac:dyDescent="0.45">
      <c r="A137" s="112">
        <v>44343</v>
      </c>
      <c r="B137" s="104" t="str">
        <f t="shared" si="8"/>
        <v>(木)</v>
      </c>
      <c r="C137" s="61">
        <f t="shared" si="7"/>
        <v>602102</v>
      </c>
      <c r="D137" s="67">
        <v>544047</v>
      </c>
      <c r="E137" s="67">
        <v>12011</v>
      </c>
      <c r="F137" s="61">
        <v>0</v>
      </c>
      <c r="G137" s="67">
        <v>46044</v>
      </c>
      <c r="H137" s="61">
        <v>0</v>
      </c>
      <c r="I137" s="61">
        <v>0</v>
      </c>
      <c r="J137" s="67">
        <v>513153</v>
      </c>
      <c r="K137" s="67">
        <v>11520</v>
      </c>
      <c r="L137" s="61">
        <v>0</v>
      </c>
      <c r="M137" s="67">
        <v>32208</v>
      </c>
      <c r="N137" s="61">
        <v>0</v>
      </c>
      <c r="O137" s="61">
        <v>0</v>
      </c>
    </row>
    <row r="138" spans="1:15" x14ac:dyDescent="0.45">
      <c r="A138" s="112">
        <v>44342</v>
      </c>
      <c r="B138" s="104" t="str">
        <f t="shared" si="8"/>
        <v>(水)</v>
      </c>
      <c r="C138" s="61">
        <f t="shared" si="7"/>
        <v>588716</v>
      </c>
      <c r="D138" s="67">
        <v>564684</v>
      </c>
      <c r="E138" s="67">
        <v>11097</v>
      </c>
      <c r="F138" s="61">
        <v>0</v>
      </c>
      <c r="G138" s="67">
        <v>12935</v>
      </c>
      <c r="H138" s="61">
        <v>0</v>
      </c>
      <c r="I138" s="61">
        <v>0</v>
      </c>
      <c r="J138" s="67">
        <v>532010</v>
      </c>
      <c r="K138" s="67">
        <v>10563</v>
      </c>
      <c r="L138" s="61">
        <v>0</v>
      </c>
      <c r="M138" s="67">
        <v>9226</v>
      </c>
      <c r="N138" s="61">
        <v>0</v>
      </c>
      <c r="O138" s="61">
        <v>0</v>
      </c>
    </row>
    <row r="139" spans="1:15" x14ac:dyDescent="0.45">
      <c r="A139" s="112">
        <v>44341</v>
      </c>
      <c r="B139" s="104" t="str">
        <f t="shared" si="8"/>
        <v>(火)</v>
      </c>
      <c r="C139" s="61">
        <f t="shared" si="7"/>
        <v>530568</v>
      </c>
      <c r="D139" s="67">
        <v>509836</v>
      </c>
      <c r="E139" s="67">
        <v>9421</v>
      </c>
      <c r="F139" s="61">
        <v>0</v>
      </c>
      <c r="G139" s="67">
        <v>11311</v>
      </c>
      <c r="H139" s="61">
        <v>0</v>
      </c>
      <c r="I139" s="61">
        <v>0</v>
      </c>
      <c r="J139" s="67">
        <v>480099</v>
      </c>
      <c r="K139" s="67">
        <v>9065</v>
      </c>
      <c r="L139" s="61">
        <v>0</v>
      </c>
      <c r="M139" s="67">
        <v>7801</v>
      </c>
      <c r="N139" s="61">
        <v>0</v>
      </c>
      <c r="O139" s="61">
        <v>0</v>
      </c>
    </row>
    <row r="140" spans="1:15" x14ac:dyDescent="0.45">
      <c r="A140" s="112">
        <v>44340</v>
      </c>
      <c r="B140" s="104" t="str">
        <f t="shared" si="8"/>
        <v>(月)</v>
      </c>
      <c r="C140" s="61">
        <f t="shared" si="7"/>
        <v>458983</v>
      </c>
      <c r="D140" s="67">
        <v>439062</v>
      </c>
      <c r="E140" s="67">
        <v>9481</v>
      </c>
      <c r="F140" s="61">
        <v>0</v>
      </c>
      <c r="G140" s="67">
        <v>10440</v>
      </c>
      <c r="H140" s="61">
        <v>0</v>
      </c>
      <c r="I140" s="61">
        <v>0</v>
      </c>
      <c r="J140" s="67">
        <v>415276</v>
      </c>
      <c r="K140" s="67">
        <v>9087</v>
      </c>
      <c r="L140" s="61">
        <v>0</v>
      </c>
      <c r="M140" s="67">
        <v>6967</v>
      </c>
      <c r="N140" s="61">
        <v>0</v>
      </c>
      <c r="O140" s="61">
        <v>0</v>
      </c>
    </row>
    <row r="141" spans="1:15" x14ac:dyDescent="0.45">
      <c r="A141" s="112">
        <v>44339</v>
      </c>
      <c r="B141" s="104" t="str">
        <f t="shared" si="8"/>
        <v>(日)</v>
      </c>
      <c r="C141" s="61">
        <f t="shared" si="7"/>
        <v>353138</v>
      </c>
      <c r="D141" s="67">
        <v>326131</v>
      </c>
      <c r="E141" s="67">
        <v>0</v>
      </c>
      <c r="F141" s="61">
        <v>0</v>
      </c>
      <c r="G141" s="67">
        <v>27007</v>
      </c>
      <c r="H141" s="61">
        <v>0</v>
      </c>
      <c r="I141" s="61">
        <v>0</v>
      </c>
      <c r="J141" s="67">
        <v>313151</v>
      </c>
      <c r="K141" s="67">
        <v>0</v>
      </c>
      <c r="L141" s="61">
        <v>0</v>
      </c>
      <c r="M141" s="67">
        <v>20852</v>
      </c>
      <c r="N141" s="61">
        <v>0</v>
      </c>
      <c r="O141" s="61">
        <v>0</v>
      </c>
    </row>
    <row r="142" spans="1:15" x14ac:dyDescent="0.45">
      <c r="A142" s="112">
        <v>44338</v>
      </c>
      <c r="B142" s="104" t="str">
        <f t="shared" si="8"/>
        <v>(土)</v>
      </c>
      <c r="C142" s="61">
        <f t="shared" si="7"/>
        <v>329322</v>
      </c>
      <c r="D142" s="67">
        <v>286096</v>
      </c>
      <c r="E142" s="67">
        <v>0</v>
      </c>
      <c r="F142" s="61">
        <v>0</v>
      </c>
      <c r="G142" s="67">
        <v>43226</v>
      </c>
      <c r="H142" s="61">
        <v>0</v>
      </c>
      <c r="I142" s="61">
        <v>0</v>
      </c>
      <c r="J142" s="67">
        <v>268498</v>
      </c>
      <c r="K142" s="67">
        <v>0</v>
      </c>
      <c r="L142" s="61">
        <v>0</v>
      </c>
      <c r="M142" s="67">
        <v>23028</v>
      </c>
      <c r="N142" s="61">
        <v>0</v>
      </c>
      <c r="O142" s="61">
        <v>0</v>
      </c>
    </row>
    <row r="143" spans="1:15" x14ac:dyDescent="0.45">
      <c r="A143" s="112">
        <v>44337</v>
      </c>
      <c r="B143" s="104" t="str">
        <f t="shared" si="8"/>
        <v>(金)</v>
      </c>
      <c r="C143" s="61">
        <f t="shared" si="7"/>
        <v>339645</v>
      </c>
      <c r="D143" s="67">
        <v>280464</v>
      </c>
      <c r="E143" s="67">
        <v>0</v>
      </c>
      <c r="F143" s="61">
        <v>0</v>
      </c>
      <c r="G143" s="67">
        <v>59181</v>
      </c>
      <c r="H143" s="61">
        <v>0</v>
      </c>
      <c r="I143" s="61">
        <v>0</v>
      </c>
      <c r="J143" s="67">
        <v>254311</v>
      </c>
      <c r="K143" s="67">
        <v>0</v>
      </c>
      <c r="L143" s="61">
        <v>0</v>
      </c>
      <c r="M143" s="67">
        <v>25010</v>
      </c>
      <c r="N143" s="61">
        <v>0</v>
      </c>
      <c r="O143" s="61">
        <v>0</v>
      </c>
    </row>
    <row r="144" spans="1:15" x14ac:dyDescent="0.45">
      <c r="A144" s="112">
        <v>44336</v>
      </c>
      <c r="B144" s="104" t="str">
        <f t="shared" si="8"/>
        <v>(木)</v>
      </c>
      <c r="C144" s="61">
        <f t="shared" si="7"/>
        <v>350234</v>
      </c>
      <c r="D144" s="67">
        <v>323138</v>
      </c>
      <c r="E144" s="67">
        <v>0</v>
      </c>
      <c r="F144" s="61">
        <v>0</v>
      </c>
      <c r="G144" s="67">
        <v>27096</v>
      </c>
      <c r="H144" s="61">
        <v>0</v>
      </c>
      <c r="I144" s="61">
        <v>0</v>
      </c>
      <c r="J144" s="67">
        <v>294352</v>
      </c>
      <c r="K144" s="67">
        <v>0</v>
      </c>
      <c r="L144" s="61">
        <v>0</v>
      </c>
      <c r="M144" s="67">
        <v>14116</v>
      </c>
      <c r="N144" s="61">
        <v>0</v>
      </c>
      <c r="O144" s="61">
        <v>0</v>
      </c>
    </row>
    <row r="145" spans="1:15" x14ac:dyDescent="0.45">
      <c r="A145" s="112">
        <v>44335</v>
      </c>
      <c r="B145" s="104" t="str">
        <f t="shared" si="8"/>
        <v>(水)</v>
      </c>
      <c r="C145" s="61">
        <f t="shared" si="7"/>
        <v>380886</v>
      </c>
      <c r="D145" s="67">
        <v>308709</v>
      </c>
      <c r="E145" s="67">
        <v>0</v>
      </c>
      <c r="F145" s="61">
        <v>0</v>
      </c>
      <c r="G145" s="67">
        <v>72177</v>
      </c>
      <c r="H145" s="61">
        <v>0</v>
      </c>
      <c r="I145" s="61">
        <v>0</v>
      </c>
      <c r="J145" s="67">
        <v>282587</v>
      </c>
      <c r="K145" s="67">
        <v>0</v>
      </c>
      <c r="L145" s="61">
        <v>0</v>
      </c>
      <c r="M145" s="67">
        <v>34149</v>
      </c>
      <c r="N145" s="61">
        <v>0</v>
      </c>
      <c r="O145" s="61">
        <v>0</v>
      </c>
    </row>
    <row r="146" spans="1:15" x14ac:dyDescent="0.45">
      <c r="A146" s="112">
        <v>44334</v>
      </c>
      <c r="B146" s="104" t="str">
        <f t="shared" si="8"/>
        <v>(火)</v>
      </c>
      <c r="C146" s="61">
        <f t="shared" si="7"/>
        <v>321912</v>
      </c>
      <c r="D146" s="67">
        <v>254489</v>
      </c>
      <c r="E146" s="67">
        <v>0</v>
      </c>
      <c r="F146" s="61">
        <v>0</v>
      </c>
      <c r="G146" s="67">
        <v>67423</v>
      </c>
      <c r="H146" s="61">
        <v>0</v>
      </c>
      <c r="I146" s="61">
        <v>0</v>
      </c>
      <c r="J146" s="67">
        <v>231854</v>
      </c>
      <c r="K146" s="67">
        <v>0</v>
      </c>
      <c r="L146" s="61">
        <v>0</v>
      </c>
      <c r="M146" s="67">
        <v>35053</v>
      </c>
      <c r="N146" s="61">
        <v>0</v>
      </c>
      <c r="O146" s="61">
        <v>0</v>
      </c>
    </row>
    <row r="147" spans="1:15" x14ac:dyDescent="0.45">
      <c r="A147" s="112">
        <v>44333</v>
      </c>
      <c r="B147" s="104" t="str">
        <f t="shared" si="8"/>
        <v>(月)</v>
      </c>
      <c r="C147" s="61">
        <f t="shared" si="7"/>
        <v>262733</v>
      </c>
      <c r="D147" s="67">
        <v>210359</v>
      </c>
      <c r="E147" s="67">
        <v>0</v>
      </c>
      <c r="F147" s="61">
        <v>0</v>
      </c>
      <c r="G147" s="67">
        <v>52374</v>
      </c>
      <c r="H147" s="61">
        <v>0</v>
      </c>
      <c r="I147" s="61">
        <v>0</v>
      </c>
      <c r="J147" s="67">
        <v>192083</v>
      </c>
      <c r="K147" s="67">
        <v>0</v>
      </c>
      <c r="L147" s="61">
        <v>0</v>
      </c>
      <c r="M147" s="67">
        <v>26227</v>
      </c>
      <c r="N147" s="61">
        <v>0</v>
      </c>
      <c r="O147" s="61">
        <v>0</v>
      </c>
    </row>
    <row r="148" spans="1:15" x14ac:dyDescent="0.45">
      <c r="A148" s="112">
        <v>44332</v>
      </c>
      <c r="B148" s="104" t="str">
        <f t="shared" si="8"/>
        <v>(日)</v>
      </c>
      <c r="C148" s="61">
        <f t="shared" si="7"/>
        <v>212130</v>
      </c>
      <c r="D148" s="67">
        <v>187806</v>
      </c>
      <c r="E148" s="67">
        <v>0</v>
      </c>
      <c r="F148" s="61">
        <v>0</v>
      </c>
      <c r="G148" s="67">
        <v>24324</v>
      </c>
      <c r="H148" s="61">
        <v>0</v>
      </c>
      <c r="I148" s="61">
        <v>0</v>
      </c>
      <c r="J148" s="67">
        <v>179446</v>
      </c>
      <c r="K148" s="67">
        <v>0</v>
      </c>
      <c r="L148" s="61">
        <v>0</v>
      </c>
      <c r="M148" s="67">
        <v>15191</v>
      </c>
      <c r="N148" s="61">
        <v>0</v>
      </c>
      <c r="O148" s="61">
        <v>0</v>
      </c>
    </row>
    <row r="149" spans="1:15" x14ac:dyDescent="0.45">
      <c r="A149" s="112">
        <v>44331</v>
      </c>
      <c r="B149" s="104" t="str">
        <f t="shared" si="8"/>
        <v>(土)</v>
      </c>
      <c r="C149" s="61">
        <f t="shared" si="7"/>
        <v>172990</v>
      </c>
      <c r="D149" s="67">
        <v>138421</v>
      </c>
      <c r="E149" s="67">
        <v>0</v>
      </c>
      <c r="F149" s="61">
        <v>0</v>
      </c>
      <c r="G149" s="67">
        <v>34569</v>
      </c>
      <c r="H149" s="61">
        <v>0</v>
      </c>
      <c r="I149" s="61">
        <v>0</v>
      </c>
      <c r="J149" s="67">
        <v>125657</v>
      </c>
      <c r="K149" s="67">
        <v>0</v>
      </c>
      <c r="L149" s="61">
        <v>0</v>
      </c>
      <c r="M149" s="67">
        <v>16001</v>
      </c>
      <c r="N149" s="61">
        <v>0</v>
      </c>
      <c r="O149" s="61">
        <v>0</v>
      </c>
    </row>
    <row r="150" spans="1:15" x14ac:dyDescent="0.45">
      <c r="A150" s="112">
        <v>44330</v>
      </c>
      <c r="B150" s="104" t="str">
        <f t="shared" si="8"/>
        <v>(金)</v>
      </c>
      <c r="C150" s="61">
        <f t="shared" si="7"/>
        <v>184926</v>
      </c>
      <c r="D150" s="67">
        <v>135059</v>
      </c>
      <c r="E150" s="67">
        <v>0</v>
      </c>
      <c r="F150" s="61">
        <v>0</v>
      </c>
      <c r="G150" s="67">
        <v>49867</v>
      </c>
      <c r="H150" s="61">
        <v>0</v>
      </c>
      <c r="I150" s="61">
        <v>0</v>
      </c>
      <c r="J150" s="67">
        <v>113054</v>
      </c>
      <c r="K150" s="67">
        <v>0</v>
      </c>
      <c r="L150" s="61">
        <v>0</v>
      </c>
      <c r="M150" s="67">
        <v>18392</v>
      </c>
      <c r="N150" s="61">
        <v>0</v>
      </c>
      <c r="O150" s="61">
        <v>0</v>
      </c>
    </row>
    <row r="151" spans="1:15" x14ac:dyDescent="0.45">
      <c r="A151" s="112">
        <v>44329</v>
      </c>
      <c r="B151" s="104" t="str">
        <f t="shared" si="8"/>
        <v>(木)</v>
      </c>
      <c r="C151" s="61">
        <f t="shared" si="7"/>
        <v>212362</v>
      </c>
      <c r="D151" s="67">
        <v>158714</v>
      </c>
      <c r="E151" s="67">
        <v>0</v>
      </c>
      <c r="F151" s="61">
        <v>0</v>
      </c>
      <c r="G151" s="67">
        <v>53648</v>
      </c>
      <c r="H151" s="61">
        <v>0</v>
      </c>
      <c r="I151" s="61">
        <v>0</v>
      </c>
      <c r="J151" s="67">
        <v>136734</v>
      </c>
      <c r="K151" s="67">
        <v>0</v>
      </c>
      <c r="L151" s="61">
        <v>0</v>
      </c>
      <c r="M151" s="67">
        <v>24864</v>
      </c>
      <c r="N151" s="61">
        <v>0</v>
      </c>
      <c r="O151" s="61">
        <v>0</v>
      </c>
    </row>
    <row r="152" spans="1:15" x14ac:dyDescent="0.45">
      <c r="A152" s="112">
        <v>44328</v>
      </c>
      <c r="B152" s="104" t="str">
        <f t="shared" si="8"/>
        <v>(水)</v>
      </c>
      <c r="C152" s="61">
        <f t="shared" si="7"/>
        <v>216517</v>
      </c>
      <c r="D152" s="67">
        <v>162071</v>
      </c>
      <c r="E152" s="67">
        <v>0</v>
      </c>
      <c r="F152" s="61">
        <v>0</v>
      </c>
      <c r="G152" s="67">
        <v>54446</v>
      </c>
      <c r="H152" s="61">
        <v>0</v>
      </c>
      <c r="I152" s="61">
        <v>0</v>
      </c>
      <c r="J152" s="67">
        <v>139647</v>
      </c>
      <c r="K152" s="67">
        <v>0</v>
      </c>
      <c r="L152" s="61">
        <v>0</v>
      </c>
      <c r="M152" s="67">
        <v>26083</v>
      </c>
      <c r="N152" s="61">
        <v>0</v>
      </c>
      <c r="O152" s="61">
        <v>0</v>
      </c>
    </row>
    <row r="153" spans="1:15" x14ac:dyDescent="0.45">
      <c r="A153" s="112">
        <v>44327</v>
      </c>
      <c r="B153" s="104" t="str">
        <f t="shared" si="8"/>
        <v>(火)</v>
      </c>
      <c r="C153" s="61">
        <f t="shared" si="7"/>
        <v>177853</v>
      </c>
      <c r="D153" s="67">
        <v>132303</v>
      </c>
      <c r="E153" s="67">
        <v>0</v>
      </c>
      <c r="F153" s="61">
        <v>0</v>
      </c>
      <c r="G153" s="67">
        <v>45550</v>
      </c>
      <c r="H153" s="61">
        <v>0</v>
      </c>
      <c r="I153" s="61">
        <v>0</v>
      </c>
      <c r="J153" s="67">
        <v>110050</v>
      </c>
      <c r="K153" s="67">
        <v>0</v>
      </c>
      <c r="L153" s="61">
        <v>0</v>
      </c>
      <c r="M153" s="67">
        <v>22129</v>
      </c>
      <c r="N153" s="61">
        <v>0</v>
      </c>
      <c r="O153" s="61">
        <v>0</v>
      </c>
    </row>
    <row r="154" spans="1:15" x14ac:dyDescent="0.45">
      <c r="A154" s="112">
        <v>44326</v>
      </c>
      <c r="B154" s="104" t="str">
        <f t="shared" si="8"/>
        <v>(月)</v>
      </c>
      <c r="C154" s="61">
        <f t="shared" si="7"/>
        <v>135144</v>
      </c>
      <c r="D154" s="67">
        <v>105977</v>
      </c>
      <c r="E154" s="67">
        <v>0</v>
      </c>
      <c r="F154" s="61">
        <v>0</v>
      </c>
      <c r="G154" s="67">
        <v>29167</v>
      </c>
      <c r="H154" s="61">
        <v>0</v>
      </c>
      <c r="I154" s="61">
        <v>0</v>
      </c>
      <c r="J154" s="67">
        <v>86698</v>
      </c>
      <c r="K154" s="67">
        <v>0</v>
      </c>
      <c r="L154" s="61">
        <v>0</v>
      </c>
      <c r="M154" s="67">
        <v>14030</v>
      </c>
      <c r="N154" s="61">
        <v>0</v>
      </c>
      <c r="O154" s="61">
        <v>0</v>
      </c>
    </row>
    <row r="155" spans="1:15" x14ac:dyDescent="0.45">
      <c r="A155" s="112">
        <v>44325</v>
      </c>
      <c r="B155" s="104" t="str">
        <f t="shared" si="8"/>
        <v>(日)</v>
      </c>
      <c r="C155" s="61">
        <f t="shared" si="7"/>
        <v>83551</v>
      </c>
      <c r="D155" s="67">
        <v>74633</v>
      </c>
      <c r="E155" s="67">
        <v>0</v>
      </c>
      <c r="F155" s="61">
        <v>0</v>
      </c>
      <c r="G155" s="67">
        <v>8918</v>
      </c>
      <c r="H155" s="61">
        <v>0</v>
      </c>
      <c r="I155" s="61">
        <v>0</v>
      </c>
      <c r="J155" s="67">
        <v>67033</v>
      </c>
      <c r="K155" s="67">
        <v>0</v>
      </c>
      <c r="L155" s="61">
        <v>0</v>
      </c>
      <c r="M155" s="67">
        <v>5846</v>
      </c>
      <c r="N155" s="61">
        <v>0</v>
      </c>
      <c r="O155" s="61">
        <v>0</v>
      </c>
    </row>
    <row r="156" spans="1:15" x14ac:dyDescent="0.45">
      <c r="A156" s="112">
        <v>44324</v>
      </c>
      <c r="B156" s="104" t="str">
        <f t="shared" si="8"/>
        <v>(土)</v>
      </c>
      <c r="C156" s="61">
        <f t="shared" si="7"/>
        <v>70597</v>
      </c>
      <c r="D156" s="67">
        <v>62781</v>
      </c>
      <c r="E156" s="67">
        <v>0</v>
      </c>
      <c r="F156" s="61">
        <v>0</v>
      </c>
      <c r="G156" s="67">
        <v>7816</v>
      </c>
      <c r="H156" s="61">
        <v>0</v>
      </c>
      <c r="I156" s="61">
        <v>0</v>
      </c>
      <c r="J156" s="67">
        <v>50043</v>
      </c>
      <c r="K156" s="67">
        <v>0</v>
      </c>
      <c r="L156" s="61">
        <v>0</v>
      </c>
      <c r="M156" s="67">
        <v>3980</v>
      </c>
      <c r="N156" s="61">
        <v>0</v>
      </c>
      <c r="O156" s="61">
        <v>0</v>
      </c>
    </row>
    <row r="157" spans="1:15" x14ac:dyDescent="0.45">
      <c r="A157" s="112">
        <v>44323</v>
      </c>
      <c r="B157" s="104" t="str">
        <f t="shared" si="8"/>
        <v>(金)</v>
      </c>
      <c r="C157" s="61">
        <f t="shared" ref="C157:C182" si="9">SUM(D157:I157)</f>
        <v>60823</v>
      </c>
      <c r="D157" s="67">
        <v>49959</v>
      </c>
      <c r="E157" s="67">
        <v>0</v>
      </c>
      <c r="F157" s="61">
        <v>0</v>
      </c>
      <c r="G157" s="67">
        <v>10864</v>
      </c>
      <c r="H157" s="61">
        <v>0</v>
      </c>
      <c r="I157" s="61">
        <v>0</v>
      </c>
      <c r="J157" s="67">
        <v>32548</v>
      </c>
      <c r="K157" s="67">
        <v>0</v>
      </c>
      <c r="L157" s="61">
        <v>0</v>
      </c>
      <c r="M157" s="67">
        <v>4504</v>
      </c>
      <c r="N157" s="61">
        <v>0</v>
      </c>
      <c r="O157" s="61">
        <v>0</v>
      </c>
    </row>
    <row r="158" spans="1:15" x14ac:dyDescent="0.45">
      <c r="A158" s="112">
        <v>44322</v>
      </c>
      <c r="B158" s="104" t="str">
        <f t="shared" si="8"/>
        <v>(木)</v>
      </c>
      <c r="C158" s="61">
        <f t="shared" si="9"/>
        <v>56529</v>
      </c>
      <c r="D158" s="67">
        <v>48013</v>
      </c>
      <c r="E158" s="67">
        <v>0</v>
      </c>
      <c r="F158" s="61">
        <v>0</v>
      </c>
      <c r="G158" s="67">
        <v>8516</v>
      </c>
      <c r="H158" s="61">
        <v>0</v>
      </c>
      <c r="I158" s="61">
        <v>0</v>
      </c>
      <c r="J158" s="67">
        <v>34093</v>
      </c>
      <c r="K158" s="67">
        <v>0</v>
      </c>
      <c r="L158" s="61">
        <v>0</v>
      </c>
      <c r="M158" s="67">
        <v>4870</v>
      </c>
      <c r="N158" s="61">
        <v>0</v>
      </c>
      <c r="O158" s="61">
        <v>0</v>
      </c>
    </row>
    <row r="159" spans="1:15" x14ac:dyDescent="0.45">
      <c r="A159" s="112">
        <v>44321</v>
      </c>
      <c r="B159" s="104" t="str">
        <f t="shared" si="8"/>
        <v>(水)</v>
      </c>
      <c r="C159" s="61">
        <f t="shared" si="9"/>
        <v>10945</v>
      </c>
      <c r="D159" s="67">
        <v>10066</v>
      </c>
      <c r="E159" s="67">
        <v>0</v>
      </c>
      <c r="F159" s="61">
        <v>0</v>
      </c>
      <c r="G159" s="67">
        <v>879</v>
      </c>
      <c r="H159" s="61">
        <v>0</v>
      </c>
      <c r="I159" s="61">
        <v>0</v>
      </c>
      <c r="J159" s="67">
        <v>8335</v>
      </c>
      <c r="K159" s="67">
        <v>0</v>
      </c>
      <c r="L159" s="61">
        <v>0</v>
      </c>
      <c r="M159" s="67">
        <v>723</v>
      </c>
      <c r="N159" s="61">
        <v>0</v>
      </c>
      <c r="O159" s="61">
        <v>0</v>
      </c>
    </row>
    <row r="160" spans="1:15" x14ac:dyDescent="0.45">
      <c r="A160" s="112">
        <v>44320</v>
      </c>
      <c r="B160" s="104" t="str">
        <f t="shared" si="8"/>
        <v>(火)</v>
      </c>
      <c r="C160" s="61">
        <f t="shared" si="9"/>
        <v>9342</v>
      </c>
      <c r="D160" s="67">
        <v>8647</v>
      </c>
      <c r="E160" s="67">
        <v>0</v>
      </c>
      <c r="F160" s="61">
        <v>0</v>
      </c>
      <c r="G160" s="67">
        <v>695</v>
      </c>
      <c r="H160" s="61">
        <v>0</v>
      </c>
      <c r="I160" s="61">
        <v>0</v>
      </c>
      <c r="J160" s="67">
        <v>6855</v>
      </c>
      <c r="K160" s="67">
        <v>0</v>
      </c>
      <c r="L160" s="61">
        <v>0</v>
      </c>
      <c r="M160" s="67">
        <v>527</v>
      </c>
      <c r="N160" s="61">
        <v>0</v>
      </c>
      <c r="O160" s="61">
        <v>0</v>
      </c>
    </row>
    <row r="161" spans="1:15" x14ac:dyDescent="0.45">
      <c r="A161" s="112">
        <v>44319</v>
      </c>
      <c r="B161" s="104" t="str">
        <f t="shared" si="8"/>
        <v>(月)</v>
      </c>
      <c r="C161" s="61">
        <f t="shared" si="9"/>
        <v>8418</v>
      </c>
      <c r="D161" s="67">
        <v>7609</v>
      </c>
      <c r="E161" s="67">
        <v>0</v>
      </c>
      <c r="F161" s="61">
        <v>0</v>
      </c>
      <c r="G161" s="67">
        <v>809</v>
      </c>
      <c r="H161" s="61">
        <v>0</v>
      </c>
      <c r="I161" s="61">
        <v>0</v>
      </c>
      <c r="J161" s="67">
        <v>5828</v>
      </c>
      <c r="K161" s="67">
        <v>0</v>
      </c>
      <c r="L161" s="61">
        <v>0</v>
      </c>
      <c r="M161" s="67">
        <v>731</v>
      </c>
      <c r="N161" s="61">
        <v>0</v>
      </c>
      <c r="O161" s="61">
        <v>0</v>
      </c>
    </row>
    <row r="162" spans="1:15" x14ac:dyDescent="0.45">
      <c r="A162" s="112">
        <v>44318</v>
      </c>
      <c r="B162" s="104" t="str">
        <f t="shared" si="8"/>
        <v>(日)</v>
      </c>
      <c r="C162" s="61">
        <f t="shared" si="9"/>
        <v>26577</v>
      </c>
      <c r="D162" s="67">
        <v>26577</v>
      </c>
      <c r="E162" s="67">
        <v>0</v>
      </c>
      <c r="F162" s="61">
        <v>0</v>
      </c>
      <c r="G162" s="67">
        <v>0</v>
      </c>
      <c r="H162" s="61">
        <v>0</v>
      </c>
      <c r="I162" s="61">
        <v>0</v>
      </c>
      <c r="J162" s="67">
        <v>20773</v>
      </c>
      <c r="K162" s="67">
        <v>0</v>
      </c>
      <c r="L162" s="61">
        <v>0</v>
      </c>
      <c r="M162" s="67">
        <v>0</v>
      </c>
      <c r="N162" s="61">
        <v>0</v>
      </c>
      <c r="O162" s="61">
        <v>0</v>
      </c>
    </row>
    <row r="163" spans="1:15" x14ac:dyDescent="0.45">
      <c r="A163" s="112">
        <v>44317</v>
      </c>
      <c r="B163" s="104" t="str">
        <f t="shared" si="8"/>
        <v>(土)</v>
      </c>
      <c r="C163" s="61">
        <f t="shared" si="9"/>
        <v>40788</v>
      </c>
      <c r="D163" s="67">
        <v>40788</v>
      </c>
      <c r="E163" s="67">
        <v>0</v>
      </c>
      <c r="F163" s="61">
        <v>0</v>
      </c>
      <c r="G163" s="67">
        <v>0</v>
      </c>
      <c r="H163" s="61">
        <v>0</v>
      </c>
      <c r="I163" s="61">
        <v>0</v>
      </c>
      <c r="J163" s="67">
        <v>22118</v>
      </c>
      <c r="K163" s="67">
        <v>0</v>
      </c>
      <c r="L163" s="61">
        <v>0</v>
      </c>
      <c r="M163" s="67">
        <v>0</v>
      </c>
      <c r="N163" s="61">
        <v>0</v>
      </c>
      <c r="O163" s="61">
        <v>0</v>
      </c>
    </row>
    <row r="164" spans="1:15" x14ac:dyDescent="0.45">
      <c r="A164" s="112">
        <v>44316</v>
      </c>
      <c r="B164" s="104" t="str">
        <f t="shared" si="8"/>
        <v>(金)</v>
      </c>
      <c r="C164" s="61">
        <f t="shared" si="9"/>
        <v>62139</v>
      </c>
      <c r="D164" s="67">
        <v>62139</v>
      </c>
      <c r="E164" s="67">
        <v>0</v>
      </c>
      <c r="F164" s="61">
        <v>0</v>
      </c>
      <c r="G164" s="67">
        <v>0</v>
      </c>
      <c r="H164" s="61">
        <v>0</v>
      </c>
      <c r="I164" s="61">
        <v>0</v>
      </c>
      <c r="J164" s="67">
        <v>27294</v>
      </c>
      <c r="K164" s="67">
        <v>0</v>
      </c>
      <c r="L164" s="61">
        <v>0</v>
      </c>
      <c r="M164" s="67">
        <v>0</v>
      </c>
      <c r="N164" s="61">
        <v>0</v>
      </c>
      <c r="O164" s="61">
        <v>0</v>
      </c>
    </row>
    <row r="165" spans="1:15" x14ac:dyDescent="0.45">
      <c r="A165" s="112">
        <v>44315</v>
      </c>
      <c r="B165" s="104" t="str">
        <f t="shared" si="8"/>
        <v>(木)</v>
      </c>
      <c r="C165" s="61">
        <f t="shared" si="9"/>
        <v>20148</v>
      </c>
      <c r="D165" s="67">
        <v>20148</v>
      </c>
      <c r="E165" s="67">
        <v>0</v>
      </c>
      <c r="F165" s="61">
        <v>0</v>
      </c>
      <c r="G165" s="67">
        <v>0</v>
      </c>
      <c r="H165" s="61">
        <v>0</v>
      </c>
      <c r="I165" s="61">
        <v>0</v>
      </c>
      <c r="J165" s="67">
        <v>13193</v>
      </c>
      <c r="K165" s="67">
        <v>0</v>
      </c>
      <c r="L165" s="61">
        <v>0</v>
      </c>
      <c r="M165" s="67">
        <v>0</v>
      </c>
      <c r="N165" s="61">
        <v>0</v>
      </c>
      <c r="O165" s="61">
        <v>0</v>
      </c>
    </row>
    <row r="166" spans="1:15" x14ac:dyDescent="0.45">
      <c r="A166" s="112">
        <v>44314</v>
      </c>
      <c r="B166" s="104" t="str">
        <f t="shared" si="8"/>
        <v>(水)</v>
      </c>
      <c r="C166" s="61">
        <f t="shared" si="9"/>
        <v>83460</v>
      </c>
      <c r="D166" s="67">
        <v>83460</v>
      </c>
      <c r="E166" s="67">
        <v>0</v>
      </c>
      <c r="F166" s="61">
        <v>0</v>
      </c>
      <c r="G166" s="67">
        <v>0</v>
      </c>
      <c r="H166" s="61">
        <v>0</v>
      </c>
      <c r="I166" s="61">
        <v>0</v>
      </c>
      <c r="J166" s="67">
        <v>37648</v>
      </c>
      <c r="K166" s="67">
        <v>0</v>
      </c>
      <c r="L166" s="61">
        <v>0</v>
      </c>
      <c r="M166" s="67">
        <v>0</v>
      </c>
      <c r="N166" s="61">
        <v>0</v>
      </c>
      <c r="O166" s="61">
        <v>0</v>
      </c>
    </row>
    <row r="167" spans="1:15" x14ac:dyDescent="0.45">
      <c r="A167" s="112">
        <v>44313</v>
      </c>
      <c r="B167" s="104" t="str">
        <f t="shared" si="8"/>
        <v>(火)</v>
      </c>
      <c r="C167" s="61">
        <f t="shared" si="9"/>
        <v>77198</v>
      </c>
      <c r="D167" s="67">
        <v>77198</v>
      </c>
      <c r="E167" s="67">
        <v>0</v>
      </c>
      <c r="F167" s="61">
        <v>0</v>
      </c>
      <c r="G167" s="67">
        <v>0</v>
      </c>
      <c r="H167" s="61">
        <v>0</v>
      </c>
      <c r="I167" s="61">
        <v>0</v>
      </c>
      <c r="J167" s="67">
        <v>38133</v>
      </c>
      <c r="K167" s="67">
        <v>0</v>
      </c>
      <c r="L167" s="61">
        <v>0</v>
      </c>
      <c r="M167" s="67">
        <v>0</v>
      </c>
      <c r="N167" s="61">
        <v>0</v>
      </c>
      <c r="O167" s="61">
        <v>0</v>
      </c>
    </row>
    <row r="168" spans="1:15" x14ac:dyDescent="0.45">
      <c r="A168" s="112">
        <v>44312</v>
      </c>
      <c r="B168" s="104" t="str">
        <f t="shared" si="8"/>
        <v>(月)</v>
      </c>
      <c r="C168" s="61">
        <f t="shared" si="9"/>
        <v>58427</v>
      </c>
      <c r="D168" s="67">
        <v>58427</v>
      </c>
      <c r="E168" s="67">
        <v>0</v>
      </c>
      <c r="F168" s="61">
        <v>0</v>
      </c>
      <c r="G168" s="67">
        <v>0</v>
      </c>
      <c r="H168" s="61">
        <v>0</v>
      </c>
      <c r="I168" s="61">
        <v>0</v>
      </c>
      <c r="J168" s="67">
        <v>28274</v>
      </c>
      <c r="K168" s="67">
        <v>0</v>
      </c>
      <c r="L168" s="61">
        <v>0</v>
      </c>
      <c r="M168" s="67">
        <v>0</v>
      </c>
      <c r="N168" s="61">
        <v>0</v>
      </c>
      <c r="O168" s="61">
        <v>0</v>
      </c>
    </row>
    <row r="169" spans="1:15" x14ac:dyDescent="0.45">
      <c r="A169" s="112">
        <v>44311</v>
      </c>
      <c r="B169" s="104" t="str">
        <f t="shared" si="8"/>
        <v>(日)</v>
      </c>
      <c r="C169" s="61">
        <f t="shared" si="9"/>
        <v>25625</v>
      </c>
      <c r="D169" s="67">
        <v>25625</v>
      </c>
      <c r="E169" s="67">
        <v>0</v>
      </c>
      <c r="F169" s="61">
        <v>0</v>
      </c>
      <c r="G169" s="67">
        <v>0</v>
      </c>
      <c r="H169" s="61">
        <v>0</v>
      </c>
      <c r="I169" s="61">
        <v>0</v>
      </c>
      <c r="J169" s="67">
        <v>15690</v>
      </c>
      <c r="K169" s="67">
        <v>0</v>
      </c>
      <c r="L169" s="61">
        <v>0</v>
      </c>
      <c r="M169" s="67">
        <v>0</v>
      </c>
      <c r="N169" s="61">
        <v>0</v>
      </c>
      <c r="O169" s="61">
        <v>0</v>
      </c>
    </row>
    <row r="170" spans="1:15" x14ac:dyDescent="0.45">
      <c r="A170" s="112">
        <v>44310</v>
      </c>
      <c r="B170" s="104" t="str">
        <f t="shared" si="8"/>
        <v>(土)</v>
      </c>
      <c r="C170" s="61">
        <f t="shared" si="9"/>
        <v>35276</v>
      </c>
      <c r="D170" s="67">
        <v>35276</v>
      </c>
      <c r="E170" s="67">
        <v>0</v>
      </c>
      <c r="F170" s="61">
        <v>0</v>
      </c>
      <c r="G170" s="67">
        <v>0</v>
      </c>
      <c r="H170" s="61">
        <v>0</v>
      </c>
      <c r="I170" s="61">
        <v>0</v>
      </c>
      <c r="J170" s="67">
        <v>16624</v>
      </c>
      <c r="K170" s="67">
        <v>0</v>
      </c>
      <c r="L170" s="61">
        <v>0</v>
      </c>
      <c r="M170" s="67">
        <v>0</v>
      </c>
      <c r="N170" s="61">
        <v>0</v>
      </c>
      <c r="O170" s="61">
        <v>0</v>
      </c>
    </row>
    <row r="171" spans="1:15" x14ac:dyDescent="0.45">
      <c r="A171" s="112">
        <v>44309</v>
      </c>
      <c r="B171" s="104" t="str">
        <f t="shared" si="8"/>
        <v>(金)</v>
      </c>
      <c r="C171" s="61">
        <f t="shared" si="9"/>
        <v>54126</v>
      </c>
      <c r="D171" s="67">
        <v>54126</v>
      </c>
      <c r="E171" s="67">
        <v>0</v>
      </c>
      <c r="F171" s="61">
        <v>0</v>
      </c>
      <c r="G171" s="67">
        <v>0</v>
      </c>
      <c r="H171" s="61">
        <v>0</v>
      </c>
      <c r="I171" s="61">
        <v>0</v>
      </c>
      <c r="J171" s="67">
        <v>19392</v>
      </c>
      <c r="K171" s="67">
        <v>0</v>
      </c>
      <c r="L171" s="61">
        <v>0</v>
      </c>
      <c r="M171" s="67">
        <v>0</v>
      </c>
      <c r="N171" s="61">
        <v>0</v>
      </c>
      <c r="O171" s="61">
        <v>0</v>
      </c>
    </row>
    <row r="172" spans="1:15" x14ac:dyDescent="0.45">
      <c r="A172" s="112">
        <v>44308</v>
      </c>
      <c r="B172" s="104" t="str">
        <f t="shared" si="8"/>
        <v>(木)</v>
      </c>
      <c r="C172" s="61">
        <f t="shared" si="9"/>
        <v>58091</v>
      </c>
      <c r="D172" s="67">
        <v>58091</v>
      </c>
      <c r="E172" s="67">
        <v>0</v>
      </c>
      <c r="F172" s="61">
        <v>0</v>
      </c>
      <c r="G172" s="67">
        <v>0</v>
      </c>
      <c r="H172" s="61">
        <v>0</v>
      </c>
      <c r="I172" s="61">
        <v>0</v>
      </c>
      <c r="J172" s="67">
        <v>25970</v>
      </c>
      <c r="K172" s="67">
        <v>0</v>
      </c>
      <c r="L172" s="61">
        <v>0</v>
      </c>
      <c r="M172" s="67">
        <v>0</v>
      </c>
      <c r="N172" s="61">
        <v>0</v>
      </c>
      <c r="O172" s="61">
        <v>0</v>
      </c>
    </row>
    <row r="173" spans="1:15" x14ac:dyDescent="0.45">
      <c r="A173" s="112">
        <v>44307</v>
      </c>
      <c r="B173" s="104" t="str">
        <f t="shared" si="8"/>
        <v>(水)</v>
      </c>
      <c r="C173" s="61">
        <f t="shared" si="9"/>
        <v>60242</v>
      </c>
      <c r="D173" s="67">
        <v>60242</v>
      </c>
      <c r="E173" s="67">
        <v>0</v>
      </c>
      <c r="F173" s="61">
        <v>0</v>
      </c>
      <c r="G173" s="67">
        <v>0</v>
      </c>
      <c r="H173" s="61">
        <v>0</v>
      </c>
      <c r="I173" s="61">
        <v>0</v>
      </c>
      <c r="J173" s="67">
        <v>27296</v>
      </c>
      <c r="K173" s="67">
        <v>0</v>
      </c>
      <c r="L173" s="61">
        <v>0</v>
      </c>
      <c r="M173" s="67">
        <v>0</v>
      </c>
      <c r="N173" s="61">
        <v>0</v>
      </c>
      <c r="O173" s="61">
        <v>0</v>
      </c>
    </row>
    <row r="174" spans="1:15" x14ac:dyDescent="0.45">
      <c r="A174" s="112">
        <v>44306</v>
      </c>
      <c r="B174" s="104" t="str">
        <f t="shared" si="8"/>
        <v>(火)</v>
      </c>
      <c r="C174" s="61">
        <f t="shared" si="9"/>
        <v>50057</v>
      </c>
      <c r="D174" s="67">
        <v>50057</v>
      </c>
      <c r="E174" s="67">
        <v>0</v>
      </c>
      <c r="F174" s="61">
        <v>0</v>
      </c>
      <c r="G174" s="67">
        <v>0</v>
      </c>
      <c r="H174" s="61">
        <v>0</v>
      </c>
      <c r="I174" s="61">
        <v>0</v>
      </c>
      <c r="J174" s="67">
        <v>23222</v>
      </c>
      <c r="K174" s="67">
        <v>0</v>
      </c>
      <c r="L174" s="61">
        <v>0</v>
      </c>
      <c r="M174" s="67">
        <v>0</v>
      </c>
      <c r="N174" s="61">
        <v>0</v>
      </c>
      <c r="O174" s="61">
        <v>0</v>
      </c>
    </row>
    <row r="175" spans="1:15" x14ac:dyDescent="0.45">
      <c r="A175" s="112">
        <v>44305</v>
      </c>
      <c r="B175" s="104" t="str">
        <f t="shared" si="8"/>
        <v>(月)</v>
      </c>
      <c r="C175" s="61">
        <f t="shared" si="9"/>
        <v>32355</v>
      </c>
      <c r="D175" s="67">
        <v>32355</v>
      </c>
      <c r="E175" s="67">
        <v>0</v>
      </c>
      <c r="F175" s="61">
        <v>0</v>
      </c>
      <c r="G175" s="67">
        <v>0</v>
      </c>
      <c r="H175" s="61">
        <v>0</v>
      </c>
      <c r="I175" s="61">
        <v>0</v>
      </c>
      <c r="J175" s="67">
        <v>14529</v>
      </c>
      <c r="K175" s="67">
        <v>0</v>
      </c>
      <c r="L175" s="61">
        <v>0</v>
      </c>
      <c r="M175" s="67">
        <v>0</v>
      </c>
      <c r="N175" s="61">
        <v>0</v>
      </c>
      <c r="O175" s="61">
        <v>0</v>
      </c>
    </row>
    <row r="176" spans="1:15" x14ac:dyDescent="0.45">
      <c r="A176" s="112">
        <v>44304</v>
      </c>
      <c r="B176" s="104" t="str">
        <f t="shared" si="8"/>
        <v>(日)</v>
      </c>
      <c r="C176" s="61">
        <f t="shared" si="9"/>
        <v>8980</v>
      </c>
      <c r="D176" s="67">
        <v>8980</v>
      </c>
      <c r="E176" s="67">
        <v>0</v>
      </c>
      <c r="F176" s="61">
        <v>0</v>
      </c>
      <c r="G176" s="67">
        <v>0</v>
      </c>
      <c r="H176" s="61">
        <v>0</v>
      </c>
      <c r="I176" s="61">
        <v>0</v>
      </c>
      <c r="J176" s="67">
        <v>5692</v>
      </c>
      <c r="K176" s="67">
        <v>0</v>
      </c>
      <c r="L176" s="61">
        <v>0</v>
      </c>
      <c r="M176" s="67">
        <v>0</v>
      </c>
      <c r="N176" s="61">
        <v>0</v>
      </c>
      <c r="O176" s="61">
        <v>0</v>
      </c>
    </row>
    <row r="177" spans="1:15" x14ac:dyDescent="0.45">
      <c r="A177" s="112">
        <v>44303</v>
      </c>
      <c r="B177" s="104" t="str">
        <f t="shared" si="8"/>
        <v>(土)</v>
      </c>
      <c r="C177" s="61">
        <f t="shared" si="9"/>
        <v>7482</v>
      </c>
      <c r="D177" s="67">
        <v>7482</v>
      </c>
      <c r="E177" s="67">
        <v>0</v>
      </c>
      <c r="F177" s="61">
        <v>0</v>
      </c>
      <c r="G177" s="67">
        <v>0</v>
      </c>
      <c r="H177" s="61">
        <v>0</v>
      </c>
      <c r="I177" s="61">
        <v>0</v>
      </c>
      <c r="J177" s="67">
        <v>3673</v>
      </c>
      <c r="K177" s="67">
        <v>0</v>
      </c>
      <c r="L177" s="61">
        <v>0</v>
      </c>
      <c r="M177" s="67">
        <v>0</v>
      </c>
      <c r="N177" s="61">
        <v>0</v>
      </c>
      <c r="O177" s="61">
        <v>0</v>
      </c>
    </row>
    <row r="178" spans="1:15" x14ac:dyDescent="0.45">
      <c r="A178" s="112">
        <v>44302</v>
      </c>
      <c r="B178" s="104" t="str">
        <f t="shared" si="8"/>
        <v>(金)</v>
      </c>
      <c r="C178" s="61">
        <f t="shared" si="9"/>
        <v>10030</v>
      </c>
      <c r="D178" s="67">
        <v>10030</v>
      </c>
      <c r="E178" s="67">
        <v>0</v>
      </c>
      <c r="F178" s="61">
        <v>0</v>
      </c>
      <c r="G178" s="67">
        <v>0</v>
      </c>
      <c r="H178" s="61">
        <v>0</v>
      </c>
      <c r="I178" s="61">
        <v>0</v>
      </c>
      <c r="J178" s="67">
        <v>3497</v>
      </c>
      <c r="K178" s="67">
        <v>0</v>
      </c>
      <c r="L178" s="61">
        <v>0</v>
      </c>
      <c r="M178" s="67">
        <v>0</v>
      </c>
      <c r="N178" s="61">
        <v>0</v>
      </c>
      <c r="O178" s="61">
        <v>0</v>
      </c>
    </row>
    <row r="179" spans="1:15" x14ac:dyDescent="0.45">
      <c r="A179" s="112">
        <v>44301</v>
      </c>
      <c r="B179" s="104" t="str">
        <f t="shared" si="8"/>
        <v>(木)</v>
      </c>
      <c r="C179" s="61">
        <f t="shared" si="9"/>
        <v>8582</v>
      </c>
      <c r="D179" s="67">
        <v>8582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4419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12">
        <v>44300</v>
      </c>
      <c r="B180" s="104" t="str">
        <f t="shared" si="8"/>
        <v>(水)</v>
      </c>
      <c r="C180" s="61">
        <f t="shared" si="9"/>
        <v>4972</v>
      </c>
      <c r="D180" s="67">
        <v>4972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3162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12">
        <v>44299</v>
      </c>
      <c r="B181" s="104" t="str">
        <f t="shared" si="8"/>
        <v>(火)</v>
      </c>
      <c r="C181" s="61">
        <f t="shared" si="9"/>
        <v>3925</v>
      </c>
      <c r="D181" s="67">
        <v>3925</v>
      </c>
      <c r="E181" s="67">
        <v>0</v>
      </c>
      <c r="F181" s="61">
        <v>0</v>
      </c>
      <c r="G181" s="67">
        <v>0</v>
      </c>
      <c r="H181" s="61">
        <v>0</v>
      </c>
      <c r="I181" s="61">
        <v>0</v>
      </c>
      <c r="J181" s="67">
        <v>2790</v>
      </c>
      <c r="K181" s="67">
        <v>0</v>
      </c>
      <c r="L181" s="61">
        <v>0</v>
      </c>
      <c r="M181" s="67">
        <v>0</v>
      </c>
      <c r="N181" s="61">
        <v>0</v>
      </c>
      <c r="O181" s="61">
        <v>0</v>
      </c>
    </row>
    <row r="182" spans="1:15" x14ac:dyDescent="0.45">
      <c r="A182" s="112">
        <v>44298</v>
      </c>
      <c r="B182" s="104" t="str">
        <f t="shared" si="8"/>
        <v>(月)</v>
      </c>
      <c r="C182" s="61">
        <f t="shared" si="9"/>
        <v>4645</v>
      </c>
      <c r="D182" s="79">
        <v>4645</v>
      </c>
      <c r="E182" s="79">
        <v>0</v>
      </c>
      <c r="F182" s="61">
        <v>0</v>
      </c>
      <c r="G182" s="79">
        <v>0</v>
      </c>
      <c r="H182" s="61">
        <v>0</v>
      </c>
      <c r="I182" s="61">
        <v>0</v>
      </c>
      <c r="J182" s="79">
        <v>3374</v>
      </c>
      <c r="K182" s="79">
        <v>0</v>
      </c>
      <c r="L182" s="61">
        <v>0</v>
      </c>
      <c r="M182" s="79">
        <v>0</v>
      </c>
      <c r="N182" s="61">
        <v>0</v>
      </c>
      <c r="O182" s="61">
        <v>0</v>
      </c>
    </row>
    <row r="183" spans="1:15" x14ac:dyDescent="0.4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</row>
    <row r="184" spans="1:15" x14ac:dyDescent="0.45">
      <c r="A184" s="77" t="s">
        <v>326</v>
      </c>
      <c r="B184" s="77"/>
    </row>
    <row r="185" spans="1:15" x14ac:dyDescent="0.45">
      <c r="A185" s="80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45" t="s">
        <v>296</v>
      </c>
      <c r="B3" s="142" t="s">
        <v>297</v>
      </c>
      <c r="C3" s="141" t="s">
        <v>298</v>
      </c>
      <c r="D3" s="141" t="s">
        <v>299</v>
      </c>
      <c r="E3" s="144"/>
      <c r="F3" s="141" t="s">
        <v>300</v>
      </c>
      <c r="G3" s="144"/>
      <c r="H3" s="75"/>
      <c r="I3" s="75"/>
    </row>
    <row r="4" spans="1:9" x14ac:dyDescent="0.45">
      <c r="A4" s="144"/>
      <c r="B4" s="146"/>
      <c r="C4" s="144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40" t="s">
        <v>287</v>
      </c>
      <c r="B5" s="144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1">
        <v>44407</v>
      </c>
      <c r="B6" s="103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1">
        <v>44406</v>
      </c>
      <c r="B7" s="103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1">
        <v>44405</v>
      </c>
      <c r="B8" s="103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1">
        <v>44404</v>
      </c>
      <c r="B9" s="103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1">
        <v>44403</v>
      </c>
      <c r="B10" s="103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1">
        <v>44398</v>
      </c>
      <c r="B11" s="103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1">
        <v>44397</v>
      </c>
      <c r="B12" s="103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1">
        <v>44396</v>
      </c>
      <c r="B13" s="103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1">
        <v>44393</v>
      </c>
      <c r="B14" s="103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1">
        <v>44392</v>
      </c>
      <c r="B15" s="103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1">
        <v>44391</v>
      </c>
      <c r="B16" s="103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1">
        <v>44390</v>
      </c>
      <c r="B17" s="103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1">
        <v>44389</v>
      </c>
      <c r="B18" s="103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1">
        <v>44386</v>
      </c>
      <c r="B19" s="103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1">
        <v>44385</v>
      </c>
      <c r="B20" s="103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1">
        <v>44384</v>
      </c>
      <c r="B21" s="103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1">
        <v>44383</v>
      </c>
      <c r="B22" s="103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1">
        <v>44382</v>
      </c>
      <c r="B23" s="103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1">
        <v>44379</v>
      </c>
      <c r="B24" s="103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1">
        <v>44378</v>
      </c>
      <c r="B25" s="103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1">
        <v>44377</v>
      </c>
      <c r="B26" s="103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1">
        <v>44376</v>
      </c>
      <c r="B27" s="103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1">
        <v>44375</v>
      </c>
      <c r="B28" s="103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1">
        <v>44372</v>
      </c>
      <c r="B29" s="103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1">
        <v>44371</v>
      </c>
      <c r="B30" s="103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1">
        <v>44370</v>
      </c>
      <c r="B31" s="103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1">
        <v>44369</v>
      </c>
      <c r="B32" s="103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1">
        <v>44368</v>
      </c>
      <c r="B33" s="103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1">
        <v>44365</v>
      </c>
      <c r="B34" s="103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1">
        <v>44364</v>
      </c>
      <c r="B35" s="103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1">
        <v>44363</v>
      </c>
      <c r="B36" s="103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1">
        <v>44362</v>
      </c>
      <c r="B37" s="103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1">
        <v>44361</v>
      </c>
      <c r="B38" s="103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1">
        <v>44358</v>
      </c>
      <c r="B39" s="103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1">
        <v>44357</v>
      </c>
      <c r="B40" s="103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1">
        <v>44356</v>
      </c>
      <c r="B41" s="103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1">
        <v>44355</v>
      </c>
      <c r="B42" s="103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1">
        <v>44354</v>
      </c>
      <c r="B43" s="103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1">
        <v>44351</v>
      </c>
      <c r="B44" s="103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2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2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2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2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2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2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2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2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2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2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2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2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2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2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2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2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2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2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2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2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2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2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2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2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2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2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2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2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2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7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363</v>
      </c>
    </row>
    <row r="3" spans="1:9" x14ac:dyDescent="0.45">
      <c r="A3" s="147" t="s">
        <v>331</v>
      </c>
      <c r="B3" s="142" t="s">
        <v>297</v>
      </c>
      <c r="C3" s="142" t="s">
        <v>334</v>
      </c>
      <c r="D3" s="142" t="s">
        <v>297</v>
      </c>
      <c r="E3" s="141" t="s">
        <v>298</v>
      </c>
      <c r="F3" s="107" t="s">
        <v>299</v>
      </c>
      <c r="G3" s="107" t="s">
        <v>300</v>
      </c>
      <c r="H3" s="75"/>
      <c r="I3" s="75"/>
    </row>
    <row r="4" spans="1:9" x14ac:dyDescent="0.45">
      <c r="A4" s="142"/>
      <c r="B4" s="142"/>
      <c r="C4" s="142"/>
      <c r="D4" s="142"/>
      <c r="E4" s="141"/>
      <c r="F4" s="109" t="s">
        <v>302</v>
      </c>
      <c r="G4" s="109" t="s">
        <v>302</v>
      </c>
      <c r="H4" s="74"/>
      <c r="I4" s="74"/>
    </row>
    <row r="5" spans="1:9" x14ac:dyDescent="0.45">
      <c r="A5" s="106">
        <v>44468</v>
      </c>
      <c r="B5" s="108" t="s">
        <v>306</v>
      </c>
      <c r="C5" s="106">
        <v>44465</v>
      </c>
      <c r="D5" s="108" t="s">
        <v>335</v>
      </c>
      <c r="E5" s="84">
        <v>16729009</v>
      </c>
      <c r="F5" s="84">
        <v>9578689</v>
      </c>
      <c r="G5" s="84">
        <v>7150320</v>
      </c>
      <c r="H5" s="74"/>
      <c r="I5" s="74"/>
    </row>
    <row r="6" spans="1:9" x14ac:dyDescent="0.45">
      <c r="A6" s="106">
        <v>44461</v>
      </c>
      <c r="B6" s="108" t="s">
        <v>306</v>
      </c>
      <c r="C6" s="106">
        <v>44458</v>
      </c>
      <c r="D6" s="108" t="s">
        <v>335</v>
      </c>
      <c r="E6" s="84">
        <v>16106155</v>
      </c>
      <c r="F6" s="84">
        <v>9364198</v>
      </c>
      <c r="G6" s="84">
        <v>6741957</v>
      </c>
      <c r="H6" s="74"/>
      <c r="I6" s="74"/>
    </row>
    <row r="7" spans="1:9" x14ac:dyDescent="0.45">
      <c r="A7" s="106">
        <v>44454</v>
      </c>
      <c r="B7" s="108" t="s">
        <v>306</v>
      </c>
      <c r="C7" s="106">
        <v>44451</v>
      </c>
      <c r="D7" s="108" t="s">
        <v>335</v>
      </c>
      <c r="E7" s="84">
        <v>15400219</v>
      </c>
      <c r="F7" s="84">
        <v>8914497</v>
      </c>
      <c r="G7" s="84">
        <v>6485722</v>
      </c>
      <c r="H7" s="74"/>
      <c r="I7" s="74"/>
    </row>
    <row r="8" spans="1:9" x14ac:dyDescent="0.45">
      <c r="A8" s="106">
        <v>44447</v>
      </c>
      <c r="B8" s="108" t="s">
        <v>306</v>
      </c>
      <c r="C8" s="106">
        <v>44444</v>
      </c>
      <c r="D8" s="108" t="s">
        <v>335</v>
      </c>
      <c r="E8" s="84">
        <v>14362075</v>
      </c>
      <c r="F8" s="84">
        <v>8141454</v>
      </c>
      <c r="G8" s="84">
        <v>6220621</v>
      </c>
      <c r="H8" s="74"/>
      <c r="I8" s="74"/>
    </row>
    <row r="9" spans="1:9" x14ac:dyDescent="0.45">
      <c r="A9" s="106">
        <v>44440</v>
      </c>
      <c r="B9" s="108" t="s">
        <v>306</v>
      </c>
      <c r="C9" s="106">
        <v>44437</v>
      </c>
      <c r="D9" s="108" t="s">
        <v>335</v>
      </c>
      <c r="E9" s="84">
        <v>13225021</v>
      </c>
      <c r="F9" s="84">
        <v>7426698</v>
      </c>
      <c r="G9" s="84">
        <v>5798323</v>
      </c>
      <c r="H9" s="74"/>
      <c r="I9" s="74"/>
    </row>
    <row r="10" spans="1:9" x14ac:dyDescent="0.45">
      <c r="A10" s="106">
        <v>44433</v>
      </c>
      <c r="B10" s="108" t="s">
        <v>306</v>
      </c>
      <c r="C10" s="106">
        <v>44430</v>
      </c>
      <c r="D10" s="108" t="s">
        <v>335</v>
      </c>
      <c r="E10" s="84">
        <v>12029002</v>
      </c>
      <c r="F10" s="84">
        <v>7013578</v>
      </c>
      <c r="G10" s="84">
        <v>5015424</v>
      </c>
      <c r="H10" s="74"/>
      <c r="I10" s="74"/>
    </row>
    <row r="11" spans="1:9" x14ac:dyDescent="0.45">
      <c r="A11" s="106">
        <v>44426</v>
      </c>
      <c r="B11" s="108" t="s">
        <v>306</v>
      </c>
      <c r="C11" s="106">
        <v>44423</v>
      </c>
      <c r="D11" s="108" t="s">
        <v>335</v>
      </c>
      <c r="E11" s="84">
        <v>10579702</v>
      </c>
      <c r="F11" s="84">
        <v>6761659</v>
      </c>
      <c r="G11" s="84">
        <v>3818043</v>
      </c>
      <c r="H11" s="74"/>
      <c r="I11" s="74"/>
    </row>
    <row r="12" spans="1:9" x14ac:dyDescent="0.45">
      <c r="A12" s="106">
        <v>44419</v>
      </c>
      <c r="B12" s="108" t="s">
        <v>306</v>
      </c>
      <c r="C12" s="106">
        <v>44416</v>
      </c>
      <c r="D12" s="108" t="s">
        <v>335</v>
      </c>
      <c r="E12" s="84">
        <v>9282019</v>
      </c>
      <c r="F12" s="84">
        <v>6577221</v>
      </c>
      <c r="G12" s="84">
        <v>2704798</v>
      </c>
      <c r="H12" s="74"/>
      <c r="I12" s="74"/>
    </row>
    <row r="13" spans="1:9" x14ac:dyDescent="0.45">
      <c r="A13" s="106">
        <v>44412</v>
      </c>
      <c r="B13" s="108" t="s">
        <v>306</v>
      </c>
      <c r="C13" s="106">
        <v>44409</v>
      </c>
      <c r="D13" s="108" t="s">
        <v>335</v>
      </c>
      <c r="E13" s="84">
        <v>7723380</v>
      </c>
      <c r="F13" s="84">
        <v>6269246</v>
      </c>
      <c r="G13" s="84">
        <v>1454134</v>
      </c>
      <c r="H13" s="74"/>
      <c r="I13" s="74"/>
    </row>
    <row r="14" spans="1:9" x14ac:dyDescent="0.45">
      <c r="A14" s="85"/>
      <c r="B14" s="73"/>
      <c r="C14" s="73"/>
      <c r="D14" s="73"/>
      <c r="E14" s="73"/>
      <c r="F14" s="73"/>
      <c r="G14" s="74"/>
      <c r="H14" s="74"/>
    </row>
    <row r="15" spans="1:9" x14ac:dyDescent="0.45">
      <c r="A15" s="75" t="s">
        <v>332</v>
      </c>
      <c r="B15" s="74"/>
      <c r="C15" s="74"/>
      <c r="D15" s="74"/>
      <c r="E15" s="74"/>
      <c r="F15" s="74"/>
      <c r="G15" s="75"/>
      <c r="H15" s="74"/>
    </row>
    <row r="16" spans="1:9" x14ac:dyDescent="0.45">
      <c r="A16" s="75"/>
      <c r="B16" s="75"/>
      <c r="C16" s="75"/>
      <c r="D16" s="75"/>
      <c r="E16" s="75"/>
      <c r="F16" s="75"/>
      <c r="G16" s="75"/>
      <c r="H16" s="74"/>
    </row>
    <row r="17" spans="8:8" x14ac:dyDescent="0.45">
      <c r="H17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50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（１０月５日公表時点）</v>
      </c>
    </row>
    <row r="3" spans="1:9" x14ac:dyDescent="0.45">
      <c r="A3" s="147" t="s">
        <v>331</v>
      </c>
      <c r="B3" s="142" t="s">
        <v>297</v>
      </c>
      <c r="C3" s="142" t="s">
        <v>334</v>
      </c>
      <c r="D3" s="142" t="s">
        <v>297</v>
      </c>
      <c r="E3" s="141" t="s">
        <v>337</v>
      </c>
      <c r="F3" s="111" t="s">
        <v>299</v>
      </c>
      <c r="G3" s="111" t="s">
        <v>300</v>
      </c>
      <c r="H3" s="75"/>
      <c r="I3" s="75"/>
    </row>
    <row r="4" spans="1:9" x14ac:dyDescent="0.45">
      <c r="A4" s="142"/>
      <c r="B4" s="142"/>
      <c r="C4" s="142"/>
      <c r="D4" s="142"/>
      <c r="E4" s="141"/>
      <c r="F4" s="110" t="s">
        <v>302</v>
      </c>
      <c r="G4" s="110" t="s">
        <v>302</v>
      </c>
      <c r="H4" s="74"/>
      <c r="I4" s="74"/>
    </row>
    <row r="5" spans="1:9" x14ac:dyDescent="0.45">
      <c r="A5" s="112">
        <v>44474</v>
      </c>
      <c r="B5" s="113" t="s">
        <v>349</v>
      </c>
      <c r="C5" s="112">
        <v>44465</v>
      </c>
      <c r="D5" s="113" t="s">
        <v>348</v>
      </c>
      <c r="E5" s="84">
        <v>13870464</v>
      </c>
      <c r="F5" s="84">
        <v>8061533</v>
      </c>
      <c r="G5" s="84">
        <v>5808931</v>
      </c>
      <c r="H5" s="74"/>
      <c r="I5" s="74"/>
    </row>
    <row r="6" spans="1:9" x14ac:dyDescent="0.45">
      <c r="A6" s="112">
        <v>44473</v>
      </c>
      <c r="B6" s="113" t="s">
        <v>350</v>
      </c>
      <c r="C6" s="112">
        <v>44465</v>
      </c>
      <c r="D6" s="113" t="s">
        <v>348</v>
      </c>
      <c r="E6" s="84">
        <v>13752173</v>
      </c>
      <c r="F6" s="84">
        <v>7997873</v>
      </c>
      <c r="G6" s="84">
        <v>5754300</v>
      </c>
      <c r="H6" s="74"/>
      <c r="I6" s="74"/>
    </row>
    <row r="7" spans="1:9" x14ac:dyDescent="0.45">
      <c r="A7" s="112">
        <v>44470</v>
      </c>
      <c r="B7" s="113" t="s">
        <v>347</v>
      </c>
      <c r="C7" s="112">
        <v>44465</v>
      </c>
      <c r="D7" s="113" t="s">
        <v>348</v>
      </c>
      <c r="E7" s="84">
        <v>13619566</v>
      </c>
      <c r="F7" s="84">
        <v>7923835</v>
      </c>
      <c r="G7" s="84">
        <v>5695731</v>
      </c>
      <c r="H7" s="74"/>
      <c r="I7" s="74"/>
    </row>
    <row r="8" spans="1:9" x14ac:dyDescent="0.45">
      <c r="A8" s="112">
        <v>44469</v>
      </c>
      <c r="B8" s="113" t="s">
        <v>316</v>
      </c>
      <c r="C8" s="112">
        <v>44465</v>
      </c>
      <c r="D8" s="113" t="s">
        <v>348</v>
      </c>
      <c r="E8" s="84">
        <v>13471048</v>
      </c>
      <c r="F8" s="84">
        <v>7852469</v>
      </c>
      <c r="G8" s="84">
        <v>5618579</v>
      </c>
      <c r="H8" s="74"/>
      <c r="I8" s="74"/>
    </row>
    <row r="9" spans="1:9" x14ac:dyDescent="0.45">
      <c r="A9" s="112">
        <v>44468</v>
      </c>
      <c r="B9" s="113" t="s">
        <v>352</v>
      </c>
      <c r="C9" s="112">
        <v>44465</v>
      </c>
      <c r="D9" s="113" t="s">
        <v>348</v>
      </c>
      <c r="E9" s="84">
        <v>13308466</v>
      </c>
      <c r="F9" s="84">
        <v>7774650</v>
      </c>
      <c r="G9" s="84">
        <v>5533816</v>
      </c>
      <c r="H9" s="74"/>
      <c r="I9" s="74"/>
    </row>
    <row r="10" spans="1:9" x14ac:dyDescent="0.45">
      <c r="A10" s="112">
        <v>44467</v>
      </c>
      <c r="B10" s="113" t="s">
        <v>349</v>
      </c>
      <c r="C10" s="112">
        <v>44458</v>
      </c>
      <c r="D10" s="113" t="s">
        <v>348</v>
      </c>
      <c r="E10" s="84">
        <v>12796816</v>
      </c>
      <c r="F10" s="84">
        <v>7550051</v>
      </c>
      <c r="G10" s="84">
        <v>5246765</v>
      </c>
      <c r="H10" s="74"/>
      <c r="I10" s="74"/>
    </row>
    <row r="11" spans="1:9" x14ac:dyDescent="0.45">
      <c r="A11" s="112">
        <v>44466</v>
      </c>
      <c r="B11" s="113" t="s">
        <v>350</v>
      </c>
      <c r="C11" s="112">
        <v>44458</v>
      </c>
      <c r="D11" s="113" t="s">
        <v>348</v>
      </c>
      <c r="E11" s="84">
        <v>12687469</v>
      </c>
      <c r="F11" s="84">
        <v>7509874</v>
      </c>
      <c r="G11" s="84">
        <v>5177595</v>
      </c>
      <c r="H11" s="74"/>
      <c r="I11" s="74"/>
    </row>
    <row r="12" spans="1:9" x14ac:dyDescent="0.45">
      <c r="A12" s="112">
        <v>44463</v>
      </c>
      <c r="B12" s="113" t="s">
        <v>347</v>
      </c>
      <c r="C12" s="112">
        <v>44458</v>
      </c>
      <c r="D12" s="113" t="s">
        <v>348</v>
      </c>
      <c r="E12" s="84">
        <v>12394639</v>
      </c>
      <c r="F12" s="84">
        <v>7338505</v>
      </c>
      <c r="G12" s="84">
        <v>5056134</v>
      </c>
      <c r="H12" s="74"/>
      <c r="I12" s="74"/>
    </row>
    <row r="13" spans="1:9" x14ac:dyDescent="0.45">
      <c r="A13" s="112">
        <v>44461</v>
      </c>
      <c r="B13" s="113" t="s">
        <v>352</v>
      </c>
      <c r="C13" s="112">
        <v>44458</v>
      </c>
      <c r="D13" s="113" t="s">
        <v>348</v>
      </c>
      <c r="E13" s="84">
        <v>12127735</v>
      </c>
      <c r="F13" s="84">
        <v>7183591</v>
      </c>
      <c r="G13" s="84">
        <v>4944144</v>
      </c>
      <c r="H13" s="74"/>
      <c r="I13" s="74"/>
    </row>
    <row r="14" spans="1:9" x14ac:dyDescent="0.45">
      <c r="A14" s="112">
        <v>44460</v>
      </c>
      <c r="B14" s="113" t="s">
        <v>349</v>
      </c>
      <c r="C14" s="112">
        <v>44451</v>
      </c>
      <c r="D14" s="113" t="s">
        <v>348</v>
      </c>
      <c r="E14" s="84">
        <v>11493995</v>
      </c>
      <c r="F14" s="84">
        <v>6765420</v>
      </c>
      <c r="G14" s="84">
        <v>4728575</v>
      </c>
      <c r="H14" s="74"/>
      <c r="I14" s="74"/>
    </row>
    <row r="15" spans="1:9" x14ac:dyDescent="0.45">
      <c r="A15" s="112">
        <v>44456</v>
      </c>
      <c r="B15" s="113" t="s">
        <v>347</v>
      </c>
      <c r="C15" s="112">
        <v>44451</v>
      </c>
      <c r="D15" s="113" t="s">
        <v>348</v>
      </c>
      <c r="E15" s="84">
        <v>11190658</v>
      </c>
      <c r="F15" s="84">
        <v>6593989</v>
      </c>
      <c r="G15" s="84">
        <v>4596669</v>
      </c>
      <c r="H15" s="74"/>
      <c r="I15" s="74"/>
    </row>
    <row r="16" spans="1:9" x14ac:dyDescent="0.45">
      <c r="A16" s="112">
        <v>44455</v>
      </c>
      <c r="B16" s="113" t="s">
        <v>316</v>
      </c>
      <c r="C16" s="112">
        <v>44451</v>
      </c>
      <c r="D16" s="113" t="s">
        <v>348</v>
      </c>
      <c r="E16" s="84">
        <v>10948632</v>
      </c>
      <c r="F16" s="84">
        <v>6453594</v>
      </c>
      <c r="G16" s="84">
        <v>4495038</v>
      </c>
      <c r="H16" s="74"/>
      <c r="I16" s="74"/>
    </row>
    <row r="17" spans="1:9" x14ac:dyDescent="0.45">
      <c r="A17" s="112">
        <v>44454</v>
      </c>
      <c r="B17" s="113" t="s">
        <v>352</v>
      </c>
      <c r="C17" s="112">
        <v>44451</v>
      </c>
      <c r="D17" s="113" t="s">
        <v>348</v>
      </c>
      <c r="E17" s="84">
        <v>10693135</v>
      </c>
      <c r="F17" s="84">
        <v>6315611</v>
      </c>
      <c r="G17" s="84">
        <v>4377524</v>
      </c>
      <c r="H17" s="74"/>
      <c r="I17" s="74"/>
    </row>
    <row r="18" spans="1:9" x14ac:dyDescent="0.45">
      <c r="A18" s="112">
        <v>44453</v>
      </c>
      <c r="B18" s="113" t="s">
        <v>349</v>
      </c>
      <c r="C18" s="112">
        <v>44444</v>
      </c>
      <c r="D18" s="113" t="s">
        <v>348</v>
      </c>
      <c r="E18" s="84">
        <v>9899421</v>
      </c>
      <c r="F18" s="84">
        <v>5741895</v>
      </c>
      <c r="G18" s="84">
        <v>4157526</v>
      </c>
      <c r="H18" s="74"/>
      <c r="I18" s="74"/>
    </row>
    <row r="19" spans="1:9" x14ac:dyDescent="0.45">
      <c r="A19" s="112">
        <v>44452</v>
      </c>
      <c r="B19" s="113" t="s">
        <v>350</v>
      </c>
      <c r="C19" s="112">
        <v>44444</v>
      </c>
      <c r="D19" s="113" t="s">
        <v>348</v>
      </c>
      <c r="E19" s="84">
        <v>9673723</v>
      </c>
      <c r="F19" s="84">
        <v>5630938</v>
      </c>
      <c r="G19" s="84">
        <v>4042785</v>
      </c>
      <c r="H19" s="74"/>
      <c r="I19" s="74"/>
    </row>
    <row r="20" spans="1:9" x14ac:dyDescent="0.45">
      <c r="A20" s="112">
        <v>44449</v>
      </c>
      <c r="B20" s="113" t="s">
        <v>347</v>
      </c>
      <c r="C20" s="112">
        <v>44444</v>
      </c>
      <c r="D20" s="113" t="s">
        <v>348</v>
      </c>
      <c r="E20" s="84">
        <v>9364622</v>
      </c>
      <c r="F20" s="84">
        <v>5477379</v>
      </c>
      <c r="G20" s="84">
        <v>3887243</v>
      </c>
      <c r="H20" s="74"/>
      <c r="I20" s="74"/>
    </row>
    <row r="21" spans="1:9" x14ac:dyDescent="0.45">
      <c r="A21" s="112">
        <v>44448</v>
      </c>
      <c r="B21" s="113" t="s">
        <v>316</v>
      </c>
      <c r="C21" s="112">
        <v>44444</v>
      </c>
      <c r="D21" s="113" t="s">
        <v>348</v>
      </c>
      <c r="E21" s="84">
        <v>9087375</v>
      </c>
      <c r="F21" s="84">
        <v>5323073</v>
      </c>
      <c r="G21" s="84">
        <v>3764302</v>
      </c>
      <c r="H21" s="74"/>
      <c r="I21" s="74"/>
    </row>
    <row r="22" spans="1:9" x14ac:dyDescent="0.45">
      <c r="A22" s="112">
        <v>44447</v>
      </c>
      <c r="B22" s="113" t="s">
        <v>352</v>
      </c>
      <c r="C22" s="112">
        <v>44444</v>
      </c>
      <c r="D22" s="113" t="s">
        <v>348</v>
      </c>
      <c r="E22" s="84">
        <v>8831775</v>
      </c>
      <c r="F22" s="84">
        <v>5194005</v>
      </c>
      <c r="G22" s="84">
        <v>3637770</v>
      </c>
      <c r="H22" s="74"/>
      <c r="I22" s="74"/>
    </row>
    <row r="23" spans="1:9" x14ac:dyDescent="0.45">
      <c r="A23" s="112">
        <v>44446</v>
      </c>
      <c r="B23" s="113" t="s">
        <v>349</v>
      </c>
      <c r="C23" s="112">
        <v>44437</v>
      </c>
      <c r="D23" s="113" t="s">
        <v>348</v>
      </c>
      <c r="E23" s="84">
        <v>8015343</v>
      </c>
      <c r="F23" s="84">
        <v>4705820</v>
      </c>
      <c r="G23" s="84">
        <v>3309523</v>
      </c>
      <c r="H23" s="74"/>
      <c r="I23" s="74"/>
    </row>
    <row r="24" spans="1:9" x14ac:dyDescent="0.45">
      <c r="A24" s="112">
        <v>44445</v>
      </c>
      <c r="B24" s="113" t="s">
        <v>350</v>
      </c>
      <c r="C24" s="112">
        <v>44437</v>
      </c>
      <c r="D24" s="113" t="s">
        <v>348</v>
      </c>
      <c r="E24" s="84">
        <v>7832204</v>
      </c>
      <c r="F24" s="84">
        <v>4609625</v>
      </c>
      <c r="G24" s="84">
        <v>3222579</v>
      </c>
      <c r="H24" s="74"/>
      <c r="I24" s="74"/>
    </row>
    <row r="25" spans="1:9" x14ac:dyDescent="0.45">
      <c r="A25" s="112">
        <v>44442</v>
      </c>
      <c r="B25" s="113" t="s">
        <v>347</v>
      </c>
      <c r="C25" s="112">
        <v>44437</v>
      </c>
      <c r="D25" s="113" t="s">
        <v>348</v>
      </c>
      <c r="E25" s="84">
        <v>7532648</v>
      </c>
      <c r="F25" s="84">
        <v>4446465</v>
      </c>
      <c r="G25" s="84">
        <v>3086183</v>
      </c>
      <c r="H25" s="74"/>
      <c r="I25" s="74"/>
    </row>
    <row r="26" spans="1:9" x14ac:dyDescent="0.45">
      <c r="A26" s="112">
        <v>44441</v>
      </c>
      <c r="B26" s="113" t="s">
        <v>316</v>
      </c>
      <c r="C26" s="112">
        <v>44437</v>
      </c>
      <c r="D26" s="113" t="s">
        <v>348</v>
      </c>
      <c r="E26" s="84">
        <v>7293150</v>
      </c>
      <c r="F26" s="84">
        <v>4323860</v>
      </c>
      <c r="G26" s="84">
        <v>2969290</v>
      </c>
      <c r="H26" s="74"/>
      <c r="I26" s="74"/>
    </row>
    <row r="27" spans="1:9" x14ac:dyDescent="0.45">
      <c r="A27" s="112">
        <v>44440</v>
      </c>
      <c r="B27" s="113" t="s">
        <v>352</v>
      </c>
      <c r="C27" s="112">
        <v>44437</v>
      </c>
      <c r="D27" s="113" t="s">
        <v>348</v>
      </c>
      <c r="E27" s="84">
        <v>7049347</v>
      </c>
      <c r="F27" s="84">
        <v>4206037</v>
      </c>
      <c r="G27" s="84">
        <v>2843310</v>
      </c>
      <c r="H27" s="74"/>
      <c r="I27" s="74"/>
    </row>
    <row r="28" spans="1:9" x14ac:dyDescent="0.45">
      <c r="A28" s="112">
        <v>44439</v>
      </c>
      <c r="B28" s="113" t="s">
        <v>349</v>
      </c>
      <c r="C28" s="112">
        <v>44430</v>
      </c>
      <c r="D28" s="113" t="s">
        <v>348</v>
      </c>
      <c r="E28" s="84">
        <v>6366259</v>
      </c>
      <c r="F28" s="84">
        <v>3939155</v>
      </c>
      <c r="G28" s="84">
        <v>2427104</v>
      </c>
      <c r="H28" s="74"/>
      <c r="I28" s="74"/>
    </row>
    <row r="29" spans="1:9" x14ac:dyDescent="0.45">
      <c r="A29" s="112">
        <v>44438</v>
      </c>
      <c r="B29" s="113" t="s">
        <v>350</v>
      </c>
      <c r="C29" s="112">
        <v>44430</v>
      </c>
      <c r="D29" s="113" t="s">
        <v>348</v>
      </c>
      <c r="E29" s="84">
        <v>6130651</v>
      </c>
      <c r="F29" s="84">
        <v>3818332</v>
      </c>
      <c r="G29" s="84">
        <v>2312319</v>
      </c>
      <c r="H29" s="74"/>
      <c r="I29" s="74"/>
    </row>
    <row r="30" spans="1:9" x14ac:dyDescent="0.45">
      <c r="A30" s="112">
        <v>44435</v>
      </c>
      <c r="B30" s="113" t="s">
        <v>347</v>
      </c>
      <c r="C30" s="112">
        <v>44430</v>
      </c>
      <c r="D30" s="113" t="s">
        <v>348</v>
      </c>
      <c r="E30" s="84">
        <v>5767203</v>
      </c>
      <c r="F30" s="84">
        <v>3613973</v>
      </c>
      <c r="G30" s="84">
        <v>2153230</v>
      </c>
      <c r="H30" s="74"/>
      <c r="I30" s="74"/>
    </row>
    <row r="31" spans="1:9" x14ac:dyDescent="0.45">
      <c r="A31" s="112">
        <v>44434</v>
      </c>
      <c r="B31" s="113" t="s">
        <v>316</v>
      </c>
      <c r="C31" s="112">
        <v>44430</v>
      </c>
      <c r="D31" s="113" t="s">
        <v>348</v>
      </c>
      <c r="E31" s="84">
        <v>5515725</v>
      </c>
      <c r="F31" s="84">
        <v>3481057</v>
      </c>
      <c r="G31" s="84">
        <v>2034668</v>
      </c>
      <c r="H31" s="74"/>
      <c r="I31" s="74"/>
    </row>
    <row r="32" spans="1:9" x14ac:dyDescent="0.45">
      <c r="A32" s="112">
        <v>44433</v>
      </c>
      <c r="B32" s="113" t="s">
        <v>352</v>
      </c>
      <c r="C32" s="112">
        <v>44430</v>
      </c>
      <c r="D32" s="113" t="s">
        <v>348</v>
      </c>
      <c r="E32" s="84">
        <v>5251138</v>
      </c>
      <c r="F32" s="84">
        <v>3336803</v>
      </c>
      <c r="G32" s="84">
        <v>1914335</v>
      </c>
      <c r="H32" s="74"/>
      <c r="I32" s="74"/>
    </row>
    <row r="33" spans="1:9" x14ac:dyDescent="0.45">
      <c r="A33" s="112">
        <v>44432</v>
      </c>
      <c r="B33" s="113" t="s">
        <v>349</v>
      </c>
      <c r="C33" s="112">
        <v>44423</v>
      </c>
      <c r="D33" s="113" t="s">
        <v>348</v>
      </c>
      <c r="E33" s="84">
        <v>4642683</v>
      </c>
      <c r="F33" s="84">
        <v>3121870</v>
      </c>
      <c r="G33" s="84">
        <v>1520813</v>
      </c>
      <c r="H33" s="74"/>
      <c r="I33" s="74"/>
    </row>
    <row r="34" spans="1:9" x14ac:dyDescent="0.45">
      <c r="A34" s="112">
        <v>44431</v>
      </c>
      <c r="B34" s="113" t="s">
        <v>350</v>
      </c>
      <c r="C34" s="112">
        <v>44423</v>
      </c>
      <c r="D34" s="113" t="s">
        <v>348</v>
      </c>
      <c r="E34" s="84">
        <v>4441321</v>
      </c>
      <c r="F34" s="84">
        <v>3000348</v>
      </c>
      <c r="G34" s="84">
        <v>1440973</v>
      </c>
      <c r="H34" s="74"/>
      <c r="I34" s="74"/>
    </row>
    <row r="35" spans="1:9" x14ac:dyDescent="0.45">
      <c r="A35" s="112">
        <v>44428</v>
      </c>
      <c r="B35" s="113" t="s">
        <v>347</v>
      </c>
      <c r="C35" s="112">
        <v>44423</v>
      </c>
      <c r="D35" s="113" t="s">
        <v>348</v>
      </c>
      <c r="E35" s="84">
        <v>4130976</v>
      </c>
      <c r="F35" s="84">
        <v>2827197</v>
      </c>
      <c r="G35" s="84">
        <v>1303779</v>
      </c>
      <c r="H35" s="74"/>
      <c r="I35" s="74"/>
    </row>
    <row r="36" spans="1:9" x14ac:dyDescent="0.45">
      <c r="A36" s="112">
        <v>44427</v>
      </c>
      <c r="B36" s="113" t="s">
        <v>316</v>
      </c>
      <c r="C36" s="112">
        <v>44423</v>
      </c>
      <c r="D36" s="113" t="s">
        <v>348</v>
      </c>
      <c r="E36" s="84">
        <v>3902839</v>
      </c>
      <c r="F36" s="84">
        <v>2705274</v>
      </c>
      <c r="G36" s="84">
        <v>1197565</v>
      </c>
      <c r="H36" s="74"/>
      <c r="I36" s="74"/>
    </row>
    <row r="37" spans="1:9" x14ac:dyDescent="0.45">
      <c r="A37" s="112">
        <v>44426</v>
      </c>
      <c r="B37" s="113" t="str">
        <f t="shared" ref="B37:B42" si="0">"("&amp;TEXT(A37,"AAA")&amp;")"</f>
        <v>(水)</v>
      </c>
      <c r="C37" s="112">
        <v>44423</v>
      </c>
      <c r="D37" s="113" t="str">
        <f t="shared" ref="D37:D42" si="1">"("&amp;TEXT(C37,"AAA")&amp;")"</f>
        <v>(日)</v>
      </c>
      <c r="E37" s="84">
        <v>3663878</v>
      </c>
      <c r="F37" s="84">
        <v>2572887</v>
      </c>
      <c r="G37" s="84">
        <v>1090991</v>
      </c>
      <c r="H37" s="74"/>
      <c r="I37" s="74"/>
    </row>
    <row r="38" spans="1:9" x14ac:dyDescent="0.45">
      <c r="A38" s="112">
        <v>44425</v>
      </c>
      <c r="B38" s="113" t="str">
        <f t="shared" si="0"/>
        <v>(火)</v>
      </c>
      <c r="C38" s="112">
        <v>44416</v>
      </c>
      <c r="D38" s="113" t="str">
        <f t="shared" si="1"/>
        <v>(日)</v>
      </c>
      <c r="E38" s="84">
        <v>3224734</v>
      </c>
      <c r="F38" s="84">
        <v>2409948</v>
      </c>
      <c r="G38" s="84">
        <v>814786</v>
      </c>
      <c r="H38" s="74"/>
      <c r="I38" s="74"/>
    </row>
    <row r="39" spans="1:9" x14ac:dyDescent="0.45">
      <c r="A39" s="112">
        <v>44424</v>
      </c>
      <c r="B39" s="113" t="str">
        <f t="shared" si="0"/>
        <v>(月)</v>
      </c>
      <c r="C39" s="112">
        <v>44416</v>
      </c>
      <c r="D39" s="113" t="str">
        <f t="shared" si="1"/>
        <v>(日)</v>
      </c>
      <c r="E39" s="84">
        <v>3080184</v>
      </c>
      <c r="F39" s="84">
        <v>2325181</v>
      </c>
      <c r="G39" s="84">
        <v>755003</v>
      </c>
      <c r="H39" s="74"/>
      <c r="I39" s="74"/>
    </row>
    <row r="40" spans="1:9" x14ac:dyDescent="0.45">
      <c r="A40" s="112">
        <v>44421</v>
      </c>
      <c r="B40" s="113" t="str">
        <f t="shared" si="0"/>
        <v>(金)</v>
      </c>
      <c r="C40" s="112">
        <v>44416</v>
      </c>
      <c r="D40" s="113" t="str">
        <f t="shared" si="1"/>
        <v>(日)</v>
      </c>
      <c r="E40" s="84">
        <v>2899381</v>
      </c>
      <c r="F40" s="84">
        <v>2215605</v>
      </c>
      <c r="G40" s="84">
        <v>683776</v>
      </c>
      <c r="H40" s="74"/>
      <c r="I40" s="74"/>
    </row>
    <row r="41" spans="1:9" x14ac:dyDescent="0.45">
      <c r="A41" s="112">
        <v>44420</v>
      </c>
      <c r="B41" s="113" t="str">
        <f t="shared" si="0"/>
        <v>(木)</v>
      </c>
      <c r="C41" s="112">
        <v>44416</v>
      </c>
      <c r="D41" s="113" t="str">
        <f t="shared" si="1"/>
        <v>(日)</v>
      </c>
      <c r="E41" s="84">
        <v>2748556</v>
      </c>
      <c r="F41" s="84">
        <v>2115570</v>
      </c>
      <c r="G41" s="84">
        <v>632986</v>
      </c>
      <c r="H41" s="74"/>
      <c r="I41" s="74"/>
    </row>
    <row r="42" spans="1:9" x14ac:dyDescent="0.45">
      <c r="A42" s="112">
        <v>44419</v>
      </c>
      <c r="B42" s="113" t="str">
        <f t="shared" si="0"/>
        <v>(水)</v>
      </c>
      <c r="C42" s="112">
        <v>44416</v>
      </c>
      <c r="D42" s="113" t="str">
        <f t="shared" si="1"/>
        <v>(日)</v>
      </c>
      <c r="E42" s="84">
        <v>2576423</v>
      </c>
      <c r="F42" s="84">
        <v>2005958</v>
      </c>
      <c r="G42" s="84">
        <v>570465</v>
      </c>
      <c r="H42" s="74"/>
      <c r="I42" s="74"/>
    </row>
    <row r="43" spans="1:9" x14ac:dyDescent="0.45">
      <c r="A43" s="112">
        <v>44418</v>
      </c>
      <c r="B43" s="113" t="s">
        <v>338</v>
      </c>
      <c r="C43" s="112">
        <v>44409</v>
      </c>
      <c r="D43" s="113" t="s">
        <v>335</v>
      </c>
      <c r="E43" s="84">
        <v>2107992</v>
      </c>
      <c r="F43" s="84">
        <v>1814876</v>
      </c>
      <c r="G43" s="84">
        <v>293116</v>
      </c>
      <c r="H43" s="74"/>
      <c r="I43" s="74"/>
    </row>
    <row r="44" spans="1:9" x14ac:dyDescent="0.45">
      <c r="A44" s="112">
        <v>44414</v>
      </c>
      <c r="B44" s="113" t="s">
        <v>309</v>
      </c>
      <c r="C44" s="112">
        <v>44409</v>
      </c>
      <c r="D44" s="113" t="s">
        <v>335</v>
      </c>
      <c r="E44" s="84">
        <v>1774733</v>
      </c>
      <c r="F44" s="84">
        <v>1551425</v>
      </c>
      <c r="G44" s="84">
        <v>223308</v>
      </c>
      <c r="H44" s="74"/>
      <c r="I44" s="74"/>
    </row>
    <row r="45" spans="1:9" x14ac:dyDescent="0.45">
      <c r="A45" s="112">
        <v>44413</v>
      </c>
      <c r="B45" s="113" t="s">
        <v>310</v>
      </c>
      <c r="C45" s="112">
        <v>44409</v>
      </c>
      <c r="D45" s="113" t="s">
        <v>335</v>
      </c>
      <c r="E45" s="84">
        <v>1774269</v>
      </c>
      <c r="F45" s="84">
        <v>1550961</v>
      </c>
      <c r="G45" s="84">
        <v>223308</v>
      </c>
      <c r="H45" s="74"/>
      <c r="I45" s="74"/>
    </row>
    <row r="46" spans="1:9" x14ac:dyDescent="0.45">
      <c r="A46" s="112">
        <v>44412</v>
      </c>
      <c r="B46" s="113" t="s">
        <v>306</v>
      </c>
      <c r="C46" s="112">
        <v>44409</v>
      </c>
      <c r="D46" s="113" t="s">
        <v>335</v>
      </c>
      <c r="E46" s="84">
        <v>1637626</v>
      </c>
      <c r="F46" s="84">
        <v>1449639</v>
      </c>
      <c r="G46" s="84">
        <v>187987</v>
      </c>
      <c r="H46" s="74"/>
      <c r="I46" s="74"/>
    </row>
    <row r="47" spans="1:9" x14ac:dyDescent="0.45">
      <c r="A47" s="85"/>
      <c r="B47" s="73"/>
      <c r="C47" s="73"/>
      <c r="D47" s="73"/>
      <c r="E47" s="73"/>
      <c r="F47" s="73"/>
      <c r="G47" s="74"/>
      <c r="H47" s="74"/>
    </row>
    <row r="48" spans="1:9" x14ac:dyDescent="0.45">
      <c r="A48" s="75" t="s">
        <v>339</v>
      </c>
      <c r="B48" s="74"/>
      <c r="C48" s="74"/>
      <c r="D48" s="74"/>
      <c r="E48" s="74"/>
      <c r="F48" s="74"/>
      <c r="G48" s="75"/>
      <c r="H48" s="74"/>
    </row>
    <row r="49" spans="1:8" x14ac:dyDescent="0.45">
      <c r="A49" s="75"/>
      <c r="B49" s="75"/>
      <c r="C49" s="75"/>
      <c r="D49" s="75"/>
      <c r="E49" s="75"/>
      <c r="F49" s="75"/>
      <c r="G49" s="75"/>
      <c r="H49" s="74"/>
    </row>
    <row r="50" spans="1:8" x14ac:dyDescent="0.45">
      <c r="H50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2021-10-05T09:17:50Z</dcterms:modified>
</cp:coreProperties>
</file>