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B17DD7D-3E61-439E-84E3-8647DC8C6AA2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9" l="1"/>
  <c r="B54" i="9"/>
  <c r="C53" i="9"/>
  <c r="B53" i="9"/>
  <c r="C52" i="9"/>
  <c r="B52" i="9"/>
  <c r="C51" i="9"/>
  <c r="B51" i="9"/>
  <c r="C50" i="9"/>
  <c r="B50" i="9"/>
  <c r="C49" i="9"/>
  <c r="B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<sst xmlns="http://schemas.openxmlformats.org/spreadsheetml/2006/main" count="30451" uniqueCount="348">
  <si>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</si>
  <si>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</si>
  <si>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</si>
  <si>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</si>
  <si>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</si>
  <si>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</si>
  <si>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</si>
  <si>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</si>
  <si>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</si>
  <si>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</si>
  <si>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</si>
  <si>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</si>
  <si>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</si>
  <si>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</si>
  <si>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</si>
  <si>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</si>
  <si>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</si>
  <si>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</si>
  <si>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</si>
  <si>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</si>
  <si>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</si>
  <si>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</si>
  <si>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</si>
  <si>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</si>
  <si>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</si>
  <si>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</si>
  <si>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</si>
  <si>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</si>
  <si>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</si>
  <si>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</si>
  <si>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</si>
  <si>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</si>
  <si>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</si>
  <si>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</si>
  <si>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</si>
  <si>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</si>
  <si>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</si>
  <si>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</si>
  <si>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</si>
  <si>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</si>
  <si>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</si>
  <si>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</si>
  <si>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</si>
  <si>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</si>
  <si>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</si>
  <si>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</si>
  <si>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</si>
  <si>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</si>
  <si>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</si>
  <si>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</si>
  <si>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</si>
  <si>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</si>
  <si>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</si>
  <si>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</si>
  <si>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</si>
  <si>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</si>
  <si>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</si>
  <si>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</si>
  <si>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</si>
  <si>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</si>
  <si>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</si>
  <si>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</si>
  <si>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</si>
  <si>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</si>
  <si>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</si>
  <si>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</si>
  <si>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</si>
  <si>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</si>
  <si>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</si>
  <si>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</si>
  <si>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</si>
  <si>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</si>
  <si>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</si>
  <si>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</si>
  <si>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</si>
  <si>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</si>
  <si>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</si>
  <si>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</si>
  <si>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</si>
  <si>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</si>
  <si>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</si>
  <si>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</si>
  <si>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</si>
  <si>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</si>
  <si>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</si>
  <si>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</si>
  <si>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</si>
  <si>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</si>
  <si>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</si>
  <si>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</si>
  <si>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</si>
  <si>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</si>
  <si>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</si>
  <si>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</si>
  <si>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</si>
  <si>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</si>
  <si>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</si>
  <si>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</si>
  <si>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</si>
  <si>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</si>
  <si>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</si>
  <si>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</si>
  <si>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</si>
  <si>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</si>
  <si>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</si>
  <si>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</si>
  <si>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</si>
  <si>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</si>
  <si>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</si>
  <si>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</si>
  <si>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</si>
  <si>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</si>
  <si>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</si>
  <si>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</si>
  <si>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</si>
  <si>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</si>
  <si>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</si>
  <si>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</si>
  <si>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</si>
  <si>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</si>
  <si>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</si>
  <si>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</si>
  <si>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</si>
  <si>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</si>
  <si>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</si>
  <si>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</si>
  <si>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</si>
  <si>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</si>
  <si>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</si>
  <si>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</si>
  <si>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</si>
  <si>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</si>
  <si>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</si>
  <si>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</si>
  <si>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</si>
  <si>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</si>
  <si>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</si>
  <si>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</si>
  <si>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</si>
  <si>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</si>
  <si>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</si>
  <si>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</si>
  <si>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</si>
  <si>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</si>
  <si>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</si>
  <si>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</si>
  <si>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</si>
  <si>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</si>
  <si>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</si>
  <si>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</si>
  <si>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</si>
  <si>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</si>
  <si>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</si>
  <si>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</si>
  <si>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</si>
  <si>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</si>
  <si>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</si>
  <si>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</si>
  <si>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</si>
  <si>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</si>
  <si>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</si>
  <si>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</si>
  <si>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</si>
  <si>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</si>
  <si>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</si>
  <si>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</si>
  <si>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</si>
  <si>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</si>
  <si>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</si>
  <si>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</si>
  <si>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</si>
  <si>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</si>
  <si>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</si>
  <si>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</si>
  <si>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</si>
  <si>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</si>
  <si>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</si>
  <si>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</si>
  <si>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</si>
  <si>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</si>
  <si>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</si>
  <si>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</si>
  <si>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</si>
  <si>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</si>
  <si>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</si>
  <si>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</si>
  <si>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</si>
  <si>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</si>
  <si>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</si>
  <si>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</si>
  <si>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</si>
  <si>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</si>
  <si>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</si>
  <si>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</si>
  <si>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</si>
  <si>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</si>
  <si>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</si>
  <si>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</si>
  <si>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</si>
  <si>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</si>
  <si>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</si>
  <si>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</si>
  <si>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</si>
  <si>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</si>
  <si>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</si>
  <si>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</si>
  <si>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</si>
  <si>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</si>
  <si>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</si>
  <si>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</si>
  <si>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</si>
  <si>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</si>
  <si>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</si>
  <si>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</si>
  <si>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</si>
  <si>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</si>
  <si>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</si>
  <si>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</si>
  <si>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</si>
  <si>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</si>
  <si>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</si>
  <si>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</si>
  <si>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</si>
  <si>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</si>
  <si>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</si>
  <si>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</si>
  <si>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</si>
  <si>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</si>
  <si>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</si>
  <si>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</si>
  <si>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</si>
  <si>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</si>
  <si>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</si>
  <si>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</si>
  <si>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</si>
  <si>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</si>
  <si>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</si>
  <si>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</si>
  <si>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</si>
  <si>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</si>
  <si>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</si>
  <si>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</si>
  <si>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</si>
  <si>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</si>
  <si>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</si>
  <si>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</si>
  <si>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</si>
  <si>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</si>
  <si>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</si>
  <si>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</si>
  <si>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</si>
  <si>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</si>
  <si>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</si>
  <si>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</si>
  <si>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</si>
  <si>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</si>
  <si>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</si>
  <si>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</si>
  <si>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</si>
  <si>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</si>
  <si>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</si>
  <si>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</si>
  <si>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</si>
  <si>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</si>
  <si>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</si>
  <si>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</si>
  <si>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</si>
  <si>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</si>
  <si>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</si>
  <si>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</si>
  <si>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</si>
  <si>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</si>
  <si>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</si>
  <si>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</si>
  <si>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</si>
  <si>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</si>
  <si>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</si>
  <si>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</si>
  <si>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</si>
  <si>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</si>
  <si>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</si>
  <si>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</si>
  <si>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</si>
  <si>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</si>
  <si>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</si>
  <si>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</si>
  <si>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</si>
  <si>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</si>
  <si>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</si>
  <si>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</si>
  <si>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</si>
  <si>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</si>
  <si>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</si>
  <si>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</si>
  <si>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</si>
  <si>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</si>
  <si>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</si>
  <si>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</si>
  <si>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</si>
  <si>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</si>
  <si>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</si>
  <si>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</si>
  <si>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</si>
  <si>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</si>
  <si>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</si>
  <si>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</si>
  <si>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</si>
  <si>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</si>
  <si>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</si>
  <si>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</si>
  <si>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</si>
  <si>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</si>
  <si>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</si>
  <si>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</si>
  <si>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</si>
  <si>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</si>
  <si>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</si>
  <si>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</si>
  <si>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</si>
  <si>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</si>
  <si>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</si>
  <si>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</si>
  <si>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</si>
  <si>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</si>
  <si>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</si>
  <si>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</si>
  <si>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</si>
  <si>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</si>
  <si>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</si>
  <si>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</si>
  <si>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</si>
  <si>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</si>
  <si>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</si>
  <si>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</si>
  <si>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</si>
  <si>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</si>
  <si>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</si>
  <si>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</si>
  <si>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</si>
  <si>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</si>
  <si>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（6月23日時点）</t>
    <rPh sb="2" eb="3">
      <t>ゲツ</t>
    </rPh>
    <rPh sb="5" eb="6">
      <t>ニチ</t>
    </rPh>
    <rPh sb="6" eb="8">
      <t>ジテン</t>
    </rPh>
    <phoneticPr fontId="1"/>
  </si>
  <si>
    <t>（6月23日時点）</t>
  </si>
  <si>
    <t>(水)</t>
  </si>
  <si>
    <t>(火)</t>
  </si>
  <si>
    <t>(月)</t>
  </si>
  <si>
    <t>(日)</t>
  </si>
  <si>
    <t>(土)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</si>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</sst>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78"/>
  <sheetViews>
    <sheetView workbookViewId="0">
      <pane ySplit="1" topLeftCell="A1472" activePane="bottomLeft" state="frozen"/>
      <selection activeCell="A1479" sqref="A1479"/>
      <selection pane="bottomLeft" activeCell="A1479" sqref="A1479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30622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17209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13223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22724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35891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5323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6650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82690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126743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159451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160203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173592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19763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17312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255389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217210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239131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13560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260987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27263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21510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6089</v>
      </c>
      <c r="P1320" s="27">
        <v>768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7067</v>
      </c>
      <c r="P1323" s="27">
        <v>610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8608</v>
      </c>
      <c r="P1326" s="27">
        <v>879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303003</v>
      </c>
      <c r="P1329" s="27">
        <v>68072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129673</v>
      </c>
      <c r="P1332" s="27">
        <v>48415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50912</v>
      </c>
      <c r="P1335" s="27">
        <v>5014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68204</v>
      </c>
      <c r="P1338" s="27">
        <v>6301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240695</v>
      </c>
      <c r="P1341" s="27">
        <v>82338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198560</v>
      </c>
      <c r="P1344" s="27">
        <v>100927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220746</v>
      </c>
      <c r="P1347" s="27">
        <v>125372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227959</v>
      </c>
      <c r="P1350" s="27">
        <v>150790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211236</v>
      </c>
      <c r="P1353" s="27">
        <v>162450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125518</v>
      </c>
      <c r="P1356" s="27">
        <v>16667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178725</v>
      </c>
      <c r="P1359" s="27">
        <v>15317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323572</v>
      </c>
      <c r="P1362" s="27">
        <v>242395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320658</v>
      </c>
      <c r="P1365" s="27">
        <v>191508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366398</v>
      </c>
      <c r="P1368" s="27">
        <v>214493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369796</v>
      </c>
      <c r="P1371" s="27">
        <v>123172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348926</v>
      </c>
      <c r="P1374" s="27">
        <v>175164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264105</v>
      </c>
      <c r="P1377" s="27">
        <v>25865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307346</v>
      </c>
      <c r="P1380" s="27">
        <v>20131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549252</v>
      </c>
      <c r="P1383" s="27">
        <v>200828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560347</v>
      </c>
      <c r="P1386" s="27">
        <v>59830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622547</v>
      </c>
      <c r="P1389" s="27">
        <v>58374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595002</v>
      </c>
      <c r="P1392" s="27">
        <v>92490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574790</v>
      </c>
      <c r="P1395" s="27">
        <v>106348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442051</v>
      </c>
      <c r="P1398" s="27">
        <v>46561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443960</v>
      </c>
      <c r="P1401" s="27">
        <v>59523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630866</v>
      </c>
      <c r="P1404" s="27">
        <v>216995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632321</v>
      </c>
      <c r="P1407" s="27">
        <v>183803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658361</v>
      </c>
      <c r="P1410" s="27">
        <v>204848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649144</v>
      </c>
      <c r="P1413" s="27">
        <v>199212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629936</v>
      </c>
      <c r="P1416" s="27">
        <v>191086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556896</v>
      </c>
      <c r="P1419" s="27">
        <v>112363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518798</v>
      </c>
      <c r="P1422" s="27">
        <v>169039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676905</v>
      </c>
      <c r="P1425" s="27">
        <v>292696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686235</v>
      </c>
      <c r="P1428" s="27">
        <v>281510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669266</v>
      </c>
      <c r="P1431" s="27">
        <v>338395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642353</v>
      </c>
      <c r="P1434" s="27">
        <v>331930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640891</v>
      </c>
      <c r="P1437" s="27">
        <v>307556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573611</v>
      </c>
      <c r="P1440" s="27">
        <v>236954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528672</v>
      </c>
      <c r="P1443" s="27">
        <v>286451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574732</v>
      </c>
      <c r="P1446" s="27">
        <v>461335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551727</v>
      </c>
      <c r="P1449" s="27">
        <v>453140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535125</v>
      </c>
      <c r="P1452" s="27">
        <v>497810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543248</v>
      </c>
      <c r="P1455" s="27">
        <v>479417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501673</v>
      </c>
      <c r="P1458" s="27">
        <v>440391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493313</v>
      </c>
      <c r="P1461" s="27">
        <v>314428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475264</v>
      </c>
      <c r="P1464" s="27">
        <v>312992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504252</v>
      </c>
      <c r="P1467" s="27">
        <v>466202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453341</v>
      </c>
      <c r="P1470" s="27">
        <v>417326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384021</v>
      </c>
      <c r="P1473" s="27">
        <v>364404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>
        <v>0</v>
      </c>
      <c r="P1476">
        <v>0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>
        <v>0</v>
      </c>
      <c r="P147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>
        <v>0</v>
      </c>
      <c r="P147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762"/>
  <sheetViews>
    <sheetView workbookViewId="0">
      <pane xSplit="1" ySplit="1" topLeftCell="B21751" activePane="bottomRight" state="frozen"/>
      <selection activeCell="A1479" sqref="A1479"/>
      <selection pane="topRight" activeCell="A1479" sqref="A1479"/>
      <selection pane="bottomLeft" activeCell="A1479" sqref="A1479"/>
      <selection pane="bottomRight" activeCell="A1479" sqref="A147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79" sqref="M7:O79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5" t="s">
        <v>292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x14ac:dyDescent="0.55000000000000004">
      <c r="A2" s="117" t="s">
        <v>320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M2" s="113" t="s">
        <v>319</v>
      </c>
      <c r="N2" s="113"/>
      <c r="O2" s="113"/>
    </row>
    <row r="3" spans="1:15" x14ac:dyDescent="0.55000000000000004">
      <c r="A3" s="116" t="s">
        <v>313</v>
      </c>
      <c r="B3" s="116"/>
      <c r="C3" s="116"/>
      <c r="D3" s="116"/>
      <c r="E3" s="116"/>
      <c r="F3" s="116"/>
      <c r="G3" s="76"/>
      <c r="H3" s="118" t="s">
        <v>318</v>
      </c>
      <c r="I3" s="118"/>
      <c r="J3" s="118"/>
      <c r="K3" s="118"/>
      <c r="L3" s="118"/>
      <c r="M3" s="113" t="s">
        <v>287</v>
      </c>
      <c r="N3" s="113"/>
      <c r="O3" s="113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3"/>
      <c r="N4" s="113"/>
      <c r="O4" s="113"/>
    </row>
    <row r="5" spans="1:15" s="78" customFormat="1" x14ac:dyDescent="0.55000000000000004">
      <c r="A5" s="85"/>
      <c r="B5" s="79"/>
      <c r="C5" s="79"/>
      <c r="D5" s="114" t="s">
        <v>282</v>
      </c>
      <c r="E5" s="114"/>
      <c r="F5" s="114" t="s">
        <v>315</v>
      </c>
      <c r="G5" s="114"/>
      <c r="H5" s="79"/>
      <c r="I5" s="114" t="s">
        <v>282</v>
      </c>
      <c r="J5" s="114"/>
      <c r="K5" s="114" t="s">
        <v>315</v>
      </c>
      <c r="L5" s="114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3772</v>
      </c>
      <c r="I7" s="55">
        <f>IFERROR(VLOOKUP($A7, ワクチン一般接種!$A:$G, I$4, FALSE), 0)</f>
        <v>3772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30622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3313</v>
      </c>
      <c r="I8" s="55">
        <f>IFERROR(VLOOKUP($A8, ワクチン一般接種!$A:$G, I$4, FALSE), 0)</f>
        <v>3313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17209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3654</v>
      </c>
      <c r="I9" s="55">
        <f>IFERROR(VLOOKUP($A9, ワクチン一般接種!$A:$G, I$4, FALSE), 0)</f>
        <v>3654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13223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6087</v>
      </c>
      <c r="I10" s="55">
        <f>IFERROR(VLOOKUP($A10, ワクチン一般接種!$A:$G, I$4, FALSE), 0)</f>
        <v>6087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22724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6195</v>
      </c>
      <c r="I11" s="55">
        <f>IFERROR(VLOOKUP($A11, ワクチン一般接種!$A:$G, I$4, FALSE), 0)</f>
        <v>6195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35891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5323</v>
      </c>
      <c r="I12" s="55">
        <f>IFERROR(VLOOKUP($A12, ワクチン一般接種!$A:$G, I$4, FALSE), 0)</f>
        <v>5323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5323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6650</v>
      </c>
      <c r="I13" s="55">
        <f>IFERROR(VLOOKUP($A13, ワクチン一般接種!$A:$G, I$4, FALSE), 0)</f>
        <v>6650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6650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17965</v>
      </c>
      <c r="I14" s="55">
        <f>IFERROR(VLOOKUP($A14, ワクチン一般接種!$A:$G, I$4, FALSE), 0)</f>
        <v>17965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82690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28121</v>
      </c>
      <c r="I15" s="55">
        <f>IFERROR(VLOOKUP($A15, ワクチン一般接種!$A:$G, I$4, FALSE), 0)</f>
        <v>28121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126743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33263</v>
      </c>
      <c r="I16" s="55">
        <f>IFERROR(VLOOKUP($A16, ワクチン一般接種!$A:$G, I$4, FALSE), 0)</f>
        <v>33263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159451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31569</v>
      </c>
      <c r="I17" s="55">
        <f>IFERROR(VLOOKUP($A17, ワクチン一般接種!$A:$G, I$4, FALSE), 0)</f>
        <v>31569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160203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25603</v>
      </c>
      <c r="I18" s="55">
        <f>IFERROR(VLOOKUP($A18, ワクチン一般接種!$A:$G, I$4, FALSE), 0)</f>
        <v>25603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173592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19763</v>
      </c>
      <c r="I19" s="55">
        <f>IFERROR(VLOOKUP($A19, ワクチン一般接種!$A:$G, I$4, FALSE), 0)</f>
        <v>19763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19763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17312</v>
      </c>
      <c r="I20" s="55">
        <f>IFERROR(VLOOKUP($A20, ワクチン一般接種!$A:$G, I$4, FALSE), 0)</f>
        <v>17312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17312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33712</v>
      </c>
      <c r="I21" s="55">
        <f>IFERROR(VLOOKUP($A21, ワクチン一般接種!$A:$G, I$4, FALSE), 0)</f>
        <v>33712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255389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45141</v>
      </c>
      <c r="I22" s="55">
        <f>IFERROR(VLOOKUP($A22, ワクチン一般接種!$A:$G, I$4, FALSE), 0)</f>
        <v>45141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217210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45126</v>
      </c>
      <c r="I23" s="55">
        <f>IFERROR(VLOOKUP($A23, ワクチン一般接種!$A:$G, I$4, FALSE), 0)</f>
        <v>45126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239131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13560</v>
      </c>
      <c r="I24" s="55">
        <f>IFERROR(VLOOKUP($A24, ワクチン一般接種!$A:$G, I$4, FALSE), 0)</f>
        <v>13560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13560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33320</v>
      </c>
      <c r="I25" s="55">
        <f>IFERROR(VLOOKUP($A25, ワクチン一般接種!$A:$G, I$4, FALSE), 0)</f>
        <v>33320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260987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27263</v>
      </c>
      <c r="I26" s="55">
        <f>IFERROR(VLOOKUP($A26, ワクチン一般接種!$A:$G, I$4, FALSE), 0)</f>
        <v>27263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27263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21510</v>
      </c>
      <c r="I27" s="55">
        <f>IFERROR(VLOOKUP($A27, ワクチン一般接種!$A:$G, I$4, FALSE), 0)</f>
        <v>21510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21510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6857</v>
      </c>
      <c r="I28" s="55">
        <f>IFERROR(VLOOKUP($A28, ワクチン一般接種!$A:$G, I$4, FALSE), 0)</f>
        <v>6089</v>
      </c>
      <c r="J28" s="55">
        <f>IFERROR(VLOOKUP($A28, ワクチン一般接種!$A:$G, J$4, FALSE), 0)</f>
        <v>0</v>
      </c>
      <c r="K28" s="55">
        <f>IFERROR(VLOOKUP($A28, ワクチン一般接種!$A:$G, K$4, FALSE), 0)</f>
        <v>768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6089</v>
      </c>
      <c r="O28" s="56">
        <f t="shared" si="2"/>
        <v>768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7677</v>
      </c>
      <c r="I29" s="55">
        <f>IFERROR(VLOOKUP($A29, ワクチン一般接種!$A:$G, I$4, FALSE), 0)</f>
        <v>7067</v>
      </c>
      <c r="J29" s="55">
        <f>IFERROR(VLOOKUP($A29, ワクチン一般接種!$A:$G, J$4, FALSE), 0)</f>
        <v>0</v>
      </c>
      <c r="K29" s="55">
        <f>IFERROR(VLOOKUP($A29, ワクチン一般接種!$A:$G, K$4, FALSE), 0)</f>
        <v>610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7067</v>
      </c>
      <c r="O29" s="56">
        <f t="shared" si="2"/>
        <v>610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9487</v>
      </c>
      <c r="I30" s="55">
        <f>IFERROR(VLOOKUP($A30, ワクチン一般接種!$A:$G, I$4, FALSE), 0)</f>
        <v>8608</v>
      </c>
      <c r="J30" s="55">
        <f>IFERROR(VLOOKUP($A30, ワクチン一般接種!$A:$G, J$4, FALSE), 0)</f>
        <v>0</v>
      </c>
      <c r="K30" s="55">
        <f>IFERROR(VLOOKUP($A30, ワクチン一般接種!$A:$G, K$4, FALSE), 0)</f>
        <v>879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8608</v>
      </c>
      <c r="O30" s="56">
        <f t="shared" si="2"/>
        <v>879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39161</v>
      </c>
      <c r="I31" s="55">
        <f>IFERROR(VLOOKUP($A31, ワクチン一般接種!$A:$G, I$4, FALSE), 0)</f>
        <v>34025</v>
      </c>
      <c r="J31" s="55">
        <f>IFERROR(VLOOKUP($A31, ワクチン一般接種!$A:$G, J$4, FALSE), 0)</f>
        <v>0</v>
      </c>
      <c r="K31" s="55">
        <f>IFERROR(VLOOKUP($A31, ワクチン一般接種!$A:$G, K$4, FALSE), 0)</f>
        <v>5136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303003</v>
      </c>
      <c r="O31" s="56">
        <f t="shared" si="2"/>
        <v>68072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37744</v>
      </c>
      <c r="I32" s="55">
        <f>IFERROR(VLOOKUP($A32, ワクチン一般接種!$A:$G, I$4, FALSE), 0)</f>
        <v>32508</v>
      </c>
      <c r="J32" s="55">
        <f>IFERROR(VLOOKUP($A32, ワクチン一般接種!$A:$G, J$4, FALSE), 0)</f>
        <v>0</v>
      </c>
      <c r="K32" s="55">
        <f>IFERROR(VLOOKUP($A32, ワクチン一般接種!$A:$G, K$4, FALSE), 0)</f>
        <v>5236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129673</v>
      </c>
      <c r="O32" s="56">
        <f t="shared" si="2"/>
        <v>48415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55926</v>
      </c>
      <c r="I33" s="55">
        <f>IFERROR(VLOOKUP($A33, ワクチン一般接種!$A:$G, I$4, FALSE), 0)</f>
        <v>50912</v>
      </c>
      <c r="J33" s="55">
        <f>IFERROR(VLOOKUP($A33, ワクチン一般接種!$A:$G, J$4, FALSE), 0)</f>
        <v>0</v>
      </c>
      <c r="K33" s="55">
        <f>IFERROR(VLOOKUP($A33, ワクチン一般接種!$A:$G, K$4, FALSE), 0)</f>
        <v>5014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50912</v>
      </c>
      <c r="O33" s="56">
        <f t="shared" si="2"/>
        <v>5014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74505</v>
      </c>
      <c r="I34" s="55">
        <f>IFERROR(VLOOKUP($A34, ワクチン一般接種!$A:$G, I$4, FALSE), 0)</f>
        <v>68204</v>
      </c>
      <c r="J34" s="55">
        <f>IFERROR(VLOOKUP($A34, ワクチン一般接種!$A:$G, J$4, FALSE), 0)</f>
        <v>0</v>
      </c>
      <c r="K34" s="55">
        <f>IFERROR(VLOOKUP($A34, ワクチン一般接種!$A:$G, K$4, FALSE), 0)</f>
        <v>6301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68204</v>
      </c>
      <c r="O34" s="56">
        <f t="shared" si="2"/>
        <v>6301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99529</v>
      </c>
      <c r="I35" s="55">
        <f>IFERROR(VLOOKUP($A35, ワクチン一般接種!$A:$G, I$4, FALSE), 0)</f>
        <v>85440</v>
      </c>
      <c r="J35" s="55">
        <f>IFERROR(VLOOKUP($A35, ワクチン一般接種!$A:$G, J$4, FALSE), 0)</f>
        <v>0</v>
      </c>
      <c r="K35" s="55">
        <f>IFERROR(VLOOKUP($A35, ワクチン一般接種!$A:$G, K$4, FALSE), 0)</f>
        <v>14089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240695</v>
      </c>
      <c r="O35" s="56">
        <f t="shared" si="2"/>
        <v>82338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130749</v>
      </c>
      <c r="I36" s="55">
        <f>IFERROR(VLOOKUP($A36, ワクチン一般接種!$A:$G, I$4, FALSE), 0)</f>
        <v>108273</v>
      </c>
      <c r="J36" s="55">
        <f>IFERROR(VLOOKUP($A36, ワクチン一般接種!$A:$G, J$4, FALSE), 0)</f>
        <v>0</v>
      </c>
      <c r="K36" s="55">
        <f>IFERROR(VLOOKUP($A36, ワクチン一般接種!$A:$G, K$4, FALSE), 0)</f>
        <v>22476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198560</v>
      </c>
      <c r="O36" s="56">
        <f t="shared" si="2"/>
        <v>100927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164398</v>
      </c>
      <c r="I37" s="55">
        <f>IFERROR(VLOOKUP($A37, ワクチン一般接種!$A:$G, I$4, FALSE), 0)</f>
        <v>137787</v>
      </c>
      <c r="J37" s="55">
        <f>IFERROR(VLOOKUP($A37, ワクチン一般接種!$A:$G, J$4, FALSE), 0)</f>
        <v>0</v>
      </c>
      <c r="K37" s="55">
        <f>IFERROR(VLOOKUP($A37, ワクチン一般接種!$A:$G, K$4, FALSE), 0)</f>
        <v>26611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220746</v>
      </c>
      <c r="O37" s="56">
        <f t="shared" si="2"/>
        <v>125372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159610</v>
      </c>
      <c r="I38" s="55">
        <f>IFERROR(VLOOKUP($A38, ワクチン一般接種!$A:$G, I$4, FALSE), 0)</f>
        <v>134530</v>
      </c>
      <c r="J38" s="55">
        <f>IFERROR(VLOOKUP($A38, ワクチン一般接種!$A:$G, J$4, FALSE), 0)</f>
        <v>0</v>
      </c>
      <c r="K38" s="55">
        <f>IFERROR(VLOOKUP($A38, ワクチン一般接種!$A:$G, K$4, FALSE), 0)</f>
        <v>25080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227959</v>
      </c>
      <c r="O38" s="56">
        <f t="shared" si="2"/>
        <v>150790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130808</v>
      </c>
      <c r="I39" s="55">
        <f>IFERROR(VLOOKUP($A39, ワクチン一般接種!$A:$G, I$4, FALSE), 0)</f>
        <v>111743</v>
      </c>
      <c r="J39" s="55">
        <f>IFERROR(VLOOKUP($A39, ワクチン一般接種!$A:$G, J$4, FALSE), 0)</f>
        <v>0</v>
      </c>
      <c r="K39" s="55">
        <f>IFERROR(VLOOKUP($A39, ワクチン一般接種!$A:$G, K$4, FALSE), 0)</f>
        <v>19065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211236</v>
      </c>
      <c r="O39" s="56">
        <f t="shared" si="2"/>
        <v>162450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142185</v>
      </c>
      <c r="I40" s="55">
        <f>IFERROR(VLOOKUP($A40, ワクチン一般接種!$A:$G, I$4, FALSE), 0)</f>
        <v>125518</v>
      </c>
      <c r="J40" s="55">
        <f>IFERROR(VLOOKUP($A40, ワクチン一般接種!$A:$G, J$4, FALSE), 0)</f>
        <v>0</v>
      </c>
      <c r="K40" s="55">
        <f>IFERROR(VLOOKUP($A40, ワクチン一般接種!$A:$G, K$4, FALSE), 0)</f>
        <v>16667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125518</v>
      </c>
      <c r="O40" s="56">
        <f t="shared" si="2"/>
        <v>16667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194042</v>
      </c>
      <c r="I41" s="55">
        <f>IFERROR(VLOOKUP($A41, ワクチン一般接種!$A:$G, I$4, FALSE), 0)</f>
        <v>178725</v>
      </c>
      <c r="J41" s="55">
        <f>IFERROR(VLOOKUP($A41, ワクチン一般接種!$A:$G, J$4, FALSE), 0)</f>
        <v>0</v>
      </c>
      <c r="K41" s="55">
        <f>IFERROR(VLOOKUP($A41, ワクチン一般接種!$A:$G, K$4, FALSE), 0)</f>
        <v>15317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178725</v>
      </c>
      <c r="O41" s="56">
        <f t="shared" si="2"/>
        <v>15317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216401</v>
      </c>
      <c r="I42" s="55">
        <f>IFERROR(VLOOKUP($A42, ワクチン一般接種!$A:$G, I$4, FALSE), 0)</f>
        <v>189729</v>
      </c>
      <c r="J42" s="55">
        <f>IFERROR(VLOOKUP($A42, ワクチン一般接種!$A:$G, J$4, FALSE), 0)</f>
        <v>0</v>
      </c>
      <c r="K42" s="55">
        <f>IFERROR(VLOOKUP($A42, ワクチン一般接種!$A:$G, K$4, FALSE), 0)</f>
        <v>26672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323572</v>
      </c>
      <c r="O42" s="56">
        <f t="shared" si="2"/>
        <v>242395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261922</v>
      </c>
      <c r="I43" s="55">
        <f>IFERROR(VLOOKUP($A43, ワクチン一般接種!$A:$G, I$4, FALSE), 0)</f>
        <v>226081</v>
      </c>
      <c r="J43" s="55">
        <f>IFERROR(VLOOKUP($A43, ワクチン一般接種!$A:$G, J$4, FALSE), 0)</f>
        <v>0</v>
      </c>
      <c r="K43" s="55">
        <f>IFERROR(VLOOKUP($A43, ワクチン一般接種!$A:$G, K$4, FALSE), 0)</f>
        <v>35841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320658</v>
      </c>
      <c r="O43" s="56">
        <f t="shared" si="2"/>
        <v>191508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313025</v>
      </c>
      <c r="I44" s="55">
        <f>IFERROR(VLOOKUP($A44, ワクチン一般接種!$A:$G, I$4, FALSE), 0)</f>
        <v>278235</v>
      </c>
      <c r="J44" s="55">
        <f>IFERROR(VLOOKUP($A44, ワクチン一般接種!$A:$G, J$4, FALSE), 0)</f>
        <v>0</v>
      </c>
      <c r="K44" s="55">
        <f>IFERROR(VLOOKUP($A44, ワクチン一般接種!$A:$G, K$4, FALSE), 0)</f>
        <v>34790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366398</v>
      </c>
      <c r="O44" s="56">
        <f t="shared" si="2"/>
        <v>214493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302435</v>
      </c>
      <c r="I45" s="55">
        <f>IFERROR(VLOOKUP($A45, ワクチン一般接種!$A:$G, I$4, FALSE), 0)</f>
        <v>288374</v>
      </c>
      <c r="J45" s="55">
        <f>IFERROR(VLOOKUP($A45, ワクチン一般接種!$A:$G, J$4, FALSE), 0)</f>
        <v>0</v>
      </c>
      <c r="K45" s="55">
        <f>IFERROR(VLOOKUP($A45, ワクチン一般接種!$A:$G, K$4, FALSE), 0)</f>
        <v>14061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369796</v>
      </c>
      <c r="O45" s="56">
        <f t="shared" si="2"/>
        <v>123172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275069</v>
      </c>
      <c r="I46" s="55">
        <f>IFERROR(VLOOKUP($A46, ワクチン一般接種!$A:$G, I$4, FALSE), 0)</f>
        <v>249008</v>
      </c>
      <c r="J46" s="55">
        <f>IFERROR(VLOOKUP($A46, ワクチン一般接種!$A:$G, J$4, FALSE), 0)</f>
        <v>0</v>
      </c>
      <c r="K46" s="55">
        <f>IFERROR(VLOOKUP($A46, ワクチン一般接種!$A:$G, K$4, FALSE), 0)</f>
        <v>26061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348926</v>
      </c>
      <c r="O46" s="56">
        <f t="shared" si="2"/>
        <v>175164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289970</v>
      </c>
      <c r="I47" s="55">
        <f>IFERROR(VLOOKUP($A47, ワクチン一般接種!$A:$G, I$4, FALSE), 0)</f>
        <v>264105</v>
      </c>
      <c r="J47" s="55">
        <f>IFERROR(VLOOKUP($A47, ワクチン一般接種!$A:$G, J$4, FALSE), 0)</f>
        <v>0</v>
      </c>
      <c r="K47" s="55">
        <f>IFERROR(VLOOKUP($A47, ワクチン一般接種!$A:$G, K$4, FALSE), 0)</f>
        <v>25865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264105</v>
      </c>
      <c r="O47" s="56">
        <f t="shared" si="2"/>
        <v>25865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327477</v>
      </c>
      <c r="I48" s="55">
        <f>IFERROR(VLOOKUP($A48, ワクチン一般接種!$A:$G, I$4, FALSE), 0)</f>
        <v>307346</v>
      </c>
      <c r="J48" s="55">
        <f>IFERROR(VLOOKUP($A48, ワクチン一般接種!$A:$G, J$4, FALSE), 0)</f>
        <v>0</v>
      </c>
      <c r="K48" s="55">
        <f>IFERROR(VLOOKUP($A48, ワクチン一般接種!$A:$G, K$4, FALSE), 0)</f>
        <v>20131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307346</v>
      </c>
      <c r="O48" s="56">
        <f t="shared" si="2"/>
        <v>20131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419491</v>
      </c>
      <c r="I49" s="55">
        <f>IFERROR(VLOOKUP($A49, ワクチン一般接種!$A:$G, I$4, FALSE), 0)</f>
        <v>402664</v>
      </c>
      <c r="J49" s="55">
        <f>IFERROR(VLOOKUP($A49, ワクチン一般接種!$A:$G, J$4, FALSE), 0)</f>
        <v>9828</v>
      </c>
      <c r="K49" s="55">
        <f>IFERROR(VLOOKUP($A49, ワクチン一般接種!$A:$G, K$4, FALSE), 0)</f>
        <v>6999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549252</v>
      </c>
      <c r="O49" s="56">
        <f t="shared" si="2"/>
        <v>200828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480525</v>
      </c>
      <c r="I50" s="55">
        <f>IFERROR(VLOOKUP($A50, ワクチン一般接種!$A:$G, I$4, FALSE), 0)</f>
        <v>462972</v>
      </c>
      <c r="J50" s="55">
        <f>IFERROR(VLOOKUP($A50, ワクチン一般接種!$A:$G, J$4, FALSE), 0)</f>
        <v>9785</v>
      </c>
      <c r="K50" s="55">
        <f>IFERROR(VLOOKUP($A50, ワクチン一般接種!$A:$G, K$4, FALSE), 0)</f>
        <v>7768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560347</v>
      </c>
      <c r="O50" s="56">
        <f t="shared" si="2"/>
        <v>59830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538332</v>
      </c>
      <c r="I51" s="55">
        <f>IFERROR(VLOOKUP($A51, ワクチン一般接種!$A:$G, I$4, FALSE), 0)</f>
        <v>517659</v>
      </c>
      <c r="J51" s="55">
        <f>IFERROR(VLOOKUP($A51, ワクチン一般接種!$A:$G, J$4, FALSE), 0)</f>
        <v>11473</v>
      </c>
      <c r="K51" s="55">
        <f>IFERROR(VLOOKUP($A51, ワクチン一般接種!$A:$G, K$4, FALSE), 0)</f>
        <v>9200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622547</v>
      </c>
      <c r="O51" s="56">
        <f t="shared" si="2"/>
        <v>58374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542343</v>
      </c>
      <c r="I52" s="55">
        <f>IFERROR(VLOOKUP($A52, ワクチン一般接種!$A:$G, I$4, FALSE), 0)</f>
        <v>498360</v>
      </c>
      <c r="J52" s="55">
        <f>IFERROR(VLOOKUP($A52, ワクチン一般接種!$A:$G, J$4, FALSE), 0)</f>
        <v>12385</v>
      </c>
      <c r="K52" s="55">
        <f>IFERROR(VLOOKUP($A52, ワクチン一般接種!$A:$G, K$4, FALSE), 0)</f>
        <v>31598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595002</v>
      </c>
      <c r="O52" s="56">
        <f t="shared" si="2"/>
        <v>92490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516622</v>
      </c>
      <c r="I53" s="55">
        <f>IFERROR(VLOOKUP($A53, ワクチン一般接種!$A:$G, I$4, FALSE), 0)</f>
        <v>472784</v>
      </c>
      <c r="J53" s="55">
        <f>IFERROR(VLOOKUP($A53, ワクチン一般接種!$A:$G, J$4, FALSE), 0)</f>
        <v>14265</v>
      </c>
      <c r="K53" s="55">
        <f>IFERROR(VLOOKUP($A53, ワクチン一般接種!$A:$G, K$4, FALSE), 0)</f>
        <v>29573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574790</v>
      </c>
      <c r="O53" s="56">
        <f t="shared" si="2"/>
        <v>106348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488612</v>
      </c>
      <c r="I54" s="55">
        <f>IFERROR(VLOOKUP($A54, ワクチン一般接種!$A:$G, I$4, FALSE), 0)</f>
        <v>426523</v>
      </c>
      <c r="J54" s="55">
        <f>IFERROR(VLOOKUP($A54, ワクチン一般接種!$A:$G, J$4, FALSE), 0)</f>
        <v>15528</v>
      </c>
      <c r="K54" s="55">
        <f>IFERROR(VLOOKUP($A54, ワクチン一般接種!$A:$G, K$4, FALSE), 0)</f>
        <v>46561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442051</v>
      </c>
      <c r="O54" s="56">
        <f t="shared" si="2"/>
        <v>46561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503483</v>
      </c>
      <c r="I55" s="55">
        <f>IFERROR(VLOOKUP($A55, ワクチン一般接種!$A:$G, I$4, FALSE), 0)</f>
        <v>428030</v>
      </c>
      <c r="J55" s="55">
        <f>IFERROR(VLOOKUP($A55, ワクチン一般接種!$A:$G, J$4, FALSE), 0)</f>
        <v>15930</v>
      </c>
      <c r="K55" s="55">
        <f>IFERROR(VLOOKUP($A55, ワクチン一般接種!$A:$G, K$4, FALSE), 0)</f>
        <v>59523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443960</v>
      </c>
      <c r="O55" s="56">
        <f t="shared" si="2"/>
        <v>59523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574606</v>
      </c>
      <c r="I56" s="55">
        <f>IFERROR(VLOOKUP($A56, ワクチン一般接種!$A:$G, I$4, FALSE), 0)</f>
        <v>480546</v>
      </c>
      <c r="J56" s="55">
        <f>IFERROR(VLOOKUP($A56, ワクチン一般接種!$A:$G, J$4, FALSE), 0)</f>
        <v>18315</v>
      </c>
      <c r="K56" s="55">
        <f>IFERROR(VLOOKUP($A56, ワクチン一般接種!$A:$G, K$4, FALSE), 0)</f>
        <v>75745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630866</v>
      </c>
      <c r="O56" s="56">
        <f t="shared" si="2"/>
        <v>216995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657067</v>
      </c>
      <c r="I57" s="55">
        <f>IFERROR(VLOOKUP($A57, ワクチン一般接種!$A:$G, I$4, FALSE), 0)</f>
        <v>546742</v>
      </c>
      <c r="J57" s="55">
        <f>IFERROR(VLOOKUP($A57, ワクチン一般接種!$A:$G, J$4, FALSE), 0)</f>
        <v>19192</v>
      </c>
      <c r="K57" s="55">
        <f>IFERROR(VLOOKUP($A57, ワクチン一般接種!$A:$G, K$4, FALSE), 0)</f>
        <v>91133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632321</v>
      </c>
      <c r="O57" s="56">
        <f t="shared" si="2"/>
        <v>183803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704083</v>
      </c>
      <c r="I58" s="55">
        <f>IFERROR(VLOOKUP($A58, ワクチン一般接種!$A:$G, I$4, FALSE), 0)</f>
        <v>567290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117178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658361</v>
      </c>
      <c r="O58" s="56">
        <f t="shared" si="2"/>
        <v>204848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705199</v>
      </c>
      <c r="I59" s="55">
        <f>IFERROR(VLOOKUP($A59, ワクチン一般接種!$A:$G, I$4, FALSE), 0)</f>
        <v>569394</v>
      </c>
      <c r="J59" s="55">
        <f>IFERROR(VLOOKUP($A59, ワクチン一般接種!$A:$G, J$4, FALSE), 0)</f>
        <v>19984</v>
      </c>
      <c r="K59" s="55">
        <f>IFERROR(VLOOKUP($A59, ワクチン一般接種!$A:$G, K$4, FALSE), 0)</f>
        <v>115821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649144</v>
      </c>
      <c r="O59" s="56">
        <f t="shared" si="2"/>
        <v>199212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661819</v>
      </c>
      <c r="I60" s="55">
        <f>IFERROR(VLOOKUP($A60, ワクチン一般接種!$A:$G, I$4, FALSE), 0)</f>
        <v>546177</v>
      </c>
      <c r="J60" s="55">
        <f>IFERROR(VLOOKUP($A60, ワクチン一般接種!$A:$G, J$4, FALSE), 0)</f>
        <v>20196</v>
      </c>
      <c r="K60" s="55">
        <f>IFERROR(VLOOKUP($A60, ワクチン一般接種!$A:$G, K$4, FALSE), 0)</f>
        <v>95446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629936</v>
      </c>
      <c r="O60" s="56">
        <f t="shared" si="2"/>
        <v>191086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669259</v>
      </c>
      <c r="I61" s="55">
        <f>IFERROR(VLOOKUP($A61, ワクチン一般接種!$A:$G, I$4, FALSE), 0)</f>
        <v>536532</v>
      </c>
      <c r="J61" s="55">
        <f>IFERROR(VLOOKUP($A61, ワクチン一般接種!$A:$G, J$4, FALSE), 0)</f>
        <v>20364</v>
      </c>
      <c r="K61" s="55">
        <f>IFERROR(VLOOKUP($A61, ワクチン一般接種!$A:$G, K$4, FALSE), 0)</f>
        <v>112363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556896</v>
      </c>
      <c r="O61" s="56">
        <f t="shared" si="2"/>
        <v>112363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687837</v>
      </c>
      <c r="I62" s="55">
        <f>IFERROR(VLOOKUP($A62, ワクチン一般接種!$A:$G, I$4, FALSE), 0)</f>
        <v>496043</v>
      </c>
      <c r="J62" s="55">
        <f>IFERROR(VLOOKUP($A62, ワクチン一般接種!$A:$G, J$4, FALSE), 0)</f>
        <v>22755</v>
      </c>
      <c r="K62" s="55">
        <f>IFERROR(VLOOKUP($A62, ワクチン一般接種!$A:$G, K$4, FALSE), 0)</f>
        <v>169039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518798</v>
      </c>
      <c r="O62" s="56">
        <f t="shared" si="2"/>
        <v>169039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730264</v>
      </c>
      <c r="I63" s="55">
        <f>IFERROR(VLOOKUP($A63, ワクチン一般接種!$A:$G, I$4, FALSE), 0)</f>
        <v>541451</v>
      </c>
      <c r="J63" s="55">
        <f>IFERROR(VLOOKUP($A63, ワクチン一般接種!$A:$G, J$4, FALSE), 0)</f>
        <v>28873</v>
      </c>
      <c r="K63" s="55">
        <f>IFERROR(VLOOKUP($A63, ワクチン一般接種!$A:$G, K$4, FALSE), 0)</f>
        <v>159940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676905</v>
      </c>
      <c r="O63" s="56">
        <f t="shared" si="2"/>
        <v>292696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805823</v>
      </c>
      <c r="I64" s="55">
        <f>IFERROR(VLOOKUP($A64, ワクチン一般接種!$A:$G, I$4, FALSE), 0)</f>
        <v>584481</v>
      </c>
      <c r="J64" s="55">
        <f>IFERROR(VLOOKUP($A64, ワクチン一般接種!$A:$G, J$4, FALSE), 0)</f>
        <v>29075</v>
      </c>
      <c r="K64" s="55">
        <f>IFERROR(VLOOKUP($A64, ワクチン一般接種!$A:$G, K$4, FALSE), 0)</f>
        <v>192267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686235</v>
      </c>
      <c r="O64" s="56">
        <f t="shared" si="2"/>
        <v>281510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840277</v>
      </c>
      <c r="I65" s="55">
        <f>IFERROR(VLOOKUP($A65, ワクチン一般接種!$A:$G, I$4, FALSE), 0)</f>
        <v>573605</v>
      </c>
      <c r="J65" s="55">
        <f>IFERROR(VLOOKUP($A65, ワクチン一般接種!$A:$G, J$4, FALSE), 0)</f>
        <v>26920</v>
      </c>
      <c r="K65" s="55">
        <f>IFERROR(VLOOKUP($A65, ワクチン一般接種!$A:$G, K$4, FALSE), 0)</f>
        <v>239752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669266</v>
      </c>
      <c r="O65" s="56">
        <f t="shared" si="2"/>
        <v>338395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837692</v>
      </c>
      <c r="I66" s="55">
        <f>IFERROR(VLOOKUP($A66, ワクチン一般接種!$A:$G, I$4, FALSE), 0)</f>
        <v>559916</v>
      </c>
      <c r="J66" s="55">
        <f>IFERROR(VLOOKUP($A66, ワクチン一般接種!$A:$G, J$4, FALSE), 0)</f>
        <v>28468</v>
      </c>
      <c r="K66" s="55">
        <f>IFERROR(VLOOKUP($A66, ワクチン一般接種!$A:$G, K$4, FALSE), 0)</f>
        <v>249308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642353</v>
      </c>
      <c r="O66" s="56">
        <f t="shared" si="2"/>
        <v>331930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800464</v>
      </c>
      <c r="I67" s="55">
        <f>IFERROR(VLOOKUP($A67, ワクチン一般接種!$A:$G, I$4, FALSE), 0)</f>
        <v>555837</v>
      </c>
      <c r="J67" s="55">
        <f>IFERROR(VLOOKUP($A67, ワクチン一般接種!$A:$G, J$4, FALSE), 0)</f>
        <v>28551</v>
      </c>
      <c r="K67" s="55">
        <f>IFERROR(VLOOKUP($A67, ワクチン一般接種!$A:$G, K$4, FALSE), 0)</f>
        <v>216076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640891</v>
      </c>
      <c r="O67" s="56">
        <f t="shared" si="2"/>
        <v>307556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810565</v>
      </c>
      <c r="I68" s="55">
        <f>IFERROR(VLOOKUP($A68, ワクチン一般接種!$A:$G, I$4, FALSE), 0)</f>
        <v>540877</v>
      </c>
      <c r="J68" s="55">
        <f>IFERROR(VLOOKUP($A68, ワクチン一般接種!$A:$G, J$4, FALSE), 0)</f>
        <v>32734</v>
      </c>
      <c r="K68" s="55">
        <f>IFERROR(VLOOKUP($A68, ワクチン一般接種!$A:$G, K$4, FALSE), 0)</f>
        <v>236954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573611</v>
      </c>
      <c r="O68" s="56">
        <f t="shared" si="2"/>
        <v>236954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815123</v>
      </c>
      <c r="I69" s="55">
        <f>IFERROR(VLOOKUP($A69, ワクチン一般接種!$A:$G, I$4, FALSE), 0)</f>
        <v>495150</v>
      </c>
      <c r="J69" s="55">
        <f>IFERROR(VLOOKUP($A69, ワクチン一般接種!$A:$G, J$4, FALSE), 0)</f>
        <v>33522</v>
      </c>
      <c r="K69" s="55">
        <f>IFERROR(VLOOKUP($A69, ワクチン一般接種!$A:$G, K$4, FALSE), 0)</f>
        <v>286451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528672</v>
      </c>
      <c r="O69" s="56">
        <f t="shared" si="2"/>
        <v>286451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821102</v>
      </c>
      <c r="I70" s="55">
        <f>IFERROR(VLOOKUP($A70, ワクチン一般接種!$A:$G, I$4, FALSE), 0)</f>
        <v>456834</v>
      </c>
      <c r="J70" s="55">
        <f>IFERROR(VLOOKUP($A70, ワクチン一般接種!$A:$G, J$4, FALSE), 0)</f>
        <v>26469</v>
      </c>
      <c r="K70" s="55">
        <f>IFERROR(VLOOKUP($A70, ワクチン一般接種!$A:$G, K$4, FALSE), 0)</f>
        <v>337799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574732</v>
      </c>
      <c r="O70" s="56">
        <f t="shared" si="2"/>
        <v>461335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889504</v>
      </c>
      <c r="I71" s="55">
        <f>IFERROR(VLOOKUP($A71, ワクチン一般接種!$A:$G, I$4, FALSE), 0)</f>
        <v>482546</v>
      </c>
      <c r="J71" s="55">
        <f>IFERROR(VLOOKUP($A71, ワクチン一般接種!$A:$G, J$4, FALSE), 0)</f>
        <v>25766</v>
      </c>
      <c r="K71" s="55">
        <f>IFERROR(VLOOKUP($A71, ワクチン一般接種!$A:$G, K$4, FALSE), 0)</f>
        <v>381192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551727</v>
      </c>
      <c r="O71" s="56">
        <f t="shared" ref="O71:O134" si="4">IF($A71="", "", F71+G71+K71+L71)</f>
        <v>453140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914200</v>
      </c>
      <c r="I72" s="55">
        <f>IFERROR(VLOOKUP($A72, ワクチン一般接種!$A:$G, I$4, FALSE), 0)</f>
        <v>461961</v>
      </c>
      <c r="J72" s="55">
        <f>IFERROR(VLOOKUP($A72, ワクチン一般接種!$A:$G, J$4, FALSE), 0)</f>
        <v>26470</v>
      </c>
      <c r="K72" s="55">
        <f>IFERROR(VLOOKUP($A72, ワクチン一般接種!$A:$G, K$4, FALSE), 0)</f>
        <v>425769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535125</v>
      </c>
      <c r="O72" s="56">
        <f t="shared" si="4"/>
        <v>497810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893335</v>
      </c>
      <c r="I73" s="55">
        <f>IFERROR(VLOOKUP($A73, ワクチン一般接種!$A:$G, I$4, FALSE), 0)</f>
        <v>463093</v>
      </c>
      <c r="J73" s="55">
        <f>IFERROR(VLOOKUP($A73, ワクチン一般接種!$A:$G, J$4, FALSE), 0)</f>
        <v>28618</v>
      </c>
      <c r="K73" s="55">
        <f>IFERROR(VLOOKUP($A73, ワクチン一般接種!$A:$G, K$4, FALSE), 0)</f>
        <v>401624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543248</v>
      </c>
      <c r="O73" s="56">
        <f t="shared" si="4"/>
        <v>479417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816116</v>
      </c>
      <c r="I74" s="55">
        <f>IFERROR(VLOOKUP($A74, ワクチン一般接種!$A:$G, I$4, FALSE), 0)</f>
        <v>421561</v>
      </c>
      <c r="J74" s="55">
        <f>IFERROR(VLOOKUP($A74, ワクチン一般接種!$A:$G, J$4, FALSE), 0)</f>
        <v>27855</v>
      </c>
      <c r="K74" s="55">
        <f>IFERROR(VLOOKUP($A74, ワクチン一般接種!$A:$G, K$4, FALSE), 0)</f>
        <v>366700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501673</v>
      </c>
      <c r="O74" s="56">
        <f t="shared" si="4"/>
        <v>440391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807741</v>
      </c>
      <c r="I75" s="55">
        <f>IFERROR(VLOOKUP($A75, ワクチン一般接種!$A:$G, I$4, FALSE), 0)</f>
        <v>458271</v>
      </c>
      <c r="J75" s="55">
        <f>IFERROR(VLOOKUP($A75, ワクチン一般接種!$A:$G, J$4, FALSE), 0)</f>
        <v>35042</v>
      </c>
      <c r="K75" s="55">
        <f>IFERROR(VLOOKUP($A75, ワクチン一般接種!$A:$G, K$4, FALSE), 0)</f>
        <v>314428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493313</v>
      </c>
      <c r="O75" s="56">
        <f t="shared" si="4"/>
        <v>314428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788256</v>
      </c>
      <c r="I76" s="55">
        <f>IFERROR(VLOOKUP($A76, ワクチン一般接種!$A:$G, I$4, FALSE), 0)</f>
        <v>439758</v>
      </c>
      <c r="J76" s="55">
        <f>IFERROR(VLOOKUP($A76, ワクチン一般接種!$A:$G, J$4, FALSE), 0)</f>
        <v>35506</v>
      </c>
      <c r="K76" s="55">
        <f>IFERROR(VLOOKUP($A76, ワクチン一般接種!$A:$G, K$4, FALSE), 0)</f>
        <v>312992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475264</v>
      </c>
      <c r="O76" s="56">
        <f t="shared" si="4"/>
        <v>312992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771674</v>
      </c>
      <c r="I77" s="55">
        <f>IFERROR(VLOOKUP($A77, ワクチン一般接種!$A:$G, I$4, FALSE), 0)</f>
        <v>397523</v>
      </c>
      <c r="J77" s="55">
        <f>IFERROR(VLOOKUP($A77, ワクチン一般接種!$A:$G, J$4, FALSE), 0)</f>
        <v>31732</v>
      </c>
      <c r="K77" s="55">
        <f>IFERROR(VLOOKUP($A77, ワクチン一般接種!$A:$G, K$4, FALSE), 0)</f>
        <v>340144</v>
      </c>
      <c r="L77" s="55">
        <f>IFERROR(VLOOKUP($A77, ワクチン一般接種!$A:$G, L$4, FALSE), 0)</f>
        <v>2275</v>
      </c>
      <c r="M77" s="57">
        <f t="shared" si="5"/>
        <v>44368</v>
      </c>
      <c r="N77" s="56">
        <f t="shared" si="3"/>
        <v>504252</v>
      </c>
      <c r="O77" s="56">
        <f t="shared" si="4"/>
        <v>466202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776532</v>
      </c>
      <c r="I78" s="55">
        <f>IFERROR(VLOOKUP($A78, ワクチン一般接種!$A:$G, I$4, FALSE), 0)</f>
        <v>375980</v>
      </c>
      <c r="J78" s="55">
        <f>IFERROR(VLOOKUP($A78, ワクチン一般接種!$A:$G, J$4, FALSE), 0)</f>
        <v>30942</v>
      </c>
      <c r="K78" s="55">
        <f>IFERROR(VLOOKUP($A78, ワクチン一般接種!$A:$G, K$4, FALSE), 0)</f>
        <v>367398</v>
      </c>
      <c r="L78" s="55">
        <f>IFERROR(VLOOKUP($A78, ワクチン一般接種!$A:$G, L$4, FALSE), 0)</f>
        <v>2212</v>
      </c>
      <c r="M78" s="57">
        <f t="shared" si="5"/>
        <v>44369</v>
      </c>
      <c r="N78" s="56">
        <f t="shared" si="3"/>
        <v>453341</v>
      </c>
      <c r="O78" s="56">
        <f t="shared" si="4"/>
        <v>417326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636939</v>
      </c>
      <c r="I79" s="55">
        <f>IFERROR(VLOOKUP($A79, ワクチン一般接種!$A:$G, I$4, FALSE), 0)</f>
        <v>301895</v>
      </c>
      <c r="J79" s="55">
        <f>IFERROR(VLOOKUP($A79, ワクチン一般接種!$A:$G, J$4, FALSE), 0)</f>
        <v>30472</v>
      </c>
      <c r="K79" s="55">
        <f>IFERROR(VLOOKUP($A79, ワクチン一般接種!$A:$G, K$4, FALSE), 0)</f>
        <v>301670</v>
      </c>
      <c r="L79" s="55">
        <f>IFERROR(VLOOKUP($A79, ワクチン一般接種!$A:$G, L$4, FALSE), 0)</f>
        <v>2902</v>
      </c>
      <c r="M79" s="57">
        <f t="shared" si="5"/>
        <v>44370</v>
      </c>
      <c r="N79" s="56">
        <f t="shared" si="3"/>
        <v>384021</v>
      </c>
      <c r="O79" s="56">
        <f t="shared" si="4"/>
        <v>364404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ワクチン一般接種!$A:$G, H$4, FALSE), 0)</f>
        <v>0</v>
      </c>
      <c r="I80" s="55">
        <f>IFERROR(VLOOKUP($A80, ワクチン一般接種!$A:$G, I$4, FALSE), 0)</f>
        <v>0</v>
      </c>
      <c r="J80" s="55">
        <f>IFERROR(VLOOKUP($A80, ワクチン一般接種!$A:$G, J$4, FALSE), 0)</f>
        <v>0</v>
      </c>
      <c r="K80" s="55">
        <f>IFERROR(VLOOKUP($A80, ワクチン一般接種!$A:$G, K$4, FALSE), 0)</f>
        <v>0</v>
      </c>
      <c r="L80" s="55">
        <f>IFERROR(VLOOKUP($A80, ワクチン一般接種!$A:$G,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ワクチン一般接種!$A:$G, H$4, FALSE), 0)</f>
        <v>0</v>
      </c>
      <c r="I81" s="55">
        <f>IFERROR(VLOOKUP($A81, ワクチン一般接種!$A:$G, I$4, FALSE), 0)</f>
        <v>0</v>
      </c>
      <c r="J81" s="55">
        <f>IFERROR(VLOOKUP($A81, ワクチン一般接種!$A:$G, J$4, FALSE), 0)</f>
        <v>0</v>
      </c>
      <c r="K81" s="55">
        <f>IFERROR(VLOOKUP($A81, ワクチン一般接種!$A:$G, K$4, FALSE), 0)</f>
        <v>0</v>
      </c>
      <c r="L81" s="55">
        <f>IFERROR(VLOOKUP($A81, ワクチン一般接種!$A:$G,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0</v>
      </c>
      <c r="I82" s="55">
        <f>IFERROR(VLOOKUP($A82, ワクチン一般接種!$A:$G, I$4, FALSE), 0)</f>
        <v>0</v>
      </c>
      <c r="J82" s="55">
        <f>IFERROR(VLOOKUP($A82, ワクチン一般接種!$A:$G, J$4, FALSE), 0)</f>
        <v>0</v>
      </c>
      <c r="K82" s="55">
        <f>IFERROR(VLOOKUP($A82, ワクチン一般接種!$A:$G, K$4, FALSE), 0)</f>
        <v>0</v>
      </c>
      <c r="L82" s="55">
        <f>IFERROR(VLOOKUP($A82, ワクチン一般接種!$A:$G,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0</v>
      </c>
      <c r="I83" s="55">
        <f>IFERROR(VLOOKUP($A83, ワクチン一般接種!$A:$G, I$4, FALSE), 0)</f>
        <v>0</v>
      </c>
      <c r="J83" s="55">
        <f>IFERROR(VLOOKUP($A83, ワクチン一般接種!$A:$G, J$4, FALSE), 0)</f>
        <v>0</v>
      </c>
      <c r="K83" s="55">
        <f>IFERROR(VLOOKUP($A83, ワクチン一般接種!$A:$G, K$4, FALSE), 0)</f>
        <v>0</v>
      </c>
      <c r="L83" s="55">
        <f>IFERROR(VLOOKUP($A83, ワクチン一般接種!$A:$G,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44371</v>
      </c>
      <c r="B3" s="26" t="s">
        <v>153</v>
      </c>
      <c r="C3" s="26">
        <f>IF(D21="", "", D21)</f>
        <v>786353</v>
      </c>
      <c r="D3" s="26">
        <f>IF(C21="", "", C21)</f>
        <v>15269252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17907</v>
      </c>
      <c r="I3" s="26" t="str">
        <f t="shared" si="1"/>
        <v/>
      </c>
      <c r="J3" s="26">
        <f t="shared" si="1"/>
        <v>629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753300</v>
      </c>
      <c r="N3" s="26">
        <f t="shared" si="2"/>
        <v>14548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44371</v>
      </c>
      <c r="B4" s="26" t="s">
        <v>154</v>
      </c>
      <c r="C4" s="26">
        <f>IF(D22="", "", D22)</f>
        <v>3072</v>
      </c>
      <c r="D4" s="26">
        <f>IF(C22="", "", C22)</f>
        <v>750300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2978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51"/>
      <c r="O7" s="27"/>
      <c r="P7" s="27"/>
    </row>
    <row r="8" spans="1:17" x14ac:dyDescent="0.55000000000000004">
      <c r="A8" s="113" t="s">
        <v>294</v>
      </c>
      <c r="B8" s="113"/>
      <c r="C8" s="113"/>
      <c r="D8" s="113"/>
      <c r="E8" s="113"/>
      <c r="F8" s="113"/>
      <c r="G8" s="113"/>
      <c r="H8" s="113"/>
      <c r="I8" s="113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24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9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15269252</v>
      </c>
      <c r="D12" s="49">
        <v>786353</v>
      </c>
      <c r="E12" s="49">
        <v>17907</v>
      </c>
      <c r="F12" s="49">
        <v>629</v>
      </c>
      <c r="G12" s="49">
        <v>753300</v>
      </c>
      <c r="H12" s="49">
        <v>14548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750300</v>
      </c>
      <c r="D13" s="49">
        <v>3072</v>
      </c>
      <c r="E13" s="49">
        <v>89</v>
      </c>
      <c r="F13" s="49">
        <v>0</v>
      </c>
      <c r="G13" s="49">
        <v>2978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16020381</v>
      </c>
      <c r="D15" s="48">
        <f t="shared" si="3"/>
        <v>789440</v>
      </c>
      <c r="E15" s="48">
        <f t="shared" si="3"/>
        <v>17996</v>
      </c>
      <c r="F15" s="48">
        <f t="shared" si="3"/>
        <v>629</v>
      </c>
      <c r="G15" s="48">
        <f t="shared" si="3"/>
        <v>756293</v>
      </c>
      <c r="H15" s="48">
        <f t="shared" si="3"/>
        <v>14553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3" t="s">
        <v>157</v>
      </c>
      <c r="D18" s="119"/>
      <c r="E18" s="113" t="s">
        <v>169</v>
      </c>
      <c r="F18" s="119"/>
      <c r="G18" s="119"/>
      <c r="H18" s="113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3" t="s">
        <v>158</v>
      </c>
      <c r="I19" s="119"/>
      <c r="J19" s="119"/>
      <c r="K19" s="119"/>
      <c r="L19" s="119"/>
      <c r="M19" s="119"/>
      <c r="N19" s="119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15269252</v>
      </c>
      <c r="D21" s="28">
        <f t="shared" si="4"/>
        <v>786353</v>
      </c>
      <c r="E21" s="3"/>
      <c r="F21" s="3"/>
      <c r="G21" s="3"/>
      <c r="H21" s="3"/>
      <c r="I21" s="28">
        <f>E12</f>
        <v>17907</v>
      </c>
      <c r="J21" s="3"/>
      <c r="K21" s="28">
        <f>F12</f>
        <v>629</v>
      </c>
      <c r="L21" s="3"/>
      <c r="M21" s="3"/>
      <c r="N21" s="16">
        <f>G21</f>
        <v>0</v>
      </c>
      <c r="O21" s="28">
        <f t="shared" ref="O21:P23" si="5">G12</f>
        <v>753300</v>
      </c>
      <c r="P21" s="28">
        <f t="shared" si="5"/>
        <v>14548</v>
      </c>
    </row>
    <row r="22" spans="1:16" x14ac:dyDescent="0.55000000000000004">
      <c r="B22" s="26" t="s">
        <v>167</v>
      </c>
      <c r="C22" s="28">
        <f t="shared" si="4"/>
        <v>750300</v>
      </c>
      <c r="D22" s="28">
        <f t="shared" si="4"/>
        <v>3072</v>
      </c>
      <c r="E22" s="3"/>
      <c r="F22" s="3"/>
      <c r="G22" s="3"/>
      <c r="H22" s="3"/>
      <c r="I22" s="28">
        <f>E13</f>
        <v>89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2978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16020381</v>
      </c>
      <c r="D24" s="26">
        <f t="shared" si="6"/>
        <v>789440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17996</v>
      </c>
      <c r="J24" s="26">
        <f t="shared" si="6"/>
        <v>0</v>
      </c>
      <c r="K24" s="26">
        <f t="shared" si="6"/>
        <v>629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756293</v>
      </c>
      <c r="P24" s="26">
        <f t="shared" si="6"/>
        <v>14553</v>
      </c>
    </row>
    <row r="26" spans="1:16" x14ac:dyDescent="0.55000000000000004">
      <c r="F26" s="113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23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44370</v>
      </c>
      <c r="C5" s="30" t="s">
        <v>7</v>
      </c>
      <c r="D5" s="40">
        <f>IFERROR(INT(TRIM(SUBSTITUTE(VLOOKUP($A5&amp;"*",各都道府県の状況!$A:$I,D$3,FALSE), "※5", ""))), "")</f>
        <v>41110</v>
      </c>
      <c r="E5" s="40">
        <f>IFERROR(INT(TRIM(SUBSTITUTE(VLOOKUP($A5&amp;"*",各都道府県の状況!$A:$I,E$3,FALSE), "※5", ""))), "")</f>
        <v>763360</v>
      </c>
      <c r="F5" s="40">
        <f>IFERROR(INT(TRIM(SUBSTITUTE(VLOOKUP($A5&amp;"*",各都道府県の状況!$A:$I,F$3,FALSE), "※5", ""))), "")</f>
        <v>37789</v>
      </c>
      <c r="G5" s="40">
        <f>IFERROR(INT(TRIM(SUBSTITUTE(VLOOKUP($A5&amp;"*",各都道府県の状況!$A:$I,G$3,FALSE), "※5", ""))), "")</f>
        <v>1369</v>
      </c>
      <c r="H5" s="40">
        <f>IFERROR(INT(TRIM(SUBSTITUTE(VLOOKUP($A5&amp;"*",各都道府県の状況!$A:$I,H$3,FALSE), "※5", ""))), "")</f>
        <v>2053</v>
      </c>
      <c r="I5" s="40">
        <f>IFERROR(INT(TRIM(SUBSTITUTE(VLOOKUP($A5&amp;"*",各都道府県の状況!$A:$I,I$3,FALSE), "※5", ""))), "")</f>
        <v>25</v>
      </c>
      <c r="J5" s="2"/>
    </row>
    <row r="6" spans="1:10" x14ac:dyDescent="0.55000000000000004">
      <c r="A6" s="12" t="s">
        <v>182</v>
      </c>
      <c r="B6" s="13">
        <f t="shared" si="0"/>
        <v>44370</v>
      </c>
      <c r="C6" s="30" t="s">
        <v>11</v>
      </c>
      <c r="D6" s="40">
        <f>IFERROR(INT(TRIM(SUBSTITUTE(VLOOKUP($A6&amp;"*",各都道府県の状況!$A:$I,D$3,FALSE), "※5", ""))), "")</f>
        <v>2455</v>
      </c>
      <c r="E6" s="40">
        <f>IFERROR(INT(TRIM(SUBSTITUTE(VLOOKUP($A6&amp;"*",各都道府県の状況!$A:$I,E$3,FALSE), "※5", ""))), "")</f>
        <v>49382</v>
      </c>
      <c r="F6" s="40">
        <f>IFERROR(INT(TRIM(SUBSTITUTE(VLOOKUP($A6&amp;"*",各都道府県の状況!$A:$I,F$3,FALSE), "※5", ""))), "")</f>
        <v>2403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44370</v>
      </c>
      <c r="C7" s="30" t="s">
        <v>12</v>
      </c>
      <c r="D7" s="40">
        <f>IFERROR(INT(TRIM(SUBSTITUTE(VLOOKUP($A7&amp;"*",各都道府県の状況!$A:$I,D$3,FALSE), "※5", ""))), "")</f>
        <v>1643</v>
      </c>
      <c r="E7" s="40">
        <f>IFERROR(INT(TRIM(SUBSTITUTE(VLOOKUP($A7&amp;"*",各都道府県の状況!$A:$I,E$3,FALSE), "※5", ""))), "")</f>
        <v>82963</v>
      </c>
      <c r="F7" s="40">
        <f>IFERROR(INT(TRIM(SUBSTITUTE(VLOOKUP($A7&amp;"*",各都道府県の状況!$A:$I,F$3,FALSE), "※5", ""))), "")</f>
        <v>1539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58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44370</v>
      </c>
      <c r="C8" s="30" t="s">
        <v>13</v>
      </c>
      <c r="D8" s="40">
        <f>IFERROR(INT(TRIM(SUBSTITUTE(VLOOKUP($A8&amp;"*",各都道府県の状況!$A:$I,D$3,FALSE), "※5", ""))), "")</f>
        <v>9085</v>
      </c>
      <c r="E8" s="40">
        <f>IFERROR(INT(TRIM(SUBSTITUTE(VLOOKUP($A8&amp;"*",各都道府県の状況!$A:$I,E$3,FALSE), "※5", ""))), "")</f>
        <v>154372</v>
      </c>
      <c r="F8" s="40">
        <f>IFERROR(INT(TRIM(SUBSTITUTE(VLOOKUP($A8&amp;"*",各都道府県の状況!$A:$I,F$3,FALSE), "※5", ""))), "")</f>
        <v>8928</v>
      </c>
      <c r="G8" s="40">
        <f>IFERROR(INT(TRIM(SUBSTITUTE(VLOOKUP($A8&amp;"*",各都道府県の状況!$A:$I,G$3,FALSE), "※5", ""))), "")</f>
        <v>87</v>
      </c>
      <c r="H8" s="40">
        <f>IFERROR(INT(TRIM(SUBSTITUTE(VLOOKUP($A8&amp;"*",各都道府県の状況!$A:$I,H$3,FALSE), "※5", ""))), "")</f>
        <v>63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44370</v>
      </c>
      <c r="C9" s="30" t="s">
        <v>14</v>
      </c>
      <c r="D9" s="40">
        <f>IFERROR(INT(TRIM(SUBSTITUTE(VLOOKUP($A9&amp;"*",各都道府県の状況!$A:$I,D$3,FALSE), "※5", ""))), "")</f>
        <v>787</v>
      </c>
      <c r="E9" s="40">
        <f>IFERROR(INT(TRIM(SUBSTITUTE(VLOOKUP($A9&amp;"*",各都道府県の状況!$A:$I,E$3,FALSE), "※5", ""))), "")</f>
        <v>14508</v>
      </c>
      <c r="F9" s="40">
        <f>IFERROR(INT(TRIM(SUBSTITUTE(VLOOKUP($A9&amp;"*",各都道府県の状況!$A:$I,F$3,FALSE), "※5", ""))), "")</f>
        <v>740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27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44370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64402</v>
      </c>
      <c r="F10" s="40">
        <f>IFERROR(INT(TRIM(SUBSTITUTE(VLOOKUP($A10&amp;"*",各都道府県の状況!$A:$I,F$3,FALSE), "※5", ""))), "")</f>
        <v>1950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23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44370</v>
      </c>
      <c r="C11" s="30" t="s">
        <v>16</v>
      </c>
      <c r="D11" s="40">
        <f>IFERROR(INT(TRIM(SUBSTITUTE(VLOOKUP($A11&amp;"*",各都道府県の状況!$A:$I,D$3,FALSE), "※5", ""))), "")</f>
        <v>4803</v>
      </c>
      <c r="E11" s="40">
        <f>IFERROR(INT(TRIM(SUBSTITUTE(VLOOKUP($A11&amp;"*",各都道府県の状況!$A:$I,E$3,FALSE), "※5", ""))), "")</f>
        <v>272553</v>
      </c>
      <c r="F11" s="40">
        <f>IFERROR(INT(TRIM(SUBSTITUTE(VLOOKUP($A11&amp;"*",各都道府県の状況!$A:$I,F$3,FALSE), "※5", ""))), "")</f>
        <v>4535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107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44370</v>
      </c>
      <c r="C12" s="30" t="s">
        <v>17</v>
      </c>
      <c r="D12" s="40">
        <f>IFERROR(INT(TRIM(SUBSTITUTE(VLOOKUP($A12&amp;"*",各都道府県の状況!$A:$I,D$3,FALSE), "※5", ""))), "")</f>
        <v>10315</v>
      </c>
      <c r="E12" s="40">
        <f>IFERROR(INT(TRIM(SUBSTITUTE(VLOOKUP($A12&amp;"*",各都道府県の状況!$A:$I,E$3,FALSE), "※5", ""))), "")</f>
        <v>33116</v>
      </c>
      <c r="F12" s="40">
        <f>IFERROR(INT(TRIM(SUBSTITUTE(VLOOKUP($A12&amp;"*",各都道府県の状況!$A:$I,F$3,FALSE), "※5", ""))), "")</f>
        <v>9951</v>
      </c>
      <c r="G12" s="40">
        <f>IFERROR(INT(TRIM(SUBSTITUTE(VLOOKUP($A12&amp;"*",各都道府県の状況!$A:$I,G$3,FALSE), "※5", ""))), "")</f>
        <v>162</v>
      </c>
      <c r="H12" s="40">
        <f>IFERROR(INT(TRIM(SUBSTITUTE(VLOOKUP($A12&amp;"*",各都道府県の状況!$A:$I,H$3,FALSE), "※5", ""))), "")</f>
        <v>202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44370</v>
      </c>
      <c r="C13" s="30" t="s">
        <v>18</v>
      </c>
      <c r="D13" s="40">
        <f>IFERROR(INT(TRIM(SUBSTITUTE(VLOOKUP($A13&amp;"*",各都道府県の状況!$A:$I,D$3,FALSE), "※5", ""))), "")</f>
        <v>6857</v>
      </c>
      <c r="E13" s="40">
        <f>IFERROR(INT(TRIM(SUBSTITUTE(VLOOKUP($A13&amp;"*",各都道府県の状況!$A:$I,E$3,FALSE), "※5", ""))), "")</f>
        <v>280890</v>
      </c>
      <c r="F13" s="40">
        <f>IFERROR(INT(TRIM(SUBSTITUTE(VLOOKUP($A13&amp;"*",各都道府県の状況!$A:$I,F$3,FALSE), "※5", ""))), "")</f>
        <v>6590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186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44370</v>
      </c>
      <c r="C14" s="30" t="s">
        <v>19</v>
      </c>
      <c r="D14" s="40">
        <f>IFERROR(INT(TRIM(SUBSTITUTE(VLOOKUP($A14&amp;"*",各都道府県の状況!$A:$I,D$3,FALSE), "※5", ""))), "")</f>
        <v>8013</v>
      </c>
      <c r="E14" s="40">
        <f>IFERROR(INT(TRIM(SUBSTITUTE(VLOOKUP($A14&amp;"*",各都道府県の状況!$A:$I,E$3,FALSE), "※5", ""))), "")</f>
        <v>189483</v>
      </c>
      <c r="F14" s="40">
        <f>IFERROR(INT(TRIM(SUBSTITUTE(VLOOKUP($A14&amp;"*",各都道府県の状況!$A:$I,F$3,FALSE), "※5", ""))), "")</f>
        <v>7797</v>
      </c>
      <c r="G14" s="40">
        <f>IFERROR(INT(TRIM(SUBSTITUTE(VLOOKUP($A14&amp;"*",各都道府県の状況!$A:$I,G$3,FALSE), "※5", ""))), "")</f>
        <v>151</v>
      </c>
      <c r="H14" s="40">
        <f>IFERROR(INT(TRIM(SUBSTITUTE(VLOOKUP($A14&amp;"*",各都道府県の状況!$A:$I,H$3,FALSE), "※5", ""))), "")</f>
        <v>65</v>
      </c>
      <c r="I14" s="40">
        <f>IFERROR(INT(TRIM(SUBSTITUTE(VLOOKUP($A14&amp;"*",各都道府県の状況!$A:$I,I$3,FALSE), "※5", ""))), "")</f>
        <v>8</v>
      </c>
    </row>
    <row r="15" spans="1:10" x14ac:dyDescent="0.55000000000000004">
      <c r="A15" s="12" t="s">
        <v>191</v>
      </c>
      <c r="B15" s="13">
        <f t="shared" si="0"/>
        <v>44370</v>
      </c>
      <c r="C15" s="30" t="s">
        <v>20</v>
      </c>
      <c r="D15" s="40">
        <f>IFERROR(INT(TRIM(SUBSTITUTE(VLOOKUP($A15&amp;"*",各都道府県の状況!$A:$I,D$3,FALSE), "※5", ""))), "")</f>
        <v>45785</v>
      </c>
      <c r="E15" s="40">
        <f>IFERROR(INT(TRIM(SUBSTITUTE(VLOOKUP($A15&amp;"*",各都道府県の状況!$A:$I,E$3,FALSE), "※5", ""))), "")</f>
        <v>948563</v>
      </c>
      <c r="F15" s="40">
        <f>IFERROR(INT(TRIM(SUBSTITUTE(VLOOKUP($A15&amp;"*",各都道府県の状況!$A:$I,F$3,FALSE), "※5", ""))), "")</f>
        <v>44062</v>
      </c>
      <c r="G15" s="40">
        <f>IFERROR(INT(TRIM(SUBSTITUTE(VLOOKUP($A15&amp;"*",各都道府県の状況!$A:$I,G$3,FALSE), "※5", ""))), "")</f>
        <v>827</v>
      </c>
      <c r="H15" s="40">
        <f>IFERROR(INT(TRIM(SUBSTITUTE(VLOOKUP($A15&amp;"*",各都道府県の状況!$A:$I,H$3,FALSE), "※5", ""))), "")</f>
        <v>896</v>
      </c>
      <c r="I15" s="40">
        <f>IFERROR(INT(TRIM(SUBSTITUTE(VLOOKUP($A15&amp;"*",各都道府県の状況!$A:$I,I$3,FALSE), "※5", ""))), "")</f>
        <v>21</v>
      </c>
    </row>
    <row r="16" spans="1:10" x14ac:dyDescent="0.55000000000000004">
      <c r="A16" s="12" t="s">
        <v>192</v>
      </c>
      <c r="B16" s="13">
        <f t="shared" si="0"/>
        <v>44370</v>
      </c>
      <c r="C16" s="30" t="s">
        <v>21</v>
      </c>
      <c r="D16" s="40">
        <f>IFERROR(INT(TRIM(SUBSTITUTE(VLOOKUP($A16&amp;"*",各都道府県の状況!$A:$I,D$3,FALSE), "※5", ""))), "")</f>
        <v>39463</v>
      </c>
      <c r="E16" s="40">
        <f>IFERROR(INT(TRIM(SUBSTITUTE(VLOOKUP($A16&amp;"*",各都道府県の状況!$A:$I,E$3,FALSE), "※5", ""))), "")</f>
        <v>662404</v>
      </c>
      <c r="F16" s="40">
        <f>IFERROR(INT(TRIM(SUBSTITUTE(VLOOKUP($A16&amp;"*",各都道府県の状況!$A:$I,F$3,FALSE), "※5", ""))), "")</f>
        <v>37795</v>
      </c>
      <c r="G16" s="40">
        <f>IFERROR(INT(TRIM(SUBSTITUTE(VLOOKUP($A16&amp;"*",各都道府県の状況!$A:$I,G$3,FALSE), "※5", ""))), "")</f>
        <v>701</v>
      </c>
      <c r="H16" s="40">
        <f>IFERROR(INT(TRIM(SUBSTITUTE(VLOOKUP($A16&amp;"*",各都道府県の状況!$A:$I,H$3,FALSE), "※5", ""))), "")</f>
        <v>967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44370</v>
      </c>
      <c r="C17" s="30" t="s">
        <v>22</v>
      </c>
      <c r="D17" s="40">
        <f>IFERROR(INT(TRIM(SUBSTITUTE(VLOOKUP($A17&amp;"*",各都道府県の状況!$A:$I,D$3,FALSE), "※5", ""))), "")</f>
        <v>170375</v>
      </c>
      <c r="E17" s="40">
        <f>IFERROR(INT(TRIM(SUBSTITUTE(VLOOKUP($A17&amp;"*",各都道府県の状況!$A:$I,E$3,FALSE), "※5", ""))), "")</f>
        <v>2463348</v>
      </c>
      <c r="F17" s="40">
        <f>IFERROR(INT(TRIM(SUBSTITUTE(VLOOKUP($A17&amp;"*",各都道府県の状況!$A:$I,F$3,FALSE), "※5", ""))), "")</f>
        <v>164572</v>
      </c>
      <c r="G17" s="40">
        <f>IFERROR(INT(TRIM(SUBSTITUTE(VLOOKUP($A17&amp;"*",各都道府県の状況!$A:$I,G$3,FALSE), "※5", ""))), "")</f>
        <v>2213</v>
      </c>
      <c r="H17" s="40">
        <f>IFERROR(INT(TRIM(SUBSTITUTE(VLOOKUP($A17&amp;"*",各都道府県の状況!$A:$I,H$3,FALSE), "※5", ""))), "")</f>
        <v>3590</v>
      </c>
      <c r="I17" s="40">
        <f>IFERROR(INT(TRIM(SUBSTITUTE(VLOOKUP($A17&amp;"*",各都道府県の状況!$A:$I,I$3,FALSE), "※5", ""))), "")</f>
        <v>44</v>
      </c>
    </row>
    <row r="18" spans="1:9" x14ac:dyDescent="0.55000000000000004">
      <c r="A18" s="12" t="s">
        <v>194</v>
      </c>
      <c r="B18" s="13">
        <f t="shared" si="0"/>
        <v>44370</v>
      </c>
      <c r="C18" s="30" t="s">
        <v>23</v>
      </c>
      <c r="D18" s="40">
        <f>IFERROR(INT(TRIM(SUBSTITUTE(VLOOKUP($A18&amp;"*",各都道府県の状況!$A:$I,D$3,FALSE), "※5", ""))), "")</f>
        <v>65962</v>
      </c>
      <c r="E18" s="40">
        <f>IFERROR(INT(TRIM(SUBSTITUTE(VLOOKUP($A18&amp;"*",各都道府県の状況!$A:$I,E$3,FALSE), "※5", ""))), "")</f>
        <v>1014109</v>
      </c>
      <c r="F18" s="40">
        <f>IFERROR(INT(TRIM(SUBSTITUTE(VLOOKUP($A18&amp;"*",各都道府県の状況!$A:$I,F$3,FALSE), "※5", ""))), "")</f>
        <v>63548</v>
      </c>
      <c r="G18" s="40">
        <f>IFERROR(INT(TRIM(SUBSTITUTE(VLOOKUP($A18&amp;"*",各都道府県の状況!$A:$I,G$3,FALSE), "※5", ""))), "")</f>
        <v>939</v>
      </c>
      <c r="H18" s="40">
        <f>IFERROR(INT(TRIM(SUBSTITUTE(VLOOKUP($A18&amp;"*",各都道府県の状況!$A:$I,H$3,FALSE), "※5", ""))), "")</f>
        <v>1475</v>
      </c>
      <c r="I18" s="40">
        <f>IFERROR(INT(TRIM(SUBSTITUTE(VLOOKUP($A18&amp;"*",各都道府県の状況!$A:$I,I$3,FALSE), "※5", ""))), "")</f>
        <v>40</v>
      </c>
    </row>
    <row r="19" spans="1:9" x14ac:dyDescent="0.55000000000000004">
      <c r="A19" s="12" t="s">
        <v>195</v>
      </c>
      <c r="B19" s="13">
        <f t="shared" si="0"/>
        <v>44370</v>
      </c>
      <c r="C19" s="30" t="s">
        <v>24</v>
      </c>
      <c r="D19" s="40">
        <f>IFERROR(INT(TRIM(SUBSTITUTE(VLOOKUP($A19&amp;"*",各都道府県の状況!$A:$I,D$3,FALSE), "※5", ""))), "")</f>
        <v>3390</v>
      </c>
      <c r="E19" s="40">
        <f>IFERROR(INT(TRIM(SUBSTITUTE(VLOOKUP($A19&amp;"*",各都道府県の状況!$A:$I,E$3,FALSE), "※5", ""))), "")</f>
        <v>165410</v>
      </c>
      <c r="F19" s="40">
        <f>IFERROR(INT(TRIM(SUBSTITUTE(VLOOKUP($A19&amp;"*",各都道府県の状況!$A:$I,F$3,FALSE), "※5", ""))), "")</f>
        <v>3285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58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44370</v>
      </c>
      <c r="C20" s="30" t="s">
        <v>25</v>
      </c>
      <c r="D20" s="40">
        <f>IFERROR(INT(TRIM(SUBSTITUTE(VLOOKUP($A20&amp;"*",各都道府県の状況!$A:$I,D$3,FALSE), "※5", ""))), "")</f>
        <v>2026</v>
      </c>
      <c r="E20" s="40">
        <f>IFERROR(INT(TRIM(SUBSTITUTE(VLOOKUP($A20&amp;"*",各都道府県の状況!$A:$I,E$3,FALSE), "※5", ""))), "")</f>
        <v>71856</v>
      </c>
      <c r="F20" s="40">
        <f>IFERROR(INT(TRIM(SUBSTITUTE(VLOOKUP($A20&amp;"*",各都道府県の状況!$A:$I,F$3,FALSE), "※5", ""))), "")</f>
        <v>1915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74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44370</v>
      </c>
      <c r="C21" s="30" t="s">
        <v>26</v>
      </c>
      <c r="D21" s="40">
        <f>IFERROR(INT(TRIM(SUBSTITUTE(VLOOKUP($A21&amp;"*",各都道府県の状況!$A:$I,D$3,FALSE), "※5", ""))), "")</f>
        <v>3922</v>
      </c>
      <c r="E21" s="40">
        <f>IFERROR(INT(TRIM(SUBSTITUTE(VLOOKUP($A21&amp;"*",各都道府県の状況!$A:$I,E$3,FALSE), "※5", ""))), "")</f>
        <v>118892</v>
      </c>
      <c r="F21" s="40">
        <f>IFERROR(INT(TRIM(SUBSTITUTE(VLOOKUP($A21&amp;"*",各都道府県の状況!$A:$I,F$3,FALSE), "※5", ""))), "")</f>
        <v>3743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62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44370</v>
      </c>
      <c r="C22" s="30" t="s">
        <v>27</v>
      </c>
      <c r="D22" s="40">
        <f>IFERROR(INT(TRIM(SUBSTITUTE(VLOOKUP($A22&amp;"*",各都道府県の状況!$A:$I,D$3,FALSE), "※5", ""))), "")</f>
        <v>1180</v>
      </c>
      <c r="E22" s="40">
        <f>IFERROR(INT(TRIM(SUBSTITUTE(VLOOKUP($A22&amp;"*",各都道府県の状況!$A:$I,E$3,FALSE), "※5", ""))), "")</f>
        <v>63899</v>
      </c>
      <c r="F22" s="40">
        <f>IFERROR(INT(TRIM(SUBSTITUTE(VLOOKUP($A22&amp;"*",各都道府県の状況!$A:$I,F$3,FALSE), "※5", ""))), "")</f>
        <v>1032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114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44370</v>
      </c>
      <c r="C23" s="30" t="s">
        <v>28</v>
      </c>
      <c r="D23" s="40">
        <f>IFERROR(INT(TRIM(SUBSTITUTE(VLOOKUP($A23&amp;"*",各都道府県の状況!$A:$I,D$3,FALSE), "※5", ""))), "")</f>
        <v>2019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1780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218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44370</v>
      </c>
      <c r="C24" s="30" t="s">
        <v>29</v>
      </c>
      <c r="D24" s="40">
        <f>IFERROR(INT(TRIM(SUBSTITUTE(VLOOKUP($A24&amp;"*",各都道府県の状況!$A:$I,D$3,FALSE), "※5", ""))), "")</f>
        <v>5002</v>
      </c>
      <c r="E24" s="40">
        <f>IFERROR(INT(TRIM(SUBSTITUTE(VLOOKUP($A24&amp;"*",各都道府県の状況!$A:$I,E$3,FALSE), "※5", ""))), "")</f>
        <v>198438</v>
      </c>
      <c r="F24" s="40">
        <f>IFERROR(INT(TRIM(SUBSTITUTE(VLOOKUP($A24&amp;"*",各都道府県の状況!$A:$I,F$3,FALSE), "※5", ""))), "")</f>
        <v>4907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79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44370</v>
      </c>
      <c r="C25" s="30" t="s">
        <v>30</v>
      </c>
      <c r="D25" s="40">
        <f>IFERROR(INT(TRIM(SUBSTITUTE(VLOOKUP($A25&amp;"*",各都道府県の状況!$A:$I,D$3,FALSE), "※5", ""))), "")</f>
        <v>9401</v>
      </c>
      <c r="E25" s="40">
        <f>IFERROR(INT(TRIM(SUBSTITUTE(VLOOKUP($A25&amp;"*",各都道府県の状況!$A:$I,E$3,FALSE), "※5", ""))), "")</f>
        <v>264946</v>
      </c>
      <c r="F25" s="40">
        <f>IFERROR(INT(TRIM(SUBSTITUTE(VLOOKUP($A25&amp;"*",各都道府県の状況!$A:$I,F$3,FALSE), "※5", ""))), "")</f>
        <v>9076</v>
      </c>
      <c r="G25" s="40">
        <f>IFERROR(INT(TRIM(SUBSTITUTE(VLOOKUP($A25&amp;"*",各都道府県の状況!$A:$I,G$3,FALSE), "※5", ""))), "")</f>
        <v>185</v>
      </c>
      <c r="H25" s="40">
        <f>IFERROR(INT(TRIM(SUBSTITUTE(VLOOKUP($A25&amp;"*",各都道府県の状況!$A:$I,H$3,FALSE), "※5", ""))), "")</f>
        <v>140</v>
      </c>
      <c r="I25" s="40">
        <f>IFERROR(INT(TRIM(SUBSTITUTE(VLOOKUP($A25&amp;"*",各都道府県の状況!$A:$I,I$3,FALSE), "※5", ""))), "")</f>
        <v>8</v>
      </c>
    </row>
    <row r="26" spans="1:9" x14ac:dyDescent="0.55000000000000004">
      <c r="A26" s="12" t="s">
        <v>202</v>
      </c>
      <c r="B26" s="13">
        <f t="shared" si="0"/>
        <v>44370</v>
      </c>
      <c r="C26" s="30" t="s">
        <v>31</v>
      </c>
      <c r="D26" s="40">
        <f>IFERROR(INT(TRIM(SUBSTITUTE(VLOOKUP($A26&amp;"*",各都道府県の状況!$A:$I,D$3,FALSE), "※5", ""))), "")</f>
        <v>9092</v>
      </c>
      <c r="E26" s="40">
        <f>IFERROR(INT(TRIM(SUBSTITUTE(VLOOKUP($A26&amp;"*",各都道府県の状況!$A:$I,E$3,FALSE), "※5", ""))), "")</f>
        <v>392433</v>
      </c>
      <c r="F26" s="40">
        <f>IFERROR(INT(TRIM(SUBSTITUTE(VLOOKUP($A26&amp;"*",各都道府県の状況!$A:$I,F$3,FALSE), "※5", ""))), "")</f>
        <v>8656</v>
      </c>
      <c r="G26" s="40">
        <f>IFERROR(INT(TRIM(SUBSTITUTE(VLOOKUP($A26&amp;"*",各都道府県の状況!$A:$I,G$3,FALSE), "※5", ""))), "")</f>
        <v>149</v>
      </c>
      <c r="H26" s="40">
        <f>IFERROR(INT(TRIM(SUBSTITUTE(VLOOKUP($A26&amp;"*",各都道府県の状況!$A:$I,H$3,FALSE), "※5", ""))), "")</f>
        <v>287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44370</v>
      </c>
      <c r="C27" s="30" t="s">
        <v>32</v>
      </c>
      <c r="D27" s="40">
        <f>IFERROR(INT(TRIM(SUBSTITUTE(VLOOKUP($A27&amp;"*",各都道府県の状況!$A:$I,D$3,FALSE), "※5", ""))), "")</f>
        <v>50575</v>
      </c>
      <c r="E27" s="40">
        <f>IFERROR(INT(TRIM(SUBSTITUTE(VLOOKUP($A27&amp;"*",各都道府県の状況!$A:$I,E$3,FALSE), "※5", ""))), "")</f>
        <v>808212</v>
      </c>
      <c r="F27" s="40">
        <f>IFERROR(INT(TRIM(SUBSTITUTE(VLOOKUP($A27&amp;"*",各都道府県の状況!$A:$I,F$3,FALSE), "※5", ""))), "")</f>
        <v>48158</v>
      </c>
      <c r="G27" s="40">
        <f>IFERROR(INT(TRIM(SUBSTITUTE(VLOOKUP($A27&amp;"*",各都道府県の状況!$A:$I,G$3,FALSE), "※5", ""))), "")</f>
        <v>943</v>
      </c>
      <c r="H27" s="40">
        <f>IFERROR(INT(TRIM(SUBSTITUTE(VLOOKUP($A27&amp;"*",各都道府県の状況!$A:$I,H$3,FALSE), "※5", ""))), "")</f>
        <v>1474</v>
      </c>
      <c r="I27" s="40">
        <f>IFERROR(INT(TRIM(SUBSTITUTE(VLOOKUP($A27&amp;"*",各都道府県の状況!$A:$I,I$3,FALSE), "※5", ""))), "")</f>
        <v>43</v>
      </c>
    </row>
    <row r="28" spans="1:9" x14ac:dyDescent="0.55000000000000004">
      <c r="A28" s="12" t="s">
        <v>204</v>
      </c>
      <c r="B28" s="13">
        <f t="shared" si="0"/>
        <v>44370</v>
      </c>
      <c r="C28" s="30" t="s">
        <v>33</v>
      </c>
      <c r="D28" s="40">
        <f>IFERROR(INT(TRIM(SUBSTITUTE(VLOOKUP($A28&amp;"*",各都道府県の状況!$A:$I,D$3,FALSE), "※5", ""))), "")</f>
        <v>5206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5154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79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44370</v>
      </c>
      <c r="C29" s="30" t="s">
        <v>34</v>
      </c>
      <c r="D29" s="40">
        <f>IFERROR(INT(TRIM(SUBSTITUTE(VLOOKUP($A29&amp;"*",各都道府県の状況!$A:$I,D$3,FALSE), "※5", ""))), "")</f>
        <v>5518</v>
      </c>
      <c r="E29" s="40">
        <f>IFERROR(INT(TRIM(SUBSTITUTE(VLOOKUP($A29&amp;"*",各都道府県の状況!$A:$I,E$3,FALSE), "※5", ""))), "")</f>
        <v>146778</v>
      </c>
      <c r="F29" s="40">
        <f>IFERROR(INT(TRIM(SUBSTITUTE(VLOOKUP($A29&amp;"*",各都道府県の状況!$A:$I,F$3,FALSE), "※5", ""))), "")</f>
        <v>5274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154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44370</v>
      </c>
      <c r="C30" s="30" t="s">
        <v>35</v>
      </c>
      <c r="D30" s="40">
        <f>IFERROR(INT(TRIM(SUBSTITUTE(VLOOKUP($A30&amp;"*",各都道府県の状況!$A:$I,D$3,FALSE), "※5", ""))), "")</f>
        <v>16499</v>
      </c>
      <c r="E30" s="40">
        <f>IFERROR(INT(TRIM(SUBSTITUTE(VLOOKUP($A30&amp;"*",各都道府県の状況!$A:$I,E$3,FALSE), "※5", ""))), "")</f>
        <v>277206</v>
      </c>
      <c r="F30" s="40">
        <f>IFERROR(INT(TRIM(SUBSTITUTE(VLOOKUP($A30&amp;"*",各都道府県の状況!$A:$I,F$3,FALSE), "※5", ""))), "")</f>
        <v>16038</v>
      </c>
      <c r="G30" s="40">
        <f>IFERROR(INT(TRIM(SUBSTITUTE(VLOOKUP($A30&amp;"*",各都道府県の状況!$A:$I,G$3,FALSE), "※5", ""))), "")</f>
        <v>236</v>
      </c>
      <c r="H30" s="40">
        <f>IFERROR(INT(TRIM(SUBSTITUTE(VLOOKUP($A30&amp;"*",各都道府県の状況!$A:$I,H$3,FALSE), "※5", ""))), "")</f>
        <v>204</v>
      </c>
      <c r="I30" s="40">
        <f>IFERROR(INT(TRIM(SUBSTITUTE(VLOOKUP($A30&amp;"*",各都道府県の状況!$A:$I,I$3,FALSE), "※5", ""))), "")</f>
        <v>15</v>
      </c>
    </row>
    <row r="31" spans="1:9" x14ac:dyDescent="0.55000000000000004">
      <c r="A31" s="12" t="s">
        <v>207</v>
      </c>
      <c r="B31" s="13">
        <f t="shared" si="0"/>
        <v>44370</v>
      </c>
      <c r="C31" s="30" t="s">
        <v>36</v>
      </c>
      <c r="D31" s="40">
        <f>IFERROR(INT(TRIM(SUBSTITUTE(VLOOKUP($A31&amp;"*",各都道府県の状況!$A:$I,D$3,FALSE), "※5", ""))), "")</f>
        <v>102714</v>
      </c>
      <c r="E31" s="40">
        <f>IFERROR(INT(TRIM(SUBSTITUTE(VLOOKUP($A31&amp;"*",各都道府県の状況!$A:$I,E$3,FALSE), "※5", ""))), "")</f>
        <v>2065081</v>
      </c>
      <c r="F31" s="40">
        <f>IFERROR(INT(TRIM(SUBSTITUTE(VLOOKUP($A31&amp;"*",各都道府県の状況!$A:$I,F$3,FALSE), "※5", ""))), "")</f>
        <v>97754</v>
      </c>
      <c r="G31" s="40">
        <f>IFERROR(INT(TRIM(SUBSTITUTE(VLOOKUP($A31&amp;"*",各都道府県の状況!$A:$I,G$3,FALSE), "※5", ""))), "")</f>
        <v>2624</v>
      </c>
      <c r="H31" s="40">
        <f>IFERROR(INT(TRIM(SUBSTITUTE(VLOOKUP($A31&amp;"*",各都道府県の状況!$A:$I,H$3,FALSE), "※5", ""))), "")</f>
        <v>1523</v>
      </c>
      <c r="I31" s="40">
        <f>IFERROR(INT(TRIM(SUBSTITUTE(VLOOKUP($A31&amp;"*",各都道府県の状況!$A:$I,I$3,FALSE), "※5", ""))), "")</f>
        <v>187</v>
      </c>
    </row>
    <row r="32" spans="1:9" x14ac:dyDescent="0.55000000000000004">
      <c r="A32" s="12" t="s">
        <v>208</v>
      </c>
      <c r="B32" s="13">
        <f t="shared" si="0"/>
        <v>44370</v>
      </c>
      <c r="C32" s="30" t="s">
        <v>37</v>
      </c>
      <c r="D32" s="40">
        <f>IFERROR(INT(TRIM(SUBSTITUTE(VLOOKUP($A32&amp;"*",各都道府県の状況!$A:$I,D$3,FALSE), "※5", ""))), "")</f>
        <v>40759</v>
      </c>
      <c r="E32" s="40">
        <f>IFERROR(INT(TRIM(SUBSTITUTE(VLOOKUP($A32&amp;"*",各都道府県の状況!$A:$I,E$3,FALSE), "※5", ""))), "")</f>
        <v>496779</v>
      </c>
      <c r="F32" s="40">
        <f>IFERROR(INT(TRIM(SUBSTITUTE(VLOOKUP($A32&amp;"*",各都道府県の状況!$A:$I,F$3,FALSE), "※5", ""))), "")</f>
        <v>39148</v>
      </c>
      <c r="G32" s="40">
        <f>IFERROR(INT(TRIM(SUBSTITUTE(VLOOKUP($A32&amp;"*",各都道府県の状況!$A:$I,G$3,FALSE), "※5", ""))), "")</f>
        <v>1275</v>
      </c>
      <c r="H32" s="40">
        <f>IFERROR(INT(TRIM(SUBSTITUTE(VLOOKUP($A32&amp;"*",各都道府県の状況!$A:$I,H$3,FALSE), "※5", ""))), "")</f>
        <v>338</v>
      </c>
      <c r="I32" s="40">
        <f>IFERROR(INT(TRIM(SUBSTITUTE(VLOOKUP($A32&amp;"*",各都道府県の状況!$A:$I,I$3,FALSE), "※5", ""))), "")</f>
        <v>28</v>
      </c>
    </row>
    <row r="33" spans="1:9" x14ac:dyDescent="0.55000000000000004">
      <c r="A33" s="12" t="s">
        <v>209</v>
      </c>
      <c r="B33" s="13">
        <f t="shared" si="0"/>
        <v>44370</v>
      </c>
      <c r="C33" s="30" t="s">
        <v>38</v>
      </c>
      <c r="D33" s="40">
        <f>IFERROR(INT(TRIM(SUBSTITUTE(VLOOKUP($A33&amp;"*",各都道府県の状況!$A:$I,D$3,FALSE), "※5", ""))), "")</f>
        <v>8208</v>
      </c>
      <c r="E33" s="40">
        <f>IFERROR(INT(TRIM(SUBSTITUTE(VLOOKUP($A33&amp;"*",各都道府県の状況!$A:$I,E$3,FALSE), "※5", ""))), "")</f>
        <v>164823</v>
      </c>
      <c r="F33" s="40">
        <f>IFERROR(INT(TRIM(SUBSTITUTE(VLOOKUP($A33&amp;"*",各都道府県の状況!$A:$I,F$3,FALSE), "※5", ""))), "")</f>
        <v>7927</v>
      </c>
      <c r="G33" s="40">
        <f>IFERROR(INT(TRIM(SUBSTITUTE(VLOOKUP($A33&amp;"*",各都道府県の状況!$A:$I,G$3,FALSE), "※5", ""))), "")</f>
        <v>127</v>
      </c>
      <c r="H33" s="40">
        <f>IFERROR(INT(TRIM(SUBSTITUTE(VLOOKUP($A33&amp;"*",各都道府県の状況!$A:$I,H$3,FALSE), "※5", ""))), "")</f>
        <v>154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44370</v>
      </c>
      <c r="C34" s="30" t="s">
        <v>39</v>
      </c>
      <c r="D34" s="40">
        <f>IFERROR(INT(TRIM(SUBSTITUTE(VLOOKUP($A34&amp;"*",各都道府県の状況!$A:$I,D$3,FALSE), "※5", ""))), "")</f>
        <v>2666</v>
      </c>
      <c r="E34" s="40">
        <f>IFERROR(INT(TRIM(SUBSTITUTE(VLOOKUP($A34&amp;"*",各都道府県の状況!$A:$I,E$3,FALSE), "※5", ""))), "")</f>
        <v>41497</v>
      </c>
      <c r="F34" s="40">
        <f>IFERROR(INT(TRIM(SUBSTITUTE(VLOOKUP($A34&amp;"*",各都道府県の状況!$A:$I,F$3,FALSE), "※5", ""))), "")</f>
        <v>2546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13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44370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81445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44370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546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44370</v>
      </c>
      <c r="C37" s="30" t="s">
        <v>42</v>
      </c>
      <c r="D37" s="40">
        <f>IFERROR(INT(TRIM(SUBSTITUTE(VLOOKUP($A37&amp;"*",各都道府県の状況!$A:$I,D$3,FALSE), "※5", ""))), "")</f>
        <v>7582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125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44370</v>
      </c>
      <c r="C38" s="30" t="s">
        <v>43</v>
      </c>
      <c r="D38" s="40">
        <f>IFERROR(INT(TRIM(SUBSTITUTE(VLOOKUP($A38&amp;"*",各都道府県の状況!$A:$I,D$3,FALSE), "※5", ""))), "")</f>
        <v>11424</v>
      </c>
      <c r="E38" s="40">
        <f>IFERROR(INT(TRIM(SUBSTITUTE(VLOOKUP($A38&amp;"*",各都道府県の状況!$A:$I,E$3,FALSE), "※5", ""))), "")</f>
        <v>534171</v>
      </c>
      <c r="F38" s="40">
        <f>IFERROR(INT(TRIM(SUBSTITUTE(VLOOKUP($A38&amp;"*",各都道府県の状況!$A:$I,F$3,FALSE), "※5", ""))), "")</f>
        <v>10983</v>
      </c>
      <c r="G38" s="40">
        <f>IFERROR(INT(TRIM(SUBSTITUTE(VLOOKUP($A38&amp;"*",各都道府県の状況!$A:$I,G$3,FALSE), "※5", ""))), "")</f>
        <v>167</v>
      </c>
      <c r="H38" s="40">
        <f>IFERROR(INT(TRIM(SUBSTITUTE(VLOOKUP($A38&amp;"*",各都道府県の状況!$A:$I,H$3,FALSE), "※5", ""))), "")</f>
        <v>244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44370</v>
      </c>
      <c r="C39" s="30" t="s">
        <v>44</v>
      </c>
      <c r="D39" s="40">
        <f>IFERROR(INT(TRIM(SUBSTITUTE(VLOOKUP($A39&amp;"*",各都道府県の状況!$A:$I,D$3,FALSE), "※5", ""))), "")</f>
        <v>3117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2960</v>
      </c>
      <c r="G39" s="40">
        <f>IFERROR(INT(TRIM(SUBSTITUTE(VLOOKUP($A39&amp;"*",各都道府県の状況!$A:$I,G$3,FALSE), "※5", ""))), "")</f>
        <v>74</v>
      </c>
      <c r="H39" s="40">
        <f>IFERROR(INT(TRIM(SUBSTITUTE(VLOOKUP($A39&amp;"*",各都道府県の状況!$A:$I,H$3,FALSE), "※5", ""))), "")</f>
        <v>83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44370</v>
      </c>
      <c r="C40" s="30" t="s">
        <v>45</v>
      </c>
      <c r="D40" s="40">
        <f>IFERROR(INT(TRIM(SUBSTITUTE(VLOOKUP($A40&amp;"*",各都道府県の状況!$A:$I,D$3,FALSE), "※5", ""))), "")</f>
        <v>1653</v>
      </c>
      <c r="E40" s="40">
        <f>IFERROR(INT(TRIM(SUBSTITUTE(VLOOKUP($A40&amp;"*",各都道府県の状況!$A:$I,E$3,FALSE), "※5", ""))), "")</f>
        <v>63662</v>
      </c>
      <c r="F40" s="40">
        <f>IFERROR(INT(TRIM(SUBSTITUTE(VLOOKUP($A40&amp;"*",各都道府県の状況!$A:$I,F$3,FALSE), "※5", ""))), "")</f>
        <v>1578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44370</v>
      </c>
      <c r="C41" s="30" t="s">
        <v>46</v>
      </c>
      <c r="D41" s="40">
        <f>IFERROR(INT(TRIM(SUBSTITUTE(VLOOKUP($A41&amp;"*",各都道府県の状況!$A:$I,D$3,FALSE), "※5", ""))), "")</f>
        <v>2085</v>
      </c>
      <c r="E41" s="40">
        <f>IFERROR(INT(TRIM(SUBSTITUTE(VLOOKUP($A41&amp;"*",各都道府県の状況!$A:$I,E$3,FALSE), "※5", ""))), "")</f>
        <v>84058</v>
      </c>
      <c r="F41" s="40">
        <f>IFERROR(INT(TRIM(SUBSTITUTE(VLOOKUP($A41&amp;"*",各都道府県の状況!$A:$I,F$3,FALSE), "※5", ""))), "")</f>
        <v>2030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30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44370</v>
      </c>
      <c r="C42" s="30" t="s">
        <v>47</v>
      </c>
      <c r="D42" s="40">
        <f>IFERROR(INT(TRIM(SUBSTITUTE(VLOOKUP($A42&amp;"*",各都道府県の状況!$A:$I,D$3,FALSE), "※5", ""))), "")</f>
        <v>2750</v>
      </c>
      <c r="E42" s="40">
        <f>IFERROR(INT(TRIM(SUBSTITUTE(VLOOKUP($A42&amp;"*",各都道府県の状況!$A:$I,E$3,FALSE), "※5", ""))), "")</f>
        <v>93808</v>
      </c>
      <c r="F42" s="40">
        <f>IFERROR(INT(TRIM(SUBSTITUTE(VLOOKUP($A42&amp;"*",各都道府県の状況!$A:$I,F$3,FALSE), "※5", ""))), "")</f>
        <v>2659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16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44370</v>
      </c>
      <c r="C43" s="30" t="s">
        <v>48</v>
      </c>
      <c r="D43" s="40">
        <f>IFERROR(INT(TRIM(SUBSTITUTE(VLOOKUP($A43&amp;"*",各都道府県の状況!$A:$I,D$3,FALSE), "※5", ""))), "")</f>
        <v>1763</v>
      </c>
      <c r="E43" s="40">
        <f>IFERROR(INT(TRIM(SUBSTITUTE(VLOOKUP($A43&amp;"*",各都道府県の状況!$A:$I,E$3,FALSE), "※5", ""))), "")</f>
        <v>10972</v>
      </c>
      <c r="F43" s="40">
        <f>IFERROR(INT(TRIM(SUBSTITUTE(VLOOKUP($A43&amp;"*",各都道府県の状況!$A:$I,F$3,FALSE), "※5", ""))), "")</f>
        <v>1640</v>
      </c>
      <c r="G43" s="40">
        <f>IFERROR(INT(TRIM(SUBSTITUTE(VLOOKUP($A43&amp;"*",各都道府県の状況!$A:$I,G$3,FALSE), "※5", ""))), "")</f>
        <v>24</v>
      </c>
      <c r="H43" s="40">
        <f>IFERROR(INT(TRIM(SUBSTITUTE(VLOOKUP($A43&amp;"*",各都道府県の状況!$A:$I,H$3,FALSE), "※5", ""))), "")</f>
        <v>99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44370</v>
      </c>
      <c r="C44" s="30" t="s">
        <v>49</v>
      </c>
      <c r="D44" s="40">
        <f>IFERROR(INT(TRIM(SUBSTITUTE(VLOOKUP($A44&amp;"*",各都道府県の状況!$A:$I,D$3,FALSE), "※5", ""))), "")</f>
        <v>35306</v>
      </c>
      <c r="E44" s="40">
        <f>IFERROR(INT(TRIM(SUBSTITUTE(VLOOKUP($A44&amp;"*",各都道府県の状況!$A:$I,E$3,FALSE), "※5", ""))), "")</f>
        <v>813689</v>
      </c>
      <c r="F44" s="40">
        <f>IFERROR(INT(TRIM(SUBSTITUTE(VLOOKUP($A44&amp;"*",各都道府県の状況!$A:$I,F$3,FALSE), "※5", ""))), "")</f>
        <v>33997</v>
      </c>
      <c r="G44" s="40">
        <f>IFERROR(INT(TRIM(SUBSTITUTE(VLOOKUP($A44&amp;"*",各都道府県の状況!$A:$I,G$3,FALSE), "※5", ""))), "")</f>
        <v>516</v>
      </c>
      <c r="H44" s="40">
        <f>IFERROR(INT(TRIM(SUBSTITUTE(VLOOKUP($A44&amp;"*",各都道府県の状況!$A:$I,H$3,FALSE), "※5", ""))), "")</f>
        <v>764</v>
      </c>
      <c r="I44" s="40">
        <f>IFERROR(INT(TRIM(SUBSTITUTE(VLOOKUP($A44&amp;"*",各都道府県の状況!$A:$I,I$3,FALSE), "※5", ""))), "")</f>
        <v>25</v>
      </c>
    </row>
    <row r="45" spans="1:9" x14ac:dyDescent="0.55000000000000004">
      <c r="A45" s="12" t="s">
        <v>221</v>
      </c>
      <c r="B45" s="13">
        <f t="shared" si="0"/>
        <v>44370</v>
      </c>
      <c r="C45" s="30" t="s">
        <v>50</v>
      </c>
      <c r="D45" s="40">
        <f>IFERROR(INT(TRIM(SUBSTITUTE(VLOOKUP($A45&amp;"*",各都道府県の状況!$A:$I,D$3,FALSE), "※5", ""))), "")</f>
        <v>2549</v>
      </c>
      <c r="E45" s="40">
        <f>IFERROR(INT(TRIM(SUBSTITUTE(VLOOKUP($A45&amp;"*",各都道府県の状況!$A:$I,E$3,FALSE), "※5", ""))), "")</f>
        <v>55469</v>
      </c>
      <c r="F45" s="40">
        <f>IFERROR(INT(TRIM(SUBSTITUTE(VLOOKUP($A45&amp;"*",各都道府県の状況!$A:$I,F$3,FALSE), "※5", ""))), "")</f>
        <v>2548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44370</v>
      </c>
      <c r="C46" s="30" t="s">
        <v>51</v>
      </c>
      <c r="D46" s="40">
        <f>IFERROR(INT(TRIM(SUBSTITUTE(VLOOKUP($A46&amp;"*",各都道府県の状況!$A:$I,D$3,FALSE), "※5", ""))), "")</f>
        <v>3123</v>
      </c>
      <c r="E46" s="40">
        <f>IFERROR(INT(TRIM(SUBSTITUTE(VLOOKUP($A46&amp;"*",各都道府県の状況!$A:$I,E$3,FALSE), "※5", ""))), "")</f>
        <v>121850</v>
      </c>
      <c r="F46" s="40">
        <f>IFERROR(INT(TRIM(SUBSTITUTE(VLOOKUP($A46&amp;"*",各都道府県の状況!$A:$I,F$3,FALSE), "※5", ""))), "")</f>
        <v>2981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73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44370</v>
      </c>
      <c r="C47" s="30" t="s">
        <v>52</v>
      </c>
      <c r="D47" s="40">
        <f>IFERROR(INT(TRIM(SUBSTITUTE(VLOOKUP($A47&amp;"*",各都道府県の状況!$A:$I,D$3,FALSE), "※5", ""))), "")</f>
        <v>6457</v>
      </c>
      <c r="E47" s="40">
        <f>IFERROR(INT(TRIM(SUBSTITUTE(VLOOKUP($A47&amp;"*",各都道府県の状況!$A:$I,E$3,FALSE), "※5", ""))), "")</f>
        <v>81251</v>
      </c>
      <c r="F47" s="40">
        <f>IFERROR(INT(TRIM(SUBSTITUTE(VLOOKUP($A47&amp;"*",各都道府県の状況!$A:$I,F$3,FALSE), "※5", ""))), "")</f>
        <v>6261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83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44370</v>
      </c>
      <c r="C48" s="30" t="s">
        <v>53</v>
      </c>
      <c r="D48" s="40">
        <f>IFERROR(INT(TRIM(SUBSTITUTE(VLOOKUP($A48&amp;"*",各都道府県の状況!$A:$I,D$3,FALSE), "※5", ""))), "")</f>
        <v>3487</v>
      </c>
      <c r="E48" s="40">
        <f>IFERROR(INT(TRIM(SUBSTITUTE(VLOOKUP($A48&amp;"*",各都道府県の状況!$A:$I,E$3,FALSE), "※5", ""))), "")</f>
        <v>164620</v>
      </c>
      <c r="F48" s="40">
        <f>IFERROR(INT(TRIM(SUBSTITUTE(VLOOKUP($A48&amp;"*",各都道府県の状況!$A:$I,F$3,FALSE), "※5", ""))), "")</f>
        <v>3380</v>
      </c>
      <c r="G48" s="40">
        <f>IFERROR(INT(TRIM(SUBSTITUTE(VLOOKUP($A48&amp;"*",各都道府県の状況!$A:$I,G$3,FALSE), "※5", ""))), "")</f>
        <v>62</v>
      </c>
      <c r="H48" s="40">
        <f>IFERROR(INT(TRIM(SUBSTITUTE(VLOOKUP($A48&amp;"*",各都道府県の状況!$A:$I,H$3,FALSE), "※5", ""))), "")</f>
        <v>45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44370</v>
      </c>
      <c r="C49" s="30" t="s">
        <v>54</v>
      </c>
      <c r="D49" s="40">
        <f>IFERROR(INT(TRIM(SUBSTITUTE(VLOOKUP($A49&amp;"*",各都道府県の状況!$A:$I,D$3,FALSE), "※5", ""))), "")</f>
        <v>3070</v>
      </c>
      <c r="E49" s="40">
        <f>IFERROR(INT(TRIM(SUBSTITUTE(VLOOKUP($A49&amp;"*",各都道府県の状況!$A:$I,E$3,FALSE), "※5", ""))), "")</f>
        <v>43933</v>
      </c>
      <c r="F49" s="40">
        <f>IFERROR(INT(TRIM(SUBSTITUTE(VLOOKUP($A49&amp;"*",各都道府県の状況!$A:$I,F$3,FALSE), "※5", ""))), "")</f>
        <v>3018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44370</v>
      </c>
      <c r="C50" s="30" t="s">
        <v>55</v>
      </c>
      <c r="D50" s="40">
        <f>IFERROR(INT(TRIM(SUBSTITUTE(VLOOKUP($A50&amp;"*",各都道府県の状況!$A:$I,D$3,FALSE), "※5", ""))), "")</f>
        <v>3643</v>
      </c>
      <c r="E50" s="40">
        <f>IFERROR(INT(TRIM(SUBSTITUTE(VLOOKUP($A50&amp;"*",各都道府県の状況!$A:$I,E$3,FALSE), "※5", ""))), "")</f>
        <v>109764</v>
      </c>
      <c r="F50" s="40">
        <f>IFERROR(INT(TRIM(SUBSTITUTE(VLOOKUP($A50&amp;"*",各都道府県の状況!$A:$I,F$3,FALSE), "※5", ""))), "")</f>
        <v>3562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79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44370</v>
      </c>
      <c r="C51" s="30" t="s">
        <v>56</v>
      </c>
      <c r="D51" s="40">
        <f>IFERROR(INT(TRIM(SUBSTITUTE(VLOOKUP($A51&amp;"*",各都道府県の状況!$A:$I,D$3,FALSE), "※5", ""))), "")</f>
        <v>20328</v>
      </c>
      <c r="E51" s="40">
        <f>IFERROR(INT(TRIM(SUBSTITUTE(VLOOKUP($A51&amp;"*",各都道府県の状況!$A:$I,E$3,FALSE), "※5", ""))), "")</f>
        <v>245544</v>
      </c>
      <c r="F51" s="40">
        <f>IFERROR(INT(TRIM(SUBSTITUTE(VLOOKUP($A51&amp;"*",各都道府県の状況!$A:$I,F$3,FALSE), "※5", ""))), "")</f>
        <v>18659</v>
      </c>
      <c r="G51" s="40">
        <f>IFERROR(INT(TRIM(SUBSTITUTE(VLOOKUP($A51&amp;"*",各都道府県の状況!$A:$I,G$3,FALSE), "※5", ""))), "")</f>
        <v>171</v>
      </c>
      <c r="H51" s="40">
        <f>IFERROR(INT(TRIM(SUBSTITUTE(VLOOKUP($A51&amp;"*",各都道府県の状況!$A:$I,H$3,FALSE), "※5", ""))), "")</f>
        <v>1504</v>
      </c>
      <c r="I51" s="40">
        <f>IFERROR(INT(TRIM(SUBSTITUTE(VLOOKUP($A51&amp;"*",各都道府県の状況!$A:$I,I$3,FALSE), "※5", ""))), "")</f>
        <v>66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332</v>
      </c>
      <c r="D4" s="130" t="s">
        <v>333</v>
      </c>
      <c r="E4" s="132" t="s">
        <v>334</v>
      </c>
      <c r="F4" s="133"/>
      <c r="G4" s="134" t="s">
        <v>335</v>
      </c>
      <c r="H4" s="134" t="s">
        <v>336</v>
      </c>
      <c r="I4" s="19"/>
    </row>
    <row r="5" spans="1:9" ht="13.25" customHeight="1" x14ac:dyDescent="0.55000000000000004">
      <c r="B5" s="127"/>
      <c r="C5" s="129"/>
      <c r="D5" s="131"/>
      <c r="E5" s="108" t="s">
        <v>337</v>
      </c>
      <c r="F5" s="109" t="s">
        <v>338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41110</v>
      </c>
      <c r="D6" s="110">
        <v>763360</v>
      </c>
      <c r="E6" s="110">
        <v>2053</v>
      </c>
      <c r="F6" s="111">
        <v>25</v>
      </c>
      <c r="G6" s="110">
        <v>37789</v>
      </c>
      <c r="H6" s="110">
        <v>1369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2455</v>
      </c>
      <c r="D7" s="110">
        <v>49382</v>
      </c>
      <c r="E7" s="111">
        <v>21</v>
      </c>
      <c r="F7" s="111">
        <v>0</v>
      </c>
      <c r="G7" s="110">
        <v>2403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1643</v>
      </c>
      <c r="D8" s="110">
        <v>82963</v>
      </c>
      <c r="E8" s="111">
        <v>58</v>
      </c>
      <c r="F8" s="111">
        <v>2</v>
      </c>
      <c r="G8" s="110">
        <v>1539</v>
      </c>
      <c r="H8" s="11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9085</v>
      </c>
      <c r="D9" s="110">
        <v>154372</v>
      </c>
      <c r="E9" s="111">
        <v>63</v>
      </c>
      <c r="F9" s="111">
        <v>4</v>
      </c>
      <c r="G9" s="110">
        <v>8928</v>
      </c>
      <c r="H9" s="111">
        <v>87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787</v>
      </c>
      <c r="D10" s="110">
        <v>14508</v>
      </c>
      <c r="E10" s="111">
        <v>27</v>
      </c>
      <c r="F10" s="111">
        <v>1</v>
      </c>
      <c r="G10" s="111">
        <v>740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2020</v>
      </c>
      <c r="D11" s="110">
        <v>64402</v>
      </c>
      <c r="E11" s="111">
        <v>23</v>
      </c>
      <c r="F11" s="111">
        <v>3</v>
      </c>
      <c r="G11" s="110">
        <v>1950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4803</v>
      </c>
      <c r="D12" s="110">
        <v>272553</v>
      </c>
      <c r="E12" s="111">
        <v>107</v>
      </c>
      <c r="F12" s="111">
        <v>5</v>
      </c>
      <c r="G12" s="110">
        <v>4535</v>
      </c>
      <c r="H12" s="11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10315</v>
      </c>
      <c r="D13" s="110">
        <v>33116</v>
      </c>
      <c r="E13" s="111">
        <v>202</v>
      </c>
      <c r="F13" s="111">
        <v>5</v>
      </c>
      <c r="G13" s="110">
        <v>9951</v>
      </c>
      <c r="H13" s="111">
        <v>162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6857</v>
      </c>
      <c r="D14" s="110">
        <v>280890</v>
      </c>
      <c r="E14" s="111">
        <v>186</v>
      </c>
      <c r="F14" s="111">
        <v>12</v>
      </c>
      <c r="G14" s="110">
        <v>6590</v>
      </c>
      <c r="H14" s="11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8013</v>
      </c>
      <c r="D15" s="110">
        <v>189483</v>
      </c>
      <c r="E15" s="111">
        <v>65</v>
      </c>
      <c r="F15" s="111">
        <v>8</v>
      </c>
      <c r="G15" s="110">
        <v>7797</v>
      </c>
      <c r="H15" s="111">
        <v>151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45785</v>
      </c>
      <c r="D16" s="110">
        <v>948563</v>
      </c>
      <c r="E16" s="111">
        <v>896</v>
      </c>
      <c r="F16" s="111">
        <v>21</v>
      </c>
      <c r="G16" s="110">
        <v>44062</v>
      </c>
      <c r="H16" s="111">
        <v>827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39463</v>
      </c>
      <c r="D17" s="110">
        <v>662404</v>
      </c>
      <c r="E17" s="111">
        <v>967</v>
      </c>
      <c r="F17" s="111">
        <v>19</v>
      </c>
      <c r="G17" s="110">
        <v>37795</v>
      </c>
      <c r="H17" s="111">
        <v>701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170375</v>
      </c>
      <c r="D18" s="110">
        <v>2463348</v>
      </c>
      <c r="E18" s="110">
        <v>3590</v>
      </c>
      <c r="F18" s="111">
        <v>44</v>
      </c>
      <c r="G18" s="110">
        <v>164572</v>
      </c>
      <c r="H18" s="110">
        <v>2213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65962</v>
      </c>
      <c r="D19" s="110">
        <v>1014109</v>
      </c>
      <c r="E19" s="110">
        <v>1475</v>
      </c>
      <c r="F19" s="111">
        <v>40</v>
      </c>
      <c r="G19" s="110">
        <v>63548</v>
      </c>
      <c r="H19" s="111">
        <v>939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3390</v>
      </c>
      <c r="D20" s="110">
        <v>165410</v>
      </c>
      <c r="E20" s="111">
        <v>58</v>
      </c>
      <c r="F20" s="111">
        <v>3</v>
      </c>
      <c r="G20" s="110">
        <v>3285</v>
      </c>
      <c r="H20" s="11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2026</v>
      </c>
      <c r="D21" s="110">
        <v>71856</v>
      </c>
      <c r="E21" s="111">
        <v>74</v>
      </c>
      <c r="F21" s="111">
        <v>2</v>
      </c>
      <c r="G21" s="110">
        <v>1915</v>
      </c>
      <c r="H21" s="11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3922</v>
      </c>
      <c r="D22" s="110">
        <v>118892</v>
      </c>
      <c r="E22" s="111">
        <v>62</v>
      </c>
      <c r="F22" s="111">
        <v>1</v>
      </c>
      <c r="G22" s="110">
        <v>3743</v>
      </c>
      <c r="H22" s="111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1180</v>
      </c>
      <c r="D23" s="110">
        <v>63899</v>
      </c>
      <c r="E23" s="111">
        <v>114</v>
      </c>
      <c r="F23" s="111">
        <v>0</v>
      </c>
      <c r="G23" s="110">
        <v>1032</v>
      </c>
      <c r="H23" s="11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2019</v>
      </c>
      <c r="D24" s="110">
        <v>50098</v>
      </c>
      <c r="E24" s="111">
        <v>218</v>
      </c>
      <c r="F24" s="111">
        <v>0</v>
      </c>
      <c r="G24" s="110">
        <v>1780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5002</v>
      </c>
      <c r="D25" s="110">
        <v>198438</v>
      </c>
      <c r="E25" s="111">
        <v>79</v>
      </c>
      <c r="F25" s="111">
        <v>1</v>
      </c>
      <c r="G25" s="110">
        <v>4907</v>
      </c>
      <c r="H25" s="11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9401</v>
      </c>
      <c r="D26" s="110">
        <v>264946</v>
      </c>
      <c r="E26" s="111">
        <v>140</v>
      </c>
      <c r="F26" s="111">
        <v>8</v>
      </c>
      <c r="G26" s="110">
        <v>9076</v>
      </c>
      <c r="H26" s="111">
        <v>185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9092</v>
      </c>
      <c r="D27" s="110">
        <v>392433</v>
      </c>
      <c r="E27" s="111">
        <v>287</v>
      </c>
      <c r="F27" s="111">
        <v>4</v>
      </c>
      <c r="G27" s="110">
        <v>8656</v>
      </c>
      <c r="H27" s="111">
        <v>149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50575</v>
      </c>
      <c r="D28" s="110">
        <v>808212</v>
      </c>
      <c r="E28" s="110">
        <v>1474</v>
      </c>
      <c r="F28" s="111">
        <v>43</v>
      </c>
      <c r="G28" s="110">
        <v>48158</v>
      </c>
      <c r="H28" s="111">
        <v>943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5206</v>
      </c>
      <c r="D29" s="110">
        <v>137890</v>
      </c>
      <c r="E29" s="111">
        <v>79</v>
      </c>
      <c r="F29" s="111">
        <v>4</v>
      </c>
      <c r="G29" s="110">
        <v>5154</v>
      </c>
      <c r="H29" s="111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5518</v>
      </c>
      <c r="D30" s="110">
        <v>146778</v>
      </c>
      <c r="E30" s="111">
        <v>154</v>
      </c>
      <c r="F30" s="111">
        <v>5</v>
      </c>
      <c r="G30" s="110">
        <v>5274</v>
      </c>
      <c r="H30" s="11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16499</v>
      </c>
      <c r="D31" s="110">
        <v>277206</v>
      </c>
      <c r="E31" s="111">
        <v>204</v>
      </c>
      <c r="F31" s="111">
        <v>15</v>
      </c>
      <c r="G31" s="110">
        <v>16038</v>
      </c>
      <c r="H31" s="111">
        <v>236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102714</v>
      </c>
      <c r="D32" s="110">
        <v>2065081</v>
      </c>
      <c r="E32" s="110">
        <v>1523</v>
      </c>
      <c r="F32" s="111">
        <v>187</v>
      </c>
      <c r="G32" s="110">
        <v>97754</v>
      </c>
      <c r="H32" s="110">
        <v>2624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40759</v>
      </c>
      <c r="D33" s="110">
        <v>496779</v>
      </c>
      <c r="E33" s="111">
        <v>338</v>
      </c>
      <c r="F33" s="111">
        <v>28</v>
      </c>
      <c r="G33" s="110">
        <v>39148</v>
      </c>
      <c r="H33" s="110">
        <v>1275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8208</v>
      </c>
      <c r="D34" s="110">
        <v>164823</v>
      </c>
      <c r="E34" s="111">
        <v>154</v>
      </c>
      <c r="F34" s="111">
        <v>8</v>
      </c>
      <c r="G34" s="110">
        <v>7927</v>
      </c>
      <c r="H34" s="111">
        <v>127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2666</v>
      </c>
      <c r="D35" s="110">
        <v>41497</v>
      </c>
      <c r="E35" s="111">
        <v>13</v>
      </c>
      <c r="F35" s="111">
        <v>3</v>
      </c>
      <c r="G35" s="110">
        <v>2546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466</v>
      </c>
      <c r="D36" s="110">
        <v>81445</v>
      </c>
      <c r="E36" s="111">
        <v>2</v>
      </c>
      <c r="F36" s="111">
        <v>0</v>
      </c>
      <c r="G36" s="111">
        <v>455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551</v>
      </c>
      <c r="D37" s="110">
        <v>29236</v>
      </c>
      <c r="E37" s="111">
        <v>4</v>
      </c>
      <c r="F37" s="111">
        <v>1</v>
      </c>
      <c r="G37" s="111">
        <v>546</v>
      </c>
      <c r="H37" s="11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7582</v>
      </c>
      <c r="D38" s="110">
        <v>158467</v>
      </c>
      <c r="E38" s="111">
        <v>139</v>
      </c>
      <c r="F38" s="111">
        <v>4</v>
      </c>
      <c r="G38" s="110">
        <v>7302</v>
      </c>
      <c r="H38" s="111">
        <v>125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11424</v>
      </c>
      <c r="D39" s="110">
        <v>534171</v>
      </c>
      <c r="E39" s="111">
        <v>244</v>
      </c>
      <c r="F39" s="111">
        <v>12</v>
      </c>
      <c r="G39" s="110">
        <v>10983</v>
      </c>
      <c r="H39" s="111">
        <v>167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3117</v>
      </c>
      <c r="D40" s="110">
        <v>119622</v>
      </c>
      <c r="E40" s="111">
        <v>83</v>
      </c>
      <c r="F40" s="111">
        <v>1</v>
      </c>
      <c r="G40" s="110">
        <v>2960</v>
      </c>
      <c r="H40" s="111">
        <v>74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1653</v>
      </c>
      <c r="D41" s="110">
        <v>63662</v>
      </c>
      <c r="E41" s="111">
        <v>12</v>
      </c>
      <c r="F41" s="111">
        <v>0</v>
      </c>
      <c r="G41" s="110">
        <v>1578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2085</v>
      </c>
      <c r="D42" s="110">
        <v>84058</v>
      </c>
      <c r="E42" s="111">
        <v>30</v>
      </c>
      <c r="F42" s="111">
        <v>2</v>
      </c>
      <c r="G42" s="110">
        <v>2030</v>
      </c>
      <c r="H42" s="11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2750</v>
      </c>
      <c r="D43" s="110">
        <v>93808</v>
      </c>
      <c r="E43" s="111">
        <v>16</v>
      </c>
      <c r="F43" s="111">
        <v>3</v>
      </c>
      <c r="G43" s="110">
        <v>2659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1763</v>
      </c>
      <c r="D44" s="110">
        <v>10972</v>
      </c>
      <c r="E44" s="111">
        <v>99</v>
      </c>
      <c r="F44" s="111">
        <v>4</v>
      </c>
      <c r="G44" s="110">
        <v>1640</v>
      </c>
      <c r="H44" s="111">
        <v>24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35306</v>
      </c>
      <c r="D45" s="110">
        <v>813689</v>
      </c>
      <c r="E45" s="111">
        <v>764</v>
      </c>
      <c r="F45" s="111">
        <v>25</v>
      </c>
      <c r="G45" s="110">
        <v>33997</v>
      </c>
      <c r="H45" s="111">
        <v>516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2549</v>
      </c>
      <c r="D46" s="110">
        <v>55469</v>
      </c>
      <c r="E46" s="111">
        <v>11</v>
      </c>
      <c r="F46" s="111">
        <v>0</v>
      </c>
      <c r="G46" s="110">
        <v>2548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3123</v>
      </c>
      <c r="D47" s="110">
        <v>121850</v>
      </c>
      <c r="E47" s="111">
        <v>73</v>
      </c>
      <c r="F47" s="111">
        <v>0</v>
      </c>
      <c r="G47" s="110">
        <v>2981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6457</v>
      </c>
      <c r="D48" s="110">
        <v>81251</v>
      </c>
      <c r="E48" s="111">
        <v>83</v>
      </c>
      <c r="F48" s="111">
        <v>8</v>
      </c>
      <c r="G48" s="110">
        <v>6261</v>
      </c>
      <c r="H48" s="111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3487</v>
      </c>
      <c r="D49" s="110">
        <v>164620</v>
      </c>
      <c r="E49" s="111">
        <v>45</v>
      </c>
      <c r="F49" s="111">
        <v>1</v>
      </c>
      <c r="G49" s="110">
        <v>3380</v>
      </c>
      <c r="H49" s="111">
        <v>62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3070</v>
      </c>
      <c r="D50" s="110">
        <v>43933</v>
      </c>
      <c r="E50" s="111">
        <v>15</v>
      </c>
      <c r="F50" s="111">
        <v>0</v>
      </c>
      <c r="G50" s="110">
        <v>3018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3643</v>
      </c>
      <c r="D51" s="110">
        <v>109764</v>
      </c>
      <c r="E51" s="111">
        <v>79</v>
      </c>
      <c r="F51" s="111">
        <v>1</v>
      </c>
      <c r="G51" s="110">
        <v>3562</v>
      </c>
      <c r="H51" s="111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20328</v>
      </c>
      <c r="D52" s="110">
        <v>245544</v>
      </c>
      <c r="E52" s="110">
        <v>1504</v>
      </c>
      <c r="F52" s="111">
        <v>66</v>
      </c>
      <c r="G52" s="110">
        <v>18659</v>
      </c>
      <c r="H52" s="111">
        <v>171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339</v>
      </c>
      <c r="E53" s="111">
        <v>0</v>
      </c>
      <c r="F53" s="112" t="s">
        <v>339</v>
      </c>
      <c r="G53" s="111">
        <v>149</v>
      </c>
      <c r="H53" s="112" t="s">
        <v>339</v>
      </c>
      <c r="I53" s="25"/>
    </row>
    <row r="54" spans="1:9" ht="12" customHeight="1" x14ac:dyDescent="0.55000000000000004">
      <c r="B54" s="21" t="s">
        <v>164</v>
      </c>
      <c r="C54" s="110">
        <v>786353</v>
      </c>
      <c r="D54" s="110">
        <v>15269252</v>
      </c>
      <c r="E54" s="110">
        <v>17907</v>
      </c>
      <c r="F54" s="111">
        <v>629</v>
      </c>
      <c r="G54" s="110">
        <v>753300</v>
      </c>
      <c r="H54" s="110">
        <v>14548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1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340</v>
      </c>
    </row>
    <row r="3" spans="1:9" x14ac:dyDescent="0.55000000000000004">
      <c r="A3" s="139" t="s">
        <v>297</v>
      </c>
      <c r="B3" s="140" t="s">
        <v>298</v>
      </c>
      <c r="C3" s="136" t="s">
        <v>299</v>
      </c>
      <c r="D3" s="136" t="s">
        <v>300</v>
      </c>
      <c r="E3" s="137"/>
      <c r="F3" s="136" t="s">
        <v>301</v>
      </c>
      <c r="G3" s="137"/>
      <c r="H3" s="98"/>
      <c r="I3" s="98"/>
    </row>
    <row r="4" spans="1:9" x14ac:dyDescent="0.55000000000000004">
      <c r="A4" s="137"/>
      <c r="B4" s="141"/>
      <c r="C4" s="137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38" t="s">
        <v>287</v>
      </c>
      <c r="B5" s="137"/>
      <c r="C5" s="71">
        <f t="shared" ref="C5:C21" si="0">SUM(D5:G5)</f>
        <v>10216639</v>
      </c>
      <c r="D5" s="71">
        <v>5621903</v>
      </c>
      <c r="E5" s="71">
        <v>43323</v>
      </c>
      <c r="F5" s="71">
        <v>4551103</v>
      </c>
      <c r="G5" s="71">
        <v>310</v>
      </c>
      <c r="H5" s="97"/>
      <c r="I5" s="97"/>
    </row>
    <row r="6" spans="1:9" x14ac:dyDescent="0.55000000000000004">
      <c r="A6" s="105">
        <v>44370</v>
      </c>
      <c r="B6" s="106" t="s">
        <v>307</v>
      </c>
      <c r="C6" s="71">
        <f t="shared" si="0"/>
        <v>111486</v>
      </c>
      <c r="D6" s="71">
        <v>46971</v>
      </c>
      <c r="E6" s="71">
        <v>4683</v>
      </c>
      <c r="F6" s="71">
        <v>59733</v>
      </c>
      <c r="G6" s="71">
        <v>99</v>
      </c>
      <c r="H6" s="97"/>
      <c r="I6" s="97"/>
    </row>
    <row r="7" spans="1:9" x14ac:dyDescent="0.55000000000000004">
      <c r="A7" s="105">
        <v>44369</v>
      </c>
      <c r="B7" s="106" t="s">
        <v>296</v>
      </c>
      <c r="C7" s="71">
        <f t="shared" si="0"/>
        <v>94135</v>
      </c>
      <c r="D7" s="71">
        <v>44473</v>
      </c>
      <c r="E7" s="71">
        <v>1946</v>
      </c>
      <c r="F7" s="71">
        <v>47609</v>
      </c>
      <c r="G7" s="71">
        <v>107</v>
      </c>
      <c r="H7" s="97"/>
      <c r="I7" s="97"/>
    </row>
    <row r="8" spans="1:9" x14ac:dyDescent="0.55000000000000004">
      <c r="A8" s="105">
        <v>44368</v>
      </c>
      <c r="B8" s="106" t="s">
        <v>295</v>
      </c>
      <c r="C8" s="71">
        <f t="shared" si="0"/>
        <v>198780</v>
      </c>
      <c r="D8" s="71">
        <v>67154</v>
      </c>
      <c r="E8" s="71">
        <v>7843</v>
      </c>
      <c r="F8" s="71">
        <v>123679</v>
      </c>
      <c r="G8" s="71">
        <v>104</v>
      </c>
      <c r="H8" s="97"/>
      <c r="I8" s="97"/>
    </row>
    <row r="9" spans="1:9" x14ac:dyDescent="0.55000000000000004">
      <c r="A9" s="105">
        <v>44365</v>
      </c>
      <c r="B9" s="106" t="s">
        <v>305</v>
      </c>
      <c r="C9" s="71">
        <f t="shared" si="0"/>
        <v>125948</v>
      </c>
      <c r="D9" s="71">
        <v>50112</v>
      </c>
      <c r="E9" s="71">
        <v>2145</v>
      </c>
      <c r="F9" s="71">
        <v>73691</v>
      </c>
      <c r="G9" s="71">
        <v>0</v>
      </c>
      <c r="H9" s="97"/>
      <c r="I9" s="97"/>
    </row>
    <row r="10" spans="1:9" x14ac:dyDescent="0.55000000000000004">
      <c r="A10" s="105">
        <v>44364</v>
      </c>
      <c r="B10" s="106" t="s">
        <v>321</v>
      </c>
      <c r="C10" s="71">
        <f t="shared" si="0"/>
        <v>129330</v>
      </c>
      <c r="D10" s="71">
        <v>46926</v>
      </c>
      <c r="E10" s="71">
        <v>4611</v>
      </c>
      <c r="F10" s="71">
        <v>77793</v>
      </c>
      <c r="G10" s="71">
        <v>0</v>
      </c>
      <c r="H10" s="97"/>
      <c r="I10" s="97"/>
    </row>
    <row r="11" spans="1:9" x14ac:dyDescent="0.55000000000000004">
      <c r="A11" s="105">
        <v>44363</v>
      </c>
      <c r="B11" s="106" t="s">
        <v>307</v>
      </c>
      <c r="C11" s="71">
        <f t="shared" si="0"/>
        <v>118735</v>
      </c>
      <c r="D11" s="71">
        <v>43912</v>
      </c>
      <c r="E11" s="71">
        <v>2782</v>
      </c>
      <c r="F11" s="71">
        <v>72041</v>
      </c>
      <c r="G11" s="71">
        <v>0</v>
      </c>
      <c r="H11" s="97"/>
      <c r="I11" s="97"/>
    </row>
    <row r="12" spans="1:9" x14ac:dyDescent="0.55000000000000004">
      <c r="A12" s="105">
        <v>44362</v>
      </c>
      <c r="B12" s="106" t="s">
        <v>296</v>
      </c>
      <c r="C12" s="71">
        <f t="shared" si="0"/>
        <v>115363</v>
      </c>
      <c r="D12" s="71">
        <v>40459</v>
      </c>
      <c r="E12" s="71">
        <v>2956</v>
      </c>
      <c r="F12" s="71">
        <v>71948</v>
      </c>
      <c r="G12" s="71">
        <v>0</v>
      </c>
      <c r="H12" s="97"/>
      <c r="I12" s="97"/>
    </row>
    <row r="13" spans="1:9" x14ac:dyDescent="0.55000000000000004">
      <c r="A13" s="105">
        <v>44361</v>
      </c>
      <c r="B13" s="106" t="s">
        <v>295</v>
      </c>
      <c r="C13" s="71">
        <f t="shared" si="0"/>
        <v>214965</v>
      </c>
      <c r="D13" s="71">
        <v>85819</v>
      </c>
      <c r="E13" s="71">
        <v>5610</v>
      </c>
      <c r="F13" s="71">
        <v>123536</v>
      </c>
      <c r="G13" s="71">
        <v>0</v>
      </c>
      <c r="H13" s="97"/>
      <c r="I13" s="97"/>
    </row>
    <row r="14" spans="1:9" x14ac:dyDescent="0.55000000000000004">
      <c r="A14" s="105">
        <v>44358</v>
      </c>
      <c r="B14" s="106" t="s">
        <v>305</v>
      </c>
      <c r="C14" s="71">
        <f t="shared" si="0"/>
        <v>147983</v>
      </c>
      <c r="D14" s="71">
        <v>54834</v>
      </c>
      <c r="E14" s="71">
        <v>1669</v>
      </c>
      <c r="F14" s="71">
        <v>91480</v>
      </c>
      <c r="G14" s="71">
        <v>0</v>
      </c>
      <c r="H14" s="97"/>
      <c r="I14" s="97"/>
    </row>
    <row r="15" spans="1:9" x14ac:dyDescent="0.55000000000000004">
      <c r="A15" s="105">
        <v>44357</v>
      </c>
      <c r="B15" s="106" t="s">
        <v>306</v>
      </c>
      <c r="C15" s="71">
        <f t="shared" si="0"/>
        <v>136591</v>
      </c>
      <c r="D15" s="71">
        <v>52250</v>
      </c>
      <c r="E15" s="71">
        <v>1719</v>
      </c>
      <c r="F15" s="71">
        <v>82622</v>
      </c>
      <c r="G15" s="71">
        <v>0</v>
      </c>
      <c r="H15" s="97"/>
      <c r="I15" s="97"/>
    </row>
    <row r="16" spans="1:9" x14ac:dyDescent="0.55000000000000004">
      <c r="A16" s="105">
        <v>44356</v>
      </c>
      <c r="B16" s="106" t="s">
        <v>307</v>
      </c>
      <c r="C16" s="71">
        <f t="shared" si="0"/>
        <v>167384</v>
      </c>
      <c r="D16" s="71">
        <v>67694</v>
      </c>
      <c r="E16" s="71">
        <v>1047</v>
      </c>
      <c r="F16" s="71">
        <v>98643</v>
      </c>
      <c r="G16" s="71">
        <v>0</v>
      </c>
      <c r="H16" s="97"/>
      <c r="I16" s="97"/>
    </row>
    <row r="17" spans="1:9" x14ac:dyDescent="0.55000000000000004">
      <c r="A17" s="105">
        <v>44355</v>
      </c>
      <c r="B17" s="106" t="s">
        <v>296</v>
      </c>
      <c r="C17" s="71">
        <f t="shared" si="0"/>
        <v>161922</v>
      </c>
      <c r="D17" s="71">
        <v>71689</v>
      </c>
      <c r="E17" s="71">
        <v>990</v>
      </c>
      <c r="F17" s="71">
        <v>89243</v>
      </c>
      <c r="G17" s="71">
        <v>0</v>
      </c>
      <c r="H17" s="97"/>
      <c r="I17" s="97"/>
    </row>
    <row r="18" spans="1:9" x14ac:dyDescent="0.55000000000000004">
      <c r="A18" s="105">
        <v>44354</v>
      </c>
      <c r="B18" s="106" t="s">
        <v>295</v>
      </c>
      <c r="C18" s="71">
        <f t="shared" si="0"/>
        <v>239337</v>
      </c>
      <c r="D18" s="71">
        <v>104435</v>
      </c>
      <c r="E18" s="71">
        <v>2146</v>
      </c>
      <c r="F18" s="71">
        <v>132756</v>
      </c>
      <c r="G18" s="71">
        <v>0</v>
      </c>
      <c r="H18" s="97"/>
      <c r="I18" s="97"/>
    </row>
    <row r="19" spans="1:9" x14ac:dyDescent="0.55000000000000004">
      <c r="A19" s="105">
        <v>44351</v>
      </c>
      <c r="B19" s="106" t="s">
        <v>305</v>
      </c>
      <c r="C19" s="71">
        <f t="shared" si="0"/>
        <v>159203</v>
      </c>
      <c r="D19" s="71">
        <v>62634</v>
      </c>
      <c r="E19" s="71">
        <v>929</v>
      </c>
      <c r="F19" s="71">
        <v>95640</v>
      </c>
      <c r="G19" s="71">
        <v>0</v>
      </c>
      <c r="H19" s="97"/>
      <c r="I19" s="97"/>
    </row>
    <row r="20" spans="1:9" x14ac:dyDescent="0.55000000000000004">
      <c r="A20" s="74">
        <v>44350</v>
      </c>
      <c r="B20" s="107" t="s">
        <v>306</v>
      </c>
      <c r="C20" s="71">
        <f t="shared" si="0"/>
        <v>143157</v>
      </c>
      <c r="D20" s="71">
        <v>59654</v>
      </c>
      <c r="E20" s="71">
        <v>112</v>
      </c>
      <c r="F20" s="71">
        <v>83391</v>
      </c>
      <c r="G20" s="71">
        <v>0</v>
      </c>
      <c r="H20" s="97"/>
      <c r="I20" s="97"/>
    </row>
    <row r="21" spans="1:9" x14ac:dyDescent="0.55000000000000004">
      <c r="A21" s="74">
        <v>44349</v>
      </c>
      <c r="B21" s="107" t="s">
        <v>307</v>
      </c>
      <c r="C21" s="71">
        <f t="shared" si="0"/>
        <v>159126</v>
      </c>
      <c r="D21" s="71">
        <v>71140</v>
      </c>
      <c r="E21" s="71">
        <v>316</v>
      </c>
      <c r="F21" s="71">
        <v>87670</v>
      </c>
      <c r="G21" s="71">
        <v>0</v>
      </c>
      <c r="H21" s="97"/>
      <c r="I21" s="97"/>
    </row>
    <row r="22" spans="1:9" x14ac:dyDescent="0.55000000000000004">
      <c r="A22" s="74">
        <v>44348</v>
      </c>
      <c r="B22" s="107" t="s">
        <v>296</v>
      </c>
      <c r="C22" s="71">
        <f t="shared" ref="C22:C52" si="1">SUM(D22:G22)</f>
        <v>159057</v>
      </c>
      <c r="D22" s="71">
        <v>66264</v>
      </c>
      <c r="E22" s="71">
        <v>123</v>
      </c>
      <c r="F22" s="71">
        <v>92670</v>
      </c>
      <c r="G22" s="71">
        <v>0</v>
      </c>
      <c r="H22" s="97"/>
      <c r="I22" s="97"/>
    </row>
    <row r="23" spans="1:9" x14ac:dyDescent="0.55000000000000004">
      <c r="A23" s="74">
        <v>44347</v>
      </c>
      <c r="B23" s="107" t="s">
        <v>295</v>
      </c>
      <c r="C23" s="71">
        <f t="shared" si="1"/>
        <v>273255</v>
      </c>
      <c r="D23" s="71">
        <v>131423</v>
      </c>
      <c r="E23" s="71">
        <v>582</v>
      </c>
      <c r="F23" s="71">
        <v>141250</v>
      </c>
      <c r="G23" s="71">
        <v>0</v>
      </c>
      <c r="H23" s="97"/>
      <c r="I23" s="97"/>
    </row>
    <row r="24" spans="1:9" x14ac:dyDescent="0.55000000000000004">
      <c r="A24" s="74">
        <v>44344</v>
      </c>
      <c r="B24" s="107" t="s">
        <v>305</v>
      </c>
      <c r="C24" s="71">
        <f t="shared" si="1"/>
        <v>164516</v>
      </c>
      <c r="D24" s="71">
        <v>87584</v>
      </c>
      <c r="E24" s="71">
        <v>157</v>
      </c>
      <c r="F24" s="71">
        <v>76775</v>
      </c>
      <c r="G24" s="71">
        <v>0</v>
      </c>
      <c r="H24" s="97"/>
      <c r="I24" s="97"/>
    </row>
    <row r="25" spans="1:9" x14ac:dyDescent="0.55000000000000004">
      <c r="A25" s="74">
        <v>44343</v>
      </c>
      <c r="B25" s="107" t="s">
        <v>306</v>
      </c>
      <c r="C25" s="71">
        <f t="shared" si="1"/>
        <v>145149</v>
      </c>
      <c r="D25" s="71">
        <v>84217</v>
      </c>
      <c r="E25" s="71">
        <v>40</v>
      </c>
      <c r="F25" s="71">
        <v>60892</v>
      </c>
      <c r="G25" s="71">
        <v>0</v>
      </c>
      <c r="H25" s="97"/>
      <c r="I25" s="97"/>
    </row>
    <row r="26" spans="1:9" x14ac:dyDescent="0.55000000000000004">
      <c r="A26" s="74">
        <v>44342</v>
      </c>
      <c r="B26" s="107" t="s">
        <v>307</v>
      </c>
      <c r="C26" s="71">
        <f t="shared" si="1"/>
        <v>142589</v>
      </c>
      <c r="D26" s="71">
        <v>93243</v>
      </c>
      <c r="E26" s="71">
        <v>172</v>
      </c>
      <c r="F26" s="71">
        <v>49174</v>
      </c>
      <c r="G26" s="71">
        <v>0</v>
      </c>
      <c r="H26" s="97"/>
      <c r="I26" s="97"/>
    </row>
    <row r="27" spans="1:9" x14ac:dyDescent="0.55000000000000004">
      <c r="A27" s="74">
        <v>44341</v>
      </c>
      <c r="B27" s="107" t="s">
        <v>296</v>
      </c>
      <c r="C27" s="71">
        <f t="shared" si="1"/>
        <v>139652</v>
      </c>
      <c r="D27" s="71">
        <v>87114</v>
      </c>
      <c r="E27" s="71">
        <v>476</v>
      </c>
      <c r="F27" s="71">
        <v>52062</v>
      </c>
      <c r="G27" s="71">
        <v>0</v>
      </c>
      <c r="H27" s="97"/>
      <c r="I27" s="97"/>
    </row>
    <row r="28" spans="1:9" x14ac:dyDescent="0.55000000000000004">
      <c r="A28" s="74">
        <v>44340</v>
      </c>
      <c r="B28" s="107" t="s">
        <v>295</v>
      </c>
      <c r="C28" s="71">
        <f t="shared" si="1"/>
        <v>330589</v>
      </c>
      <c r="D28" s="71">
        <v>136491</v>
      </c>
      <c r="E28" s="71">
        <v>269</v>
      </c>
      <c r="F28" s="71">
        <v>193829</v>
      </c>
      <c r="G28" s="71">
        <v>0</v>
      </c>
      <c r="H28" s="97"/>
      <c r="I28" s="97"/>
    </row>
    <row r="29" spans="1:9" x14ac:dyDescent="0.55000000000000004">
      <c r="A29" s="74">
        <v>44337</v>
      </c>
      <c r="B29" s="107" t="s">
        <v>305</v>
      </c>
      <c r="C29" s="71">
        <f t="shared" si="1"/>
        <v>249021</v>
      </c>
      <c r="D29" s="71">
        <v>99918</v>
      </c>
      <c r="E29" s="71"/>
      <c r="F29" s="71">
        <v>149103</v>
      </c>
      <c r="G29" s="71"/>
      <c r="H29" s="97"/>
      <c r="I29" s="97"/>
    </row>
    <row r="30" spans="1:9" x14ac:dyDescent="0.55000000000000004">
      <c r="A30" s="74">
        <v>44336</v>
      </c>
      <c r="B30" s="107" t="s">
        <v>306</v>
      </c>
      <c r="C30" s="71">
        <f t="shared" si="1"/>
        <v>190533</v>
      </c>
      <c r="D30" s="71">
        <v>81422</v>
      </c>
      <c r="E30" s="71"/>
      <c r="F30" s="71">
        <v>109111</v>
      </c>
      <c r="G30" s="71"/>
      <c r="H30" s="97"/>
      <c r="I30" s="97"/>
    </row>
    <row r="31" spans="1:9" x14ac:dyDescent="0.55000000000000004">
      <c r="A31" s="74">
        <v>44335</v>
      </c>
      <c r="B31" s="107" t="s">
        <v>307</v>
      </c>
      <c r="C31" s="71">
        <f t="shared" si="1"/>
        <v>267866</v>
      </c>
      <c r="D31" s="71">
        <v>88163</v>
      </c>
      <c r="E31" s="71"/>
      <c r="F31" s="71">
        <v>179703</v>
      </c>
      <c r="G31" s="71"/>
      <c r="H31" s="97"/>
      <c r="I31" s="97"/>
    </row>
    <row r="32" spans="1:9" x14ac:dyDescent="0.55000000000000004">
      <c r="A32" s="74">
        <v>44334</v>
      </c>
      <c r="B32" s="107" t="s">
        <v>296</v>
      </c>
      <c r="C32" s="71">
        <f t="shared" si="1"/>
        <v>250244</v>
      </c>
      <c r="D32" s="71">
        <v>94577</v>
      </c>
      <c r="E32" s="71"/>
      <c r="F32" s="71">
        <v>155667</v>
      </c>
      <c r="G32" s="71"/>
      <c r="H32" s="97"/>
      <c r="I32" s="97"/>
    </row>
    <row r="33" spans="1:9" x14ac:dyDescent="0.55000000000000004">
      <c r="A33" s="74">
        <v>44333</v>
      </c>
      <c r="B33" s="107" t="s">
        <v>295</v>
      </c>
      <c r="C33" s="71">
        <f t="shared" si="1"/>
        <v>349566</v>
      </c>
      <c r="D33" s="71">
        <v>133843</v>
      </c>
      <c r="E33" s="71"/>
      <c r="F33" s="71">
        <v>215723</v>
      </c>
      <c r="G33" s="71"/>
      <c r="H33" s="97"/>
      <c r="I33" s="97"/>
    </row>
    <row r="34" spans="1:9" x14ac:dyDescent="0.55000000000000004">
      <c r="A34" s="74">
        <v>44330</v>
      </c>
      <c r="B34" s="107" t="s">
        <v>305</v>
      </c>
      <c r="C34" s="71">
        <f t="shared" si="1"/>
        <v>242878</v>
      </c>
      <c r="D34" s="71">
        <v>99493</v>
      </c>
      <c r="E34" s="71"/>
      <c r="F34" s="71">
        <v>143385</v>
      </c>
      <c r="G34" s="71"/>
      <c r="H34" s="97"/>
      <c r="I34" s="97"/>
    </row>
    <row r="35" spans="1:9" x14ac:dyDescent="0.55000000000000004">
      <c r="A35" s="74">
        <v>44329</v>
      </c>
      <c r="B35" s="107" t="s">
        <v>306</v>
      </c>
      <c r="C35" s="71">
        <f t="shared" si="1"/>
        <v>219139</v>
      </c>
      <c r="D35" s="71">
        <v>93429</v>
      </c>
      <c r="E35" s="71"/>
      <c r="F35" s="71">
        <v>125710</v>
      </c>
      <c r="G35" s="71"/>
      <c r="H35" s="97"/>
      <c r="I35" s="97"/>
    </row>
    <row r="36" spans="1:9" x14ac:dyDescent="0.55000000000000004">
      <c r="A36" s="74">
        <v>44328</v>
      </c>
      <c r="B36" s="107" t="s">
        <v>307</v>
      </c>
      <c r="C36" s="71">
        <f t="shared" si="1"/>
        <v>181720</v>
      </c>
      <c r="D36" s="71">
        <v>82959</v>
      </c>
      <c r="E36" s="71"/>
      <c r="F36" s="71">
        <v>98761</v>
      </c>
      <c r="G36" s="71"/>
      <c r="H36" s="97"/>
      <c r="I36" s="97"/>
    </row>
    <row r="37" spans="1:9" x14ac:dyDescent="0.55000000000000004">
      <c r="A37" s="74">
        <v>44327</v>
      </c>
      <c r="B37" s="107" t="s">
        <v>308</v>
      </c>
      <c r="C37" s="71">
        <f t="shared" si="1"/>
        <v>168738</v>
      </c>
      <c r="D37" s="71">
        <v>90287</v>
      </c>
      <c r="E37" s="71"/>
      <c r="F37" s="71">
        <v>78451</v>
      </c>
      <c r="G37" s="71"/>
      <c r="H37" s="97"/>
      <c r="I37" s="97"/>
    </row>
    <row r="38" spans="1:9" x14ac:dyDescent="0.55000000000000004">
      <c r="A38" s="74">
        <v>44326</v>
      </c>
      <c r="B38" s="107" t="s">
        <v>295</v>
      </c>
      <c r="C38" s="71">
        <f t="shared" si="1"/>
        <v>223504</v>
      </c>
      <c r="D38" s="71">
        <v>155255</v>
      </c>
      <c r="E38" s="71"/>
      <c r="F38" s="71">
        <v>68249</v>
      </c>
      <c r="G38" s="71"/>
      <c r="H38" s="97"/>
      <c r="I38" s="97"/>
    </row>
    <row r="39" spans="1:9" x14ac:dyDescent="0.55000000000000004">
      <c r="A39" s="74">
        <v>44323</v>
      </c>
      <c r="B39" s="107" t="s">
        <v>305</v>
      </c>
      <c r="C39" s="71">
        <f t="shared" si="1"/>
        <v>140344</v>
      </c>
      <c r="D39" s="71">
        <v>97165</v>
      </c>
      <c r="E39" s="71"/>
      <c r="F39" s="71">
        <v>43179</v>
      </c>
      <c r="G39" s="71"/>
      <c r="H39" s="97"/>
      <c r="I39" s="97"/>
    </row>
    <row r="40" spans="1:9" x14ac:dyDescent="0.55000000000000004">
      <c r="A40" s="74">
        <v>44322</v>
      </c>
      <c r="B40" s="107" t="s">
        <v>306</v>
      </c>
      <c r="C40" s="71">
        <f t="shared" si="1"/>
        <v>331914</v>
      </c>
      <c r="D40" s="71">
        <v>268978</v>
      </c>
      <c r="E40" s="71"/>
      <c r="F40" s="71">
        <v>62936</v>
      </c>
      <c r="G40" s="71"/>
      <c r="H40" s="97"/>
      <c r="I40" s="97"/>
    </row>
    <row r="41" spans="1:9" x14ac:dyDescent="0.55000000000000004">
      <c r="A41" s="74">
        <v>44316</v>
      </c>
      <c r="B41" s="107" t="s">
        <v>305</v>
      </c>
      <c r="C41" s="71">
        <f t="shared" si="1"/>
        <v>274907</v>
      </c>
      <c r="D41" s="71">
        <v>227667</v>
      </c>
      <c r="E41" s="71"/>
      <c r="F41" s="71">
        <v>47240</v>
      </c>
      <c r="G41" s="71"/>
      <c r="H41" s="97"/>
      <c r="I41" s="97"/>
    </row>
    <row r="42" spans="1:9" x14ac:dyDescent="0.55000000000000004">
      <c r="A42" s="74">
        <v>44314</v>
      </c>
      <c r="B42" s="107" t="s">
        <v>307</v>
      </c>
      <c r="C42" s="71">
        <f t="shared" si="1"/>
        <v>238273</v>
      </c>
      <c r="D42" s="71">
        <v>194005</v>
      </c>
      <c r="E42" s="71"/>
      <c r="F42" s="71">
        <v>44268</v>
      </c>
      <c r="G42" s="71"/>
      <c r="H42" s="97"/>
      <c r="I42" s="97"/>
    </row>
    <row r="43" spans="1:9" x14ac:dyDescent="0.55000000000000004">
      <c r="A43" s="74">
        <v>44313</v>
      </c>
      <c r="B43" s="107" t="s">
        <v>296</v>
      </c>
      <c r="C43" s="71">
        <f t="shared" si="1"/>
        <v>203174</v>
      </c>
      <c r="D43" s="71">
        <v>172069</v>
      </c>
      <c r="E43" s="71"/>
      <c r="F43" s="71">
        <v>31105</v>
      </c>
      <c r="G43" s="71"/>
      <c r="H43" s="97"/>
      <c r="I43" s="97"/>
    </row>
    <row r="44" spans="1:9" x14ac:dyDescent="0.55000000000000004">
      <c r="A44" s="74">
        <v>44312</v>
      </c>
      <c r="B44" s="107" t="s">
        <v>309</v>
      </c>
      <c r="C44" s="71">
        <f t="shared" si="1"/>
        <v>263328</v>
      </c>
      <c r="D44" s="71">
        <v>221677</v>
      </c>
      <c r="E44" s="71"/>
      <c r="F44" s="71">
        <v>41651</v>
      </c>
      <c r="G44" s="71"/>
      <c r="H44" s="97"/>
      <c r="I44" s="97"/>
    </row>
    <row r="45" spans="1:9" x14ac:dyDescent="0.55000000000000004">
      <c r="A45" s="74">
        <v>44309</v>
      </c>
      <c r="B45" s="107" t="s">
        <v>310</v>
      </c>
      <c r="C45" s="71">
        <f t="shared" si="1"/>
        <v>177672</v>
      </c>
      <c r="D45" s="71">
        <v>147989</v>
      </c>
      <c r="E45" s="71"/>
      <c r="F45" s="71">
        <v>29683</v>
      </c>
      <c r="G45" s="71"/>
      <c r="H45" s="97"/>
      <c r="I45" s="97"/>
    </row>
    <row r="46" spans="1:9" x14ac:dyDescent="0.55000000000000004">
      <c r="A46" s="74">
        <v>44308</v>
      </c>
      <c r="B46" s="107" t="s">
        <v>311</v>
      </c>
      <c r="C46" s="71">
        <f t="shared" si="1"/>
        <v>150489</v>
      </c>
      <c r="D46" s="71">
        <v>128634</v>
      </c>
      <c r="E46" s="71"/>
      <c r="F46" s="71">
        <v>21855</v>
      </c>
      <c r="G46" s="71"/>
      <c r="H46" s="97"/>
      <c r="I46" s="97"/>
    </row>
    <row r="47" spans="1:9" x14ac:dyDescent="0.55000000000000004">
      <c r="A47" s="74">
        <v>44307</v>
      </c>
      <c r="B47" s="107" t="s">
        <v>312</v>
      </c>
      <c r="C47" s="71">
        <f t="shared" si="1"/>
        <v>152884</v>
      </c>
      <c r="D47" s="71">
        <v>126188</v>
      </c>
      <c r="E47" s="71"/>
      <c r="F47" s="71">
        <v>26696</v>
      </c>
      <c r="G47" s="71"/>
      <c r="H47" s="97"/>
      <c r="I47" s="97"/>
    </row>
    <row r="48" spans="1:9" x14ac:dyDescent="0.55000000000000004">
      <c r="A48" s="74">
        <v>44306</v>
      </c>
      <c r="B48" s="107" t="s">
        <v>296</v>
      </c>
      <c r="C48" s="71">
        <f t="shared" si="1"/>
        <v>126419</v>
      </c>
      <c r="D48" s="71">
        <v>98622</v>
      </c>
      <c r="E48" s="71"/>
      <c r="F48" s="71">
        <v>27797</v>
      </c>
      <c r="G48" s="71"/>
      <c r="H48" s="97"/>
      <c r="I48" s="97"/>
    </row>
    <row r="49" spans="1:11" x14ac:dyDescent="0.55000000000000004">
      <c r="A49" s="84">
        <v>44305</v>
      </c>
      <c r="B49" s="73" t="str">
        <f t="shared" ref="B49:B54" si="2">"("&amp;TEXT(A49,"aaa")&amp;")"</f>
        <v>(月)</v>
      </c>
      <c r="C49" s="71">
        <f t="shared" si="1"/>
        <v>119032</v>
      </c>
      <c r="D49" s="71">
        <v>64725</v>
      </c>
      <c r="E49" s="71"/>
      <c r="F49" s="71">
        <v>54307</v>
      </c>
      <c r="G49" s="71"/>
      <c r="H49" s="97"/>
      <c r="I49" s="97"/>
    </row>
    <row r="50" spans="1:11" x14ac:dyDescent="0.55000000000000004">
      <c r="A50" s="74">
        <v>44302</v>
      </c>
      <c r="B50" s="73" t="str">
        <f t="shared" si="2"/>
        <v>(金)</v>
      </c>
      <c r="C50" s="71">
        <f t="shared" si="1"/>
        <v>69687</v>
      </c>
      <c r="D50" s="71">
        <v>29696</v>
      </c>
      <c r="E50" s="71"/>
      <c r="F50" s="71">
        <v>39991</v>
      </c>
      <c r="G50" s="71"/>
      <c r="H50" s="97"/>
      <c r="I50" s="97"/>
    </row>
    <row r="51" spans="1:11" x14ac:dyDescent="0.55000000000000004">
      <c r="A51" s="74">
        <v>44301</v>
      </c>
      <c r="B51" s="73" t="str">
        <f t="shared" si="2"/>
        <v>(木)</v>
      </c>
      <c r="C51" s="71">
        <f t="shared" si="1"/>
        <v>52620</v>
      </c>
      <c r="D51" s="71">
        <v>16637</v>
      </c>
      <c r="E51" s="71"/>
      <c r="F51" s="71">
        <v>35983</v>
      </c>
      <c r="G51" s="71"/>
      <c r="H51" s="97"/>
      <c r="I51" s="97"/>
    </row>
    <row r="52" spans="1:11" x14ac:dyDescent="0.55000000000000004">
      <c r="A52" s="74">
        <v>44300</v>
      </c>
      <c r="B52" s="73" t="str">
        <f t="shared" si="2"/>
        <v>(水)</v>
      </c>
      <c r="C52" s="71">
        <f t="shared" si="1"/>
        <v>50996</v>
      </c>
      <c r="D52" s="71">
        <v>9569</v>
      </c>
      <c r="E52" s="71"/>
      <c r="F52" s="71">
        <v>41427</v>
      </c>
      <c r="G52" s="71"/>
      <c r="H52" s="97"/>
      <c r="I52" s="97"/>
    </row>
    <row r="53" spans="1:11" x14ac:dyDescent="0.55000000000000004">
      <c r="A53" s="72">
        <v>44299</v>
      </c>
      <c r="B53" s="73" t="str">
        <f t="shared" si="2"/>
        <v>(火)</v>
      </c>
      <c r="C53" s="71">
        <f t="shared" ref="C53:C54" si="3">SUM(D53:G53)</f>
        <v>53986</v>
      </c>
      <c r="D53" s="71">
        <v>13896</v>
      </c>
      <c r="E53" s="71"/>
      <c r="F53" s="71">
        <v>40090</v>
      </c>
      <c r="G53" s="71"/>
      <c r="H53" s="97"/>
      <c r="I53" s="97"/>
    </row>
    <row r="54" spans="1:11" x14ac:dyDescent="0.55000000000000004">
      <c r="A54" s="72">
        <v>44298</v>
      </c>
      <c r="B54" s="73" t="str">
        <f t="shared" si="2"/>
        <v>(月)</v>
      </c>
      <c r="C54" s="71">
        <f t="shared" si="3"/>
        <v>96936</v>
      </c>
      <c r="D54" s="71">
        <v>26850</v>
      </c>
      <c r="E54" s="71"/>
      <c r="F54" s="71">
        <v>70086</v>
      </c>
      <c r="G54" s="71"/>
      <c r="H54" s="97"/>
      <c r="I54" s="97"/>
    </row>
    <row r="55" spans="1:11" x14ac:dyDescent="0.55000000000000004">
      <c r="A55" s="95"/>
      <c r="B55" s="96"/>
      <c r="C55" s="96"/>
      <c r="D55" s="96"/>
      <c r="E55" s="96"/>
      <c r="F55" s="96"/>
      <c r="G55" s="97"/>
      <c r="H55" s="97"/>
    </row>
    <row r="56" spans="1:11" x14ac:dyDescent="0.55000000000000004">
      <c r="A56" s="98" t="s">
        <v>326</v>
      </c>
      <c r="B56" s="97"/>
      <c r="C56" s="97"/>
      <c r="D56" s="97"/>
      <c r="E56" s="97"/>
      <c r="F56" s="97"/>
      <c r="G56" s="98"/>
      <c r="H56" s="97"/>
    </row>
    <row r="57" spans="1:11" x14ac:dyDescent="0.55000000000000004">
      <c r="A57" s="80" t="s">
        <v>322</v>
      </c>
      <c r="B57" s="98"/>
      <c r="C57" s="98"/>
      <c r="D57" s="98"/>
      <c r="E57" s="98"/>
      <c r="F57" s="98"/>
      <c r="H57" s="97"/>
    </row>
    <row r="58" spans="1:11" x14ac:dyDescent="0.55000000000000004">
      <c r="A58" s="80" t="s">
        <v>323</v>
      </c>
      <c r="H58" s="97"/>
    </row>
    <row r="59" spans="1:11" x14ac:dyDescent="0.55000000000000004">
      <c r="A59" s="80" t="s">
        <v>324</v>
      </c>
      <c r="H59" s="97"/>
    </row>
    <row r="60" spans="1:11" x14ac:dyDescent="0.55000000000000004">
      <c r="A60" s="80" t="s">
        <v>325</v>
      </c>
      <c r="H60" s="97"/>
      <c r="I60" s="99"/>
      <c r="J60" s="99"/>
      <c r="K60" s="99"/>
    </row>
    <row r="61" spans="1:11" x14ac:dyDescent="0.55000000000000004">
      <c r="H61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2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">
        <v>341</v>
      </c>
    </row>
    <row r="3" spans="1:11" x14ac:dyDescent="0.55000000000000004">
      <c r="A3" s="140" t="s">
        <v>328</v>
      </c>
      <c r="B3" s="140" t="s">
        <v>298</v>
      </c>
      <c r="C3" s="140" t="s">
        <v>299</v>
      </c>
      <c r="D3" s="142" t="s">
        <v>329</v>
      </c>
      <c r="E3" s="142"/>
      <c r="F3" s="142"/>
      <c r="G3" s="142"/>
      <c r="H3" s="142" t="s">
        <v>330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300</v>
      </c>
      <c r="E4" s="136"/>
      <c r="F4" s="136" t="s">
        <v>301</v>
      </c>
      <c r="G4" s="136"/>
      <c r="H4" s="136" t="s">
        <v>300</v>
      </c>
      <c r="I4" s="136"/>
      <c r="J4" s="136" t="s">
        <v>301</v>
      </c>
      <c r="K4" s="136"/>
    </row>
    <row r="5" spans="1:11" x14ac:dyDescent="0.55000000000000004">
      <c r="A5" s="140"/>
      <c r="B5" s="140"/>
      <c r="C5" s="140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38" t="s">
        <v>287</v>
      </c>
      <c r="B6" s="136"/>
      <c r="C6" s="71">
        <v>25572084</v>
      </c>
      <c r="D6" s="71">
        <v>18382984</v>
      </c>
      <c r="E6" s="71">
        <v>736630</v>
      </c>
      <c r="F6" s="71">
        <v>6445081</v>
      </c>
      <c r="G6" s="71">
        <v>7389</v>
      </c>
      <c r="H6" s="71">
        <v>17522760</v>
      </c>
      <c r="I6" s="71">
        <v>607365</v>
      </c>
      <c r="J6" s="71">
        <v>6205574</v>
      </c>
      <c r="K6" s="71">
        <v>7011</v>
      </c>
    </row>
    <row r="7" spans="1:11" x14ac:dyDescent="0.55000000000000004">
      <c r="A7" s="105">
        <v>44370</v>
      </c>
      <c r="B7" s="107" t="s">
        <v>342</v>
      </c>
      <c r="C7" s="71">
        <v>636939</v>
      </c>
      <c r="D7" s="71">
        <v>301895</v>
      </c>
      <c r="E7" s="71">
        <v>30472</v>
      </c>
      <c r="F7" s="71">
        <v>301670</v>
      </c>
      <c r="G7" s="71">
        <v>2902</v>
      </c>
      <c r="H7" s="71">
        <v>275578</v>
      </c>
      <c r="I7" s="71">
        <v>11121</v>
      </c>
      <c r="J7" s="71">
        <v>294168</v>
      </c>
      <c r="K7" s="71">
        <v>2728</v>
      </c>
    </row>
    <row r="8" spans="1:11" x14ac:dyDescent="0.55000000000000004">
      <c r="A8" s="105">
        <v>44369</v>
      </c>
      <c r="B8" s="107" t="s">
        <v>343</v>
      </c>
      <c r="C8" s="71">
        <v>776532</v>
      </c>
      <c r="D8" s="71">
        <v>375980</v>
      </c>
      <c r="E8" s="71">
        <v>30942</v>
      </c>
      <c r="F8" s="71">
        <v>367398</v>
      </c>
      <c r="G8" s="71">
        <v>2212</v>
      </c>
      <c r="H8" s="71">
        <v>342627</v>
      </c>
      <c r="I8" s="71">
        <v>13585</v>
      </c>
      <c r="J8" s="71">
        <v>358315</v>
      </c>
      <c r="K8" s="71">
        <v>2101</v>
      </c>
    </row>
    <row r="9" spans="1:11" x14ac:dyDescent="0.55000000000000004">
      <c r="A9" s="105">
        <v>44368</v>
      </c>
      <c r="B9" s="107" t="s">
        <v>344</v>
      </c>
      <c r="C9" s="71">
        <v>771674</v>
      </c>
      <c r="D9" s="71">
        <v>397523</v>
      </c>
      <c r="E9" s="71">
        <v>31732</v>
      </c>
      <c r="F9" s="71">
        <v>340144</v>
      </c>
      <c r="G9" s="71">
        <v>2275</v>
      </c>
      <c r="H9" s="71">
        <v>368057</v>
      </c>
      <c r="I9" s="71">
        <v>15954</v>
      </c>
      <c r="J9" s="71">
        <v>331756</v>
      </c>
      <c r="K9" s="71">
        <v>2182</v>
      </c>
    </row>
    <row r="10" spans="1:11" x14ac:dyDescent="0.55000000000000004">
      <c r="A10" s="105">
        <v>44367</v>
      </c>
      <c r="B10" s="107" t="s">
        <v>345</v>
      </c>
      <c r="C10" s="71">
        <v>788256</v>
      </c>
      <c r="D10" s="71">
        <v>439758</v>
      </c>
      <c r="E10" s="71">
        <v>35506</v>
      </c>
      <c r="F10" s="71">
        <v>312992</v>
      </c>
      <c r="G10" s="71">
        <v>0</v>
      </c>
      <c r="H10" s="71">
        <v>401199</v>
      </c>
      <c r="I10" s="71">
        <v>21721</v>
      </c>
      <c r="J10" s="71">
        <v>305245</v>
      </c>
      <c r="K10" s="71">
        <v>0</v>
      </c>
    </row>
    <row r="11" spans="1:11" x14ac:dyDescent="0.55000000000000004">
      <c r="A11" s="105">
        <v>44366</v>
      </c>
      <c r="B11" s="107" t="s">
        <v>346</v>
      </c>
      <c r="C11" s="71">
        <v>807741</v>
      </c>
      <c r="D11" s="71">
        <v>458271</v>
      </c>
      <c r="E11" s="71">
        <v>35042</v>
      </c>
      <c r="F11" s="71">
        <v>314428</v>
      </c>
      <c r="G11" s="71">
        <v>0</v>
      </c>
      <c r="H11" s="71">
        <v>420058</v>
      </c>
      <c r="I11" s="71">
        <v>23473</v>
      </c>
      <c r="J11" s="71">
        <v>305586</v>
      </c>
      <c r="K11" s="71">
        <v>0</v>
      </c>
    </row>
    <row r="12" spans="1:11" x14ac:dyDescent="0.55000000000000004">
      <c r="A12" s="105">
        <v>44365</v>
      </c>
      <c r="B12" s="107" t="s">
        <v>347</v>
      </c>
      <c r="C12" s="71">
        <v>816116</v>
      </c>
      <c r="D12" s="71">
        <v>421561</v>
      </c>
      <c r="E12" s="71">
        <v>27855</v>
      </c>
      <c r="F12" s="71">
        <v>366700</v>
      </c>
      <c r="G12" s="71">
        <v>0</v>
      </c>
      <c r="H12" s="71">
        <v>394679</v>
      </c>
      <c r="I12" s="71">
        <v>19570</v>
      </c>
      <c r="J12" s="71">
        <v>356590</v>
      </c>
      <c r="K12" s="71">
        <v>0</v>
      </c>
    </row>
    <row r="13" spans="1:11" x14ac:dyDescent="0.55000000000000004">
      <c r="A13" s="105">
        <v>44364</v>
      </c>
      <c r="B13" s="107" t="s">
        <v>321</v>
      </c>
      <c r="C13" s="71">
        <v>893335</v>
      </c>
      <c r="D13" s="71">
        <v>463093</v>
      </c>
      <c r="E13" s="71">
        <v>28618</v>
      </c>
      <c r="F13" s="71">
        <v>401624</v>
      </c>
      <c r="G13" s="71">
        <v>0</v>
      </c>
      <c r="H13" s="71">
        <v>437875</v>
      </c>
      <c r="I13" s="71">
        <v>22245</v>
      </c>
      <c r="J13" s="71">
        <v>391555</v>
      </c>
      <c r="K13" s="71">
        <v>0</v>
      </c>
    </row>
    <row r="14" spans="1:11" x14ac:dyDescent="0.55000000000000004">
      <c r="A14" s="105">
        <v>44363</v>
      </c>
      <c r="B14" s="107" t="s">
        <v>342</v>
      </c>
      <c r="C14" s="71">
        <v>914200</v>
      </c>
      <c r="D14" s="71">
        <v>461961</v>
      </c>
      <c r="E14" s="71">
        <v>26470</v>
      </c>
      <c r="F14" s="71">
        <v>425769</v>
      </c>
      <c r="G14" s="71">
        <v>0</v>
      </c>
      <c r="H14" s="71">
        <v>439737</v>
      </c>
      <c r="I14" s="71">
        <v>23691</v>
      </c>
      <c r="J14" s="71">
        <v>415024</v>
      </c>
      <c r="K14" s="71">
        <v>0</v>
      </c>
    </row>
    <row r="15" spans="1:11" x14ac:dyDescent="0.55000000000000004">
      <c r="A15" s="105">
        <v>44362</v>
      </c>
      <c r="B15" s="107" t="s">
        <v>343</v>
      </c>
      <c r="C15" s="71">
        <v>889504</v>
      </c>
      <c r="D15" s="83">
        <v>482546</v>
      </c>
      <c r="E15" s="83">
        <v>25766</v>
      </c>
      <c r="F15" s="83">
        <v>381192</v>
      </c>
      <c r="G15" s="71">
        <v>0</v>
      </c>
      <c r="H15" s="83">
        <v>461670</v>
      </c>
      <c r="I15" s="83">
        <v>24105</v>
      </c>
      <c r="J15" s="83">
        <v>372073</v>
      </c>
      <c r="K15" s="71">
        <v>0</v>
      </c>
    </row>
    <row r="16" spans="1:11" x14ac:dyDescent="0.55000000000000004">
      <c r="A16" s="105">
        <v>44361</v>
      </c>
      <c r="B16" s="107" t="s">
        <v>344</v>
      </c>
      <c r="C16" s="71">
        <v>821102</v>
      </c>
      <c r="D16" s="83">
        <v>456834</v>
      </c>
      <c r="E16" s="83">
        <v>26469</v>
      </c>
      <c r="F16" s="83">
        <v>337799</v>
      </c>
      <c r="G16" s="71">
        <v>0</v>
      </c>
      <c r="H16" s="83">
        <v>438762</v>
      </c>
      <c r="I16" s="83">
        <v>24942</v>
      </c>
      <c r="J16" s="83">
        <v>330140</v>
      </c>
      <c r="K16" s="71">
        <v>0</v>
      </c>
    </row>
    <row r="17" spans="1:11" x14ac:dyDescent="0.55000000000000004">
      <c r="A17" s="105">
        <v>44360</v>
      </c>
      <c r="B17" s="107" t="s">
        <v>345</v>
      </c>
      <c r="C17" s="71">
        <v>815123</v>
      </c>
      <c r="D17" s="83">
        <v>495150</v>
      </c>
      <c r="E17" s="83">
        <v>33522</v>
      </c>
      <c r="F17" s="83">
        <v>286451</v>
      </c>
      <c r="G17" s="71">
        <v>0</v>
      </c>
      <c r="H17" s="83">
        <v>470282</v>
      </c>
      <c r="I17" s="83">
        <v>30491</v>
      </c>
      <c r="J17" s="83">
        <v>278580</v>
      </c>
      <c r="K17" s="71">
        <v>0</v>
      </c>
    </row>
    <row r="18" spans="1:11" x14ac:dyDescent="0.55000000000000004">
      <c r="A18" s="105">
        <v>44359</v>
      </c>
      <c r="B18" s="107" t="s">
        <v>346</v>
      </c>
      <c r="C18" s="71">
        <v>810565</v>
      </c>
      <c r="D18" s="83">
        <v>540877</v>
      </c>
      <c r="E18" s="83">
        <v>32734</v>
      </c>
      <c r="F18" s="83">
        <v>236954</v>
      </c>
      <c r="G18" s="71">
        <v>0</v>
      </c>
      <c r="H18" s="83">
        <v>515755</v>
      </c>
      <c r="I18" s="83">
        <v>30095</v>
      </c>
      <c r="J18" s="83">
        <v>229484</v>
      </c>
      <c r="K18" s="71">
        <v>0</v>
      </c>
    </row>
    <row r="19" spans="1:11" x14ac:dyDescent="0.55000000000000004">
      <c r="A19" s="105">
        <v>44358</v>
      </c>
      <c r="B19" s="107" t="s">
        <v>347</v>
      </c>
      <c r="C19" s="71">
        <v>800464</v>
      </c>
      <c r="D19" s="83">
        <v>555837</v>
      </c>
      <c r="E19" s="83">
        <v>28551</v>
      </c>
      <c r="F19" s="83">
        <v>216076</v>
      </c>
      <c r="G19" s="71">
        <v>0</v>
      </c>
      <c r="H19" s="83">
        <v>535046</v>
      </c>
      <c r="I19" s="83">
        <v>26525</v>
      </c>
      <c r="J19" s="83">
        <v>209594</v>
      </c>
      <c r="K19" s="71">
        <v>0</v>
      </c>
    </row>
    <row r="20" spans="1:11" x14ac:dyDescent="0.55000000000000004">
      <c r="A20" s="105">
        <v>44357</v>
      </c>
      <c r="B20" s="107" t="s">
        <v>321</v>
      </c>
      <c r="C20" s="71">
        <v>837692</v>
      </c>
      <c r="D20" s="83">
        <v>559916</v>
      </c>
      <c r="E20" s="83">
        <v>28468</v>
      </c>
      <c r="F20" s="83">
        <v>249308</v>
      </c>
      <c r="G20" s="71">
        <v>0</v>
      </c>
      <c r="H20" s="83">
        <v>540953</v>
      </c>
      <c r="I20" s="83">
        <v>26489</v>
      </c>
      <c r="J20" s="83">
        <v>242421</v>
      </c>
      <c r="K20" s="71">
        <v>0</v>
      </c>
    </row>
    <row r="21" spans="1:11" x14ac:dyDescent="0.55000000000000004">
      <c r="A21" s="105">
        <v>44356</v>
      </c>
      <c r="B21" s="107" t="s">
        <v>342</v>
      </c>
      <c r="C21" s="71">
        <v>840277</v>
      </c>
      <c r="D21" s="83">
        <v>573605</v>
      </c>
      <c r="E21" s="83">
        <v>26920</v>
      </c>
      <c r="F21" s="83">
        <v>239752</v>
      </c>
      <c r="G21" s="71">
        <v>0</v>
      </c>
      <c r="H21" s="83">
        <v>554802</v>
      </c>
      <c r="I21" s="83">
        <v>25059</v>
      </c>
      <c r="J21" s="83">
        <v>233139</v>
      </c>
      <c r="K21" s="71">
        <v>0</v>
      </c>
    </row>
    <row r="22" spans="1:11" x14ac:dyDescent="0.55000000000000004">
      <c r="A22" s="105">
        <v>44355</v>
      </c>
      <c r="B22" s="107" t="s">
        <v>343</v>
      </c>
      <c r="C22" s="71">
        <v>805823</v>
      </c>
      <c r="D22" s="83">
        <v>584481</v>
      </c>
      <c r="E22" s="83">
        <v>29075</v>
      </c>
      <c r="F22" s="83">
        <v>192267</v>
      </c>
      <c r="G22" s="71">
        <v>0</v>
      </c>
      <c r="H22" s="83">
        <v>566480</v>
      </c>
      <c r="I22" s="83">
        <v>27209</v>
      </c>
      <c r="J22" s="83">
        <v>187361</v>
      </c>
      <c r="K22" s="71">
        <v>0</v>
      </c>
    </row>
    <row r="23" spans="1:11" x14ac:dyDescent="0.55000000000000004">
      <c r="A23" s="105">
        <v>44354</v>
      </c>
      <c r="B23" s="107" t="s">
        <v>344</v>
      </c>
      <c r="C23" s="71">
        <v>730264</v>
      </c>
      <c r="D23" s="83">
        <v>541451</v>
      </c>
      <c r="E23" s="83">
        <v>28873</v>
      </c>
      <c r="F23" s="83">
        <v>159940</v>
      </c>
      <c r="G23" s="71">
        <v>0</v>
      </c>
      <c r="H23" s="83">
        <v>526115</v>
      </c>
      <c r="I23" s="83">
        <v>27024</v>
      </c>
      <c r="J23" s="83">
        <v>155334</v>
      </c>
      <c r="K23" s="71">
        <v>0</v>
      </c>
    </row>
    <row r="24" spans="1:11" x14ac:dyDescent="0.55000000000000004">
      <c r="A24" s="74">
        <v>44353</v>
      </c>
      <c r="B24" s="107" t="s">
        <v>345</v>
      </c>
      <c r="C24" s="71">
        <v>687837</v>
      </c>
      <c r="D24" s="83">
        <v>496043</v>
      </c>
      <c r="E24" s="83">
        <v>22755</v>
      </c>
      <c r="F24" s="83">
        <v>169039</v>
      </c>
      <c r="G24" s="71">
        <v>0</v>
      </c>
      <c r="H24" s="83">
        <v>478126</v>
      </c>
      <c r="I24" s="83">
        <v>21308</v>
      </c>
      <c r="J24" s="83">
        <v>164432</v>
      </c>
      <c r="K24" s="71">
        <v>0</v>
      </c>
    </row>
    <row r="25" spans="1:11" x14ac:dyDescent="0.55000000000000004">
      <c r="A25" s="74">
        <v>44352</v>
      </c>
      <c r="B25" s="107" t="s">
        <v>346</v>
      </c>
      <c r="C25" s="71">
        <v>669259</v>
      </c>
      <c r="D25" s="83">
        <v>536532</v>
      </c>
      <c r="E25" s="83">
        <v>20364</v>
      </c>
      <c r="F25" s="83">
        <v>112363</v>
      </c>
      <c r="G25" s="71">
        <v>0</v>
      </c>
      <c r="H25" s="83">
        <v>517978</v>
      </c>
      <c r="I25" s="83">
        <v>18663</v>
      </c>
      <c r="J25" s="83">
        <v>108187</v>
      </c>
      <c r="K25" s="71">
        <v>0</v>
      </c>
    </row>
    <row r="26" spans="1:11" x14ac:dyDescent="0.55000000000000004">
      <c r="A26" s="74">
        <v>44351</v>
      </c>
      <c r="B26" s="107" t="s">
        <v>347</v>
      </c>
      <c r="C26" s="71">
        <v>661819</v>
      </c>
      <c r="D26" s="83">
        <v>546177</v>
      </c>
      <c r="E26" s="83">
        <v>20196</v>
      </c>
      <c r="F26" s="83">
        <v>95446</v>
      </c>
      <c r="G26" s="71">
        <v>0</v>
      </c>
      <c r="H26" s="83">
        <v>529357</v>
      </c>
      <c r="I26" s="83">
        <v>18606</v>
      </c>
      <c r="J26" s="83">
        <v>91953</v>
      </c>
      <c r="K26" s="71">
        <v>0</v>
      </c>
    </row>
    <row r="27" spans="1:11" x14ac:dyDescent="0.55000000000000004">
      <c r="A27" s="74">
        <v>44350</v>
      </c>
      <c r="B27" s="107" t="s">
        <v>321</v>
      </c>
      <c r="C27" s="71">
        <v>705199</v>
      </c>
      <c r="D27" s="83">
        <v>569394</v>
      </c>
      <c r="E27" s="83">
        <v>19984</v>
      </c>
      <c r="F27" s="83">
        <v>115821</v>
      </c>
      <c r="G27" s="71">
        <v>0</v>
      </c>
      <c r="H27" s="83">
        <v>553639</v>
      </c>
      <c r="I27" s="83">
        <v>18642</v>
      </c>
      <c r="J27" s="83">
        <v>111790</v>
      </c>
      <c r="K27" s="71">
        <v>0</v>
      </c>
    </row>
    <row r="28" spans="1:11" x14ac:dyDescent="0.55000000000000004">
      <c r="A28" s="74">
        <v>44349</v>
      </c>
      <c r="B28" s="107" t="s">
        <v>342</v>
      </c>
      <c r="C28" s="71">
        <v>704083</v>
      </c>
      <c r="D28" s="83">
        <v>567290</v>
      </c>
      <c r="E28" s="83">
        <v>19615</v>
      </c>
      <c r="F28" s="83">
        <v>117178</v>
      </c>
      <c r="G28" s="71">
        <v>0</v>
      </c>
      <c r="H28" s="83">
        <v>551947</v>
      </c>
      <c r="I28" s="83">
        <v>18258</v>
      </c>
      <c r="J28" s="83">
        <v>113340</v>
      </c>
      <c r="K28" s="71">
        <v>0</v>
      </c>
    </row>
    <row r="29" spans="1:11" x14ac:dyDescent="0.55000000000000004">
      <c r="A29" s="74">
        <v>44348</v>
      </c>
      <c r="B29" s="107" t="s">
        <v>343</v>
      </c>
      <c r="C29" s="71">
        <v>657067</v>
      </c>
      <c r="D29" s="83">
        <v>546742</v>
      </c>
      <c r="E29" s="83">
        <v>19192</v>
      </c>
      <c r="F29" s="83">
        <v>91133</v>
      </c>
      <c r="G29" s="71">
        <v>0</v>
      </c>
      <c r="H29" s="83">
        <v>532333</v>
      </c>
      <c r="I29" s="83">
        <v>17944</v>
      </c>
      <c r="J29" s="83">
        <v>88058</v>
      </c>
      <c r="K29" s="71">
        <v>0</v>
      </c>
    </row>
    <row r="30" spans="1:11" x14ac:dyDescent="0.55000000000000004">
      <c r="A30" s="74">
        <v>44347</v>
      </c>
      <c r="B30" s="107" t="s">
        <v>344</v>
      </c>
      <c r="C30" s="71">
        <v>574606</v>
      </c>
      <c r="D30" s="83">
        <v>480546</v>
      </c>
      <c r="E30" s="83">
        <v>18315</v>
      </c>
      <c r="F30" s="83">
        <v>75745</v>
      </c>
      <c r="G30" s="71">
        <v>0</v>
      </c>
      <c r="H30" s="83">
        <v>467887</v>
      </c>
      <c r="I30" s="83">
        <v>17013</v>
      </c>
      <c r="J30" s="83">
        <v>71592</v>
      </c>
      <c r="K30" s="71">
        <v>0</v>
      </c>
    </row>
    <row r="31" spans="1:11" x14ac:dyDescent="0.55000000000000004">
      <c r="A31" s="74">
        <v>44346</v>
      </c>
      <c r="B31" s="107" t="s">
        <v>345</v>
      </c>
      <c r="C31" s="71">
        <v>503483</v>
      </c>
      <c r="D31" s="83">
        <v>428030</v>
      </c>
      <c r="E31" s="83">
        <v>15930</v>
      </c>
      <c r="F31" s="83">
        <v>59523</v>
      </c>
      <c r="G31" s="71">
        <v>0</v>
      </c>
      <c r="H31" s="83">
        <v>415371</v>
      </c>
      <c r="I31" s="83">
        <v>14959</v>
      </c>
      <c r="J31" s="83">
        <v>56990</v>
      </c>
      <c r="K31" s="71">
        <v>0</v>
      </c>
    </row>
    <row r="32" spans="1:11" x14ac:dyDescent="0.55000000000000004">
      <c r="A32" s="74">
        <v>44345</v>
      </c>
      <c r="B32" s="107" t="s">
        <v>346</v>
      </c>
      <c r="C32" s="71">
        <v>488612</v>
      </c>
      <c r="D32" s="83">
        <v>426523</v>
      </c>
      <c r="E32" s="83">
        <v>15528</v>
      </c>
      <c r="F32" s="83">
        <v>46561</v>
      </c>
      <c r="G32" s="71">
        <v>0</v>
      </c>
      <c r="H32" s="83">
        <v>413475</v>
      </c>
      <c r="I32" s="83">
        <v>14513</v>
      </c>
      <c r="J32" s="83">
        <v>43690</v>
      </c>
      <c r="K32" s="71">
        <v>0</v>
      </c>
    </row>
    <row r="33" spans="1:11" x14ac:dyDescent="0.55000000000000004">
      <c r="A33" s="74">
        <v>44344</v>
      </c>
      <c r="B33" s="107" t="s">
        <v>347</v>
      </c>
      <c r="C33" s="71">
        <v>516622</v>
      </c>
      <c r="D33" s="83">
        <v>472784</v>
      </c>
      <c r="E33" s="83">
        <v>14265</v>
      </c>
      <c r="F33" s="83">
        <v>29573</v>
      </c>
      <c r="G33" s="71">
        <v>0</v>
      </c>
      <c r="H33" s="83">
        <v>458253</v>
      </c>
      <c r="I33" s="83">
        <v>13351</v>
      </c>
      <c r="J33" s="83">
        <v>26681</v>
      </c>
      <c r="K33" s="71">
        <v>0</v>
      </c>
    </row>
    <row r="34" spans="1:11" x14ac:dyDescent="0.55000000000000004">
      <c r="A34" s="74">
        <v>44343</v>
      </c>
      <c r="B34" s="107" t="s">
        <v>321</v>
      </c>
      <c r="C34" s="71">
        <v>542343</v>
      </c>
      <c r="D34" s="83">
        <v>498360</v>
      </c>
      <c r="E34" s="83">
        <v>12385</v>
      </c>
      <c r="F34" s="83">
        <v>31598</v>
      </c>
      <c r="G34" s="71">
        <v>0</v>
      </c>
      <c r="H34" s="83">
        <v>483587</v>
      </c>
      <c r="I34" s="83">
        <v>11650</v>
      </c>
      <c r="J34" s="83">
        <v>29041</v>
      </c>
      <c r="K34" s="71">
        <v>0</v>
      </c>
    </row>
    <row r="35" spans="1:11" x14ac:dyDescent="0.55000000000000004">
      <c r="A35" s="74">
        <v>44342</v>
      </c>
      <c r="B35" s="107" t="s">
        <v>342</v>
      </c>
      <c r="C35" s="71">
        <v>538332</v>
      </c>
      <c r="D35" s="83">
        <v>517659</v>
      </c>
      <c r="E35" s="83">
        <v>11473</v>
      </c>
      <c r="F35" s="83">
        <v>9200</v>
      </c>
      <c r="G35" s="71">
        <v>0</v>
      </c>
      <c r="H35" s="83">
        <v>502030</v>
      </c>
      <c r="I35" s="83">
        <v>10684</v>
      </c>
      <c r="J35" s="83">
        <v>8403</v>
      </c>
      <c r="K35" s="71">
        <v>0</v>
      </c>
    </row>
    <row r="36" spans="1:11" x14ac:dyDescent="0.55000000000000004">
      <c r="A36" s="74">
        <v>44341</v>
      </c>
      <c r="B36" s="107" t="s">
        <v>343</v>
      </c>
      <c r="C36" s="71">
        <v>480525</v>
      </c>
      <c r="D36" s="83">
        <v>462972</v>
      </c>
      <c r="E36" s="83">
        <v>9785</v>
      </c>
      <c r="F36" s="83">
        <v>7768</v>
      </c>
      <c r="G36" s="71">
        <v>0</v>
      </c>
      <c r="H36" s="83">
        <v>449892</v>
      </c>
      <c r="I36" s="83">
        <v>9228</v>
      </c>
      <c r="J36" s="83">
        <v>6983</v>
      </c>
      <c r="K36" s="71">
        <v>0</v>
      </c>
    </row>
    <row r="37" spans="1:11" x14ac:dyDescent="0.55000000000000004">
      <c r="A37" s="74">
        <v>44340</v>
      </c>
      <c r="B37" s="107" t="s">
        <v>344</v>
      </c>
      <c r="C37" s="71">
        <v>419491</v>
      </c>
      <c r="D37" s="83">
        <v>402664</v>
      </c>
      <c r="E37" s="83">
        <v>9828</v>
      </c>
      <c r="F37" s="83">
        <v>6999</v>
      </c>
      <c r="G37" s="71">
        <v>0</v>
      </c>
      <c r="H37" s="83">
        <v>392480</v>
      </c>
      <c r="I37" s="83">
        <v>9247</v>
      </c>
      <c r="J37" s="83">
        <v>6333</v>
      </c>
      <c r="K37" s="71">
        <v>0</v>
      </c>
    </row>
    <row r="38" spans="1:11" x14ac:dyDescent="0.55000000000000004">
      <c r="A38" s="74">
        <v>44339</v>
      </c>
      <c r="B38" s="107" t="s">
        <v>345</v>
      </c>
      <c r="C38" s="71">
        <v>327477</v>
      </c>
      <c r="D38" s="83">
        <v>307346</v>
      </c>
      <c r="E38" s="83">
        <v>0</v>
      </c>
      <c r="F38" s="83">
        <v>20131</v>
      </c>
      <c r="G38" s="71">
        <v>0</v>
      </c>
      <c r="H38" s="83">
        <v>298788</v>
      </c>
      <c r="I38" s="83">
        <v>0</v>
      </c>
      <c r="J38" s="83">
        <v>18837</v>
      </c>
      <c r="K38" s="71">
        <v>0</v>
      </c>
    </row>
    <row r="39" spans="1:11" x14ac:dyDescent="0.55000000000000004">
      <c r="A39" s="74">
        <v>44338</v>
      </c>
      <c r="B39" s="107" t="s">
        <v>346</v>
      </c>
      <c r="C39" s="71">
        <v>289970</v>
      </c>
      <c r="D39" s="83">
        <v>264105</v>
      </c>
      <c r="E39" s="83">
        <v>0</v>
      </c>
      <c r="F39" s="83">
        <v>25865</v>
      </c>
      <c r="G39" s="71">
        <v>0</v>
      </c>
      <c r="H39" s="83">
        <v>255267</v>
      </c>
      <c r="I39" s="83">
        <v>0</v>
      </c>
      <c r="J39" s="83">
        <v>20578</v>
      </c>
      <c r="K39" s="71">
        <v>0</v>
      </c>
    </row>
    <row r="40" spans="1:11" x14ac:dyDescent="0.55000000000000004">
      <c r="A40" s="74">
        <v>44337</v>
      </c>
      <c r="B40" s="107" t="s">
        <v>347</v>
      </c>
      <c r="C40" s="71">
        <v>275069</v>
      </c>
      <c r="D40" s="83">
        <v>249008</v>
      </c>
      <c r="E40" s="83">
        <v>0</v>
      </c>
      <c r="F40" s="83">
        <v>26061</v>
      </c>
      <c r="G40" s="71">
        <v>0</v>
      </c>
      <c r="H40" s="83">
        <v>239941</v>
      </c>
      <c r="I40" s="83">
        <v>0</v>
      </c>
      <c r="J40" s="83">
        <v>20345</v>
      </c>
      <c r="K40" s="71">
        <v>0</v>
      </c>
    </row>
    <row r="41" spans="1:11" x14ac:dyDescent="0.55000000000000004">
      <c r="A41" s="74">
        <v>44336</v>
      </c>
      <c r="B41" s="107" t="s">
        <v>321</v>
      </c>
      <c r="C41" s="71">
        <v>302435</v>
      </c>
      <c r="D41" s="83">
        <v>288374</v>
      </c>
      <c r="E41" s="83">
        <v>0</v>
      </c>
      <c r="F41" s="83">
        <v>14061</v>
      </c>
      <c r="G41" s="71">
        <v>0</v>
      </c>
      <c r="H41" s="83">
        <v>278027</v>
      </c>
      <c r="I41" s="83">
        <v>0</v>
      </c>
      <c r="J41" s="83">
        <v>11834</v>
      </c>
      <c r="K41" s="71">
        <v>0</v>
      </c>
    </row>
    <row r="42" spans="1:11" x14ac:dyDescent="0.55000000000000004">
      <c r="A42" s="74">
        <v>44335</v>
      </c>
      <c r="B42" s="107" t="s">
        <v>342</v>
      </c>
      <c r="C42" s="71">
        <v>313025</v>
      </c>
      <c r="D42" s="83">
        <v>278235</v>
      </c>
      <c r="E42" s="83">
        <v>0</v>
      </c>
      <c r="F42" s="83">
        <v>34790</v>
      </c>
      <c r="G42" s="71">
        <v>0</v>
      </c>
      <c r="H42" s="83">
        <v>268560</v>
      </c>
      <c r="I42" s="83">
        <v>0</v>
      </c>
      <c r="J42" s="83">
        <v>28109</v>
      </c>
      <c r="K42" s="71">
        <v>0</v>
      </c>
    </row>
    <row r="43" spans="1:11" x14ac:dyDescent="0.55000000000000004">
      <c r="A43" s="74">
        <v>44334</v>
      </c>
      <c r="B43" s="107" t="s">
        <v>343</v>
      </c>
      <c r="C43" s="71">
        <v>261922</v>
      </c>
      <c r="D43" s="83">
        <v>226081</v>
      </c>
      <c r="E43" s="83">
        <v>0</v>
      </c>
      <c r="F43" s="83">
        <v>35841</v>
      </c>
      <c r="G43" s="71">
        <v>0</v>
      </c>
      <c r="H43" s="83">
        <v>218613</v>
      </c>
      <c r="I43" s="83">
        <v>0</v>
      </c>
      <c r="J43" s="83">
        <v>29461</v>
      </c>
      <c r="K43" s="71">
        <v>0</v>
      </c>
    </row>
    <row r="44" spans="1:11" x14ac:dyDescent="0.55000000000000004">
      <c r="A44" s="74">
        <v>44333</v>
      </c>
      <c r="B44" s="107" t="s">
        <v>344</v>
      </c>
      <c r="C44" s="71">
        <v>216401</v>
      </c>
      <c r="D44" s="83">
        <v>189729</v>
      </c>
      <c r="E44" s="83">
        <v>0</v>
      </c>
      <c r="F44" s="83">
        <v>26672</v>
      </c>
      <c r="G44" s="71">
        <v>0</v>
      </c>
      <c r="H44" s="83">
        <v>182969</v>
      </c>
      <c r="I44" s="83">
        <v>0</v>
      </c>
      <c r="J44" s="83">
        <v>21628</v>
      </c>
      <c r="K44" s="71">
        <v>0</v>
      </c>
    </row>
    <row r="45" spans="1:11" x14ac:dyDescent="0.55000000000000004">
      <c r="A45" s="74">
        <v>44332</v>
      </c>
      <c r="B45" s="107" t="s">
        <v>345</v>
      </c>
      <c r="C45" s="71">
        <v>194042</v>
      </c>
      <c r="D45" s="83">
        <v>178725</v>
      </c>
      <c r="E45" s="83">
        <v>0</v>
      </c>
      <c r="F45" s="83">
        <v>15317</v>
      </c>
      <c r="G45" s="71">
        <v>0</v>
      </c>
      <c r="H45" s="83">
        <v>173439</v>
      </c>
      <c r="I45" s="83">
        <v>0</v>
      </c>
      <c r="J45" s="83">
        <v>13809</v>
      </c>
      <c r="K45" s="71">
        <v>0</v>
      </c>
    </row>
    <row r="46" spans="1:11" x14ac:dyDescent="0.55000000000000004">
      <c r="A46" s="74">
        <v>44331</v>
      </c>
      <c r="B46" s="107" t="s">
        <v>346</v>
      </c>
      <c r="C46" s="71">
        <v>142185</v>
      </c>
      <c r="D46" s="83">
        <v>125518</v>
      </c>
      <c r="E46" s="83">
        <v>0</v>
      </c>
      <c r="F46" s="83">
        <v>16667</v>
      </c>
      <c r="G46" s="71">
        <v>0</v>
      </c>
      <c r="H46" s="83">
        <v>120135</v>
      </c>
      <c r="I46" s="83">
        <v>0</v>
      </c>
      <c r="J46" s="83">
        <v>13243</v>
      </c>
      <c r="K46" s="71">
        <v>0</v>
      </c>
    </row>
    <row r="47" spans="1:11" x14ac:dyDescent="0.55000000000000004">
      <c r="A47" s="74">
        <v>44330</v>
      </c>
      <c r="B47" s="107" t="s">
        <v>347</v>
      </c>
      <c r="C47" s="71">
        <v>130808</v>
      </c>
      <c r="D47" s="83">
        <v>111743</v>
      </c>
      <c r="E47" s="83">
        <v>0</v>
      </c>
      <c r="F47" s="83">
        <v>19065</v>
      </c>
      <c r="G47" s="71">
        <v>0</v>
      </c>
      <c r="H47" s="83">
        <v>105635</v>
      </c>
      <c r="I47" s="83">
        <v>0</v>
      </c>
      <c r="J47" s="83">
        <v>13922</v>
      </c>
      <c r="K47" s="71">
        <v>0</v>
      </c>
    </row>
    <row r="48" spans="1:11" x14ac:dyDescent="0.55000000000000004">
      <c r="A48" s="74">
        <v>44329</v>
      </c>
      <c r="B48" s="107" t="s">
        <v>321</v>
      </c>
      <c r="C48" s="71">
        <v>159610</v>
      </c>
      <c r="D48" s="83">
        <v>134530</v>
      </c>
      <c r="E48" s="83">
        <v>0</v>
      </c>
      <c r="F48" s="83">
        <v>25080</v>
      </c>
      <c r="G48" s="71">
        <v>0</v>
      </c>
      <c r="H48" s="83">
        <v>128068</v>
      </c>
      <c r="I48" s="83">
        <v>0</v>
      </c>
      <c r="J48" s="83">
        <v>19912</v>
      </c>
      <c r="K48" s="71">
        <v>0</v>
      </c>
    </row>
    <row r="49" spans="1:11" x14ac:dyDescent="0.55000000000000004">
      <c r="A49" s="74">
        <v>44328</v>
      </c>
      <c r="B49" s="107" t="s">
        <v>342</v>
      </c>
      <c r="C49" s="71">
        <v>164398</v>
      </c>
      <c r="D49" s="83">
        <v>137787</v>
      </c>
      <c r="E49" s="83">
        <v>0</v>
      </c>
      <c r="F49" s="83">
        <v>26611</v>
      </c>
      <c r="G49" s="71">
        <v>0</v>
      </c>
      <c r="H49" s="83">
        <v>131433</v>
      </c>
      <c r="I49" s="83">
        <v>0</v>
      </c>
      <c r="J49" s="83">
        <v>21210</v>
      </c>
      <c r="K49" s="71">
        <v>0</v>
      </c>
    </row>
    <row r="50" spans="1:11" x14ac:dyDescent="0.55000000000000004">
      <c r="A50" s="74">
        <v>44327</v>
      </c>
      <c r="B50" s="107" t="s">
        <v>343</v>
      </c>
      <c r="C50" s="71">
        <v>130749</v>
      </c>
      <c r="D50" s="83">
        <v>108273</v>
      </c>
      <c r="E50" s="83">
        <v>0</v>
      </c>
      <c r="F50" s="83">
        <v>22476</v>
      </c>
      <c r="G50" s="71">
        <v>0</v>
      </c>
      <c r="H50" s="83">
        <v>102449</v>
      </c>
      <c r="I50" s="83">
        <v>0</v>
      </c>
      <c r="J50" s="83">
        <v>18010</v>
      </c>
      <c r="K50" s="71">
        <v>0</v>
      </c>
    </row>
    <row r="51" spans="1:11" x14ac:dyDescent="0.55000000000000004">
      <c r="A51" s="74">
        <v>44326</v>
      </c>
      <c r="B51" s="107" t="s">
        <v>344</v>
      </c>
      <c r="C51" s="71">
        <v>99529</v>
      </c>
      <c r="D51" s="83">
        <v>85440</v>
      </c>
      <c r="E51" s="83">
        <v>0</v>
      </c>
      <c r="F51" s="83">
        <v>14089</v>
      </c>
      <c r="G51" s="71">
        <v>0</v>
      </c>
      <c r="H51" s="83">
        <v>80660</v>
      </c>
      <c r="I51" s="83">
        <v>0</v>
      </c>
      <c r="J51" s="83">
        <v>11200</v>
      </c>
      <c r="K51" s="71">
        <v>0</v>
      </c>
    </row>
    <row r="52" spans="1:11" x14ac:dyDescent="0.55000000000000004">
      <c r="A52" s="74">
        <v>44325</v>
      </c>
      <c r="B52" s="107" t="s">
        <v>345</v>
      </c>
      <c r="C52" s="71">
        <v>74505</v>
      </c>
      <c r="D52" s="83">
        <v>68204</v>
      </c>
      <c r="E52" s="83">
        <v>0</v>
      </c>
      <c r="F52" s="83">
        <v>6301</v>
      </c>
      <c r="G52" s="71">
        <v>0</v>
      </c>
      <c r="H52" s="83">
        <v>64984</v>
      </c>
      <c r="I52" s="83">
        <v>0</v>
      </c>
      <c r="J52" s="83">
        <v>5501</v>
      </c>
      <c r="K52" s="71">
        <v>0</v>
      </c>
    </row>
    <row r="53" spans="1:11" x14ac:dyDescent="0.55000000000000004">
      <c r="A53" s="74">
        <v>44324</v>
      </c>
      <c r="B53" s="107" t="s">
        <v>346</v>
      </c>
      <c r="C53" s="71">
        <v>55926</v>
      </c>
      <c r="D53" s="83">
        <v>50912</v>
      </c>
      <c r="E53" s="83">
        <v>0</v>
      </c>
      <c r="F53" s="83">
        <v>5014</v>
      </c>
      <c r="G53" s="71">
        <v>0</v>
      </c>
      <c r="H53" s="83">
        <v>46882</v>
      </c>
      <c r="I53" s="83">
        <v>0</v>
      </c>
      <c r="J53" s="83">
        <v>3692</v>
      </c>
      <c r="K53" s="71">
        <v>0</v>
      </c>
    </row>
    <row r="54" spans="1:11" x14ac:dyDescent="0.55000000000000004">
      <c r="A54" s="74">
        <v>44323</v>
      </c>
      <c r="B54" s="107" t="s">
        <v>347</v>
      </c>
      <c r="C54" s="71">
        <v>37744</v>
      </c>
      <c r="D54" s="83">
        <v>32508</v>
      </c>
      <c r="E54" s="83">
        <v>0</v>
      </c>
      <c r="F54" s="83">
        <v>5236</v>
      </c>
      <c r="G54" s="71">
        <v>0</v>
      </c>
      <c r="H54" s="83">
        <v>29275</v>
      </c>
      <c r="I54" s="83">
        <v>0</v>
      </c>
      <c r="J54" s="83">
        <v>4080</v>
      </c>
      <c r="K54" s="71">
        <v>0</v>
      </c>
    </row>
    <row r="55" spans="1:11" x14ac:dyDescent="0.55000000000000004">
      <c r="A55" s="74">
        <v>44322</v>
      </c>
      <c r="B55" s="107" t="s">
        <v>321</v>
      </c>
      <c r="C55" s="71">
        <v>39161</v>
      </c>
      <c r="D55" s="83">
        <v>34025</v>
      </c>
      <c r="E55" s="83">
        <v>0</v>
      </c>
      <c r="F55" s="83">
        <v>5136</v>
      </c>
      <c r="G55" s="71">
        <v>0</v>
      </c>
      <c r="H55" s="83">
        <v>31301</v>
      </c>
      <c r="I55" s="83">
        <v>0</v>
      </c>
      <c r="J55" s="83">
        <v>4367</v>
      </c>
      <c r="K55" s="71">
        <v>0</v>
      </c>
    </row>
    <row r="56" spans="1:11" x14ac:dyDescent="0.55000000000000004">
      <c r="A56" s="74">
        <v>44321</v>
      </c>
      <c r="B56" s="107" t="s">
        <v>342</v>
      </c>
      <c r="C56" s="71">
        <v>9487</v>
      </c>
      <c r="D56" s="83">
        <v>8608</v>
      </c>
      <c r="E56" s="83">
        <v>0</v>
      </c>
      <c r="F56" s="83">
        <v>879</v>
      </c>
      <c r="G56" s="71">
        <v>0</v>
      </c>
      <c r="H56" s="83">
        <v>7965</v>
      </c>
      <c r="I56" s="83">
        <v>0</v>
      </c>
      <c r="J56" s="83">
        <v>765</v>
      </c>
      <c r="K56" s="71">
        <v>0</v>
      </c>
    </row>
    <row r="57" spans="1:11" x14ac:dyDescent="0.55000000000000004">
      <c r="A57" s="74">
        <v>44320</v>
      </c>
      <c r="B57" s="107" t="s">
        <v>343</v>
      </c>
      <c r="C57" s="71">
        <v>7677</v>
      </c>
      <c r="D57" s="83">
        <v>7067</v>
      </c>
      <c r="E57" s="83">
        <v>0</v>
      </c>
      <c r="F57" s="83">
        <v>610</v>
      </c>
      <c r="G57" s="71">
        <v>0</v>
      </c>
      <c r="H57" s="83">
        <v>6464</v>
      </c>
      <c r="I57" s="83">
        <v>0</v>
      </c>
      <c r="J57" s="83">
        <v>483</v>
      </c>
      <c r="K57" s="71">
        <v>0</v>
      </c>
    </row>
    <row r="58" spans="1:11" x14ac:dyDescent="0.55000000000000004">
      <c r="A58" s="74">
        <v>44319</v>
      </c>
      <c r="B58" s="107" t="s">
        <v>344</v>
      </c>
      <c r="C58" s="71">
        <v>6857</v>
      </c>
      <c r="D58" s="83">
        <v>6089</v>
      </c>
      <c r="E58" s="83">
        <v>0</v>
      </c>
      <c r="F58" s="83">
        <v>768</v>
      </c>
      <c r="G58" s="71">
        <v>0</v>
      </c>
      <c r="H58" s="83">
        <v>5529</v>
      </c>
      <c r="I58" s="83">
        <v>0</v>
      </c>
      <c r="J58" s="83">
        <v>750</v>
      </c>
      <c r="K58" s="71">
        <v>0</v>
      </c>
    </row>
    <row r="59" spans="1:11" x14ac:dyDescent="0.55000000000000004">
      <c r="A59" s="74">
        <v>44318</v>
      </c>
      <c r="B59" s="107" t="s">
        <v>345</v>
      </c>
      <c r="C59" s="71">
        <v>21510</v>
      </c>
      <c r="D59" s="83">
        <v>21510</v>
      </c>
      <c r="E59" s="83">
        <v>0</v>
      </c>
      <c r="F59" s="83">
        <v>0</v>
      </c>
      <c r="G59" s="71">
        <v>0</v>
      </c>
      <c r="H59" s="83">
        <v>19959</v>
      </c>
      <c r="I59" s="83">
        <v>0</v>
      </c>
      <c r="J59" s="83">
        <v>0</v>
      </c>
      <c r="K59" s="71">
        <v>0</v>
      </c>
    </row>
    <row r="60" spans="1:11" x14ac:dyDescent="0.55000000000000004">
      <c r="A60" s="74">
        <v>44317</v>
      </c>
      <c r="B60" s="107" t="s">
        <v>346</v>
      </c>
      <c r="C60" s="71">
        <v>27263</v>
      </c>
      <c r="D60" s="83">
        <v>27263</v>
      </c>
      <c r="E60" s="83">
        <v>0</v>
      </c>
      <c r="F60" s="83">
        <v>0</v>
      </c>
      <c r="G60" s="71">
        <v>0</v>
      </c>
      <c r="H60" s="83">
        <v>21139</v>
      </c>
      <c r="I60" s="83">
        <v>0</v>
      </c>
      <c r="J60" s="83">
        <v>0</v>
      </c>
      <c r="K60" s="71">
        <v>0</v>
      </c>
    </row>
    <row r="61" spans="1:11" x14ac:dyDescent="0.55000000000000004">
      <c r="A61" s="74">
        <v>44316</v>
      </c>
      <c r="B61" s="107" t="s">
        <v>347</v>
      </c>
      <c r="C61" s="71">
        <v>33320</v>
      </c>
      <c r="D61" s="83">
        <v>33320</v>
      </c>
      <c r="E61" s="83">
        <v>0</v>
      </c>
      <c r="F61" s="83">
        <v>0</v>
      </c>
      <c r="G61" s="71">
        <v>0</v>
      </c>
      <c r="H61" s="83">
        <v>23330</v>
      </c>
      <c r="I61" s="83">
        <v>0</v>
      </c>
      <c r="J61" s="83">
        <v>0</v>
      </c>
      <c r="K61" s="71">
        <v>0</v>
      </c>
    </row>
    <row r="62" spans="1:11" x14ac:dyDescent="0.55000000000000004">
      <c r="A62" s="74">
        <v>44315</v>
      </c>
      <c r="B62" s="107" t="s">
        <v>321</v>
      </c>
      <c r="C62" s="71">
        <v>13560</v>
      </c>
      <c r="D62" s="83">
        <v>13560</v>
      </c>
      <c r="E62" s="83">
        <v>0</v>
      </c>
      <c r="F62" s="83">
        <v>0</v>
      </c>
      <c r="G62" s="71">
        <v>0</v>
      </c>
      <c r="H62" s="83">
        <v>12190</v>
      </c>
      <c r="I62" s="83">
        <v>0</v>
      </c>
      <c r="J62" s="83">
        <v>0</v>
      </c>
      <c r="K62" s="71">
        <v>0</v>
      </c>
    </row>
    <row r="63" spans="1:11" x14ac:dyDescent="0.55000000000000004">
      <c r="A63" s="74">
        <v>44314</v>
      </c>
      <c r="B63" s="107" t="s">
        <v>342</v>
      </c>
      <c r="C63" s="71">
        <v>45126</v>
      </c>
      <c r="D63" s="83">
        <v>45126</v>
      </c>
      <c r="E63" s="83">
        <v>0</v>
      </c>
      <c r="F63" s="83">
        <v>0</v>
      </c>
      <c r="G63" s="71">
        <v>0</v>
      </c>
      <c r="H63" s="83">
        <v>31835</v>
      </c>
      <c r="I63" s="83">
        <v>0</v>
      </c>
      <c r="J63" s="83">
        <v>0</v>
      </c>
      <c r="K63" s="71">
        <v>0</v>
      </c>
    </row>
    <row r="64" spans="1:11" x14ac:dyDescent="0.55000000000000004">
      <c r="A64" s="74">
        <v>44313</v>
      </c>
      <c r="B64" s="107" t="s">
        <v>343</v>
      </c>
      <c r="C64" s="71">
        <v>45141</v>
      </c>
      <c r="D64" s="83">
        <v>45141</v>
      </c>
      <c r="E64" s="83">
        <v>0</v>
      </c>
      <c r="F64" s="83">
        <v>0</v>
      </c>
      <c r="G64" s="71">
        <v>0</v>
      </c>
      <c r="H64" s="83">
        <v>33023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44312</v>
      </c>
      <c r="B65" s="107" t="s">
        <v>344</v>
      </c>
      <c r="C65" s="71">
        <v>33712</v>
      </c>
      <c r="D65" s="83">
        <v>33712</v>
      </c>
      <c r="E65" s="83">
        <v>0</v>
      </c>
      <c r="F65" s="83">
        <v>0</v>
      </c>
      <c r="G65" s="71">
        <v>0</v>
      </c>
      <c r="H65" s="83">
        <v>24285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44311</v>
      </c>
      <c r="B66" s="107" t="s">
        <v>345</v>
      </c>
      <c r="C66" s="71">
        <v>17312</v>
      </c>
      <c r="D66" s="83">
        <v>17312</v>
      </c>
      <c r="E66" s="83">
        <v>0</v>
      </c>
      <c r="F66" s="83">
        <v>0</v>
      </c>
      <c r="G66" s="71">
        <v>0</v>
      </c>
      <c r="H66" s="83">
        <v>14573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44310</v>
      </c>
      <c r="B67" s="107" t="s">
        <v>346</v>
      </c>
      <c r="C67" s="71">
        <v>19763</v>
      </c>
      <c r="D67" s="83">
        <v>19763</v>
      </c>
      <c r="E67" s="83">
        <v>0</v>
      </c>
      <c r="F67" s="83">
        <v>0</v>
      </c>
      <c r="G67" s="71">
        <v>0</v>
      </c>
      <c r="H67" s="83">
        <v>14329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44309</v>
      </c>
      <c r="B68" s="107" t="s">
        <v>347</v>
      </c>
      <c r="C68" s="71">
        <v>25603</v>
      </c>
      <c r="D68" s="83">
        <v>25603</v>
      </c>
      <c r="E68" s="83">
        <v>0</v>
      </c>
      <c r="F68" s="83">
        <v>0</v>
      </c>
      <c r="G68" s="71">
        <v>0</v>
      </c>
      <c r="H68" s="83">
        <v>15188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44308</v>
      </c>
      <c r="B69" s="107" t="s">
        <v>321</v>
      </c>
      <c r="C69" s="71">
        <v>31569</v>
      </c>
      <c r="D69" s="83">
        <v>31569</v>
      </c>
      <c r="E69" s="83">
        <v>0</v>
      </c>
      <c r="F69" s="83">
        <v>0</v>
      </c>
      <c r="G69" s="71">
        <v>0</v>
      </c>
      <c r="H69" s="83">
        <v>21566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44307</v>
      </c>
      <c r="B70" s="107" t="s">
        <v>342</v>
      </c>
      <c r="C70" s="71">
        <v>33263</v>
      </c>
      <c r="D70" s="83">
        <v>33263</v>
      </c>
      <c r="E70" s="83">
        <v>0</v>
      </c>
      <c r="F70" s="83">
        <v>0</v>
      </c>
      <c r="G70" s="71">
        <v>0</v>
      </c>
      <c r="H70" s="83">
        <v>22857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44306</v>
      </c>
      <c r="B71" s="107" t="s">
        <v>343</v>
      </c>
      <c r="C71" s="71">
        <v>28121</v>
      </c>
      <c r="D71" s="83">
        <v>28121</v>
      </c>
      <c r="E71" s="83">
        <v>0</v>
      </c>
      <c r="F71" s="83">
        <v>0</v>
      </c>
      <c r="G71" s="71">
        <v>0</v>
      </c>
      <c r="H71" s="83">
        <v>19176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44305</v>
      </c>
      <c r="B72" s="107" t="s">
        <v>344</v>
      </c>
      <c r="C72" s="71">
        <v>17965</v>
      </c>
      <c r="D72" s="83">
        <v>17965</v>
      </c>
      <c r="E72" s="83">
        <v>0</v>
      </c>
      <c r="F72" s="83">
        <v>0</v>
      </c>
      <c r="G72" s="71">
        <v>0</v>
      </c>
      <c r="H72" s="83">
        <v>11950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44304</v>
      </c>
      <c r="B73" s="107" t="s">
        <v>345</v>
      </c>
      <c r="C73" s="71">
        <v>6650</v>
      </c>
      <c r="D73" s="83">
        <v>6650</v>
      </c>
      <c r="E73" s="83">
        <v>0</v>
      </c>
      <c r="F73" s="83">
        <v>0</v>
      </c>
      <c r="G73" s="71">
        <v>0</v>
      </c>
      <c r="H73" s="83">
        <v>5403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44303</v>
      </c>
      <c r="B74" s="107" t="s">
        <v>346</v>
      </c>
      <c r="C74" s="71">
        <v>5323</v>
      </c>
      <c r="D74" s="83">
        <v>5323</v>
      </c>
      <c r="E74" s="83">
        <v>0</v>
      </c>
      <c r="F74" s="83">
        <v>0</v>
      </c>
      <c r="G74" s="71">
        <v>0</v>
      </c>
      <c r="H74" s="83">
        <v>3389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44302</v>
      </c>
      <c r="B75" s="107" t="s">
        <v>347</v>
      </c>
      <c r="C75" s="71">
        <v>6195</v>
      </c>
      <c r="D75" s="83">
        <v>6195</v>
      </c>
      <c r="E75" s="83">
        <v>0</v>
      </c>
      <c r="F75" s="83">
        <v>0</v>
      </c>
      <c r="G75" s="71">
        <v>0</v>
      </c>
      <c r="H75" s="83">
        <v>3104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44301</v>
      </c>
      <c r="B76" s="107" t="s">
        <v>321</v>
      </c>
      <c r="C76" s="71">
        <v>6087</v>
      </c>
      <c r="D76" s="83">
        <v>6087</v>
      </c>
      <c r="E76" s="83">
        <v>0</v>
      </c>
      <c r="F76" s="83">
        <v>0</v>
      </c>
      <c r="G76" s="71">
        <v>0</v>
      </c>
      <c r="H76" s="83">
        <v>3982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44300</v>
      </c>
      <c r="B77" s="107" t="s">
        <v>342</v>
      </c>
      <c r="C77" s="71">
        <v>3654</v>
      </c>
      <c r="D77" s="83">
        <v>3654</v>
      </c>
      <c r="E77" s="83">
        <v>0</v>
      </c>
      <c r="F77" s="83">
        <v>0</v>
      </c>
      <c r="G77" s="71">
        <v>0</v>
      </c>
      <c r="H77" s="83">
        <v>3023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44299</v>
      </c>
      <c r="B78" s="107" t="s">
        <v>343</v>
      </c>
      <c r="C78" s="71">
        <v>3313</v>
      </c>
      <c r="D78" s="83">
        <v>3313</v>
      </c>
      <c r="E78" s="83">
        <v>0</v>
      </c>
      <c r="F78" s="83">
        <v>0</v>
      </c>
      <c r="G78" s="71">
        <v>0</v>
      </c>
      <c r="H78" s="83">
        <v>2772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44298</v>
      </c>
      <c r="B79" s="107" t="s">
        <v>344</v>
      </c>
      <c r="C79" s="71">
        <v>3772</v>
      </c>
      <c r="D79" s="103">
        <v>3772</v>
      </c>
      <c r="E79" s="103">
        <v>0</v>
      </c>
      <c r="F79" s="103">
        <v>0</v>
      </c>
      <c r="G79" s="103">
        <v>0</v>
      </c>
      <c r="H79" s="103">
        <v>3273</v>
      </c>
      <c r="I79" s="103">
        <v>0</v>
      </c>
      <c r="J79" s="103">
        <v>0</v>
      </c>
      <c r="K79" s="103">
        <v>0</v>
      </c>
    </row>
    <row r="80" spans="1:11" x14ac:dyDescent="0.55000000000000004">
      <c r="A80" s="100"/>
      <c r="B80" s="100"/>
      <c r="C80" s="100"/>
      <c r="D80" s="100"/>
      <c r="E80" s="100"/>
      <c r="F80" s="100"/>
      <c r="G80" s="100"/>
      <c r="H80" s="100"/>
      <c r="I80" s="100"/>
      <c r="J80" s="100"/>
      <c r="K80" s="100"/>
    </row>
    <row r="81" spans="1:2" x14ac:dyDescent="0.55000000000000004">
      <c r="A81" s="100" t="s">
        <v>331</v>
      </c>
      <c r="B81" s="100"/>
    </row>
    <row r="82" spans="1:2" x14ac:dyDescent="0.55000000000000004">
      <c r="A82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2021-06-24T14:07:22Z</dcterms:modified>
</cp:coreProperties>
</file>