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8EB18778-387F-47F4-8774-127A4D454416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6" i="11" l="1"/>
  <c r="B16" i="11"/>
  <c r="D15" i="11"/>
  <c r="B15" i="11"/>
  <c r="D14" i="11"/>
  <c r="B14" i="11"/>
  <c r="D13" i="11"/>
  <c r="B13" i="11"/>
  <c r="D12" i="11"/>
  <c r="B12" i="11"/>
  <c r="D11" i="11"/>
  <c r="B11" i="11"/>
  <c r="G2" i="11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<sst xmlns="http://schemas.openxmlformats.org/spreadsheetml/2006/main" count="34688" uniqueCount="363">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</sst>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6" fillId="0" borderId="1" xfId="0" applyNumberFormat="1" applyFont="1" applyBorder="1" applyAlignment="1">
      <alignment horizontal="right" vertical="top" shrinkToFit="1"/>
    </xf>
    <xf numFmtId="1" fontId="26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10" fillId="0" borderId="6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67"/>
  <sheetViews>
    <sheetView workbookViewId="0">
      <pane ySplit="1" topLeftCell="A1250" activePane="bottomLeft" state="frozen"/>
      <selection activeCell="O1257" sqref="O1257:P1664"/>
      <selection pane="bottomLeft" activeCell="O1257" sqref="O1257:P1664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31770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18121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14957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25824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41086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8239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9334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101193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154228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192413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191650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208292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38756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23637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287142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257113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286182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20042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298232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40024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25639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7481</v>
      </c>
      <c r="P1320" s="27">
        <v>854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8423</v>
      </c>
      <c r="P1323" s="27">
        <v>754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9709</v>
      </c>
      <c r="P1326" s="27">
        <v>925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316323</v>
      </c>
      <c r="P1329" s="27">
        <v>71440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146524</v>
      </c>
      <c r="P1332" s="27">
        <v>54048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61344</v>
      </c>
      <c r="P1335" s="27">
        <v>7656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74072</v>
      </c>
      <c r="P1338" s="27">
        <v>8425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260783</v>
      </c>
      <c r="P1341" s="27">
        <v>98167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221366</v>
      </c>
      <c r="P1344" s="27">
        <v>124396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244491</v>
      </c>
      <c r="P1347" s="27">
        <v>153322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250890</v>
      </c>
      <c r="P1350" s="27">
        <v>178516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235904</v>
      </c>
      <c r="P1353" s="27">
        <v>192890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137116</v>
      </c>
      <c r="P1356" s="27">
        <v>34476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186500</v>
      </c>
      <c r="P1359" s="27">
        <v>21133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344038</v>
      </c>
      <c r="P1362" s="27">
        <v>268977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347483</v>
      </c>
      <c r="P1365" s="27">
        <v>223537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395144</v>
      </c>
      <c r="P1368" s="27">
        <v>251555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401865</v>
      </c>
      <c r="P1371" s="27">
        <v>135303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378770</v>
      </c>
      <c r="P1374" s="27">
        <v>209510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284090</v>
      </c>
      <c r="P1377" s="27">
        <v>42256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325254</v>
      </c>
      <c r="P1380" s="27">
        <v>25148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583127</v>
      </c>
      <c r="P1383" s="27">
        <v>204090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602979</v>
      </c>
      <c r="P1386" s="27">
        <v>63033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665568</v>
      </c>
      <c r="P1389" s="27">
        <v>61382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636202</v>
      </c>
      <c r="P1392" s="27">
        <v>105739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615672</v>
      </c>
      <c r="P1395" s="27">
        <v>122682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472800</v>
      </c>
      <c r="P1398" s="27">
        <v>58412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461418</v>
      </c>
      <c r="P1401" s="27">
        <v>65161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664472</v>
      </c>
      <c r="P1404" s="27">
        <v>236209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705505</v>
      </c>
      <c r="P1407" s="27">
        <v>203672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730770</v>
      </c>
      <c r="P1410" s="27">
        <v>225603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722717</v>
      </c>
      <c r="P1413" s="27">
        <v>219394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709612</v>
      </c>
      <c r="P1416" s="27">
        <v>211360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612425</v>
      </c>
      <c r="P1419" s="27">
        <v>124466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560373</v>
      </c>
      <c r="P1422" s="27">
        <v>177970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763635</v>
      </c>
      <c r="P1425" s="27">
        <v>318607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785208</v>
      </c>
      <c r="P1428" s="27">
        <v>315548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764558</v>
      </c>
      <c r="P1431" s="27">
        <v>378351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736198</v>
      </c>
      <c r="P1434" s="27">
        <v>377831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743746</v>
      </c>
      <c r="P1437" s="27">
        <v>351401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651632</v>
      </c>
      <c r="P1440" s="27">
        <v>270987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596344</v>
      </c>
      <c r="P1443" s="27">
        <v>314696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684512</v>
      </c>
      <c r="P1446" s="27">
        <v>531671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682860</v>
      </c>
      <c r="P1449" s="27">
        <v>544519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666129</v>
      </c>
      <c r="P1452" s="27">
        <v>595900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677883</v>
      </c>
      <c r="P1455" s="27">
        <v>589366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658478</v>
      </c>
      <c r="P1458" s="27">
        <v>562028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646891</v>
      </c>
      <c r="P1461" s="27">
        <v>436210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647883</v>
      </c>
      <c r="P1464" s="27">
        <v>435810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730889</v>
      </c>
      <c r="P1467" s="27">
        <v>617703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727277</v>
      </c>
      <c r="P1470" s="27">
        <v>643936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737292</v>
      </c>
      <c r="P1473" s="27">
        <v>675013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714708</v>
      </c>
      <c r="P1476" s="27">
        <v>682066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705137</v>
      </c>
      <c r="P1479" s="27">
        <v>684364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700222</v>
      </c>
      <c r="P1482" s="27">
        <v>578863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735647</v>
      </c>
      <c r="P1485" s="27">
        <v>533345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722875</v>
      </c>
      <c r="P1488" s="27">
        <v>693868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722533</v>
      </c>
      <c r="P1491" s="27">
        <v>726667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754505</v>
      </c>
      <c r="P1494" s="27">
        <v>714461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562550</v>
      </c>
      <c r="P1497" s="27">
        <v>693142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504809</v>
      </c>
      <c r="P1500" s="27">
        <v>702321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785655</v>
      </c>
      <c r="P1503" s="27">
        <v>600860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768847</v>
      </c>
      <c r="P1506" s="27">
        <v>536436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872209</v>
      </c>
      <c r="P1509" s="27">
        <v>641512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898388</v>
      </c>
      <c r="P1512" s="27">
        <v>654396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920713</v>
      </c>
      <c r="P1515" s="27">
        <v>629463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911441</v>
      </c>
      <c r="P1518" s="27">
        <v>627141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909285</v>
      </c>
      <c r="P1521" s="27">
        <v>623303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914447</v>
      </c>
      <c r="P1524" s="27">
        <v>603364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680626</v>
      </c>
      <c r="P1527" s="27">
        <v>613721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757979</v>
      </c>
      <c r="P1530" s="27">
        <v>667244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783634</v>
      </c>
      <c r="P1533" s="27">
        <v>650340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763075</v>
      </c>
      <c r="P1536" s="27">
        <v>656602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743923</v>
      </c>
      <c r="P1539" s="27">
        <v>631271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769118</v>
      </c>
      <c r="P1542" s="27">
        <v>621798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737114</v>
      </c>
      <c r="P1545" s="27">
        <v>626907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553241</v>
      </c>
      <c r="P1548" s="27">
        <v>645999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437776</v>
      </c>
      <c r="P1551" s="27">
        <v>623643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691812</v>
      </c>
      <c r="P1554" s="27">
        <v>635779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624907</v>
      </c>
      <c r="P1557" s="27">
        <v>680595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267486</v>
      </c>
      <c r="P1560" s="27">
        <v>269799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205843</v>
      </c>
      <c r="P1563" s="27">
        <v>191448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406775</v>
      </c>
      <c r="P1566" s="27">
        <v>720744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369517</v>
      </c>
      <c r="P1569" s="27">
        <v>669027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495199</v>
      </c>
      <c r="P1572" s="27">
        <v>758383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540833</v>
      </c>
      <c r="P1575" s="27">
        <v>755524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532094</v>
      </c>
      <c r="P1578" s="27">
        <v>762947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528980</v>
      </c>
      <c r="P1581" s="27">
        <v>748574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558767</v>
      </c>
      <c r="P1584" s="27">
        <v>752907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585380</v>
      </c>
      <c r="P1587" s="27">
        <v>776856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415272</v>
      </c>
      <c r="P1590" s="27">
        <v>1050022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505530</v>
      </c>
      <c r="P1593" s="27">
        <v>542197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523261</v>
      </c>
      <c r="P1596" s="27">
        <v>573675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517740</v>
      </c>
      <c r="P1599" s="27">
        <v>569218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509154</v>
      </c>
      <c r="P1602" s="27">
        <v>558222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524482</v>
      </c>
      <c r="P1605" s="27">
        <v>586433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653994</v>
      </c>
      <c r="P1608" s="27">
        <v>606205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-3920453</v>
      </c>
      <c r="P1611" s="27">
        <v>-324173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154138</v>
      </c>
      <c r="P1614" s="27">
        <v>96242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443379</v>
      </c>
      <c r="P1617" s="27">
        <v>540715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457248</v>
      </c>
      <c r="P1620" s="27">
        <v>471499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449404</v>
      </c>
      <c r="P1623" s="27">
        <v>215984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310697</v>
      </c>
      <c r="P1626" s="27">
        <v>127103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331665</v>
      </c>
      <c r="P1629" s="27">
        <v>239069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-7115105</v>
      </c>
      <c r="P1632" s="27">
        <v>-2500065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383184</v>
      </c>
      <c r="P1635" s="27">
        <v>326668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479037</v>
      </c>
      <c r="P1638" s="27">
        <v>401186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497603</v>
      </c>
      <c r="P1641" s="27">
        <v>389845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486847</v>
      </c>
      <c r="P1644" s="27">
        <v>374866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493845</v>
      </c>
      <c r="P1647" s="27">
        <v>399395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590279</v>
      </c>
      <c r="P1650" s="27">
        <v>458672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714967</v>
      </c>
      <c r="P1653" s="27">
        <v>1456964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394629</v>
      </c>
      <c r="P1656" s="27">
        <v>341872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394452</v>
      </c>
      <c r="P1659" s="27">
        <v>323114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311019</v>
      </c>
      <c r="P1662" s="27">
        <v>240573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>
        <v>0</v>
      </c>
      <c r="P1665">
        <v>0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>
        <v>0</v>
      </c>
      <c r="P1666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>
        <v>0</v>
      </c>
      <c r="P1667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723"/>
  <sheetViews>
    <sheetView workbookViewId="0">
      <pane xSplit="1" ySplit="1" topLeftCell="B24712" activePane="bottomRight" state="frozen"/>
      <selection activeCell="O1257" sqref="O1257:P1664"/>
      <selection pane="topRight" activeCell="O1257" sqref="O1257:P1664"/>
      <selection pane="bottomLeft" activeCell="O1257" sqref="O1257:P1664"/>
      <selection pane="bottomRight" activeCell="O1257" sqref="O1257:P1664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44434</v>
      </c>
      <c r="B3" s="26" t="s">
        <v>153</v>
      </c>
      <c r="C3" s="26">
        <f>IF(D21="", "", D21)</f>
        <v>1358980</v>
      </c>
      <c r="D3" s="26">
        <f>IF(C21="", "", C21)</f>
        <v>20146234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217971</v>
      </c>
      <c r="I3" s="26" t="str">
        <f t="shared" si="1"/>
        <v/>
      </c>
      <c r="J3" s="26">
        <f t="shared" si="1"/>
        <v>1974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1114819</v>
      </c>
      <c r="N3" s="26">
        <f t="shared" si="2"/>
        <v>15730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44434</v>
      </c>
      <c r="B4" s="26" t="s">
        <v>154</v>
      </c>
      <c r="C4" s="26">
        <f>IF(D22="", "", D22)</f>
        <v>3818</v>
      </c>
      <c r="D4" s="26">
        <f>IF(C22="", "", C22)</f>
        <v>968074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159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3652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44434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26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331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20146234</v>
      </c>
      <c r="D12" s="46">
        <v>1358980</v>
      </c>
      <c r="E12" s="46">
        <v>217971</v>
      </c>
      <c r="F12" s="46">
        <v>1974</v>
      </c>
      <c r="G12" s="46">
        <v>1114819</v>
      </c>
      <c r="H12" s="46">
        <v>15730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968074</v>
      </c>
      <c r="D13" s="46">
        <v>3818</v>
      </c>
      <c r="E13" s="46">
        <v>159</v>
      </c>
      <c r="F13" s="46">
        <v>0</v>
      </c>
      <c r="G13" s="46">
        <v>3652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21115137</v>
      </c>
      <c r="D15" s="45">
        <f t="shared" si="3"/>
        <v>1362813</v>
      </c>
      <c r="E15" s="45">
        <f t="shared" si="3"/>
        <v>218130</v>
      </c>
      <c r="F15" s="45">
        <f t="shared" si="3"/>
        <v>1974</v>
      </c>
      <c r="G15" s="45">
        <f t="shared" si="3"/>
        <v>1118486</v>
      </c>
      <c r="H15" s="45">
        <f t="shared" si="3"/>
        <v>15737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20146234</v>
      </c>
      <c r="D21" s="28">
        <f t="shared" si="4"/>
        <v>1358980</v>
      </c>
      <c r="E21" s="3"/>
      <c r="F21" s="3"/>
      <c r="G21" s="3"/>
      <c r="H21" s="3"/>
      <c r="I21" s="28">
        <f>E12</f>
        <v>217971</v>
      </c>
      <c r="J21" s="3"/>
      <c r="K21" s="28">
        <f>F12</f>
        <v>1974</v>
      </c>
      <c r="L21" s="3"/>
      <c r="M21" s="3"/>
      <c r="N21" s="16">
        <f>G21</f>
        <v>0</v>
      </c>
      <c r="O21" s="28">
        <f t="shared" ref="O21:P23" si="5">G12</f>
        <v>1114819</v>
      </c>
      <c r="P21" s="28">
        <f t="shared" si="5"/>
        <v>15730</v>
      </c>
    </row>
    <row r="22" spans="1:16" x14ac:dyDescent="0.55000000000000004">
      <c r="B22" s="26" t="s">
        <v>167</v>
      </c>
      <c r="C22" s="28">
        <f t="shared" si="4"/>
        <v>968074</v>
      </c>
      <c r="D22" s="28">
        <f t="shared" si="4"/>
        <v>3818</v>
      </c>
      <c r="E22" s="3"/>
      <c r="F22" s="3"/>
      <c r="G22" s="3"/>
      <c r="H22" s="3"/>
      <c r="I22" s="28">
        <f>E13</f>
        <v>159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3652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21115137</v>
      </c>
      <c r="D24" s="26">
        <f t="shared" si="6"/>
        <v>1362813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218130</v>
      </c>
      <c r="J24" s="26">
        <f t="shared" si="6"/>
        <v>0</v>
      </c>
      <c r="K24" s="26">
        <f t="shared" si="6"/>
        <v>1974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1118486</v>
      </c>
      <c r="P24" s="26">
        <f t="shared" si="6"/>
        <v>15737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25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44433</v>
      </c>
      <c r="C5" s="30" t="s">
        <v>7</v>
      </c>
      <c r="D5" s="40">
        <f>IFERROR(INT(TRIM(SUBSTITUTE(VLOOKUP($A5&amp;"*",各都道府県の状況!$A:$I,D$3,FALSE), "※5", ""))), "")</f>
        <v>54534</v>
      </c>
      <c r="E5" s="40">
        <f>IFERROR(INT(TRIM(SUBSTITUTE(VLOOKUP($A5&amp;"*",各都道府県の状況!$A:$I,E$3,FALSE), "※5", ""))), "")</f>
        <v>961855</v>
      </c>
      <c r="F5" s="40">
        <f>IFERROR(INT(TRIM(SUBSTITUTE(VLOOKUP($A5&amp;"*",各都道府県の状況!$A:$I,F$3,FALSE), "※5", ""))), "")</f>
        <v>48046</v>
      </c>
      <c r="G5" s="40">
        <f>IFERROR(INT(TRIM(SUBSTITUTE(VLOOKUP($A5&amp;"*",各都道府県の状況!$A:$I,G$3,FALSE), "※5", ""))), "")</f>
        <v>1437</v>
      </c>
      <c r="H5" s="40">
        <f>IFERROR(INT(TRIM(SUBSTITUTE(VLOOKUP($A5&amp;"*",各都道府県の状況!$A:$I,H$3,FALSE), "※5", ""))), "")</f>
        <v>4938</v>
      </c>
      <c r="I5" s="40">
        <f>IFERROR(INT(TRIM(SUBSTITUTE(VLOOKUP($A5&amp;"*",各都道府県の状況!$A:$I,I$3,FALSE), "※5", ""))), "")</f>
        <v>18</v>
      </c>
      <c r="J5" s="2"/>
    </row>
    <row r="6" spans="1:10" x14ac:dyDescent="0.55000000000000004">
      <c r="A6" s="12" t="s">
        <v>182</v>
      </c>
      <c r="B6" s="13">
        <f t="shared" si="0"/>
        <v>44433</v>
      </c>
      <c r="C6" s="30" t="s">
        <v>11</v>
      </c>
      <c r="D6" s="40">
        <f>IFERROR(INT(TRIM(SUBSTITUTE(VLOOKUP($A6&amp;"*",各都道府県の状況!$A:$I,D$3,FALSE), "※5", ""))), "")</f>
        <v>3812</v>
      </c>
      <c r="E6" s="40">
        <f>IFERROR(INT(TRIM(SUBSTITUTE(VLOOKUP($A6&amp;"*",各都道府県の状況!$A:$I,E$3,FALSE), "※5", ""))), "")</f>
        <v>66412</v>
      </c>
      <c r="F6" s="40">
        <f>IFERROR(INT(TRIM(SUBSTITUTE(VLOOKUP($A6&amp;"*",各都道府県の状況!$A:$I,F$3,FALSE), "※5", ""))), "")</f>
        <v>3128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651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44433</v>
      </c>
      <c r="C7" s="30" t="s">
        <v>12</v>
      </c>
      <c r="D7" s="40">
        <f>IFERROR(INT(TRIM(SUBSTITUTE(VLOOKUP($A7&amp;"*",各都道府県の状況!$A:$I,D$3,FALSE), "※5", ""))), "")</f>
        <v>2780</v>
      </c>
      <c r="E7" s="40">
        <f>IFERROR(INT(TRIM(SUBSTITUTE(VLOOKUP($A7&amp;"*",各都道府県の状況!$A:$I,E$3,FALSE), "※5", ""))), "")</f>
        <v>104106</v>
      </c>
      <c r="F7" s="40">
        <f>IFERROR(INT(TRIM(SUBSTITUTE(VLOOKUP($A7&amp;"*",各都道府県の状況!$A:$I,F$3,FALSE), "※5", ""))), "")</f>
        <v>2387</v>
      </c>
      <c r="G7" s="40">
        <f>IFERROR(INT(TRIM(SUBSTITUTE(VLOOKUP($A7&amp;"*",各都道府県の状況!$A:$I,G$3,FALSE), "※5", ""))), "")</f>
        <v>48</v>
      </c>
      <c r="H7" s="40">
        <f>IFERROR(INT(TRIM(SUBSTITUTE(VLOOKUP($A7&amp;"*",各都道府県の状況!$A:$I,H$3,FALSE), "※5", ""))), "")</f>
        <v>345</v>
      </c>
      <c r="I7" s="40">
        <f>IFERROR(INT(TRIM(SUBSTITUTE(VLOOKUP($A7&amp;"*",各都道府県の状況!$A:$I,I$3,FALSE), "※5", ""))), "")</f>
        <v>2</v>
      </c>
    </row>
    <row r="8" spans="1:10" x14ac:dyDescent="0.55000000000000004">
      <c r="A8" s="12" t="s">
        <v>184</v>
      </c>
      <c r="B8" s="13">
        <f t="shared" si="0"/>
        <v>44433</v>
      </c>
      <c r="C8" s="30" t="s">
        <v>13</v>
      </c>
      <c r="D8" s="40">
        <f>IFERROR(INT(TRIM(SUBSTITUTE(VLOOKUP($A8&amp;"*",各都道府県の状況!$A:$I,D$3,FALSE), "※5", ""))), "")</f>
        <v>13761</v>
      </c>
      <c r="E8" s="40">
        <f>IFERROR(INT(TRIM(SUBSTITUTE(VLOOKUP($A8&amp;"*",各都道府県の状況!$A:$I,E$3,FALSE), "※5", ""))), "")</f>
        <v>198343</v>
      </c>
      <c r="F8" s="40">
        <f>IFERROR(INT(TRIM(SUBSTITUTE(VLOOKUP($A8&amp;"*",各都道府県の状況!$A:$I,F$3,FALSE), "※5", ""))), "")</f>
        <v>11341</v>
      </c>
      <c r="G8" s="40">
        <f>IFERROR(INT(TRIM(SUBSTITUTE(VLOOKUP($A8&amp;"*",各都道府県の状況!$A:$I,G$3,FALSE), "※5", ""))), "")</f>
        <v>97</v>
      </c>
      <c r="H8" s="40">
        <f>IFERROR(INT(TRIM(SUBSTITUTE(VLOOKUP($A8&amp;"*",各都道府県の状況!$A:$I,H$3,FALSE), "※5", ""))), "")</f>
        <v>2126</v>
      </c>
      <c r="I8" s="40">
        <f>IFERROR(INT(TRIM(SUBSTITUTE(VLOOKUP($A8&amp;"*",各都道府県の状況!$A:$I,I$3,FALSE), "※5", ""))), "")</f>
        <v>23</v>
      </c>
    </row>
    <row r="9" spans="1:10" ht="21" customHeight="1" x14ac:dyDescent="0.55000000000000004">
      <c r="A9" s="12" t="s">
        <v>185</v>
      </c>
      <c r="B9" s="13">
        <f t="shared" si="0"/>
        <v>44433</v>
      </c>
      <c r="C9" s="30" t="s">
        <v>14</v>
      </c>
      <c r="D9" s="40">
        <f>IFERROR(INT(TRIM(SUBSTITUTE(VLOOKUP($A9&amp;"*",各都道府県の状況!$A:$I,D$3,FALSE), "※5", ""))), "")</f>
        <v>1500</v>
      </c>
      <c r="E9" s="40">
        <f>IFERROR(INT(TRIM(SUBSTITUTE(VLOOKUP($A9&amp;"*",各都道府県の状況!$A:$I,E$3,FALSE), "※5", ""))), "")</f>
        <v>20341</v>
      </c>
      <c r="F9" s="40">
        <f>IFERROR(INT(TRIM(SUBSTITUTE(VLOOKUP($A9&amp;"*",各都道府県の状況!$A:$I,F$3,FALSE), "※5", ""))), "")</f>
        <v>1194</v>
      </c>
      <c r="G9" s="40">
        <f>IFERROR(INT(TRIM(SUBSTITUTE(VLOOKUP($A9&amp;"*",各都道府県の状況!$A:$I,G$3,FALSE), "※5", ""))), "")</f>
        <v>21</v>
      </c>
      <c r="H9" s="40">
        <f>IFERROR(INT(TRIM(SUBSTITUTE(VLOOKUP($A9&amp;"*",各都道府県の状況!$A:$I,H$3,FALSE), "※5", ""))), "")</f>
        <v>285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44433</v>
      </c>
      <c r="C10" s="30" t="s">
        <v>15</v>
      </c>
      <c r="D10" s="40">
        <f>IFERROR(INT(TRIM(SUBSTITUTE(VLOOKUP($A10&amp;"*",各都道府県の状況!$A:$I,D$3,FALSE), "※5", ""))), "")</f>
        <v>2977</v>
      </c>
      <c r="E10" s="40">
        <f>IFERROR(INT(TRIM(SUBSTITUTE(VLOOKUP($A10&amp;"*",各都道府県の状況!$A:$I,E$3,FALSE), "※5", ""))), "")</f>
        <v>82246</v>
      </c>
      <c r="F10" s="40">
        <f>IFERROR(INT(TRIM(SUBSTITUTE(VLOOKUP($A10&amp;"*",各都道府県の状況!$A:$I,F$3,FALSE), "※5", ""))), "")</f>
        <v>2500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429</v>
      </c>
      <c r="I10" s="40">
        <f>IFERROR(INT(TRIM(SUBSTITUTE(VLOOKUP($A10&amp;"*",各都道府県の状況!$A:$I,I$3,FALSE), "※5", ""))), "")</f>
        <v>3</v>
      </c>
    </row>
    <row r="11" spans="1:10" x14ac:dyDescent="0.55000000000000004">
      <c r="A11" s="12" t="s">
        <v>187</v>
      </c>
      <c r="B11" s="13">
        <f t="shared" si="0"/>
        <v>44433</v>
      </c>
      <c r="C11" s="30" t="s">
        <v>16</v>
      </c>
      <c r="D11" s="40">
        <f>IFERROR(INT(TRIM(SUBSTITUTE(VLOOKUP($A11&amp;"*",各都道府県の状況!$A:$I,D$3,FALSE), "※5", ""))), "")</f>
        <v>8243</v>
      </c>
      <c r="E11" s="40">
        <f>IFERROR(INT(TRIM(SUBSTITUTE(VLOOKUP($A11&amp;"*",各都道府県の状況!$A:$I,E$3,FALSE), "※5", ""))), "")</f>
        <v>355310</v>
      </c>
      <c r="F11" s="40">
        <f>IFERROR(INT(TRIM(SUBSTITUTE(VLOOKUP($A11&amp;"*",各都道府県の状況!$A:$I,F$3,FALSE), "※5", ""))), "")</f>
        <v>7031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1047</v>
      </c>
      <c r="I11" s="40">
        <f>IFERROR(INT(TRIM(SUBSTITUTE(VLOOKUP($A11&amp;"*",各都道府県の状況!$A:$I,I$3,FALSE), "※5", ""))), "")</f>
        <v>18</v>
      </c>
    </row>
    <row r="12" spans="1:10" x14ac:dyDescent="0.55000000000000004">
      <c r="A12" s="12" t="s">
        <v>188</v>
      </c>
      <c r="B12" s="13">
        <f t="shared" si="0"/>
        <v>44433</v>
      </c>
      <c r="C12" s="30" t="s">
        <v>17</v>
      </c>
      <c r="D12" s="40">
        <f>IFERROR(INT(TRIM(SUBSTITUTE(VLOOKUP($A12&amp;"*",各都道府県の状況!$A:$I,D$3,FALSE), "※5", ""))), "")</f>
        <v>19142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16438</v>
      </c>
      <c r="G12" s="40">
        <f>IFERROR(INT(TRIM(SUBSTITUTE(VLOOKUP($A12&amp;"*",各都道府県の状況!$A:$I,G$3,FALSE), "※5", ""))), "")</f>
        <v>182</v>
      </c>
      <c r="H12" s="40">
        <f>IFERROR(INT(TRIM(SUBSTITUTE(VLOOKUP($A12&amp;"*",各都道府県の状況!$A:$I,H$3,FALSE), "※5", ""))), "")</f>
        <v>2522</v>
      </c>
      <c r="I12" s="40">
        <f>IFERROR(INT(TRIM(SUBSTITUTE(VLOOKUP($A12&amp;"*",各都道府県の状況!$A:$I,I$3,FALSE), "※5", ""))), "")</f>
        <v>22</v>
      </c>
    </row>
    <row r="13" spans="1:10" x14ac:dyDescent="0.55000000000000004">
      <c r="A13" s="12" t="s">
        <v>189</v>
      </c>
      <c r="B13" s="13">
        <f t="shared" si="0"/>
        <v>44433</v>
      </c>
      <c r="C13" s="30" t="s">
        <v>18</v>
      </c>
      <c r="D13" s="40">
        <f>IFERROR(INT(TRIM(SUBSTITUTE(VLOOKUP($A13&amp;"*",各都道府県の状況!$A:$I,D$3,FALSE), "※5", ""))), "")</f>
        <v>12299</v>
      </c>
      <c r="E13" s="40">
        <f>IFERROR(INT(TRIM(SUBSTITUTE(VLOOKUP($A13&amp;"*",各都道府県の状況!$A:$I,E$3,FALSE), "※5", ""))), "")</f>
        <v>382887</v>
      </c>
      <c r="F13" s="40">
        <f>IFERROR(INT(TRIM(SUBSTITUTE(VLOOKUP($A13&amp;"*",各都道府県の状況!$A:$I,F$3,FALSE), "※5", ""))), "")</f>
        <v>10045</v>
      </c>
      <c r="G13" s="40">
        <f>IFERROR(INT(TRIM(SUBSTITUTE(VLOOKUP($A13&amp;"*",各都道府県の状況!$A:$I,G$3,FALSE), "※5", ""))), "")</f>
        <v>100</v>
      </c>
      <c r="H13" s="40">
        <f>IFERROR(INT(TRIM(SUBSTITUTE(VLOOKUP($A13&amp;"*",各都道府県の状況!$A:$I,H$3,FALSE), "※5", ""))), "")</f>
        <v>2154</v>
      </c>
      <c r="I13" s="40">
        <f>IFERROR(INT(TRIM(SUBSTITUTE(VLOOKUP($A13&amp;"*",各都道府県の状況!$A:$I,I$3,FALSE), "※5", ""))), "")</f>
        <v>18</v>
      </c>
    </row>
    <row r="14" spans="1:10" x14ac:dyDescent="0.55000000000000004">
      <c r="A14" s="12" t="s">
        <v>190</v>
      </c>
      <c r="B14" s="13">
        <f t="shared" si="0"/>
        <v>44433</v>
      </c>
      <c r="C14" s="30" t="s">
        <v>19</v>
      </c>
      <c r="D14" s="40">
        <f>IFERROR(INT(TRIM(SUBSTITUTE(VLOOKUP($A14&amp;"*",各都道府県の状況!$A:$I,D$3,FALSE), "※5", ""))), "")</f>
        <v>13563</v>
      </c>
      <c r="E14" s="40">
        <f>IFERROR(INT(TRIM(SUBSTITUTE(VLOOKUP($A14&amp;"*",各都道府県の状況!$A:$I,E$3,FALSE), "※5", ""))), "")</f>
        <v>248866</v>
      </c>
      <c r="F14" s="40">
        <f>IFERROR(INT(TRIM(SUBSTITUTE(VLOOKUP($A14&amp;"*",各都道府県の状況!$A:$I,F$3,FALSE), "※5", ""))), "")</f>
        <v>10864</v>
      </c>
      <c r="G14" s="40">
        <f>IFERROR(INT(TRIM(SUBSTITUTE(VLOOKUP($A14&amp;"*",各都道府県の状況!$A:$I,G$3,FALSE), "※5", ""))), "")</f>
        <v>158</v>
      </c>
      <c r="H14" s="40">
        <f>IFERROR(INT(TRIM(SUBSTITUTE(VLOOKUP($A14&amp;"*",各都道府県の状況!$A:$I,H$3,FALSE), "※5", ""))), "")</f>
        <v>2085</v>
      </c>
      <c r="I14" s="40">
        <f>IFERROR(INT(TRIM(SUBSTITUTE(VLOOKUP($A14&amp;"*",各都道府県の状況!$A:$I,I$3,FALSE), "※5", ""))), "")</f>
        <v>24</v>
      </c>
    </row>
    <row r="15" spans="1:10" x14ac:dyDescent="0.55000000000000004">
      <c r="A15" s="12" t="s">
        <v>191</v>
      </c>
      <c r="B15" s="13">
        <f t="shared" si="0"/>
        <v>44433</v>
      </c>
      <c r="C15" s="30" t="s">
        <v>20</v>
      </c>
      <c r="D15" s="40">
        <f>IFERROR(INT(TRIM(SUBSTITUTE(VLOOKUP($A15&amp;"*",各都道府県の状況!$A:$I,D$3,FALSE), "※5", ""))), "")</f>
        <v>92652</v>
      </c>
      <c r="E15" s="40">
        <f>IFERROR(INT(TRIM(SUBSTITUTE(VLOOKUP($A15&amp;"*",各都道府県の状況!$A:$I,E$3,FALSE), "※5", ""))), "")</f>
        <v>1258480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876</v>
      </c>
      <c r="H15" s="40">
        <f>IFERROR(INT(TRIM(SUBSTITUTE(VLOOKUP($A15&amp;"*",各都道府県の状況!$A:$I,H$3,FALSE), "※5", ""))), "")</f>
        <v>26019</v>
      </c>
      <c r="I15" s="40">
        <f>IFERROR(INT(TRIM(SUBSTITUTE(VLOOKUP($A15&amp;"*",各都道府県の状況!$A:$I,I$3,FALSE), "※5", ""))), "")</f>
        <v>164</v>
      </c>
    </row>
    <row r="16" spans="1:10" x14ac:dyDescent="0.55000000000000004">
      <c r="A16" s="12" t="s">
        <v>192</v>
      </c>
      <c r="B16" s="13">
        <f t="shared" si="0"/>
        <v>44433</v>
      </c>
      <c r="C16" s="30" t="s">
        <v>21</v>
      </c>
      <c r="D16" s="40">
        <f>IFERROR(INT(TRIM(SUBSTITUTE(VLOOKUP($A16&amp;"*",各都道府県の状況!$A:$I,D$3,FALSE), "※5", ""))), "")</f>
        <v>77382</v>
      </c>
      <c r="E16" s="40">
        <f>IFERROR(INT(TRIM(SUBSTITUTE(VLOOKUP($A16&amp;"*",各都道府県の状況!$A:$I,E$3,FALSE), "※5", ""))), "")</f>
        <v>906023</v>
      </c>
      <c r="F16" s="40">
        <f>IFERROR(INT(TRIM(SUBSTITUTE(VLOOKUP($A16&amp;"*",各都道府県の状況!$A:$I,F$3,FALSE), "※5", ""))), "")</f>
        <v>62738</v>
      </c>
      <c r="G16" s="40">
        <f>IFERROR(INT(TRIM(SUBSTITUTE(VLOOKUP($A16&amp;"*",各都道府県の状況!$A:$I,G$3,FALSE), "※5", ""))), "")</f>
        <v>800</v>
      </c>
      <c r="H16" s="40">
        <f>IFERROR(INT(TRIM(SUBSTITUTE(VLOOKUP($A16&amp;"*",各都道府県の状況!$A:$I,H$3,FALSE), "※5", ""))), "")</f>
        <v>13844</v>
      </c>
      <c r="I16" s="40">
        <f>IFERROR(INT(TRIM(SUBSTITUTE(VLOOKUP($A16&amp;"*",各都道府県の状況!$A:$I,I$3,FALSE), "※5", ""))), "")</f>
        <v>101</v>
      </c>
    </row>
    <row r="17" spans="1:9" x14ac:dyDescent="0.55000000000000004">
      <c r="A17" s="12" t="s">
        <v>193</v>
      </c>
      <c r="B17" s="13">
        <f t="shared" si="0"/>
        <v>44433</v>
      </c>
      <c r="C17" s="30" t="s">
        <v>22</v>
      </c>
      <c r="D17" s="40">
        <f>IFERROR(INT(TRIM(SUBSTITUTE(VLOOKUP($A17&amp;"*",各都道府県の状況!$A:$I,D$3,FALSE), "※5", ""))), "")</f>
        <v>323157</v>
      </c>
      <c r="E17" s="40">
        <f>IFERROR(INT(TRIM(SUBSTITUTE(VLOOKUP($A17&amp;"*",各都道府県の状況!$A:$I,E$3,FALSE), "※5", ""))), "")</f>
        <v>3185437</v>
      </c>
      <c r="F17" s="40">
        <f>IFERROR(INT(TRIM(SUBSTITUTE(VLOOKUP($A17&amp;"*",各都道府県の状況!$A:$I,F$3,FALSE), "※5", ""))), "")</f>
        <v>279385</v>
      </c>
      <c r="G17" s="40">
        <f>IFERROR(INT(TRIM(SUBSTITUTE(VLOOKUP($A17&amp;"*",各都道府県の状況!$A:$I,G$3,FALSE), "※5", ""))), "")</f>
        <v>2404</v>
      </c>
      <c r="H17" s="40">
        <f>IFERROR(INT(TRIM(SUBSTITUTE(VLOOKUP($A17&amp;"*",各都道府県の状況!$A:$I,H$3,FALSE), "※5", ""))), "")</f>
        <v>41368</v>
      </c>
      <c r="I17" s="40">
        <f>IFERROR(INT(TRIM(SUBSTITUTE(VLOOKUP($A17&amp;"*",各都道府県の状況!$A:$I,I$3,FALSE), "※5", ""))), "")</f>
        <v>277</v>
      </c>
    </row>
    <row r="18" spans="1:9" x14ac:dyDescent="0.55000000000000004">
      <c r="A18" s="12" t="s">
        <v>194</v>
      </c>
      <c r="B18" s="13">
        <f t="shared" si="0"/>
        <v>44433</v>
      </c>
      <c r="C18" s="30" t="s">
        <v>23</v>
      </c>
      <c r="D18" s="40">
        <f>IFERROR(INT(TRIM(SUBSTITUTE(VLOOKUP($A18&amp;"*",各都道府県の状況!$A:$I,D$3,FALSE), "※5", ""))), "")</f>
        <v>134475</v>
      </c>
      <c r="E18" s="40">
        <f>IFERROR(INT(TRIM(SUBSTITUTE(VLOOKUP($A18&amp;"*",各都道府県の状況!$A:$I,E$3,FALSE), "※5", ""))), "")</f>
        <v>1364873</v>
      </c>
      <c r="F18" s="40">
        <f>IFERROR(INT(TRIM(SUBSTITUTE(VLOOKUP($A18&amp;"*",各都道府県の状況!$A:$I,F$3,FALSE), "※5", ""))), "")</f>
        <v>115798</v>
      </c>
      <c r="G18" s="40">
        <f>IFERROR(INT(TRIM(SUBSTITUTE(VLOOKUP($A18&amp;"*",各都道府県の状況!$A:$I,G$3,FALSE), "※5", ""))), "")</f>
        <v>1075</v>
      </c>
      <c r="H18" s="40">
        <f>IFERROR(INT(TRIM(SUBSTITUTE(VLOOKUP($A18&amp;"*",各都道府県の状況!$A:$I,H$3,FALSE), "※5", ""))), "")</f>
        <v>17602</v>
      </c>
      <c r="I18" s="40">
        <f>IFERROR(INT(TRIM(SUBSTITUTE(VLOOKUP($A18&amp;"*",各都道府県の状況!$A:$I,I$3,FALSE), "※5", ""))), "")</f>
        <v>242</v>
      </c>
    </row>
    <row r="19" spans="1:9" x14ac:dyDescent="0.55000000000000004">
      <c r="A19" s="12" t="s">
        <v>195</v>
      </c>
      <c r="B19" s="13">
        <f t="shared" si="0"/>
        <v>44433</v>
      </c>
      <c r="C19" s="30" t="s">
        <v>24</v>
      </c>
      <c r="D19" s="40">
        <f>IFERROR(INT(TRIM(SUBSTITUTE(VLOOKUP($A19&amp;"*",各都道府県の状況!$A:$I,D$3,FALSE), "※5", ""))), "")</f>
        <v>6191</v>
      </c>
      <c r="E19" s="40">
        <f>IFERROR(INT(TRIM(SUBSTITUTE(VLOOKUP($A19&amp;"*",各都道府県の状況!$A:$I,E$3,FALSE), "※5", ""))), "")</f>
        <v>230824</v>
      </c>
      <c r="F19" s="40">
        <f>IFERROR(INT(TRIM(SUBSTITUTE(VLOOKUP($A19&amp;"*",各都道府県の状況!$A:$I,F$3,FALSE), "※5", ""))), "")</f>
        <v>5139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998</v>
      </c>
      <c r="I19" s="40">
        <f>IFERROR(INT(TRIM(SUBSTITUTE(VLOOKUP($A19&amp;"*",各都道府県の状況!$A:$I,I$3,FALSE), "※5", ""))), "")</f>
        <v>5</v>
      </c>
    </row>
    <row r="20" spans="1:9" x14ac:dyDescent="0.55000000000000004">
      <c r="A20" s="12" t="s">
        <v>196</v>
      </c>
      <c r="B20" s="13">
        <f t="shared" si="0"/>
        <v>44433</v>
      </c>
      <c r="C20" s="30" t="s">
        <v>25</v>
      </c>
      <c r="D20" s="40">
        <f>IFERROR(INT(TRIM(SUBSTITUTE(VLOOKUP($A20&amp;"*",各都道府県の状況!$A:$I,D$3,FALSE), "※5", ""))), "")</f>
        <v>3994</v>
      </c>
      <c r="E20" s="40">
        <f>IFERROR(INT(TRIM(SUBSTITUTE(VLOOKUP($A20&amp;"*",各都道府県の状況!$A:$I,E$3,FALSE), "※5", ""))), "")</f>
        <v>96711</v>
      </c>
      <c r="F20" s="40">
        <f>IFERROR(INT(TRIM(SUBSTITUTE(VLOOKUP($A20&amp;"*",各都道府県の状況!$A:$I,F$3,FALSE), "※5", ""))), "")</f>
        <v>2806</v>
      </c>
      <c r="G20" s="40">
        <f>IFERROR(INT(TRIM(SUBSTITUTE(VLOOKUP($A20&amp;"*",各都道府県の状況!$A:$I,G$3,FALSE), "※5", ""))), "")</f>
        <v>39</v>
      </c>
      <c r="H20" s="40">
        <f>IFERROR(INT(TRIM(SUBSTITUTE(VLOOKUP($A20&amp;"*",各都道府県の状況!$A:$I,H$3,FALSE), "※5", ""))), "")</f>
        <v>1149</v>
      </c>
      <c r="I20" s="40">
        <f>IFERROR(INT(TRIM(SUBSTITUTE(VLOOKUP($A20&amp;"*",各都道府県の状況!$A:$I,I$3,FALSE), "※5", ""))), "")</f>
        <v>10</v>
      </c>
    </row>
    <row r="21" spans="1:9" x14ac:dyDescent="0.55000000000000004">
      <c r="A21" s="12" t="s">
        <v>197</v>
      </c>
      <c r="B21" s="13">
        <f t="shared" si="0"/>
        <v>44433</v>
      </c>
      <c r="C21" s="30" t="s">
        <v>26</v>
      </c>
      <c r="D21" s="40">
        <f>IFERROR(INT(TRIM(SUBSTITUTE(VLOOKUP($A21&amp;"*",各都道府県の状況!$A:$I,D$3,FALSE), "※5", ""))), "")</f>
        <v>6949</v>
      </c>
      <c r="E21" s="40">
        <f>IFERROR(INT(TRIM(SUBSTITUTE(VLOOKUP($A21&amp;"*",各都道府県の状況!$A:$I,E$3,FALSE), "※5", ""))), "")</f>
        <v>159466</v>
      </c>
      <c r="F21" s="40">
        <f>IFERROR(INT(TRIM(SUBSTITUTE(VLOOKUP($A21&amp;"*",各都道府県の状況!$A:$I,F$3,FALSE), "※5", ""))), "")</f>
        <v>6071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740</v>
      </c>
      <c r="I21" s="40">
        <f>IFERROR(INT(TRIM(SUBSTITUTE(VLOOKUP($A21&amp;"*",各都道府県の状況!$A:$I,I$3,FALSE), "※5", ""))), "")</f>
        <v>8</v>
      </c>
    </row>
    <row r="22" spans="1:9" x14ac:dyDescent="0.55000000000000004">
      <c r="A22" s="12" t="s">
        <v>198</v>
      </c>
      <c r="B22" s="13">
        <f t="shared" si="0"/>
        <v>44433</v>
      </c>
      <c r="C22" s="30" t="s">
        <v>27</v>
      </c>
      <c r="D22" s="40">
        <f>IFERROR(INT(TRIM(SUBSTITUTE(VLOOKUP($A22&amp;"*",各都道府県の状況!$A:$I,D$3,FALSE), "※5", ""))), "")</f>
        <v>2348</v>
      </c>
      <c r="E22" s="40">
        <f>IFERROR(INT(TRIM(SUBSTITUTE(VLOOKUP($A22&amp;"*",各都道府県の状況!$A:$I,E$3,FALSE), "※5", ""))), "")</f>
        <v>93919</v>
      </c>
      <c r="F22" s="40">
        <f>IFERROR(INT(TRIM(SUBSTITUTE(VLOOKUP($A22&amp;"*",各都道府県の状況!$A:$I,F$3,FALSE), "※5", ""))), "")</f>
        <v>2027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285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44433</v>
      </c>
      <c r="C23" s="30" t="s">
        <v>28</v>
      </c>
      <c r="D23" s="40">
        <f>IFERROR(INT(TRIM(SUBSTITUTE(VLOOKUP($A23&amp;"*",各都道府県の状況!$A:$I,D$3,FALSE), "※5", ""))), "")</f>
        <v>4018</v>
      </c>
      <c r="E23" s="40">
        <f>IFERROR(INT(TRIM(SUBSTITUTE(VLOOKUP($A23&amp;"*",各都道府県の状況!$A:$I,E$3,FALSE), "※5", ""))), "")</f>
        <v>86511</v>
      </c>
      <c r="F23" s="40">
        <f>IFERROR(INT(TRIM(SUBSTITUTE(VLOOKUP($A23&amp;"*",各都道府県の状況!$A:$I,F$3,FALSE), "※5", ""))), "")</f>
        <v>3281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716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44433</v>
      </c>
      <c r="C24" s="30" t="s">
        <v>29</v>
      </c>
      <c r="D24" s="40">
        <f>IFERROR(INT(TRIM(SUBSTITUTE(VLOOKUP($A24&amp;"*",各都道府県の状況!$A:$I,D$3,FALSE), "※5", ""))), "")</f>
        <v>7393</v>
      </c>
      <c r="E24" s="40">
        <f>IFERROR(INT(TRIM(SUBSTITUTE(VLOOKUP($A24&amp;"*",各都道府県の状況!$A:$I,E$3,FALSE), "※5", ""))), "")</f>
        <v>260937</v>
      </c>
      <c r="F24" s="40">
        <f>IFERROR(INT(TRIM(SUBSTITUTE(VLOOKUP($A24&amp;"*",各都道府県の状況!$A:$I,F$3,FALSE), "※5", ""))), "")</f>
        <v>6295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852</v>
      </c>
      <c r="I24" s="40">
        <f>IFERROR(INT(TRIM(SUBSTITUTE(VLOOKUP($A24&amp;"*",各都道府県の状況!$A:$I,I$3,FALSE), "※5", ""))), "")</f>
        <v>4</v>
      </c>
    </row>
    <row r="25" spans="1:9" x14ac:dyDescent="0.55000000000000004">
      <c r="A25" s="12" t="s">
        <v>201</v>
      </c>
      <c r="B25" s="13">
        <f t="shared" si="0"/>
        <v>44433</v>
      </c>
      <c r="C25" s="30" t="s">
        <v>30</v>
      </c>
      <c r="D25" s="40">
        <f>IFERROR(INT(TRIM(SUBSTITUTE(VLOOKUP($A25&amp;"*",各都道府県の状況!$A:$I,D$3,FALSE), "※5", ""))), "")</f>
        <v>13926</v>
      </c>
      <c r="E25" s="40">
        <f>IFERROR(INT(TRIM(SUBSTITUTE(VLOOKUP($A25&amp;"*",各都道府県の状況!$A:$I,E$3,FALSE), "※5", ""))), "")</f>
        <v>335413</v>
      </c>
      <c r="F25" s="40">
        <f>IFERROR(INT(TRIM(SUBSTITUTE(VLOOKUP($A25&amp;"*",各都道府県の状況!$A:$I,F$3,FALSE), "※5", ""))), "")</f>
        <v>11030</v>
      </c>
      <c r="G25" s="40">
        <f>IFERROR(INT(TRIM(SUBSTITUTE(VLOOKUP($A25&amp;"*",各都道府県の状況!$A:$I,G$3,FALSE), "※5", ""))), "")</f>
        <v>195</v>
      </c>
      <c r="H25" s="40">
        <f>IFERROR(INT(TRIM(SUBSTITUTE(VLOOKUP($A25&amp;"*",各都道府県の状況!$A:$I,H$3,FALSE), "※5", ""))), "")</f>
        <v>2510</v>
      </c>
      <c r="I25" s="40">
        <f>IFERROR(INT(TRIM(SUBSTITUTE(VLOOKUP($A25&amp;"*",各都道府県の状況!$A:$I,I$3,FALSE), "※5", ""))), "")</f>
        <v>6</v>
      </c>
    </row>
    <row r="26" spans="1:9" x14ac:dyDescent="0.55000000000000004">
      <c r="A26" s="12" t="s">
        <v>202</v>
      </c>
      <c r="B26" s="13">
        <f t="shared" si="0"/>
        <v>44433</v>
      </c>
      <c r="C26" s="30" t="s">
        <v>31</v>
      </c>
      <c r="D26" s="40">
        <f>IFERROR(INT(TRIM(SUBSTITUTE(VLOOKUP($A26&amp;"*",各都道府県の状況!$A:$I,D$3,FALSE), "※5", ""))), "")</f>
        <v>18635</v>
      </c>
      <c r="E26" s="40">
        <f>IFERROR(INT(TRIM(SUBSTITUTE(VLOOKUP($A26&amp;"*",各都道府県の状況!$A:$I,E$3,FALSE), "※5", ""))), "")</f>
        <v>515867</v>
      </c>
      <c r="F26" s="40">
        <f>IFERROR(INT(TRIM(SUBSTITUTE(VLOOKUP($A26&amp;"*",各都道府県の状況!$A:$I,F$3,FALSE), "※5", ""))), "")</f>
        <v>12894</v>
      </c>
      <c r="G26" s="40">
        <f>IFERROR(INT(TRIM(SUBSTITUTE(VLOOKUP($A26&amp;"*",各都道府県の状況!$A:$I,G$3,FALSE), "※5", ""))), "")</f>
        <v>163</v>
      </c>
      <c r="H26" s="40">
        <f>IFERROR(INT(TRIM(SUBSTITUTE(VLOOKUP($A26&amp;"*",各都道府県の状況!$A:$I,H$3,FALSE), "※5", ""))), "")</f>
        <v>5578</v>
      </c>
      <c r="I26" s="40">
        <f>IFERROR(INT(TRIM(SUBSTITUTE(VLOOKUP($A26&amp;"*",各都道府県の状況!$A:$I,I$3,FALSE), "※5", ""))), "")</f>
        <v>31</v>
      </c>
    </row>
    <row r="27" spans="1:9" x14ac:dyDescent="0.55000000000000004">
      <c r="A27" s="12" t="s">
        <v>203</v>
      </c>
      <c r="B27" s="13">
        <f t="shared" si="0"/>
        <v>44433</v>
      </c>
      <c r="C27" s="30" t="s">
        <v>32</v>
      </c>
      <c r="D27" s="40">
        <f>IFERROR(INT(TRIM(SUBSTITUTE(VLOOKUP($A27&amp;"*",各都道府県の状況!$A:$I,D$3,FALSE), "※5", ""))), "")</f>
        <v>70885</v>
      </c>
      <c r="E27" s="40">
        <f>IFERROR(INT(TRIM(SUBSTITUTE(VLOOKUP($A27&amp;"*",各都道府県の状況!$A:$I,E$3,FALSE), "※5", ""))), "")</f>
        <v>1023832</v>
      </c>
      <c r="F27" s="40">
        <f>IFERROR(INT(TRIM(SUBSTITUTE(VLOOKUP($A27&amp;"*",各都道府県の状況!$A:$I,F$3,FALSE), "※5", ""))), "")</f>
        <v>57765</v>
      </c>
      <c r="G27" s="40">
        <f>IFERROR(INT(TRIM(SUBSTITUTE(VLOOKUP($A27&amp;"*",各都道府県の状況!$A:$I,G$3,FALSE), "※5", ""))), "")</f>
        <v>1031</v>
      </c>
      <c r="H27" s="40">
        <f>IFERROR(INT(TRIM(SUBSTITUTE(VLOOKUP($A27&amp;"*",各都道府県の状況!$A:$I,H$3,FALSE), "※5", ""))), "")</f>
        <v>12089</v>
      </c>
      <c r="I27" s="40">
        <f>IFERROR(INT(TRIM(SUBSTITUTE(VLOOKUP($A27&amp;"*",各都道府県の状況!$A:$I,I$3,FALSE), "※5", ""))), "")</f>
        <v>40</v>
      </c>
    </row>
    <row r="28" spans="1:9" x14ac:dyDescent="0.55000000000000004">
      <c r="A28" s="12" t="s">
        <v>204</v>
      </c>
      <c r="B28" s="13">
        <f t="shared" si="0"/>
        <v>44433</v>
      </c>
      <c r="C28" s="30" t="s">
        <v>33</v>
      </c>
      <c r="D28" s="40">
        <f>IFERROR(INT(TRIM(SUBSTITUTE(VLOOKUP($A28&amp;"*",各都道府県の状況!$A:$I,D$3,FALSE), "※5", ""))), "")</f>
        <v>10269</v>
      </c>
      <c r="E28" s="40">
        <f>IFERROR(INT(TRIM(SUBSTITUTE(VLOOKUP($A28&amp;"*",各都道府県の状況!$A:$I,E$3,FALSE), "※5", ""))), "")</f>
        <v>170434</v>
      </c>
      <c r="F28" s="40">
        <f>IFERROR(INT(TRIM(SUBSTITUTE(VLOOKUP($A28&amp;"*",各都道府県の状況!$A:$I,F$3,FALSE), "※5", ""))), "")</f>
        <v>6851</v>
      </c>
      <c r="G28" s="40">
        <f>IFERROR(INT(TRIM(SUBSTITUTE(VLOOKUP($A28&amp;"*",各都道府県の状況!$A:$I,G$3,FALSE), "※5", ""))), "")</f>
        <v>121</v>
      </c>
      <c r="H28" s="40">
        <f>IFERROR(INT(TRIM(SUBSTITUTE(VLOOKUP($A28&amp;"*",各都道府県の状況!$A:$I,H$3,FALSE), "※5", ""))), "")</f>
        <v>3502</v>
      </c>
      <c r="I28" s="40">
        <f>IFERROR(INT(TRIM(SUBSTITUTE(VLOOKUP($A28&amp;"*",各都道府県の状況!$A:$I,I$3,FALSE), "※5", ""))), "")</f>
        <v>16</v>
      </c>
    </row>
    <row r="29" spans="1:9" x14ac:dyDescent="0.55000000000000004">
      <c r="A29" s="12" t="s">
        <v>205</v>
      </c>
      <c r="B29" s="13">
        <f t="shared" si="0"/>
        <v>44433</v>
      </c>
      <c r="C29" s="30" t="s">
        <v>34</v>
      </c>
      <c r="D29" s="40">
        <f>IFERROR(INT(TRIM(SUBSTITUTE(VLOOKUP($A29&amp;"*",各都道府県の状況!$A:$I,D$3,FALSE), "※5", ""))), "")</f>
        <v>9566</v>
      </c>
      <c r="E29" s="40">
        <f>IFERROR(INT(TRIM(SUBSTITUTE(VLOOKUP($A29&amp;"*",各都道府県の状況!$A:$I,E$3,FALSE), "※5", ""))), "")</f>
        <v>195566</v>
      </c>
      <c r="F29" s="40">
        <f>IFERROR(INT(TRIM(SUBSTITUTE(VLOOKUP($A29&amp;"*",各都道府県の状況!$A:$I,F$3,FALSE), "※5", ""))), "")</f>
        <v>7105</v>
      </c>
      <c r="G29" s="40">
        <f>IFERROR(INT(TRIM(SUBSTITUTE(VLOOKUP($A29&amp;"*",各都道府県の状況!$A:$I,G$3,FALSE), "※5", ""))), "")</f>
        <v>95</v>
      </c>
      <c r="H29" s="40">
        <f>IFERROR(INT(TRIM(SUBSTITUTE(VLOOKUP($A29&amp;"*",各都道府県の状況!$A:$I,H$3,FALSE), "※5", ""))), "")</f>
        <v>2366</v>
      </c>
      <c r="I29" s="40">
        <f>IFERROR(INT(TRIM(SUBSTITUTE(VLOOKUP($A29&amp;"*",各都道府県の状況!$A:$I,I$3,FALSE), "※5", ""))), "")</f>
        <v>9</v>
      </c>
    </row>
    <row r="30" spans="1:9" x14ac:dyDescent="0.55000000000000004">
      <c r="A30" s="12" t="s">
        <v>206</v>
      </c>
      <c r="B30" s="13">
        <f t="shared" si="0"/>
        <v>44433</v>
      </c>
      <c r="C30" s="30" t="s">
        <v>35</v>
      </c>
      <c r="D30" s="40">
        <f>IFERROR(INT(TRIM(SUBSTITUTE(VLOOKUP($A30&amp;"*",各都道府県の状況!$A:$I,D$3,FALSE), "※5", ""))), "")</f>
        <v>27272</v>
      </c>
      <c r="E30" s="40">
        <f>IFERROR(INT(TRIM(SUBSTITUTE(VLOOKUP($A30&amp;"*",各都道府県の状況!$A:$I,E$3,FALSE), "※5", ""))), "")</f>
        <v>354054</v>
      </c>
      <c r="F30" s="40">
        <f>IFERROR(INT(TRIM(SUBSTITUTE(VLOOKUP($A30&amp;"*",各都道府県の状況!$A:$I,F$3,FALSE), "※5", ""))), "")</f>
        <v>20328</v>
      </c>
      <c r="G30" s="40">
        <f>IFERROR(INT(TRIM(SUBSTITUTE(VLOOKUP($A30&amp;"*",各都道府県の状況!$A:$I,G$3,FALSE), "※5", ""))), "")</f>
        <v>251</v>
      </c>
      <c r="H30" s="40">
        <f>IFERROR(INT(TRIM(SUBSTITUTE(VLOOKUP($A30&amp;"*",各都道府県の状況!$A:$I,H$3,FALSE), "※5", ""))), "")</f>
        <v>6162</v>
      </c>
      <c r="I30" s="40">
        <f>IFERROR(INT(TRIM(SUBSTITUTE(VLOOKUP($A30&amp;"*",各都道府県の状況!$A:$I,I$3,FALSE), "※5", ""))), "")</f>
        <v>104</v>
      </c>
    </row>
    <row r="31" spans="1:9" x14ac:dyDescent="0.55000000000000004">
      <c r="A31" s="12" t="s">
        <v>207</v>
      </c>
      <c r="B31" s="13">
        <f t="shared" si="0"/>
        <v>44433</v>
      </c>
      <c r="C31" s="30" t="s">
        <v>36</v>
      </c>
      <c r="D31" s="40">
        <f>IFERROR(INT(TRIM(SUBSTITUTE(VLOOKUP($A31&amp;"*",各都道府県の状況!$A:$I,D$3,FALSE), "※5", ""))), "")</f>
        <v>154101</v>
      </c>
      <c r="E31" s="40">
        <f>IFERROR(INT(TRIM(SUBSTITUTE(VLOOKUP($A31&amp;"*",各都道府県の状況!$A:$I,E$3,FALSE), "※5", ""))), "")</f>
        <v>2818909</v>
      </c>
      <c r="F31" s="40">
        <f>IFERROR(INT(TRIM(SUBSTITUTE(VLOOKUP($A31&amp;"*",各都道府県の状況!$A:$I,F$3,FALSE), "※5", ""))), "")</f>
        <v>126335</v>
      </c>
      <c r="G31" s="40">
        <f>IFERROR(INT(TRIM(SUBSTITUTE(VLOOKUP($A31&amp;"*",各都道府県の状況!$A:$I,G$3,FALSE), "※5", ""))), "")</f>
        <v>2772</v>
      </c>
      <c r="H31" s="40">
        <f>IFERROR(INT(TRIM(SUBSTITUTE(VLOOKUP($A31&amp;"*",各都道府県の状況!$A:$I,H$3,FALSE), "※5", ""))), "")</f>
        <v>23229</v>
      </c>
      <c r="I31" s="40">
        <f>IFERROR(INT(TRIM(SUBSTITUTE(VLOOKUP($A31&amp;"*",各都道府県の状況!$A:$I,I$3,FALSE), "※5", ""))), "")</f>
        <v>516</v>
      </c>
    </row>
    <row r="32" spans="1:9" x14ac:dyDescent="0.55000000000000004">
      <c r="A32" s="12" t="s">
        <v>208</v>
      </c>
      <c r="B32" s="13">
        <f t="shared" si="0"/>
        <v>44433</v>
      </c>
      <c r="C32" s="30" t="s">
        <v>37</v>
      </c>
      <c r="D32" s="40">
        <f>IFERROR(INT(TRIM(SUBSTITUTE(VLOOKUP($A32&amp;"*",各都道府県の状況!$A:$I,D$3,FALSE), "※5", ""))), "")</f>
        <v>58874</v>
      </c>
      <c r="E32" s="40">
        <f>IFERROR(INT(TRIM(SUBSTITUTE(VLOOKUP($A32&amp;"*",各都道府県の状況!$A:$I,E$3,FALSE), "※5", ""))), "")</f>
        <v>626140</v>
      </c>
      <c r="F32" s="40">
        <f>IFERROR(INT(TRIM(SUBSTITUTE(VLOOKUP($A32&amp;"*",各都道府県の状況!$A:$I,F$3,FALSE), "※5", ""))), "")</f>
        <v>50109</v>
      </c>
      <c r="G32" s="40">
        <f>IFERROR(INT(TRIM(SUBSTITUTE(VLOOKUP($A32&amp;"*",各都道府県の状況!$A:$I,G$3,FALSE), "※5", ""))), "")</f>
        <v>1333</v>
      </c>
      <c r="H32" s="40">
        <f>IFERROR(INT(TRIM(SUBSTITUTE(VLOOKUP($A32&amp;"*",各都道府県の状況!$A:$I,H$3,FALSE), "※5", ""))), "")</f>
        <v>7434</v>
      </c>
      <c r="I32" s="40">
        <f>IFERROR(INT(TRIM(SUBSTITUTE(VLOOKUP($A32&amp;"*",各都道府県の状況!$A:$I,I$3,FALSE), "※5", ""))), "")</f>
        <v>65</v>
      </c>
    </row>
    <row r="33" spans="1:9" x14ac:dyDescent="0.55000000000000004">
      <c r="A33" s="12" t="s">
        <v>209</v>
      </c>
      <c r="B33" s="13">
        <f t="shared" si="0"/>
        <v>44433</v>
      </c>
      <c r="C33" s="30" t="s">
        <v>38</v>
      </c>
      <c r="D33" s="40">
        <f>IFERROR(INT(TRIM(SUBSTITUTE(VLOOKUP($A33&amp;"*",各都道府県の状況!$A:$I,D$3,FALSE), "※5", ""))), "")</f>
        <v>12192</v>
      </c>
      <c r="E33" s="40">
        <f>IFERROR(INT(TRIM(SUBSTITUTE(VLOOKUP($A33&amp;"*",各都道府県の状況!$A:$I,E$3,FALSE), "※5", ""))), "")</f>
        <v>211514</v>
      </c>
      <c r="F33" s="40">
        <f>IFERROR(INT(TRIM(SUBSTITUTE(VLOOKUP($A33&amp;"*",各都道府県の状況!$A:$I,F$3,FALSE), "※5", ""))), "")</f>
        <v>10488</v>
      </c>
      <c r="G33" s="40">
        <f>IFERROR(INT(TRIM(SUBSTITUTE(VLOOKUP($A33&amp;"*",各都道府県の状況!$A:$I,G$3,FALSE), "※5", ""))), "")</f>
        <v>135</v>
      </c>
      <c r="H33" s="40">
        <f>IFERROR(INT(TRIM(SUBSTITUTE(VLOOKUP($A33&amp;"*",各都道府県の状況!$A:$I,H$3,FALSE), "※5", ""))), "")</f>
        <v>1569</v>
      </c>
      <c r="I33" s="40">
        <f>IFERROR(INT(TRIM(SUBSTITUTE(VLOOKUP($A33&amp;"*",各都道府県の状況!$A:$I,I$3,FALSE), "※5", ""))), "")</f>
        <v>16</v>
      </c>
    </row>
    <row r="34" spans="1:9" x14ac:dyDescent="0.55000000000000004">
      <c r="A34" s="12" t="s">
        <v>210</v>
      </c>
      <c r="B34" s="13">
        <f t="shared" si="0"/>
        <v>44433</v>
      </c>
      <c r="C34" s="30" t="s">
        <v>39</v>
      </c>
      <c r="D34" s="40">
        <f>IFERROR(INT(TRIM(SUBSTITUTE(VLOOKUP($A34&amp;"*",各都道府県の状況!$A:$I,D$3,FALSE), "※5", ""))), "")</f>
        <v>4218</v>
      </c>
      <c r="E34" s="40">
        <f>IFERROR(INT(TRIM(SUBSTITUTE(VLOOKUP($A34&amp;"*",各都道府県の状況!$A:$I,E$3,FALSE), "※5", ""))), "")</f>
        <v>53643</v>
      </c>
      <c r="F34" s="40">
        <f>IFERROR(INT(TRIM(SUBSTITUTE(VLOOKUP($A34&amp;"*",各都道府県の状況!$A:$I,F$3,FALSE), "※5", ""))), "")</f>
        <v>3515</v>
      </c>
      <c r="G34" s="40">
        <f>IFERROR(INT(TRIM(SUBSTITUTE(VLOOKUP($A34&amp;"*",各都道府県の状況!$A:$I,G$3,FALSE), "※5", ""))), "")</f>
        <v>52</v>
      </c>
      <c r="H34" s="40">
        <f>IFERROR(INT(TRIM(SUBSTITUTE(VLOOKUP($A34&amp;"*",各都道府県の状況!$A:$I,H$3,FALSE), "※5", ""))), "")</f>
        <v>558</v>
      </c>
      <c r="I34" s="40">
        <f>IFERROR(INT(TRIM(SUBSTITUTE(VLOOKUP($A34&amp;"*",各都道府県の状況!$A:$I,I$3,FALSE), "※5", ""))), "")</f>
        <v>21</v>
      </c>
    </row>
    <row r="35" spans="1:9" x14ac:dyDescent="0.55000000000000004">
      <c r="A35" s="12" t="s">
        <v>211</v>
      </c>
      <c r="B35" s="13">
        <f t="shared" si="0"/>
        <v>44433</v>
      </c>
      <c r="C35" s="30" t="s">
        <v>40</v>
      </c>
      <c r="D35" s="40">
        <f>IFERROR(INT(TRIM(SUBSTITUTE(VLOOKUP($A35&amp;"*",各都道府県の状況!$A:$I,D$3,FALSE), "※5", ""))), "")</f>
        <v>1300</v>
      </c>
      <c r="E35" s="40">
        <f>IFERROR(INT(TRIM(SUBSTITUTE(VLOOKUP($A35&amp;"*",各都道府県の状況!$A:$I,E$3,FALSE), "※5", ""))), "")</f>
        <v>117016</v>
      </c>
      <c r="F35" s="40">
        <f>IFERROR(INT(TRIM(SUBSTITUTE(VLOOKUP($A35&amp;"*",各都道府県の状況!$A:$I,F$3,FALSE), "※5", ""))), "")</f>
        <v>1033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247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44433</v>
      </c>
      <c r="C36" s="30" t="s">
        <v>41</v>
      </c>
      <c r="D36" s="40">
        <f>IFERROR(INT(TRIM(SUBSTITUTE(VLOOKUP($A36&amp;"*",各都道府県の状況!$A:$I,D$3,FALSE), "※5", ""))), "")</f>
        <v>1172</v>
      </c>
      <c r="E36" s="40">
        <f>IFERROR(INT(TRIM(SUBSTITUTE(VLOOKUP($A36&amp;"*",各都道府県の状況!$A:$I,E$3,FALSE), "※5", ""))), "")</f>
        <v>40685</v>
      </c>
      <c r="F36" s="40">
        <f>IFERROR(INT(TRIM(SUBSTITUTE(VLOOKUP($A36&amp;"*",各都道府県の状況!$A:$I,F$3,FALSE), "※5", ""))), "")</f>
        <v>988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182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44433</v>
      </c>
      <c r="C37" s="30" t="s">
        <v>42</v>
      </c>
      <c r="D37" s="40">
        <f>IFERROR(INT(TRIM(SUBSTITUTE(VLOOKUP($A37&amp;"*",各都道府県の状況!$A:$I,D$3,FALSE), "※5", ""))), "")</f>
        <v>12241</v>
      </c>
      <c r="E37" s="40">
        <f>IFERROR(INT(TRIM(SUBSTITUTE(VLOOKUP($A37&amp;"*",各都道府県の状況!$A:$I,E$3,FALSE), "※5", ""))), "")</f>
        <v>208397</v>
      </c>
      <c r="F37" s="40">
        <f>IFERROR(INT(TRIM(SUBSTITUTE(VLOOKUP($A37&amp;"*",各都道府県の状況!$A:$I,F$3,FALSE), "※5", ""))), "")</f>
        <v>8975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1485</v>
      </c>
      <c r="I37" s="40">
        <f>IFERROR(INT(TRIM(SUBSTITUTE(VLOOKUP($A37&amp;"*",各都道府県の状況!$A:$I,I$3,FALSE), "※5", ""))), "")</f>
        <v>7</v>
      </c>
    </row>
    <row r="38" spans="1:9" x14ac:dyDescent="0.55000000000000004">
      <c r="A38" s="12" t="s">
        <v>214</v>
      </c>
      <c r="B38" s="13">
        <f t="shared" si="0"/>
        <v>44433</v>
      </c>
      <c r="C38" s="30" t="s">
        <v>43</v>
      </c>
      <c r="D38" s="40">
        <f>IFERROR(INT(TRIM(SUBSTITUTE(VLOOKUP($A38&amp;"*",各都道府県の状況!$A:$I,D$3,FALSE), "※5", ""))), "")</f>
        <v>16481</v>
      </c>
      <c r="E38" s="40">
        <f>IFERROR(INT(TRIM(SUBSTITUTE(VLOOKUP($A38&amp;"*",各都道府県の状況!$A:$I,E$3,FALSE), "※5", ""))), "")</f>
        <v>694007</v>
      </c>
      <c r="F38" s="40">
        <f>IFERROR(INT(TRIM(SUBSTITUTE(VLOOKUP($A38&amp;"*",各都道府県の状況!$A:$I,F$3,FALSE), "※5", ""))), "")</f>
        <v>13701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1596</v>
      </c>
      <c r="I38" s="40">
        <f>IFERROR(INT(TRIM(SUBSTITUTE(VLOOKUP($A38&amp;"*",各都道府県の状況!$A:$I,I$3,FALSE), "※5", ""))), "")</f>
        <v>14</v>
      </c>
    </row>
    <row r="39" spans="1:9" x14ac:dyDescent="0.55000000000000004">
      <c r="A39" s="12" t="s">
        <v>215</v>
      </c>
      <c r="B39" s="13">
        <f t="shared" si="0"/>
        <v>44433</v>
      </c>
      <c r="C39" s="30" t="s">
        <v>44</v>
      </c>
      <c r="D39" s="40">
        <f>IFERROR(INT(TRIM(SUBSTITUTE(VLOOKUP($A39&amp;"*",各都道府県の状況!$A:$I,D$3,FALSE), "※5", ""))), "")</f>
        <v>4555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3696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774</v>
      </c>
      <c r="I39" s="40">
        <f>IFERROR(INT(TRIM(SUBSTITUTE(VLOOKUP($A39&amp;"*",各都道府県の状況!$A:$I,I$3,FALSE), "※5", ""))), "")</f>
        <v>2</v>
      </c>
    </row>
    <row r="40" spans="1:9" x14ac:dyDescent="0.55000000000000004">
      <c r="A40" s="12" t="s">
        <v>216</v>
      </c>
      <c r="B40" s="13">
        <f t="shared" si="0"/>
        <v>44433</v>
      </c>
      <c r="C40" s="30" t="s">
        <v>45</v>
      </c>
      <c r="D40" s="40">
        <f>IFERROR(INT(TRIM(SUBSTITUTE(VLOOKUP($A40&amp;"*",各都道府県の状況!$A:$I,D$3,FALSE), "※5", ""))), "")</f>
        <v>2375</v>
      </c>
      <c r="E40" s="40">
        <f>IFERROR(INT(TRIM(SUBSTITUTE(VLOOKUP($A40&amp;"*",各都道府県の状況!$A:$I,E$3,FALSE), "※5", ""))), "")</f>
        <v>83186</v>
      </c>
      <c r="F40" s="40">
        <f>IFERROR(INT(TRIM(SUBSTITUTE(VLOOKUP($A40&amp;"*",各都道府県の状況!$A:$I,F$3,FALSE), "※5", ""))), "")</f>
        <v>1906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357</v>
      </c>
      <c r="I40" s="40">
        <f>IFERROR(INT(TRIM(SUBSTITUTE(VLOOKUP($A40&amp;"*",各都道府県の状況!$A:$I,I$3,FALSE), "※5", ""))), "")</f>
        <v>1</v>
      </c>
    </row>
    <row r="41" spans="1:9" x14ac:dyDescent="0.55000000000000004">
      <c r="A41" s="12" t="s">
        <v>217</v>
      </c>
      <c r="B41" s="13">
        <f t="shared" si="0"/>
        <v>44433</v>
      </c>
      <c r="C41" s="30" t="s">
        <v>46</v>
      </c>
      <c r="D41" s="40">
        <f>IFERROR(INT(TRIM(SUBSTITUTE(VLOOKUP($A41&amp;"*",各都道府県の状況!$A:$I,D$3,FALSE), "※5", ""))), "")</f>
        <v>3830</v>
      </c>
      <c r="E41" s="40">
        <f>IFERROR(INT(TRIM(SUBSTITUTE(VLOOKUP($A41&amp;"*",各都道府県の状況!$A:$I,E$3,FALSE), "※5", ""))), "")</f>
        <v>109035</v>
      </c>
      <c r="F41" s="40">
        <f>IFERROR(INT(TRIM(SUBSTITUTE(VLOOKUP($A41&amp;"*",各都道府県の状況!$A:$I,F$3,FALSE), "※5", ""))), "")</f>
        <v>2959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838</v>
      </c>
      <c r="I41" s="40">
        <f>IFERROR(INT(TRIM(SUBSTITUTE(VLOOKUP($A41&amp;"*",各都道府県の状況!$A:$I,I$3,FALSE), "※5", ""))), "")</f>
        <v>8</v>
      </c>
    </row>
    <row r="42" spans="1:9" x14ac:dyDescent="0.55000000000000004">
      <c r="A42" s="12" t="s">
        <v>218</v>
      </c>
      <c r="B42" s="13">
        <f t="shared" si="0"/>
        <v>44433</v>
      </c>
      <c r="C42" s="30" t="s">
        <v>47</v>
      </c>
      <c r="D42" s="40">
        <f>IFERROR(INT(TRIM(SUBSTITUTE(VLOOKUP($A42&amp;"*",各都道府県の状況!$A:$I,D$3,FALSE), "※5", ""))), "")</f>
        <v>4349</v>
      </c>
      <c r="E42" s="40">
        <f>IFERROR(INT(TRIM(SUBSTITUTE(VLOOKUP($A42&amp;"*",各都道府県の状況!$A:$I,E$3,FALSE), "※5", ""))), "")</f>
        <v>121480</v>
      </c>
      <c r="F42" s="40">
        <f>IFERROR(INT(TRIM(SUBSTITUTE(VLOOKUP($A42&amp;"*",各都道府県の状況!$A:$I,F$3,FALSE), "※5", ""))), "")</f>
        <v>3533</v>
      </c>
      <c r="G42" s="40">
        <f>IFERROR(INT(TRIM(SUBSTITUTE(VLOOKUP($A42&amp;"*",各都道府県の状況!$A:$I,G$3,FALSE), "※5", ""))), "")</f>
        <v>78</v>
      </c>
      <c r="H42" s="40">
        <f>IFERROR(INT(TRIM(SUBSTITUTE(VLOOKUP($A42&amp;"*",各都道府県の状況!$A:$I,H$3,FALSE), "※5", ""))), "")</f>
        <v>738</v>
      </c>
      <c r="I42" s="40">
        <f>IFERROR(INT(TRIM(SUBSTITUTE(VLOOKUP($A42&amp;"*",各都道府県の状況!$A:$I,I$3,FALSE), "※5", ""))), "")</f>
        <v>4</v>
      </c>
    </row>
    <row r="43" spans="1:9" x14ac:dyDescent="0.55000000000000004">
      <c r="A43" s="12" t="s">
        <v>219</v>
      </c>
      <c r="B43" s="13">
        <f t="shared" si="0"/>
        <v>44433</v>
      </c>
      <c r="C43" s="30" t="s">
        <v>48</v>
      </c>
      <c r="D43" s="40">
        <f>IFERROR(INT(TRIM(SUBSTITUTE(VLOOKUP($A43&amp;"*",各都道府県の状況!$A:$I,D$3,FALSE), "※5", ""))), "")</f>
        <v>3006</v>
      </c>
      <c r="E43" s="40">
        <f>IFERROR(INT(TRIM(SUBSTITUTE(VLOOKUP($A43&amp;"*",各都道府県の状況!$A:$I,E$3,FALSE), "※5", ""))), "")</f>
        <v>74554</v>
      </c>
      <c r="F43" s="40">
        <f>IFERROR(INT(TRIM(SUBSTITUTE(VLOOKUP($A43&amp;"*",各都道府県の状況!$A:$I,F$3,FALSE), "※5", ""))), "")</f>
        <v>2351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624</v>
      </c>
      <c r="I43" s="40">
        <f>IFERROR(INT(TRIM(SUBSTITUTE(VLOOKUP($A43&amp;"*",各都道府県の状況!$A:$I,I$3,FALSE), "※5", ""))), "")</f>
        <v>3</v>
      </c>
    </row>
    <row r="44" spans="1:9" x14ac:dyDescent="0.55000000000000004">
      <c r="A44" s="12" t="s">
        <v>220</v>
      </c>
      <c r="B44" s="13">
        <f t="shared" si="0"/>
        <v>44433</v>
      </c>
      <c r="C44" s="30" t="s">
        <v>49</v>
      </c>
      <c r="D44" s="40">
        <f>IFERROR(INT(TRIM(SUBSTITUTE(VLOOKUP($A44&amp;"*",各都道府県の状況!$A:$I,D$3,FALSE), "※5", ""))), "")</f>
        <v>59860</v>
      </c>
      <c r="E44" s="40">
        <f>IFERROR(INT(TRIM(SUBSTITUTE(VLOOKUP($A44&amp;"*",各都道府県の状況!$A:$I,E$3,FALSE), "※5", ""))), "")</f>
        <v>1061639</v>
      </c>
      <c r="F44" s="40">
        <f>IFERROR(INT(TRIM(SUBSTITUTE(VLOOKUP($A44&amp;"*",各都道府県の状況!$A:$I,F$3,FALSE), "※5", ""))), "")</f>
        <v>47322</v>
      </c>
      <c r="G44" s="40">
        <f>IFERROR(INT(TRIM(SUBSTITUTE(VLOOKUP($A44&amp;"*",各都道府県の状況!$A:$I,G$3,FALSE), "※5", ""))), "")</f>
        <v>558</v>
      </c>
      <c r="H44" s="40">
        <f>IFERROR(INT(TRIM(SUBSTITUTE(VLOOKUP($A44&amp;"*",各都道府県の状況!$A:$I,H$3,FALSE), "※5", ""))), "")</f>
        <v>10886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44433</v>
      </c>
      <c r="C45" s="30" t="s">
        <v>50</v>
      </c>
      <c r="D45" s="40">
        <f>IFERROR(INT(TRIM(SUBSTITUTE(VLOOKUP($A45&amp;"*",各都道府県の状況!$A:$I,D$3,FALSE), "※5", ""))), "")</f>
        <v>4681</v>
      </c>
      <c r="E45" s="40">
        <f>IFERROR(INT(TRIM(SUBSTITUTE(VLOOKUP($A45&amp;"*",各都道府県の状況!$A:$I,E$3,FALSE), "※5", ""))), "")</f>
        <v>80888</v>
      </c>
      <c r="F45" s="40">
        <f>IFERROR(INT(TRIM(SUBSTITUTE(VLOOKUP($A45&amp;"*",各都道府県の状況!$A:$I,F$3,FALSE), "※5", ""))), "")</f>
        <v>3307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1023</v>
      </c>
      <c r="I45" s="40">
        <f>IFERROR(INT(TRIM(SUBSTITUTE(VLOOKUP($A45&amp;"*",各都道府県の状況!$A:$I,I$3,FALSE), "※5", ""))), "")</f>
        <v>3</v>
      </c>
    </row>
    <row r="46" spans="1:9" ht="21" customHeight="1" x14ac:dyDescent="0.55000000000000004">
      <c r="A46" s="12" t="s">
        <v>222</v>
      </c>
      <c r="B46" s="13">
        <f t="shared" si="0"/>
        <v>44433</v>
      </c>
      <c r="C46" s="30" t="s">
        <v>51</v>
      </c>
      <c r="D46" s="40">
        <f>IFERROR(INT(TRIM(SUBSTITUTE(VLOOKUP($A46&amp;"*",各都道府県の状況!$A:$I,D$3,FALSE), "※5", ""))), "")</f>
        <v>4930</v>
      </c>
      <c r="E46" s="40">
        <f>IFERROR(INT(TRIM(SUBSTITUTE(VLOOKUP($A46&amp;"*",各都道府県の状況!$A:$I,E$3,FALSE), "※5", ""))), "")</f>
        <v>154054</v>
      </c>
      <c r="F46" s="40">
        <f>IFERROR(INT(TRIM(SUBSTITUTE(VLOOKUP($A46&amp;"*",各都道府県の状況!$A:$I,F$3,FALSE), "※5", ""))), "")</f>
        <v>4064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801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44433</v>
      </c>
      <c r="C47" s="30" t="s">
        <v>52</v>
      </c>
      <c r="D47" s="40">
        <f>IFERROR(INT(TRIM(SUBSTITUTE(VLOOKUP($A47&amp;"*",各都道府県の状況!$A:$I,D$3,FALSE), "※5", ""))), "")</f>
        <v>11245</v>
      </c>
      <c r="E47" s="40">
        <f>IFERROR(INT(TRIM(SUBSTITUTE(VLOOKUP($A47&amp;"*",各都道府県の状況!$A:$I,E$3,FALSE), "※5", ""))), "")</f>
        <v>101742</v>
      </c>
      <c r="F47" s="40">
        <f>IFERROR(INT(TRIM(SUBSTITUTE(VLOOKUP($A47&amp;"*",各都道府県の状況!$A:$I,F$3,FALSE), "※5", ""))), "")</f>
        <v>9002</v>
      </c>
      <c r="G47" s="40">
        <f>IFERROR(INT(TRIM(SUBSTITUTE(VLOOKUP($A47&amp;"*",各都道府県の状況!$A:$I,G$3,FALSE), "※5", ""))), "")</f>
        <v>123</v>
      </c>
      <c r="H47" s="40">
        <f>IFERROR(INT(TRIM(SUBSTITUTE(VLOOKUP($A47&amp;"*",各都道府県の状況!$A:$I,H$3,FALSE), "※5", ""))), "")</f>
        <v>2120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44433</v>
      </c>
      <c r="C48" s="30" t="s">
        <v>53</v>
      </c>
      <c r="D48" s="40">
        <f>IFERROR(INT(TRIM(SUBSTITUTE(VLOOKUP($A48&amp;"*",各都道府県の状況!$A:$I,D$3,FALSE), "※5", ""))), "")</f>
        <v>6152</v>
      </c>
      <c r="E48" s="40">
        <f>IFERROR(INT(TRIM(SUBSTITUTE(VLOOKUP($A48&amp;"*",各都道府県の状況!$A:$I,E$3,FALSE), "※5", ""))), "")</f>
        <v>216759</v>
      </c>
      <c r="F48" s="40">
        <f>IFERROR(INT(TRIM(SUBSTITUTE(VLOOKUP($A48&amp;"*",各都道府県の状況!$A:$I,F$3,FALSE), "※5", ""))), "")</f>
        <v>4523</v>
      </c>
      <c r="G48" s="40">
        <f>IFERROR(INT(TRIM(SUBSTITUTE(VLOOKUP($A48&amp;"*",各都道府県の状況!$A:$I,G$3,FALSE), "※5", ""))), "")</f>
        <v>66</v>
      </c>
      <c r="H48" s="40">
        <f>IFERROR(INT(TRIM(SUBSTITUTE(VLOOKUP($A48&amp;"*",各都道府県の状況!$A:$I,H$3,FALSE), "※5", ""))), "")</f>
        <v>1563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44433</v>
      </c>
      <c r="C49" s="30" t="s">
        <v>54</v>
      </c>
      <c r="D49" s="40">
        <f>IFERROR(INT(TRIM(SUBSTITUTE(VLOOKUP($A49&amp;"*",各都道府県の状況!$A:$I,D$3,FALSE), "※5", ""))), "")</f>
        <v>4886</v>
      </c>
      <c r="E49" s="40">
        <f>IFERROR(INT(TRIM(SUBSTITUTE(VLOOKUP($A49&amp;"*",各都道府県の状況!$A:$I,E$3,FALSE), "※5", ""))), "")</f>
        <v>57542</v>
      </c>
      <c r="F49" s="40">
        <f>IFERROR(INT(TRIM(SUBSTITUTE(VLOOKUP($A49&amp;"*",各都道府県の状況!$A:$I,F$3,FALSE), "※5", ""))), "")</f>
        <v>3756</v>
      </c>
      <c r="G49" s="40">
        <f>IFERROR(INT(TRIM(SUBSTITUTE(VLOOKUP($A49&amp;"*",各都道府県の状況!$A:$I,G$3,FALSE), "※5", ""))), "")</f>
        <v>30</v>
      </c>
      <c r="H49" s="40">
        <f>IFERROR(INT(TRIM(SUBSTITUTE(VLOOKUP($A49&amp;"*",各都道府県の状況!$A:$I,H$3,FALSE), "※5", ""))), "")</f>
        <v>1086</v>
      </c>
      <c r="I49" s="40">
        <f>IFERROR(INT(TRIM(SUBSTITUTE(VLOOKUP($A49&amp;"*",各都道府県の状況!$A:$I,I$3,FALSE), "※5", ""))), "")</f>
        <v>3</v>
      </c>
    </row>
    <row r="50" spans="1:9" x14ac:dyDescent="0.55000000000000004">
      <c r="A50" s="12" t="s">
        <v>226</v>
      </c>
      <c r="B50" s="13">
        <f t="shared" si="0"/>
        <v>44433</v>
      </c>
      <c r="C50" s="30" t="s">
        <v>55</v>
      </c>
      <c r="D50" s="40">
        <f>IFERROR(INT(TRIM(SUBSTITUTE(VLOOKUP($A50&amp;"*",各都道府県の状況!$A:$I,D$3,FALSE), "※5", ""))), "")</f>
        <v>7353</v>
      </c>
      <c r="E50" s="40">
        <f>IFERROR(INT(TRIM(SUBSTITUTE(VLOOKUP($A50&amp;"*",各都道府県の状況!$A:$I,E$3,FALSE), "※5", ""))), "")</f>
        <v>141025</v>
      </c>
      <c r="F50" s="40">
        <f>IFERROR(INT(TRIM(SUBSTITUTE(VLOOKUP($A50&amp;"*",各都道府県の状況!$A:$I,F$3,FALSE), "※5", ""))), "")</f>
        <v>5220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1893</v>
      </c>
      <c r="I50" s="40">
        <f>IFERROR(INT(TRIM(SUBSTITUTE(VLOOKUP($A50&amp;"*",各都道府県の状況!$A:$I,I$3,FALSE), "※5", ""))), "")</f>
        <v>4</v>
      </c>
    </row>
    <row r="51" spans="1:9" x14ac:dyDescent="0.55000000000000004">
      <c r="A51" s="12" t="s">
        <v>227</v>
      </c>
      <c r="B51" s="13">
        <f t="shared" si="0"/>
        <v>44433</v>
      </c>
      <c r="C51" s="30" t="s">
        <v>56</v>
      </c>
      <c r="D51" s="40">
        <f>IFERROR(INT(TRIM(SUBSTITUTE(VLOOKUP($A51&amp;"*",各都道府県の状況!$A:$I,D$3,FALSE), "※5", ""))), "")</f>
        <v>39307</v>
      </c>
      <c r="E51" s="40">
        <f>IFERROR(INT(TRIM(SUBSTITUTE(VLOOKUP($A51&amp;"*",各都道府県の状況!$A:$I,E$3,FALSE), "※5", ""))), "")</f>
        <v>330449</v>
      </c>
      <c r="F51" s="40">
        <f>IFERROR(INT(TRIM(SUBSTITUTE(VLOOKUP($A51&amp;"*",各都道府県の状況!$A:$I,F$3,FALSE), "※5", ""))), "")</f>
        <v>32320</v>
      </c>
      <c r="G51" s="40">
        <f>IFERROR(INT(TRIM(SUBSTITUTE(VLOOKUP($A51&amp;"*",各都道府県の状況!$A:$I,G$3,FALSE), "※5", ""))), "")</f>
        <v>249</v>
      </c>
      <c r="H51" s="40">
        <f>IFERROR(INT(TRIM(SUBSTITUTE(VLOOKUP($A51&amp;"*",各都道府県の状況!$A:$I,H$3,FALSE), "※5", ""))), "")</f>
        <v>6606</v>
      </c>
      <c r="I51" s="40">
        <f>IFERROR(INT(TRIM(SUBSTITUTE(VLOOKUP($A51&amp;"*",各都道府県の状況!$A:$I,I$3,FALSE), "※5", ""))), "")</f>
        <v>102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352</v>
      </c>
      <c r="D4" s="131" t="s">
        <v>353</v>
      </c>
      <c r="E4" s="133" t="s">
        <v>354</v>
      </c>
      <c r="F4" s="134"/>
      <c r="G4" s="135" t="s">
        <v>355</v>
      </c>
      <c r="H4" s="135" t="s">
        <v>356</v>
      </c>
      <c r="I4" s="19"/>
    </row>
    <row r="5" spans="1:9" ht="13.25" customHeight="1" x14ac:dyDescent="0.55000000000000004">
      <c r="B5" s="128"/>
      <c r="C5" s="130"/>
      <c r="D5" s="132"/>
      <c r="E5" s="109" t="s">
        <v>357</v>
      </c>
      <c r="F5" s="110" t="s">
        <v>358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1">
        <v>54534</v>
      </c>
      <c r="D6" s="111">
        <v>961855</v>
      </c>
      <c r="E6" s="111">
        <v>4938</v>
      </c>
      <c r="F6" s="112">
        <v>18</v>
      </c>
      <c r="G6" s="111">
        <v>48046</v>
      </c>
      <c r="H6" s="111">
        <v>1437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1">
        <v>3812</v>
      </c>
      <c r="D7" s="111">
        <v>66412</v>
      </c>
      <c r="E7" s="112">
        <v>651</v>
      </c>
      <c r="F7" s="112">
        <v>1</v>
      </c>
      <c r="G7" s="111">
        <v>3128</v>
      </c>
      <c r="H7" s="112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1">
        <v>2780</v>
      </c>
      <c r="D8" s="111">
        <v>104106</v>
      </c>
      <c r="E8" s="112">
        <v>345</v>
      </c>
      <c r="F8" s="112">
        <v>2</v>
      </c>
      <c r="G8" s="111">
        <v>2387</v>
      </c>
      <c r="H8" s="112">
        <v>48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1">
        <v>13761</v>
      </c>
      <c r="D9" s="111">
        <v>198343</v>
      </c>
      <c r="E9" s="111">
        <v>2126</v>
      </c>
      <c r="F9" s="112">
        <v>23</v>
      </c>
      <c r="G9" s="111">
        <v>11341</v>
      </c>
      <c r="H9" s="112">
        <v>97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1">
        <v>1500</v>
      </c>
      <c r="D10" s="111">
        <v>20341</v>
      </c>
      <c r="E10" s="112">
        <v>285</v>
      </c>
      <c r="F10" s="112">
        <v>2</v>
      </c>
      <c r="G10" s="111">
        <v>1194</v>
      </c>
      <c r="H10" s="112">
        <v>21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1">
        <v>2977</v>
      </c>
      <c r="D11" s="111">
        <v>82246</v>
      </c>
      <c r="E11" s="112">
        <v>429</v>
      </c>
      <c r="F11" s="112">
        <v>3</v>
      </c>
      <c r="G11" s="111">
        <v>2500</v>
      </c>
      <c r="H11" s="112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1">
        <v>8243</v>
      </c>
      <c r="D12" s="111">
        <v>355310</v>
      </c>
      <c r="E12" s="111">
        <v>1047</v>
      </c>
      <c r="F12" s="112">
        <v>18</v>
      </c>
      <c r="G12" s="111">
        <v>7031</v>
      </c>
      <c r="H12" s="112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1">
        <v>19142</v>
      </c>
      <c r="D13" s="111">
        <v>37322</v>
      </c>
      <c r="E13" s="111">
        <v>2522</v>
      </c>
      <c r="F13" s="112">
        <v>22</v>
      </c>
      <c r="G13" s="111">
        <v>16438</v>
      </c>
      <c r="H13" s="112">
        <v>182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1">
        <v>12299</v>
      </c>
      <c r="D14" s="111">
        <v>382887</v>
      </c>
      <c r="E14" s="111">
        <v>2154</v>
      </c>
      <c r="F14" s="112">
        <v>18</v>
      </c>
      <c r="G14" s="111">
        <v>10045</v>
      </c>
      <c r="H14" s="112">
        <v>100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1">
        <v>13563</v>
      </c>
      <c r="D15" s="111">
        <v>248866</v>
      </c>
      <c r="E15" s="111">
        <v>2085</v>
      </c>
      <c r="F15" s="112">
        <v>24</v>
      </c>
      <c r="G15" s="111">
        <v>10864</v>
      </c>
      <c r="H15" s="112">
        <v>158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1">
        <v>92652</v>
      </c>
      <c r="D16" s="111">
        <v>1258480</v>
      </c>
      <c r="E16" s="111">
        <v>26019</v>
      </c>
      <c r="F16" s="112">
        <v>164</v>
      </c>
      <c r="G16" s="111">
        <v>63080</v>
      </c>
      <c r="H16" s="112">
        <v>876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1">
        <v>77382</v>
      </c>
      <c r="D17" s="111">
        <v>906023</v>
      </c>
      <c r="E17" s="111">
        <v>13844</v>
      </c>
      <c r="F17" s="112">
        <v>101</v>
      </c>
      <c r="G17" s="111">
        <v>62738</v>
      </c>
      <c r="H17" s="112">
        <v>800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1">
        <v>323157</v>
      </c>
      <c r="D18" s="111">
        <v>3185437</v>
      </c>
      <c r="E18" s="111">
        <v>41368</v>
      </c>
      <c r="F18" s="112">
        <v>277</v>
      </c>
      <c r="G18" s="111">
        <v>279385</v>
      </c>
      <c r="H18" s="111">
        <v>2404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1">
        <v>134475</v>
      </c>
      <c r="D19" s="111">
        <v>1364873</v>
      </c>
      <c r="E19" s="111">
        <v>17602</v>
      </c>
      <c r="F19" s="112">
        <v>242</v>
      </c>
      <c r="G19" s="111">
        <v>115798</v>
      </c>
      <c r="H19" s="111">
        <v>1075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1">
        <v>6191</v>
      </c>
      <c r="D20" s="111">
        <v>230824</v>
      </c>
      <c r="E20" s="112">
        <v>998</v>
      </c>
      <c r="F20" s="112">
        <v>5</v>
      </c>
      <c r="G20" s="111">
        <v>5139</v>
      </c>
      <c r="H20" s="112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1">
        <v>3994</v>
      </c>
      <c r="D21" s="111">
        <v>96711</v>
      </c>
      <c r="E21" s="111">
        <v>1149</v>
      </c>
      <c r="F21" s="112">
        <v>10</v>
      </c>
      <c r="G21" s="111">
        <v>2806</v>
      </c>
      <c r="H21" s="112">
        <v>39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1">
        <v>6949</v>
      </c>
      <c r="D22" s="111">
        <v>159466</v>
      </c>
      <c r="E22" s="112">
        <v>740</v>
      </c>
      <c r="F22" s="112">
        <v>8</v>
      </c>
      <c r="G22" s="111">
        <v>6071</v>
      </c>
      <c r="H22" s="112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1">
        <v>2348</v>
      </c>
      <c r="D23" s="111">
        <v>93919</v>
      </c>
      <c r="E23" s="112">
        <v>285</v>
      </c>
      <c r="F23" s="112">
        <v>1</v>
      </c>
      <c r="G23" s="111">
        <v>2027</v>
      </c>
      <c r="H23" s="112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1">
        <v>4018</v>
      </c>
      <c r="D24" s="111">
        <v>86511</v>
      </c>
      <c r="E24" s="112">
        <v>716</v>
      </c>
      <c r="F24" s="112">
        <v>3</v>
      </c>
      <c r="G24" s="111">
        <v>3281</v>
      </c>
      <c r="H24" s="112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1">
        <v>7393</v>
      </c>
      <c r="D25" s="111">
        <v>260937</v>
      </c>
      <c r="E25" s="112">
        <v>852</v>
      </c>
      <c r="F25" s="112">
        <v>4</v>
      </c>
      <c r="G25" s="111">
        <v>6295</v>
      </c>
      <c r="H25" s="112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1">
        <v>13926</v>
      </c>
      <c r="D26" s="111">
        <v>335413</v>
      </c>
      <c r="E26" s="111">
        <v>2510</v>
      </c>
      <c r="F26" s="112">
        <v>6</v>
      </c>
      <c r="G26" s="111">
        <v>11030</v>
      </c>
      <c r="H26" s="112">
        <v>195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1">
        <v>18635</v>
      </c>
      <c r="D27" s="111">
        <v>515867</v>
      </c>
      <c r="E27" s="111">
        <v>5578</v>
      </c>
      <c r="F27" s="112">
        <v>31</v>
      </c>
      <c r="G27" s="111">
        <v>12894</v>
      </c>
      <c r="H27" s="112">
        <v>163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1">
        <v>70885</v>
      </c>
      <c r="D28" s="111">
        <v>1023832</v>
      </c>
      <c r="E28" s="111">
        <v>12089</v>
      </c>
      <c r="F28" s="112">
        <v>40</v>
      </c>
      <c r="G28" s="111">
        <v>57765</v>
      </c>
      <c r="H28" s="111">
        <v>1031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1">
        <v>10269</v>
      </c>
      <c r="D29" s="111">
        <v>170434</v>
      </c>
      <c r="E29" s="111">
        <v>3502</v>
      </c>
      <c r="F29" s="112">
        <v>16</v>
      </c>
      <c r="G29" s="111">
        <v>6851</v>
      </c>
      <c r="H29" s="112">
        <v>121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1">
        <v>9566</v>
      </c>
      <c r="D30" s="111">
        <v>195566</v>
      </c>
      <c r="E30" s="111">
        <v>2366</v>
      </c>
      <c r="F30" s="112">
        <v>9</v>
      </c>
      <c r="G30" s="111">
        <v>7105</v>
      </c>
      <c r="H30" s="112">
        <v>95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1">
        <v>27272</v>
      </c>
      <c r="D31" s="111">
        <v>354054</v>
      </c>
      <c r="E31" s="111">
        <v>6162</v>
      </c>
      <c r="F31" s="112">
        <v>104</v>
      </c>
      <c r="G31" s="111">
        <v>20328</v>
      </c>
      <c r="H31" s="112">
        <v>251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1">
        <v>154101</v>
      </c>
      <c r="D32" s="111">
        <v>2818909</v>
      </c>
      <c r="E32" s="111">
        <v>23229</v>
      </c>
      <c r="F32" s="112">
        <v>516</v>
      </c>
      <c r="G32" s="111">
        <v>126335</v>
      </c>
      <c r="H32" s="111">
        <v>2772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1">
        <v>58874</v>
      </c>
      <c r="D33" s="111">
        <v>626140</v>
      </c>
      <c r="E33" s="111">
        <v>7434</v>
      </c>
      <c r="F33" s="112">
        <v>65</v>
      </c>
      <c r="G33" s="111">
        <v>50109</v>
      </c>
      <c r="H33" s="111">
        <v>1333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1">
        <v>12192</v>
      </c>
      <c r="D34" s="111">
        <v>211514</v>
      </c>
      <c r="E34" s="111">
        <v>1569</v>
      </c>
      <c r="F34" s="112">
        <v>16</v>
      </c>
      <c r="G34" s="111">
        <v>10488</v>
      </c>
      <c r="H34" s="112">
        <v>135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1">
        <v>4218</v>
      </c>
      <c r="D35" s="111">
        <v>53643</v>
      </c>
      <c r="E35" s="112">
        <v>558</v>
      </c>
      <c r="F35" s="112">
        <v>21</v>
      </c>
      <c r="G35" s="111">
        <v>3515</v>
      </c>
      <c r="H35" s="112">
        <v>52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1">
        <v>1300</v>
      </c>
      <c r="D36" s="111">
        <v>117016</v>
      </c>
      <c r="E36" s="112">
        <v>247</v>
      </c>
      <c r="F36" s="112">
        <v>1</v>
      </c>
      <c r="G36" s="111">
        <v>1033</v>
      </c>
      <c r="H36" s="112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1">
        <v>1172</v>
      </c>
      <c r="D37" s="111">
        <v>40685</v>
      </c>
      <c r="E37" s="112">
        <v>182</v>
      </c>
      <c r="F37" s="112">
        <v>1</v>
      </c>
      <c r="G37" s="112">
        <v>988</v>
      </c>
      <c r="H37" s="112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1">
        <v>12241</v>
      </c>
      <c r="D38" s="111">
        <v>208397</v>
      </c>
      <c r="E38" s="111">
        <v>1485</v>
      </c>
      <c r="F38" s="112">
        <v>7</v>
      </c>
      <c r="G38" s="111">
        <v>8975</v>
      </c>
      <c r="H38" s="112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1">
        <v>16481</v>
      </c>
      <c r="D39" s="111">
        <v>694007</v>
      </c>
      <c r="E39" s="111">
        <v>1596</v>
      </c>
      <c r="F39" s="112">
        <v>14</v>
      </c>
      <c r="G39" s="111">
        <v>13701</v>
      </c>
      <c r="H39" s="112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1">
        <v>4555</v>
      </c>
      <c r="D40" s="111">
        <v>147535</v>
      </c>
      <c r="E40" s="112">
        <v>774</v>
      </c>
      <c r="F40" s="112">
        <v>2</v>
      </c>
      <c r="G40" s="111">
        <v>3696</v>
      </c>
      <c r="H40" s="112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1">
        <v>2375</v>
      </c>
      <c r="D41" s="111">
        <v>83186</v>
      </c>
      <c r="E41" s="112">
        <v>357</v>
      </c>
      <c r="F41" s="112">
        <v>1</v>
      </c>
      <c r="G41" s="111">
        <v>1906</v>
      </c>
      <c r="H41" s="112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1">
        <v>3830</v>
      </c>
      <c r="D42" s="111">
        <v>109035</v>
      </c>
      <c r="E42" s="112">
        <v>838</v>
      </c>
      <c r="F42" s="112">
        <v>8</v>
      </c>
      <c r="G42" s="111">
        <v>2959</v>
      </c>
      <c r="H42" s="112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1">
        <v>4349</v>
      </c>
      <c r="D43" s="111">
        <v>121480</v>
      </c>
      <c r="E43" s="112">
        <v>738</v>
      </c>
      <c r="F43" s="112">
        <v>4</v>
      </c>
      <c r="G43" s="111">
        <v>3533</v>
      </c>
      <c r="H43" s="112">
        <v>78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1">
        <v>3006</v>
      </c>
      <c r="D44" s="111">
        <v>74554</v>
      </c>
      <c r="E44" s="112">
        <v>624</v>
      </c>
      <c r="F44" s="112">
        <v>3</v>
      </c>
      <c r="G44" s="111">
        <v>2351</v>
      </c>
      <c r="H44" s="112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1">
        <v>59860</v>
      </c>
      <c r="D45" s="111">
        <v>1061639</v>
      </c>
      <c r="E45" s="111">
        <v>10886</v>
      </c>
      <c r="F45" s="112">
        <v>34</v>
      </c>
      <c r="G45" s="111">
        <v>47322</v>
      </c>
      <c r="H45" s="112">
        <v>558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1">
        <v>4681</v>
      </c>
      <c r="D46" s="111">
        <v>80888</v>
      </c>
      <c r="E46" s="111">
        <v>1023</v>
      </c>
      <c r="F46" s="112">
        <v>3</v>
      </c>
      <c r="G46" s="111">
        <v>3307</v>
      </c>
      <c r="H46" s="112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1">
        <v>4930</v>
      </c>
      <c r="D47" s="111">
        <v>154054</v>
      </c>
      <c r="E47" s="112">
        <v>801</v>
      </c>
      <c r="F47" s="112">
        <v>1</v>
      </c>
      <c r="G47" s="111">
        <v>4064</v>
      </c>
      <c r="H47" s="112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1">
        <v>11245</v>
      </c>
      <c r="D48" s="111">
        <v>101742</v>
      </c>
      <c r="E48" s="111">
        <v>2120</v>
      </c>
      <c r="F48" s="112">
        <v>14</v>
      </c>
      <c r="G48" s="111">
        <v>9002</v>
      </c>
      <c r="H48" s="112">
        <v>123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1">
        <v>6152</v>
      </c>
      <c r="D49" s="111">
        <v>216759</v>
      </c>
      <c r="E49" s="111">
        <v>1563</v>
      </c>
      <c r="F49" s="112">
        <v>2</v>
      </c>
      <c r="G49" s="111">
        <v>4523</v>
      </c>
      <c r="H49" s="112">
        <v>66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1">
        <v>4886</v>
      </c>
      <c r="D50" s="111">
        <v>57542</v>
      </c>
      <c r="E50" s="111">
        <v>1086</v>
      </c>
      <c r="F50" s="112">
        <v>3</v>
      </c>
      <c r="G50" s="111">
        <v>3756</v>
      </c>
      <c r="H50" s="112">
        <v>30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1">
        <v>7353</v>
      </c>
      <c r="D51" s="111">
        <v>141025</v>
      </c>
      <c r="E51" s="111">
        <v>1893</v>
      </c>
      <c r="F51" s="112">
        <v>4</v>
      </c>
      <c r="G51" s="111">
        <v>5220</v>
      </c>
      <c r="H51" s="112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1">
        <v>39307</v>
      </c>
      <c r="D52" s="111">
        <v>330449</v>
      </c>
      <c r="E52" s="111">
        <v>6606</v>
      </c>
      <c r="F52" s="112">
        <v>102</v>
      </c>
      <c r="G52" s="111">
        <v>32320</v>
      </c>
      <c r="H52" s="112">
        <v>249</v>
      </c>
      <c r="I52" s="25"/>
    </row>
    <row r="53" spans="1:9" ht="12" customHeight="1" x14ac:dyDescent="0.55000000000000004">
      <c r="B53" s="22" t="s">
        <v>276</v>
      </c>
      <c r="C53" s="112">
        <v>149</v>
      </c>
      <c r="D53" s="113" t="s">
        <v>359</v>
      </c>
      <c r="E53" s="112">
        <v>0</v>
      </c>
      <c r="F53" s="113" t="s">
        <v>359</v>
      </c>
      <c r="G53" s="112">
        <v>149</v>
      </c>
      <c r="H53" s="113" t="s">
        <v>359</v>
      </c>
      <c r="I53" s="25"/>
    </row>
    <row r="54" spans="1:9" ht="12" customHeight="1" x14ac:dyDescent="0.55000000000000004">
      <c r="B54" s="21" t="s">
        <v>164</v>
      </c>
      <c r="C54" s="111">
        <v>1358980</v>
      </c>
      <c r="D54" s="111">
        <v>20146234</v>
      </c>
      <c r="E54" s="111">
        <v>217971</v>
      </c>
      <c r="F54" s="111">
        <v>1974</v>
      </c>
      <c r="G54" s="111">
        <v>1114819</v>
      </c>
      <c r="H54" s="111">
        <v>15730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38" activePane="bottomLeft" state="frozen"/>
      <selection pane="bottomLeft" activeCell="C142" sqref="A6:C142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343</v>
      </c>
      <c r="E2" s="140"/>
      <c r="F2" s="140"/>
      <c r="G2" s="140"/>
      <c r="H2" s="140"/>
      <c r="I2" s="140"/>
      <c r="J2" s="140"/>
      <c r="K2" s="140"/>
      <c r="L2" s="140"/>
      <c r="M2" s="119" t="s">
        <v>347</v>
      </c>
      <c r="N2" s="119"/>
      <c r="O2" s="119"/>
      <c r="P2" s="119"/>
      <c r="Q2" s="119"/>
    </row>
    <row r="3" spans="1:17" x14ac:dyDescent="0.55000000000000004">
      <c r="A3" s="87"/>
      <c r="D3" s="138" t="s">
        <v>346</v>
      </c>
      <c r="E3" s="138"/>
      <c r="F3" s="138"/>
      <c r="G3" s="138"/>
      <c r="H3" s="138"/>
      <c r="I3" s="138"/>
      <c r="J3" s="141" t="s">
        <v>345</v>
      </c>
      <c r="K3" s="141"/>
      <c r="L3" s="141"/>
      <c r="M3" s="141"/>
      <c r="N3" s="141" t="s">
        <v>341</v>
      </c>
      <c r="O3" s="141"/>
      <c r="P3" s="119" t="s">
        <v>344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31770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4920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18121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4225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14957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5388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25824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9187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41086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11390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8239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8239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9334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9334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101193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36468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154228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55606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192413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66225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191650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63016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208292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60303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38756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38756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23637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23637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287142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65465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257113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85044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286182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92177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20042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20042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298232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70565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40024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40024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25639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25639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7481</v>
      </c>
      <c r="C28" s="50">
        <f t="shared" si="2"/>
        <v>854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7481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854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8423</v>
      </c>
      <c r="C29" s="50">
        <f t="shared" si="2"/>
        <v>754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8423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754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9709</v>
      </c>
      <c r="C30" s="50">
        <f t="shared" si="2"/>
        <v>925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9709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925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316323</v>
      </c>
      <c r="C31" s="50">
        <f t="shared" si="2"/>
        <v>71440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47345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8504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146524</v>
      </c>
      <c r="C32" s="50">
        <f t="shared" si="2"/>
        <v>54048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49359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10869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61344</v>
      </c>
      <c r="C33" s="50">
        <f t="shared" si="2"/>
        <v>7656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61344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7656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74072</v>
      </c>
      <c r="C34" s="50">
        <f t="shared" si="2"/>
        <v>8425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74072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8425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260783</v>
      </c>
      <c r="C35" s="50">
        <f t="shared" si="2"/>
        <v>98167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105528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29918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221366</v>
      </c>
      <c r="C36" s="50">
        <f t="shared" si="2"/>
        <v>124396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131079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45945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244491</v>
      </c>
      <c r="C37" s="50">
        <f t="shared" si="2"/>
        <v>153322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161532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54561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250890</v>
      </c>
      <c r="C38" s="50">
        <f t="shared" si="2"/>
        <v>178516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157461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52806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235904</v>
      </c>
      <c r="C39" s="50">
        <f t="shared" si="2"/>
        <v>192890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136411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49505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137116</v>
      </c>
      <c r="C40" s="50">
        <f t="shared" si="2"/>
        <v>34476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137116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34476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186500</v>
      </c>
      <c r="C41" s="50">
        <f t="shared" si="2"/>
        <v>21133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186500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21133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344038</v>
      </c>
      <c r="C42" s="50">
        <f t="shared" si="2"/>
        <v>268977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210195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53254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347483</v>
      </c>
      <c r="C43" s="50">
        <f t="shared" si="2"/>
        <v>223537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252906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67870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395144</v>
      </c>
      <c r="C44" s="50">
        <f t="shared" si="2"/>
        <v>251555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306981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71852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401865</v>
      </c>
      <c r="C45" s="50">
        <f t="shared" si="2"/>
        <v>135303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320443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26192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378770</v>
      </c>
      <c r="C46" s="50">
        <f t="shared" si="2"/>
        <v>209510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278852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60407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284090</v>
      </c>
      <c r="C47" s="50">
        <f t="shared" si="2"/>
        <v>42256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284090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42256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325254</v>
      </c>
      <c r="C48" s="50">
        <f t="shared" si="2"/>
        <v>25148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325254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25148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583127</v>
      </c>
      <c r="C49" s="50">
        <f t="shared" si="2"/>
        <v>204090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436541</v>
      </c>
      <c r="K49" s="98">
        <f>IFERROR(VLOOKUP($D49, V一般接種!$A:$G, K$4, FALSE), 0)</f>
        <v>9826</v>
      </c>
      <c r="L49" s="98">
        <f>IFERROR(VLOOKUP($D49, V一般接種!$A:$G, L$4, FALSE), 0)</f>
        <v>0</v>
      </c>
      <c r="M49" s="98">
        <f>IFERROR(VLOOKUP($D49, V一般接種!$A:$G, M$4, FALSE), 0)</f>
        <v>10261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602979</v>
      </c>
      <c r="C50" s="50">
        <f t="shared" si="2"/>
        <v>63033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505613</v>
      </c>
      <c r="K50" s="98">
        <f>IFERROR(VLOOKUP($D50, V一般接種!$A:$G, K$4, FALSE), 0)</f>
        <v>9776</v>
      </c>
      <c r="L50" s="98">
        <f>IFERROR(VLOOKUP($D50, V一般接種!$A:$G, L$4, FALSE), 0)</f>
        <v>0</v>
      </c>
      <c r="M50" s="98">
        <f>IFERROR(VLOOKUP($D50, V一般接種!$A:$G, M$4, FALSE), 0)</f>
        <v>10971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665568</v>
      </c>
      <c r="C51" s="50">
        <f t="shared" si="2"/>
        <v>61382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560676</v>
      </c>
      <c r="K51" s="98">
        <f>IFERROR(VLOOKUP($D51, V一般接種!$A:$G, K$4, FALSE), 0)</f>
        <v>11477</v>
      </c>
      <c r="L51" s="98">
        <f>IFERROR(VLOOKUP($D51, V一般接種!$A:$G, L$4, FALSE), 0)</f>
        <v>0</v>
      </c>
      <c r="M51" s="98">
        <f>IFERROR(VLOOKUP($D51, V一般接種!$A:$G, M$4, FALSE), 0)</f>
        <v>12208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636202</v>
      </c>
      <c r="C52" s="50">
        <f t="shared" si="2"/>
        <v>105739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539547</v>
      </c>
      <c r="K52" s="98">
        <f>IFERROR(VLOOKUP($D52, V一般接種!$A:$G, K$4, FALSE), 0)</f>
        <v>12398</v>
      </c>
      <c r="L52" s="98">
        <f>IFERROR(VLOOKUP($D52, V一般接種!$A:$G, L$4, FALSE), 0)</f>
        <v>0</v>
      </c>
      <c r="M52" s="98">
        <f>IFERROR(VLOOKUP($D52, V一般接種!$A:$G, M$4, FALSE), 0)</f>
        <v>44847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615672</v>
      </c>
      <c r="C53" s="50">
        <f t="shared" si="2"/>
        <v>122682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513677</v>
      </c>
      <c r="K53" s="98">
        <f>IFERROR(VLOOKUP($D53, V一般接種!$A:$G, K$4, FALSE), 0)</f>
        <v>14254</v>
      </c>
      <c r="L53" s="98">
        <f>IFERROR(VLOOKUP($D53, V一般接種!$A:$G, L$4, FALSE), 0)</f>
        <v>0</v>
      </c>
      <c r="M53" s="98">
        <f>IFERROR(VLOOKUP($D53, V一般接種!$A:$G, M$4, FALSE), 0)</f>
        <v>45907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472800</v>
      </c>
      <c r="C54" s="50">
        <f t="shared" si="2"/>
        <v>58412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457286</v>
      </c>
      <c r="K54" s="98">
        <f>IFERROR(VLOOKUP($D54, V一般接種!$A:$G, K$4, FALSE), 0)</f>
        <v>15514</v>
      </c>
      <c r="L54" s="98">
        <f>IFERROR(VLOOKUP($D54, V一般接種!$A:$G, L$4, FALSE), 0)</f>
        <v>0</v>
      </c>
      <c r="M54" s="98">
        <f>IFERROR(VLOOKUP($D54, V一般接種!$A:$G, M$4, FALSE), 0)</f>
        <v>58412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461418</v>
      </c>
      <c r="C55" s="50">
        <f t="shared" si="2"/>
        <v>65161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445519</v>
      </c>
      <c r="K55" s="98">
        <f>IFERROR(VLOOKUP($D55, V一般接種!$A:$G, K$4, FALSE), 0)</f>
        <v>15899</v>
      </c>
      <c r="L55" s="98">
        <f>IFERROR(VLOOKUP($D55, V一般接種!$A:$G, L$4, FALSE), 0)</f>
        <v>0</v>
      </c>
      <c r="M55" s="98">
        <f>IFERROR(VLOOKUP($D55, V一般接種!$A:$G, M$4, FALSE), 0)</f>
        <v>65161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664472</v>
      </c>
      <c r="C56" s="50">
        <f t="shared" si="2"/>
        <v>236209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514126</v>
      </c>
      <c r="K56" s="98">
        <f>IFERROR(VLOOKUP($D56, V一般接種!$A:$G, K$4, FALSE), 0)</f>
        <v>18341</v>
      </c>
      <c r="L56" s="98">
        <f>IFERROR(VLOOKUP($D56, V一般接種!$A:$G, L$4, FALSE), 0)</f>
        <v>0</v>
      </c>
      <c r="M56" s="98">
        <f>IFERROR(VLOOKUP($D56, V一般接種!$A:$G, M$4, FALSE), 0)</f>
        <v>94959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705505</v>
      </c>
      <c r="C57" s="50">
        <f t="shared" si="2"/>
        <v>203672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619940</v>
      </c>
      <c r="K57" s="98">
        <f>IFERROR(VLOOKUP($D57, V一般接種!$A:$G, K$4, FALSE), 0)</f>
        <v>19178</v>
      </c>
      <c r="L57" s="98">
        <f>IFERROR(VLOOKUP($D57, V一般接種!$A:$G, L$4, FALSE), 0)</f>
        <v>0</v>
      </c>
      <c r="M57" s="98">
        <f>IFERROR(VLOOKUP($D57, V一般接種!$A:$G, M$4, FALSE), 0)</f>
        <v>111002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730770</v>
      </c>
      <c r="C58" s="50">
        <f t="shared" si="2"/>
        <v>225603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639692</v>
      </c>
      <c r="K58" s="98">
        <f>IFERROR(VLOOKUP($D58, V一般接種!$A:$G, K$4, FALSE), 0)</f>
        <v>19622</v>
      </c>
      <c r="L58" s="98">
        <f>IFERROR(VLOOKUP($D58, V一般接種!$A:$G, L$4, FALSE), 0)</f>
        <v>0</v>
      </c>
      <c r="M58" s="98">
        <f>IFERROR(VLOOKUP($D58, V一般接種!$A:$G, M$4, FALSE), 0)</f>
        <v>137933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722717</v>
      </c>
      <c r="C59" s="50">
        <f t="shared" si="2"/>
        <v>219394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642969</v>
      </c>
      <c r="K59" s="98">
        <f>IFERROR(VLOOKUP($D59, V一般接種!$A:$G, K$4, FALSE), 0)</f>
        <v>19982</v>
      </c>
      <c r="L59" s="98">
        <f>IFERROR(VLOOKUP($D59, V一般接種!$A:$G, L$4, FALSE), 0)</f>
        <v>0</v>
      </c>
      <c r="M59" s="98">
        <f>IFERROR(VLOOKUP($D59, V一般接種!$A:$G, M$4, FALSE), 0)</f>
        <v>136003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709612</v>
      </c>
      <c r="C60" s="50">
        <f t="shared" si="2"/>
        <v>211360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625841</v>
      </c>
      <c r="K60" s="98">
        <f>IFERROR(VLOOKUP($D60, V一般接種!$A:$G, K$4, FALSE), 0)</f>
        <v>20208</v>
      </c>
      <c r="L60" s="98">
        <f>IFERROR(VLOOKUP($D60, V一般接種!$A:$G, L$4, FALSE), 0)</f>
        <v>0</v>
      </c>
      <c r="M60" s="98">
        <f>IFERROR(VLOOKUP($D60, V一般接種!$A:$G, M$4, FALSE), 0)</f>
        <v>115720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612425</v>
      </c>
      <c r="C61" s="50">
        <f t="shared" si="2"/>
        <v>124466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592061</v>
      </c>
      <c r="K61" s="98">
        <f>IFERROR(VLOOKUP($D61, V一般接種!$A:$G, K$4, FALSE), 0)</f>
        <v>20364</v>
      </c>
      <c r="L61" s="98">
        <f>IFERROR(VLOOKUP($D61, V一般接種!$A:$G, L$4, FALSE), 0)</f>
        <v>0</v>
      </c>
      <c r="M61" s="98">
        <f>IFERROR(VLOOKUP($D61, V一般接種!$A:$G, M$4, FALSE), 0)</f>
        <v>124466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560373</v>
      </c>
      <c r="C62" s="50">
        <f t="shared" si="2"/>
        <v>177970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537582</v>
      </c>
      <c r="K62" s="98">
        <f>IFERROR(VLOOKUP($D62, V一般接種!$A:$G, K$4, FALSE), 0)</f>
        <v>22791</v>
      </c>
      <c r="L62" s="98">
        <f>IFERROR(VLOOKUP($D62, V一般接種!$A:$G, L$4, FALSE), 0)</f>
        <v>0</v>
      </c>
      <c r="M62" s="98">
        <f>IFERROR(VLOOKUP($D62, V一般接種!$A:$G, M$4, FALSE), 0)</f>
        <v>177970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763635</v>
      </c>
      <c r="C63" s="50">
        <f t="shared" si="2"/>
        <v>318607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628040</v>
      </c>
      <c r="K63" s="98">
        <f>IFERROR(VLOOKUP($D63, V一般接種!$A:$G, K$4, FALSE), 0)</f>
        <v>29014</v>
      </c>
      <c r="L63" s="98">
        <f>IFERROR(VLOOKUP($D63, V一般接種!$A:$G, L$4, FALSE), 0)</f>
        <v>0</v>
      </c>
      <c r="M63" s="98">
        <f>IFERROR(VLOOKUP($D63, V一般接種!$A:$G, M$4, FALSE), 0)</f>
        <v>185851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785208</v>
      </c>
      <c r="C64" s="50">
        <f t="shared" si="2"/>
        <v>315548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683360</v>
      </c>
      <c r="K64" s="98">
        <f>IFERROR(VLOOKUP($D64, V一般接種!$A:$G, K$4, FALSE), 0)</f>
        <v>29169</v>
      </c>
      <c r="L64" s="98">
        <f>IFERROR(VLOOKUP($D64, V一般接種!$A:$G, L$4, FALSE), 0)</f>
        <v>0</v>
      </c>
      <c r="M64" s="98">
        <f>IFERROR(VLOOKUP($D64, V一般接種!$A:$G, M$4, FALSE), 0)</f>
        <v>226305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764558</v>
      </c>
      <c r="C65" s="50">
        <f t="shared" si="2"/>
        <v>378351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668406</v>
      </c>
      <c r="K65" s="98">
        <f>IFERROR(VLOOKUP($D65, V一般接種!$A:$G, K$4, FALSE), 0)</f>
        <v>27411</v>
      </c>
      <c r="L65" s="98">
        <f>IFERROR(VLOOKUP($D65, V一般接種!$A:$G, L$4, FALSE), 0)</f>
        <v>0</v>
      </c>
      <c r="M65" s="98">
        <f>IFERROR(VLOOKUP($D65, V一般接種!$A:$G, M$4, FALSE), 0)</f>
        <v>279708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736198</v>
      </c>
      <c r="C66" s="50">
        <f t="shared" si="2"/>
        <v>377831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652822</v>
      </c>
      <c r="K66" s="98">
        <f>IFERROR(VLOOKUP($D66, V一般接種!$A:$G, K$4, FALSE), 0)</f>
        <v>29407</v>
      </c>
      <c r="L66" s="98">
        <f>IFERROR(VLOOKUP($D66, V一般接種!$A:$G, L$4, FALSE), 0)</f>
        <v>0</v>
      </c>
      <c r="M66" s="98">
        <f>IFERROR(VLOOKUP($D66, V一般接種!$A:$G, M$4, FALSE), 0)</f>
        <v>295209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743746</v>
      </c>
      <c r="C67" s="50">
        <f t="shared" si="2"/>
        <v>351401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657677</v>
      </c>
      <c r="K67" s="98">
        <f>IFERROR(VLOOKUP($D67, V一般接種!$A:$G, K$4, FALSE), 0)</f>
        <v>29566</v>
      </c>
      <c r="L67" s="98">
        <f>IFERROR(VLOOKUP($D67, V一般接種!$A:$G, L$4, FALSE), 0)</f>
        <v>0</v>
      </c>
      <c r="M67" s="98">
        <f>IFERROR(VLOOKUP($D67, V一般接種!$A:$G, M$4, FALSE), 0)</f>
        <v>259921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651632</v>
      </c>
      <c r="C68" s="50">
        <f t="shared" si="2"/>
        <v>270987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618313</v>
      </c>
      <c r="K68" s="98">
        <f>IFERROR(VLOOKUP($D68, V一般接種!$A:$G, K$4, FALSE), 0)</f>
        <v>33319</v>
      </c>
      <c r="L68" s="98">
        <f>IFERROR(VLOOKUP($D68, V一般接種!$A:$G, L$4, FALSE), 0)</f>
        <v>0</v>
      </c>
      <c r="M68" s="98">
        <f>IFERROR(VLOOKUP($D68, V一般接種!$A:$G, M$4, FALSE), 0)</f>
        <v>270987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596344</v>
      </c>
      <c r="C69" s="50">
        <f t="shared" si="2"/>
        <v>314696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562059</v>
      </c>
      <c r="K69" s="98">
        <f>IFERROR(VLOOKUP($D69, V一般接種!$A:$G, K$4, FALSE), 0)</f>
        <v>34285</v>
      </c>
      <c r="L69" s="98">
        <f>IFERROR(VLOOKUP($D69, V一般接種!$A:$G, L$4, FALSE), 0)</f>
        <v>0</v>
      </c>
      <c r="M69" s="98">
        <f>IFERROR(VLOOKUP($D69, V一般接種!$A:$G, M$4, FALSE), 0)</f>
        <v>314696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684512</v>
      </c>
      <c r="C70" s="50">
        <f t="shared" si="2"/>
        <v>531671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562487</v>
      </c>
      <c r="K70" s="98">
        <f>IFERROR(VLOOKUP($D70, V一般接種!$A:$G, K$4, FALSE), 0)</f>
        <v>30596</v>
      </c>
      <c r="L70" s="98">
        <f>IFERROR(VLOOKUP($D70, V一般接種!$A:$G, L$4, FALSE), 0)</f>
        <v>0</v>
      </c>
      <c r="M70" s="98">
        <f>IFERROR(VLOOKUP($D70, V一般接種!$A:$G, M$4, FALSE), 0)</f>
        <v>408135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682860</v>
      </c>
      <c r="C71" s="50">
        <f t="shared" si="2"/>
        <v>544519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609164</v>
      </c>
      <c r="K71" s="98">
        <f>IFERROR(VLOOKUP($D71, V一般接種!$A:$G, K$4, FALSE), 0)</f>
        <v>30281</v>
      </c>
      <c r="L71" s="98">
        <f>IFERROR(VLOOKUP($D71, V一般接種!$A:$G, L$4, FALSE), 0)</f>
        <v>0</v>
      </c>
      <c r="M71" s="98">
        <f>IFERROR(VLOOKUP($D71, V一般接種!$A:$G, M$4, FALSE), 0)</f>
        <v>472571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666129</v>
      </c>
      <c r="C72" s="50">
        <f t="shared" ref="C72:C135" si="5">IF($D72="", "", H72+I72+L72+M72+O72-Q72)</f>
        <v>595900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588216</v>
      </c>
      <c r="K72" s="98">
        <f>IFERROR(VLOOKUP($D72, V一般接種!$A:$G, K$4, FALSE), 0)</f>
        <v>31219</v>
      </c>
      <c r="L72" s="98">
        <f>IFERROR(VLOOKUP($D72, V一般接種!$A:$G, L$4, FALSE), 0)</f>
        <v>0</v>
      </c>
      <c r="M72" s="98">
        <f>IFERROR(VLOOKUP($D72, V一般接種!$A:$G, M$4, FALSE), 0)</f>
        <v>523859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677883</v>
      </c>
      <c r="C73" s="50">
        <f t="shared" si="5"/>
        <v>589366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593922</v>
      </c>
      <c r="K73" s="98">
        <f>IFERROR(VLOOKUP($D73, V一般接種!$A:$G, K$4, FALSE), 0)</f>
        <v>32424</v>
      </c>
      <c r="L73" s="98">
        <f>IFERROR(VLOOKUP($D73, V一般接種!$A:$G, L$4, FALSE), 0)</f>
        <v>0</v>
      </c>
      <c r="M73" s="98">
        <f>IFERROR(VLOOKUP($D73, V一般接種!$A:$G, M$4, FALSE), 0)</f>
        <v>511573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658478</v>
      </c>
      <c r="C74" s="50">
        <f t="shared" si="5"/>
        <v>562028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576535</v>
      </c>
      <c r="K74" s="98">
        <f>IFERROR(VLOOKUP($D74, V一般接種!$A:$G, K$4, FALSE), 0)</f>
        <v>29686</v>
      </c>
      <c r="L74" s="98">
        <f>IFERROR(VLOOKUP($D74, V一般接種!$A:$G, L$4, FALSE), 0)</f>
        <v>0</v>
      </c>
      <c r="M74" s="98">
        <f>IFERROR(VLOOKUP($D74, V一般接種!$A:$G, M$4, FALSE), 0)</f>
        <v>488337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646891</v>
      </c>
      <c r="C75" s="50">
        <f t="shared" si="5"/>
        <v>436210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609565</v>
      </c>
      <c r="K75" s="98">
        <f>IFERROR(VLOOKUP($D75, V一般接種!$A:$G, K$4, FALSE), 0)</f>
        <v>37326</v>
      </c>
      <c r="L75" s="98">
        <f>IFERROR(VLOOKUP($D75, V一般接種!$A:$G, L$4, FALSE), 0)</f>
        <v>0</v>
      </c>
      <c r="M75" s="98">
        <f>IFERROR(VLOOKUP($D75, V一般接種!$A:$G, M$4, FALSE), 0)</f>
        <v>436210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647883</v>
      </c>
      <c r="C76" s="50">
        <f t="shared" si="5"/>
        <v>435810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606902</v>
      </c>
      <c r="K76" s="98">
        <f>IFERROR(VLOOKUP($D76, V一般接種!$A:$G, K$4, FALSE), 0)</f>
        <v>40981</v>
      </c>
      <c r="L76" s="98">
        <f>IFERROR(VLOOKUP($D76, V一般接種!$A:$G, L$4, FALSE), 0)</f>
        <v>0</v>
      </c>
      <c r="M76" s="98">
        <f>IFERROR(VLOOKUP($D76, V一般接種!$A:$G, M$4, FALSE), 0)</f>
        <v>435810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730889</v>
      </c>
      <c r="C77" s="50">
        <f t="shared" si="5"/>
        <v>617703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588937</v>
      </c>
      <c r="K77" s="98">
        <f>IFERROR(VLOOKUP($D77, V一般接種!$A:$G, K$4, FALSE), 0)</f>
        <v>66955</v>
      </c>
      <c r="L77" s="98">
        <f>IFERROR(VLOOKUP($D77, V一般接種!$A:$G, L$4, FALSE), 0)</f>
        <v>0</v>
      </c>
      <c r="M77" s="98">
        <f>IFERROR(VLOOKUP($D77, V一般接種!$A:$G, M$4, FALSE), 0)</f>
        <v>493920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727277</v>
      </c>
      <c r="C78" s="50">
        <f t="shared" si="5"/>
        <v>643936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609057</v>
      </c>
      <c r="K78" s="98">
        <f>IFERROR(VLOOKUP($D78, V一般接種!$A:$G, K$4, FALSE), 0)</f>
        <v>71801</v>
      </c>
      <c r="L78" s="98">
        <f>IFERROR(VLOOKUP($D78, V一般接種!$A:$G, L$4, FALSE), 0)</f>
        <v>0</v>
      </c>
      <c r="M78" s="98">
        <f>IFERROR(VLOOKUP($D78, V一般接種!$A:$G, M$4, FALSE), 0)</f>
        <v>596220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737292</v>
      </c>
      <c r="C79" s="50">
        <f t="shared" si="5"/>
        <v>675013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611555</v>
      </c>
      <c r="K79" s="98">
        <f>IFERROR(VLOOKUP($D79, V一般接種!$A:$G, K$4, FALSE), 0)</f>
        <v>74083</v>
      </c>
      <c r="L79" s="98">
        <f>IFERROR(VLOOKUP($D79, V一般接種!$A:$G, L$4, FALSE), 0)</f>
        <v>0</v>
      </c>
      <c r="M79" s="98">
        <f>IFERROR(VLOOKUP($D79, V一般接種!$A:$G, M$4, FALSE), 0)</f>
        <v>615181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714708</v>
      </c>
      <c r="C80" s="50">
        <f t="shared" si="5"/>
        <v>682066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597733</v>
      </c>
      <c r="K80" s="98">
        <f>IFERROR(VLOOKUP($D80, V一般接種!$A:$G, K$4, FALSE), 0)</f>
        <v>71593</v>
      </c>
      <c r="L80" s="98">
        <f>IFERROR(VLOOKUP($D80, V一般接種!$A:$G, L$4, FALSE), 0)</f>
        <v>0</v>
      </c>
      <c r="M80" s="98">
        <f>IFERROR(VLOOKUP($D80, V一般接種!$A:$G, M$4, FALSE), 0)</f>
        <v>618027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705137</v>
      </c>
      <c r="C81" s="50">
        <f t="shared" si="5"/>
        <v>684364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574743</v>
      </c>
      <c r="K81" s="98">
        <f>IFERROR(VLOOKUP($D81, V一般接種!$A:$G, K$4, FALSE), 0)</f>
        <v>77099</v>
      </c>
      <c r="L81" s="98">
        <f>IFERROR(VLOOKUP($D81, V一般接種!$A:$G, L$4, FALSE), 0)</f>
        <v>0</v>
      </c>
      <c r="M81" s="98">
        <f>IFERROR(VLOOKUP($D81, V一般接種!$A:$G, M$4, FALSE), 0)</f>
        <v>609304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700222</v>
      </c>
      <c r="C82" s="50">
        <f t="shared" si="5"/>
        <v>578863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625390</v>
      </c>
      <c r="K82" s="98">
        <f>IFERROR(VLOOKUP($D82, V一般接種!$A:$G, K$4, FALSE), 0)</f>
        <v>74832</v>
      </c>
      <c r="L82" s="98">
        <f>IFERROR(VLOOKUP($D82, V一般接種!$A:$G, L$4, FALSE), 0)</f>
        <v>0</v>
      </c>
      <c r="M82" s="98">
        <f>IFERROR(VLOOKUP($D82, V一般接種!$A:$G, M$4, FALSE), 0)</f>
        <v>578863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735647</v>
      </c>
      <c r="C83" s="50">
        <f t="shared" si="5"/>
        <v>533345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659089</v>
      </c>
      <c r="K83" s="98">
        <f>IFERROR(VLOOKUP($D83, V一般接種!$A:$G, K$4, FALSE), 0)</f>
        <v>76558</v>
      </c>
      <c r="L83" s="98">
        <f>IFERROR(VLOOKUP($D83, V一般接種!$A:$G, L$4, FALSE), 0)</f>
        <v>0</v>
      </c>
      <c r="M83" s="98">
        <f>IFERROR(VLOOKUP($D83, V一般接種!$A:$G, M$4, FALSE), 0)</f>
        <v>533345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722875</v>
      </c>
      <c r="C84" s="50">
        <f t="shared" si="5"/>
        <v>693868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551155</v>
      </c>
      <c r="K84" s="98">
        <f>IFERROR(VLOOKUP($D84, V一般接種!$A:$G, K$4, FALSE), 0)</f>
        <v>92611</v>
      </c>
      <c r="L84" s="98">
        <f>IFERROR(VLOOKUP($D84, V一般接種!$A:$G, L$4, FALSE), 0)</f>
        <v>0</v>
      </c>
      <c r="M84" s="98">
        <f>IFERROR(VLOOKUP($D84, V一般接種!$A:$G, M$4, FALSE), 0)</f>
        <v>613322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722533</v>
      </c>
      <c r="C85" s="50">
        <f t="shared" si="5"/>
        <v>726667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589353</v>
      </c>
      <c r="K85" s="98">
        <f>IFERROR(VLOOKUP($D85, V一般接種!$A:$G, K$4, FALSE), 0)</f>
        <v>93744</v>
      </c>
      <c r="L85" s="98">
        <f>IFERROR(VLOOKUP($D85, V一般接種!$A:$G, L$4, FALSE), 0)</f>
        <v>0</v>
      </c>
      <c r="M85" s="98">
        <f>IFERROR(VLOOKUP($D85, V一般接種!$A:$G, M$4, FALSE), 0)</f>
        <v>671622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754505</v>
      </c>
      <c r="C86" s="50">
        <f t="shared" si="5"/>
        <v>714461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606575</v>
      </c>
      <c r="K86" s="98">
        <f>IFERROR(VLOOKUP($D86, V一般接種!$A:$G, K$4, FALSE), 0)</f>
        <v>115829</v>
      </c>
      <c r="L86" s="98">
        <f>IFERROR(VLOOKUP($D86, V一般接種!$A:$G, L$4, FALSE), 0)</f>
        <v>0</v>
      </c>
      <c r="M86" s="98">
        <f>IFERROR(VLOOKUP($D86, V一般接種!$A:$G, M$4, FALSE), 0)</f>
        <v>667383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562550</v>
      </c>
      <c r="C87" s="50">
        <f t="shared" si="5"/>
        <v>693142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404599</v>
      </c>
      <c r="K87" s="98">
        <f>IFERROR(VLOOKUP($D87, V一般接種!$A:$G, K$4, FALSE), 0)</f>
        <v>121016</v>
      </c>
      <c r="L87" s="98">
        <f>IFERROR(VLOOKUP($D87, V一般接種!$A:$G, L$4, FALSE), 0)</f>
        <v>0</v>
      </c>
      <c r="M87" s="98">
        <f>IFERROR(VLOOKUP($D87, V一般接種!$A:$G, M$4, FALSE), 0)</f>
        <v>635280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504809</v>
      </c>
      <c r="C88" s="50">
        <f t="shared" si="5"/>
        <v>702321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345400</v>
      </c>
      <c r="K88" s="98">
        <f>IFERROR(VLOOKUP($D88, V一般接種!$A:$G, K$4, FALSE), 0)</f>
        <v>133025</v>
      </c>
      <c r="L88" s="98">
        <f>IFERROR(VLOOKUP($D88, V一般接種!$A:$G, L$4, FALSE), 0)</f>
        <v>0</v>
      </c>
      <c r="M88" s="98">
        <f>IFERROR(VLOOKUP($D88, V一般接種!$A:$G, M$4, FALSE), 0)</f>
        <v>646881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785655</v>
      </c>
      <c r="C89" s="50">
        <f t="shared" si="5"/>
        <v>600860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663054</v>
      </c>
      <c r="K89" s="98">
        <f>IFERROR(VLOOKUP($D89, V一般接種!$A:$G, K$4, FALSE), 0)</f>
        <v>122601</v>
      </c>
      <c r="L89" s="98">
        <f>IFERROR(VLOOKUP($D89, V一般接種!$A:$G, L$4, FALSE), 0)</f>
        <v>0</v>
      </c>
      <c r="M89" s="98">
        <f>IFERROR(VLOOKUP($D89, V一般接種!$A:$G, M$4, FALSE), 0)</f>
        <v>600860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768847</v>
      </c>
      <c r="C90" s="50">
        <f t="shared" si="5"/>
        <v>536436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666227</v>
      </c>
      <c r="K90" s="98">
        <f>IFERROR(VLOOKUP($D90, V一般接種!$A:$G, K$4, FALSE), 0)</f>
        <v>102620</v>
      </c>
      <c r="L90" s="98">
        <f>IFERROR(VLOOKUP($D90, V一般接種!$A:$G, L$4, FALSE), 0)</f>
        <v>0</v>
      </c>
      <c r="M90" s="98">
        <f>IFERROR(VLOOKUP($D90, V一般接種!$A:$G, M$4, FALSE), 0)</f>
        <v>536436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872209</v>
      </c>
      <c r="C91" s="50">
        <f t="shared" si="5"/>
        <v>641512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661941</v>
      </c>
      <c r="K91" s="98">
        <f>IFERROR(VLOOKUP($D91, V一般接種!$A:$G, K$4, FALSE), 0)</f>
        <v>146590</v>
      </c>
      <c r="L91" s="98">
        <f>IFERROR(VLOOKUP($D91, V一般接種!$A:$G, L$4, FALSE), 0)</f>
        <v>0</v>
      </c>
      <c r="M91" s="98">
        <f>IFERROR(VLOOKUP($D91, V一般接種!$A:$G, M$4, FALSE), 0)</f>
        <v>560101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898388</v>
      </c>
      <c r="C92" s="50">
        <f t="shared" si="5"/>
        <v>654396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700612</v>
      </c>
      <c r="K92" s="98">
        <f>IFERROR(VLOOKUP($D92, V一般接種!$A:$G, K$4, FALSE), 0)</f>
        <v>151185</v>
      </c>
      <c r="L92" s="98">
        <f>IFERROR(VLOOKUP($D92, V一般接種!$A:$G, L$4, FALSE), 0)</f>
        <v>0</v>
      </c>
      <c r="M92" s="98">
        <f>IFERROR(VLOOKUP($D92, V一般接種!$A:$G, M$4, FALSE), 0)</f>
        <v>601222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920713</v>
      </c>
      <c r="C93" s="50">
        <f t="shared" si="5"/>
        <v>629463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731410</v>
      </c>
      <c r="K93" s="98">
        <f>IFERROR(VLOOKUP($D93, V一般接種!$A:$G, K$4, FALSE), 0)</f>
        <v>158338</v>
      </c>
      <c r="L93" s="98">
        <f>IFERROR(VLOOKUP($D93, V一般接種!$A:$G, L$4, FALSE), 0)</f>
        <v>0</v>
      </c>
      <c r="M93" s="98">
        <f>IFERROR(VLOOKUP($D93, V一般接種!$A:$G, M$4, FALSE), 0)</f>
        <v>583775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911441</v>
      </c>
      <c r="C94" s="50">
        <f t="shared" si="5"/>
        <v>627141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705589</v>
      </c>
      <c r="K94" s="98">
        <f>IFERROR(VLOOKUP($D94, V一般接種!$A:$G, K$4, FALSE), 0)</f>
        <v>169116</v>
      </c>
      <c r="L94" s="98">
        <f>IFERROR(VLOOKUP($D94, V一般接種!$A:$G, L$4, FALSE), 0)</f>
        <v>0</v>
      </c>
      <c r="M94" s="98">
        <f>IFERROR(VLOOKUP($D94, V一般接種!$A:$G, M$4, FALSE), 0)</f>
        <v>580537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909285</v>
      </c>
      <c r="C95" s="50">
        <f t="shared" si="5"/>
        <v>623303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700853</v>
      </c>
      <c r="K95" s="98">
        <f>IFERROR(VLOOKUP($D95, V一般接種!$A:$G, K$4, FALSE), 0)</f>
        <v>176473</v>
      </c>
      <c r="L95" s="98">
        <f>IFERROR(VLOOKUP($D95, V一般接種!$A:$G, L$4, FALSE), 0)</f>
        <v>0</v>
      </c>
      <c r="M95" s="98">
        <f>IFERROR(VLOOKUP($D95, V一般接種!$A:$G, M$4, FALSE), 0)</f>
        <v>576950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914447</v>
      </c>
      <c r="C96" s="50">
        <f t="shared" si="5"/>
        <v>603364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751709</v>
      </c>
      <c r="K96" s="98">
        <f>IFERROR(VLOOKUP($D96, V一般接種!$A:$G, K$4, FALSE), 0)</f>
        <v>162738</v>
      </c>
      <c r="L96" s="98">
        <f>IFERROR(VLOOKUP($D96, V一般接種!$A:$G, L$4, FALSE), 0)</f>
        <v>0</v>
      </c>
      <c r="M96" s="98">
        <f>IFERROR(VLOOKUP($D96, V一般接種!$A:$G, M$4, FALSE), 0)</f>
        <v>603364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680626</v>
      </c>
      <c r="C97" s="50">
        <f t="shared" si="5"/>
        <v>613721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555272</v>
      </c>
      <c r="K97" s="98">
        <f>IFERROR(VLOOKUP($D97, V一般接種!$A:$G, K$4, FALSE), 0)</f>
        <v>125354</v>
      </c>
      <c r="L97" s="98">
        <f>IFERROR(VLOOKUP($D97, V一般接種!$A:$G, L$4, FALSE), 0)</f>
        <v>0</v>
      </c>
      <c r="M97" s="98">
        <f>IFERROR(VLOOKUP($D97, V一般接種!$A:$G, M$4, FALSE), 0)</f>
        <v>613721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757979</v>
      </c>
      <c r="C98" s="50">
        <f t="shared" si="5"/>
        <v>667244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560277</v>
      </c>
      <c r="K98" s="98">
        <f>IFERROR(VLOOKUP($D98, V一般接種!$A:$G, K$4, FALSE), 0)</f>
        <v>127987</v>
      </c>
      <c r="L98" s="98">
        <f>IFERROR(VLOOKUP($D98, V一般接種!$A:$G, L$4, FALSE), 0)</f>
        <v>0</v>
      </c>
      <c r="M98" s="98">
        <f>IFERROR(VLOOKUP($D98, V一般接種!$A:$G, M$4, FALSE), 0)</f>
        <v>595375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783634</v>
      </c>
      <c r="C99" s="50">
        <f t="shared" si="5"/>
        <v>650340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594282</v>
      </c>
      <c r="K99" s="98">
        <f>IFERROR(VLOOKUP($D99, V一般接種!$A:$G, K$4, FALSE), 0)</f>
        <v>154246</v>
      </c>
      <c r="L99" s="98">
        <f>IFERROR(VLOOKUP($D99, V一般接種!$A:$G, L$4, FALSE), 0)</f>
        <v>0</v>
      </c>
      <c r="M99" s="98">
        <f>IFERROR(VLOOKUP($D99, V一般接種!$A:$G, M$4, FALSE), 0)</f>
        <v>612001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763075</v>
      </c>
      <c r="C100" s="50">
        <f t="shared" si="5"/>
        <v>656602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593300</v>
      </c>
      <c r="K100" s="98">
        <f>IFERROR(VLOOKUP($D100, V一般接種!$A:$G, K$4, FALSE), 0)</f>
        <v>147421</v>
      </c>
      <c r="L100" s="98">
        <f>IFERROR(VLOOKUP($D100, V一般接種!$A:$G, L$4, FALSE), 0)</f>
        <v>0</v>
      </c>
      <c r="M100" s="98">
        <f>IFERROR(VLOOKUP($D100, V一般接種!$A:$G, M$4, FALSE), 0)</f>
        <v>616799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743923</v>
      </c>
      <c r="C101" s="50">
        <f t="shared" si="5"/>
        <v>631271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578452</v>
      </c>
      <c r="K101" s="98">
        <f>IFERROR(VLOOKUP($D101, V一般接種!$A:$G, K$4, FALSE), 0)</f>
        <v>140375</v>
      </c>
      <c r="L101" s="98">
        <f>IFERROR(VLOOKUP($D101, V一般接種!$A:$G, L$4, FALSE), 0)</f>
        <v>0</v>
      </c>
      <c r="M101" s="98">
        <f>IFERROR(VLOOKUP($D101, V一般接種!$A:$G, M$4, FALSE), 0)</f>
        <v>598080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769118</v>
      </c>
      <c r="C102" s="50">
        <f t="shared" si="5"/>
        <v>621798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599304</v>
      </c>
      <c r="K102" s="98">
        <f>IFERROR(VLOOKUP($D102, V一般接種!$A:$G, K$4, FALSE), 0)</f>
        <v>141546</v>
      </c>
      <c r="L102" s="98">
        <f>IFERROR(VLOOKUP($D102, V一般接種!$A:$G, L$4, FALSE), 0)</f>
        <v>0</v>
      </c>
      <c r="M102" s="98">
        <f>IFERROR(VLOOKUP($D102, V一般接種!$A:$G, M$4, FALSE), 0)</f>
        <v>584612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737114</v>
      </c>
      <c r="C103" s="50">
        <f t="shared" si="5"/>
        <v>626907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615253</v>
      </c>
      <c r="K103" s="98">
        <f>IFERROR(VLOOKUP($D103, V一般接種!$A:$G, K$4, FALSE), 0)</f>
        <v>121861</v>
      </c>
      <c r="L103" s="98">
        <f>IFERROR(VLOOKUP($D103, V一般接種!$A:$G, L$4, FALSE), 0)</f>
        <v>0</v>
      </c>
      <c r="M103" s="98">
        <f>IFERROR(VLOOKUP($D103, V一般接種!$A:$G, M$4, FALSE), 0)</f>
        <v>626907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553241</v>
      </c>
      <c r="C104" s="50">
        <f t="shared" si="5"/>
        <v>645999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452465</v>
      </c>
      <c r="K104" s="98">
        <f>IFERROR(VLOOKUP($D104, V一般接種!$A:$G, K$4, FALSE), 0)</f>
        <v>100776</v>
      </c>
      <c r="L104" s="98">
        <f>IFERROR(VLOOKUP($D104, V一般接種!$A:$G, L$4, FALSE), 0)</f>
        <v>0</v>
      </c>
      <c r="M104" s="98">
        <f>IFERROR(VLOOKUP($D104, V一般接種!$A:$G, M$4, FALSE), 0)</f>
        <v>645999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437776</v>
      </c>
      <c r="C105" s="50">
        <f t="shared" si="5"/>
        <v>623643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269240</v>
      </c>
      <c r="K105" s="98">
        <f>IFERROR(VLOOKUP($D105, V一般接種!$A:$G, K$4, FALSE), 0)</f>
        <v>124339</v>
      </c>
      <c r="L105" s="98">
        <f>IFERROR(VLOOKUP($D105, V一般接種!$A:$G, L$4, FALSE), 0)</f>
        <v>0</v>
      </c>
      <c r="M105" s="98">
        <f>IFERROR(VLOOKUP($D105, V一般接種!$A:$G, M$4, FALSE), 0)</f>
        <v>555672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691812</v>
      </c>
      <c r="C106" s="50">
        <f t="shared" si="5"/>
        <v>635779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520899</v>
      </c>
      <c r="K106" s="98">
        <f>IFERROR(VLOOKUP($D106, V一般接種!$A:$G, K$4, FALSE), 0)</f>
        <v>130382</v>
      </c>
      <c r="L106" s="98">
        <f>IFERROR(VLOOKUP($D106, V一般接種!$A:$G, L$4, FALSE), 0)</f>
        <v>0</v>
      </c>
      <c r="M106" s="98">
        <f>IFERROR(VLOOKUP($D106, V一般接種!$A:$G, M$4, FALSE), 0)</f>
        <v>602739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624907</v>
      </c>
      <c r="C107" s="50">
        <f t="shared" si="5"/>
        <v>680595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482219</v>
      </c>
      <c r="K107" s="98">
        <f>IFERROR(VLOOKUP($D107, V一般接種!$A:$G, K$4, FALSE), 0)</f>
        <v>138698</v>
      </c>
      <c r="L107" s="98">
        <f>IFERROR(VLOOKUP($D107, V一般接種!$A:$G, L$4, FALSE), 0)</f>
        <v>0</v>
      </c>
      <c r="M107" s="98">
        <f>IFERROR(VLOOKUP($D107, V一般接種!$A:$G, M$4, FALSE), 0)</f>
        <v>637719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267486</v>
      </c>
      <c r="C108" s="50">
        <f t="shared" si="5"/>
        <v>269799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182604</v>
      </c>
      <c r="K108" s="98">
        <f>IFERROR(VLOOKUP($D108, V一般接種!$A:$G, K$4, FALSE), 0)</f>
        <v>84882</v>
      </c>
      <c r="L108" s="98">
        <f>IFERROR(VLOOKUP($D108, V一般接種!$A:$G, L$4, FALSE), 0)</f>
        <v>0</v>
      </c>
      <c r="M108" s="98">
        <f>IFERROR(VLOOKUP($D108, V一般接種!$A:$G, M$4, FALSE), 0)</f>
        <v>269799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205843</v>
      </c>
      <c r="C109" s="50">
        <f t="shared" si="5"/>
        <v>191448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124876</v>
      </c>
      <c r="K109" s="98">
        <f>IFERROR(VLOOKUP($D109, V一般接種!$A:$G, K$4, FALSE), 0)</f>
        <v>80967</v>
      </c>
      <c r="L109" s="98">
        <f>IFERROR(VLOOKUP($D109, V一般接種!$A:$G, L$4, FALSE), 0)</f>
        <v>0</v>
      </c>
      <c r="M109" s="98">
        <f>IFERROR(VLOOKUP($D109, V一般接種!$A:$G, M$4, FALSE), 0)</f>
        <v>191448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406775</v>
      </c>
      <c r="C110" s="50">
        <f t="shared" si="5"/>
        <v>720744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296032</v>
      </c>
      <c r="K110" s="98">
        <f>IFERROR(VLOOKUP($D110, V一般接種!$A:$G, K$4, FALSE), 0)</f>
        <v>110743</v>
      </c>
      <c r="L110" s="98">
        <f>IFERROR(VLOOKUP($D110, V一般接種!$A:$G, L$4, FALSE), 0)</f>
        <v>0</v>
      </c>
      <c r="M110" s="98">
        <f>IFERROR(VLOOKUP($D110, V一般接種!$A:$G, M$4, FALSE), 0)</f>
        <v>720744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369517</v>
      </c>
      <c r="C111" s="50">
        <f t="shared" si="5"/>
        <v>669027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266384</v>
      </c>
      <c r="K111" s="98">
        <f>IFERROR(VLOOKUP($D111, V一般接種!$A:$G, K$4, FALSE), 0)</f>
        <v>103133</v>
      </c>
      <c r="L111" s="98">
        <f>IFERROR(VLOOKUP($D111, V一般接種!$A:$G, L$4, FALSE), 0)</f>
        <v>0</v>
      </c>
      <c r="M111" s="98">
        <f>IFERROR(VLOOKUP($D111, V一般接種!$A:$G, M$4, FALSE), 0)</f>
        <v>669027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495199</v>
      </c>
      <c r="C112" s="50">
        <f t="shared" si="5"/>
        <v>758383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359749</v>
      </c>
      <c r="K112" s="98">
        <f>IFERROR(VLOOKUP($D112, V一般接種!$A:$G, K$4, FALSE), 0)</f>
        <v>109220</v>
      </c>
      <c r="L112" s="98">
        <f>IFERROR(VLOOKUP($D112, V一般接種!$A:$G, L$4, FALSE), 0)</f>
        <v>0</v>
      </c>
      <c r="M112" s="98">
        <f>IFERROR(VLOOKUP($D112, V一般接種!$A:$G, M$4, FALSE), 0)</f>
        <v>715468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540833</v>
      </c>
      <c r="C113" s="50">
        <f t="shared" si="5"/>
        <v>755524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426354</v>
      </c>
      <c r="K113" s="98">
        <f>IFERROR(VLOOKUP($D113, V一般接種!$A:$G, K$4, FALSE), 0)</f>
        <v>97956</v>
      </c>
      <c r="L113" s="98">
        <f>IFERROR(VLOOKUP($D113, V一般接種!$A:$G, L$4, FALSE), 0)</f>
        <v>0</v>
      </c>
      <c r="M113" s="98">
        <f>IFERROR(VLOOKUP($D113, V一般接種!$A:$G, M$4, FALSE), 0)</f>
        <v>729326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532094</v>
      </c>
      <c r="C114" s="50">
        <f t="shared" si="5"/>
        <v>762947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421186</v>
      </c>
      <c r="K114" s="98">
        <f>IFERROR(VLOOKUP($D114, V一般接種!$A:$G, K$4, FALSE), 0)</f>
        <v>99108</v>
      </c>
      <c r="L114" s="98">
        <f>IFERROR(VLOOKUP($D114, V一般接種!$A:$G, L$4, FALSE), 0)</f>
        <v>0</v>
      </c>
      <c r="M114" s="98">
        <f>IFERROR(VLOOKUP($D114, V一般接種!$A:$G, M$4, FALSE), 0)</f>
        <v>744500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528980</v>
      </c>
      <c r="C115" s="50">
        <f t="shared" si="5"/>
        <v>748574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417355</v>
      </c>
      <c r="K115" s="98">
        <f>IFERROR(VLOOKUP($D115, V一般接種!$A:$G, K$4, FALSE), 0)</f>
        <v>102528</v>
      </c>
      <c r="L115" s="98">
        <f>IFERROR(VLOOKUP($D115, V一般接種!$A:$G, L$4, FALSE), 0)</f>
        <v>0</v>
      </c>
      <c r="M115" s="98">
        <f>IFERROR(VLOOKUP($D115, V一般接種!$A:$G, M$4, FALSE), 0)</f>
        <v>727299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558767</v>
      </c>
      <c r="C116" s="50">
        <f t="shared" si="5"/>
        <v>752907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446885</v>
      </c>
      <c r="K116" s="98">
        <f>IFERROR(VLOOKUP($D116, V一般接種!$A:$G, K$4, FALSE), 0)</f>
        <v>100422</v>
      </c>
      <c r="L116" s="98">
        <f>IFERROR(VLOOKUP($D116, V一般接種!$A:$G, L$4, FALSE), 0)</f>
        <v>0</v>
      </c>
      <c r="M116" s="98">
        <f>IFERROR(VLOOKUP($D116, V一般接種!$A:$G, M$4, FALSE), 0)</f>
        <v>723779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585380</v>
      </c>
      <c r="C117" s="50">
        <f t="shared" si="5"/>
        <v>776856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490031</v>
      </c>
      <c r="K117" s="98">
        <f>IFERROR(VLOOKUP($D117, V一般接種!$A:$G, K$4, FALSE), 0)</f>
        <v>95349</v>
      </c>
      <c r="L117" s="98">
        <f>IFERROR(VLOOKUP($D117, V一般接種!$A:$G, L$4, FALSE), 0)</f>
        <v>0</v>
      </c>
      <c r="M117" s="98">
        <f>IFERROR(VLOOKUP($D117, V一般接種!$A:$G, M$4, FALSE), 0)</f>
        <v>776856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415272</v>
      </c>
      <c r="C118" s="50">
        <f t="shared" si="5"/>
        <v>1050022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423371</v>
      </c>
      <c r="K118" s="98">
        <f>IFERROR(VLOOKUP($D118, V一般接種!$A:$G, K$4, FALSE), 0)</f>
        <v>89556</v>
      </c>
      <c r="L118" s="98">
        <f>IFERROR(VLOOKUP($D118, V一般接種!$A:$G, L$4, FALSE), 0)</f>
        <v>0</v>
      </c>
      <c r="M118" s="98">
        <f>IFERROR(VLOOKUP($D118, V一般接種!$A:$G, M$4, FALSE), 0)</f>
        <v>523607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505530</v>
      </c>
      <c r="C119" s="50">
        <f t="shared" si="5"/>
        <v>542197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421227</v>
      </c>
      <c r="K119" s="98">
        <f>IFERROR(VLOOKUP($D119, V一般接種!$A:$G, K$4, FALSE), 0)</f>
        <v>84303</v>
      </c>
      <c r="L119" s="98">
        <f>IFERROR(VLOOKUP($D119, V一般接種!$A:$G, L$4, FALSE), 0)</f>
        <v>0</v>
      </c>
      <c r="M119" s="98">
        <f>IFERROR(VLOOKUP($D119, V一般接種!$A:$G, M$4, FALSE), 0)</f>
        <v>542197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523261</v>
      </c>
      <c r="C120" s="50">
        <f t="shared" si="5"/>
        <v>573675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440494</v>
      </c>
      <c r="K120" s="98">
        <f>IFERROR(VLOOKUP($D120, V一般接種!$A:$G, K$4, FALSE), 0)</f>
        <v>82767</v>
      </c>
      <c r="L120" s="98">
        <f>IFERROR(VLOOKUP($D120, V一般接種!$A:$G, L$4, FALSE), 0)</f>
        <v>0</v>
      </c>
      <c r="M120" s="98">
        <f>IFERROR(VLOOKUP($D120, V一般接種!$A:$G, M$4, FALSE), 0)</f>
        <v>573675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517740</v>
      </c>
      <c r="C121" s="50">
        <f t="shared" si="5"/>
        <v>569218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436765</v>
      </c>
      <c r="K121" s="98">
        <f>IFERROR(VLOOKUP($D121, V一般接種!$A:$G, K$4, FALSE), 0)</f>
        <v>80975</v>
      </c>
      <c r="L121" s="98">
        <f>IFERROR(VLOOKUP($D121, V一般接種!$A:$G, L$4, FALSE), 0)</f>
        <v>0</v>
      </c>
      <c r="M121" s="98">
        <f>IFERROR(VLOOKUP($D121, V一般接種!$A:$G, M$4, FALSE), 0)</f>
        <v>569218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509154</v>
      </c>
      <c r="C122" s="50">
        <f t="shared" si="5"/>
        <v>558222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423542</v>
      </c>
      <c r="K122" s="98">
        <f>IFERROR(VLOOKUP($D122, V一般接種!$A:$G, K$4, FALSE), 0)</f>
        <v>85612</v>
      </c>
      <c r="L122" s="98">
        <f>IFERROR(VLOOKUP($D122, V一般接種!$A:$G, L$4, FALSE), 0)</f>
        <v>0</v>
      </c>
      <c r="M122" s="98">
        <f>IFERROR(VLOOKUP($D122, V一般接種!$A:$G, M$4, FALSE), 0)</f>
        <v>558222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524482</v>
      </c>
      <c r="C123" s="50">
        <f t="shared" si="5"/>
        <v>586433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446952</v>
      </c>
      <c r="K123" s="98">
        <f>IFERROR(VLOOKUP($D123, V一般接種!$A:$G, K$4, FALSE), 0)</f>
        <v>77530</v>
      </c>
      <c r="L123" s="98">
        <f>IFERROR(VLOOKUP($D123, V一般接種!$A:$G, L$4, FALSE), 0)</f>
        <v>0</v>
      </c>
      <c r="M123" s="98">
        <f>IFERROR(VLOOKUP($D123, V一般接種!$A:$G, M$4, FALSE), 0)</f>
        <v>586433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653994</v>
      </c>
      <c r="C124" s="50">
        <f t="shared" si="5"/>
        <v>606205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560049</v>
      </c>
      <c r="K124" s="98">
        <f>IFERROR(VLOOKUP($D124, V一般接種!$A:$G, K$4, FALSE), 0)</f>
        <v>93945</v>
      </c>
      <c r="L124" s="98">
        <f>IFERROR(VLOOKUP($D124, V一般接種!$A:$G, L$4, FALSE), 0)</f>
        <v>0</v>
      </c>
      <c r="M124" s="98">
        <f>IFERROR(VLOOKUP($D124, V一般接種!$A:$G, M$4, FALSE), 0)</f>
        <v>606205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-3920453</v>
      </c>
      <c r="C125" s="50">
        <f t="shared" si="5"/>
        <v>-324173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478434</v>
      </c>
      <c r="K125" s="98">
        <f>IFERROR(VLOOKUP($D125, V一般接種!$A:$G, K$4, FALSE), 0)</f>
        <v>96154</v>
      </c>
      <c r="L125" s="98">
        <f>IFERROR(VLOOKUP($D125, V一般接種!$A:$G, L$4, FALSE), 0)</f>
        <v>0</v>
      </c>
      <c r="M125" s="98">
        <f>IFERROR(VLOOKUP($D125, V一般接種!$A:$G, M$4, FALSE), 0)</f>
        <v>428045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154138</v>
      </c>
      <c r="C126" s="50">
        <f t="shared" si="5"/>
        <v>96242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98835</v>
      </c>
      <c r="K126" s="98">
        <f>IFERROR(VLOOKUP($D126, V一般接種!$A:$G, K$4, FALSE), 0)</f>
        <v>55303</v>
      </c>
      <c r="L126" s="98">
        <f>IFERROR(VLOOKUP($D126, V一般接種!$A:$G, L$4, FALSE), 0)</f>
        <v>0</v>
      </c>
      <c r="M126" s="98">
        <f>IFERROR(VLOOKUP($D126, V一般接種!$A:$G, M$4, FALSE), 0)</f>
        <v>96242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443379</v>
      </c>
      <c r="C127" s="50">
        <f t="shared" si="5"/>
        <v>540715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371526</v>
      </c>
      <c r="K127" s="98">
        <f>IFERROR(VLOOKUP($D127, V一般接種!$A:$G, K$4, FALSE), 0)</f>
        <v>71853</v>
      </c>
      <c r="L127" s="98">
        <f>IFERROR(VLOOKUP($D127, V一般接種!$A:$G, L$4, FALSE), 0)</f>
        <v>0</v>
      </c>
      <c r="M127" s="98">
        <f>IFERROR(VLOOKUP($D127, V一般接種!$A:$G, M$4, FALSE), 0)</f>
        <v>540715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457248</v>
      </c>
      <c r="C128" s="50">
        <f t="shared" si="5"/>
        <v>471499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385234</v>
      </c>
      <c r="K128" s="98">
        <f>IFERROR(VLOOKUP($D128, V一般接種!$A:$G, K$4, FALSE), 0)</f>
        <v>72014</v>
      </c>
      <c r="L128" s="98">
        <f>IFERROR(VLOOKUP($D128, V一般接種!$A:$G, L$4, FALSE), 0)</f>
        <v>0</v>
      </c>
      <c r="M128" s="98">
        <f>IFERROR(VLOOKUP($D128, V一般接種!$A:$G, M$4, FALSE), 0)</f>
        <v>471499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449404</v>
      </c>
      <c r="C129" s="50">
        <f t="shared" si="5"/>
        <v>215984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376951</v>
      </c>
      <c r="K129" s="98">
        <f>IFERROR(VLOOKUP($D129, V一般接種!$A:$G, K$4, FALSE), 0)</f>
        <v>72453</v>
      </c>
      <c r="L129" s="98">
        <f>IFERROR(VLOOKUP($D129, V一般接種!$A:$G, L$4, FALSE), 0)</f>
        <v>0</v>
      </c>
      <c r="M129" s="98">
        <f>IFERROR(VLOOKUP($D129, V一般接種!$A:$G, M$4, FALSE), 0)</f>
        <v>215984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310697</v>
      </c>
      <c r="C130" s="50">
        <f t="shared" si="5"/>
        <v>127103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247331</v>
      </c>
      <c r="K130" s="98">
        <f>IFERROR(VLOOKUP($D130, V一般接種!$A:$G, K$4, FALSE), 0)</f>
        <v>63366</v>
      </c>
      <c r="L130" s="98">
        <f>IFERROR(VLOOKUP($D130, V一般接種!$A:$G, L$4, FALSE), 0)</f>
        <v>0</v>
      </c>
      <c r="M130" s="98">
        <f>IFERROR(VLOOKUP($D130, V一般接種!$A:$G, M$4, FALSE), 0)</f>
        <v>127103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331665</v>
      </c>
      <c r="C131" s="50">
        <f t="shared" si="5"/>
        <v>239069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254467</v>
      </c>
      <c r="K131" s="98">
        <f>IFERROR(VLOOKUP($D131, V一般接種!$A:$G, K$4, FALSE), 0)</f>
        <v>77198</v>
      </c>
      <c r="L131" s="98">
        <f>IFERROR(VLOOKUP($D131, V一般接種!$A:$G, L$4, FALSE), 0)</f>
        <v>0</v>
      </c>
      <c r="M131" s="98">
        <f>IFERROR(VLOOKUP($D131, V一般接種!$A:$G, M$4, FALSE), 0)</f>
        <v>239069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-7115105</v>
      </c>
      <c r="C132" s="50">
        <f t="shared" si="5"/>
        <v>-2500065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267694</v>
      </c>
      <c r="K132" s="98">
        <f>IFERROR(VLOOKUP($D132, V一般接種!$A:$G, K$4, FALSE), 0)</f>
        <v>83118</v>
      </c>
      <c r="L132" s="98">
        <f>IFERROR(VLOOKUP($D132, V一般接種!$A:$G, L$4, FALSE), 0)</f>
        <v>0</v>
      </c>
      <c r="M132" s="98">
        <f>IFERROR(VLOOKUP($D132, V一般接種!$A:$G, M$4, FALSE), 0)</f>
        <v>236013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383184</v>
      </c>
      <c r="C133" s="50">
        <f t="shared" si="5"/>
        <v>326668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321802</v>
      </c>
      <c r="K133" s="98">
        <f>IFERROR(VLOOKUP($D133, V一般接種!$A:$G, K$4, FALSE), 0)</f>
        <v>61382</v>
      </c>
      <c r="L133" s="98">
        <f>IFERROR(VLOOKUP($D133, V一般接種!$A:$G, L$4, FALSE), 0)</f>
        <v>0</v>
      </c>
      <c r="M133" s="98">
        <f>IFERROR(VLOOKUP($D133, V一般接種!$A:$G, M$4, FALSE), 0)</f>
        <v>326668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479037</v>
      </c>
      <c r="C134" s="50">
        <f t="shared" si="5"/>
        <v>401186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412553</v>
      </c>
      <c r="K134" s="98">
        <f>IFERROR(VLOOKUP($D134, V一般接種!$A:$G, K$4, FALSE), 0)</f>
        <v>66484</v>
      </c>
      <c r="L134" s="98">
        <f>IFERROR(VLOOKUP($D134, V一般接種!$A:$G, L$4, FALSE), 0)</f>
        <v>0</v>
      </c>
      <c r="M134" s="98">
        <f>IFERROR(VLOOKUP($D134, V一般接種!$A:$G, M$4, FALSE), 0)</f>
        <v>401186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497603</v>
      </c>
      <c r="C135" s="50">
        <f t="shared" si="5"/>
        <v>389845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432002</v>
      </c>
      <c r="K135" s="98">
        <f>IFERROR(VLOOKUP($D135, V一般接種!$A:$G, K$4, FALSE), 0)</f>
        <v>65601</v>
      </c>
      <c r="L135" s="98">
        <f>IFERROR(VLOOKUP($D135, V一般接種!$A:$G, L$4, FALSE), 0)</f>
        <v>0</v>
      </c>
      <c r="M135" s="98">
        <f>IFERROR(VLOOKUP($D135, V一般接種!$A:$G, M$4, FALSE), 0)</f>
        <v>389845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486847</v>
      </c>
      <c r="C136" s="50">
        <f t="shared" ref="C136:C199" si="8">IF($D136="", "", H136+I136+L136+M136+O136-Q136)</f>
        <v>374866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413601</v>
      </c>
      <c r="K136" s="98">
        <f>IFERROR(VLOOKUP($D136, V一般接種!$A:$G, K$4, FALSE), 0)</f>
        <v>73246</v>
      </c>
      <c r="L136" s="98">
        <f>IFERROR(VLOOKUP($D136, V一般接種!$A:$G, L$4, FALSE), 0)</f>
        <v>0</v>
      </c>
      <c r="M136" s="98">
        <f>IFERROR(VLOOKUP($D136, V一般接種!$A:$G, M$4, FALSE), 0)</f>
        <v>374866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493845</v>
      </c>
      <c r="C137" s="50">
        <f t="shared" si="8"/>
        <v>399395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432028</v>
      </c>
      <c r="K137" s="98">
        <f>IFERROR(VLOOKUP($D137, V一般接種!$A:$G, K$4, FALSE), 0)</f>
        <v>61817</v>
      </c>
      <c r="L137" s="98">
        <f>IFERROR(VLOOKUP($D137, V一般接種!$A:$G, L$4, FALSE), 0)</f>
        <v>0</v>
      </c>
      <c r="M137" s="98">
        <f>IFERROR(VLOOKUP($D137, V一般接種!$A:$G, M$4, FALSE), 0)</f>
        <v>399395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590279</v>
      </c>
      <c r="C138" s="50">
        <f t="shared" si="8"/>
        <v>458672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512758</v>
      </c>
      <c r="K138" s="98">
        <f>IFERROR(VLOOKUP($D138, V一般接種!$A:$G, K$4, FALSE), 0)</f>
        <v>77521</v>
      </c>
      <c r="L138" s="98">
        <f>IFERROR(VLOOKUP($D138, V一般接種!$A:$G, L$4, FALSE), 0)</f>
        <v>35</v>
      </c>
      <c r="M138" s="98">
        <f>IFERROR(VLOOKUP($D138, V一般接種!$A:$G, M$4, FALSE), 0)</f>
        <v>458637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714967</v>
      </c>
      <c r="C139" s="50">
        <f t="shared" si="8"/>
        <v>1456964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443275</v>
      </c>
      <c r="K139" s="98">
        <f>IFERROR(VLOOKUP($D139, V一般接種!$A:$G, K$4, FALSE), 0)</f>
        <v>75974</v>
      </c>
      <c r="L139" s="98">
        <f>IFERROR(VLOOKUP($D139, V一般接種!$A:$G, L$4, FALSE), 0)</f>
        <v>0</v>
      </c>
      <c r="M139" s="98">
        <f>IFERROR(VLOOKUP($D139, V一般接種!$A:$G, M$4, FALSE), 0)</f>
        <v>390543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6817860</v>
      </c>
      <c r="Q139" s="98">
        <f>SUMIF(V重複!$C:$C, 'Conv-vaccine'!$D139, V重複!G:G)</f>
        <v>3949003</v>
      </c>
    </row>
    <row r="140" spans="1:17" x14ac:dyDescent="0.55000000000000004">
      <c r="A140" s="95">
        <f t="shared" si="6"/>
        <v>44431</v>
      </c>
      <c r="B140" s="50">
        <f t="shared" si="7"/>
        <v>394629</v>
      </c>
      <c r="C140" s="50">
        <f t="shared" si="8"/>
        <v>341872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337619</v>
      </c>
      <c r="K140" s="98">
        <f>IFERROR(VLOOKUP($D140, V一般接種!$A:$G, K$4, FALSE), 0)</f>
        <v>57010</v>
      </c>
      <c r="L140" s="98">
        <f>IFERROR(VLOOKUP($D140, V一般接種!$A:$G, L$4, FALSE), 0)</f>
        <v>530</v>
      </c>
      <c r="M140" s="98">
        <f>IFERROR(VLOOKUP($D140, V一般接種!$A:$G, M$4, FALSE), 0)</f>
        <v>341342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394452</v>
      </c>
      <c r="C141" s="50">
        <f t="shared" si="8"/>
        <v>323114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334262</v>
      </c>
      <c r="K141" s="98">
        <f>IFERROR(VLOOKUP($D141, V一般接種!$A:$G, K$4, FALSE), 0)</f>
        <v>60190</v>
      </c>
      <c r="L141" s="98">
        <f>IFERROR(VLOOKUP($D141, V一般接種!$A:$G, L$4, FALSE), 0)</f>
        <v>566</v>
      </c>
      <c r="M141" s="98">
        <f>IFERROR(VLOOKUP($D141, V一般接種!$A:$G, M$4, FALSE), 0)</f>
        <v>322548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311019</v>
      </c>
      <c r="C142" s="50">
        <f t="shared" si="8"/>
        <v>240573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256827</v>
      </c>
      <c r="K142" s="98">
        <f>IFERROR(VLOOKUP($D142, V一般接種!$A:$G, K$4, FALSE), 0)</f>
        <v>54192</v>
      </c>
      <c r="L142" s="98">
        <f>IFERROR(VLOOKUP($D142, V一般接種!$A:$G, L$4, FALSE), 0)</f>
        <v>1495</v>
      </c>
      <c r="M142" s="98">
        <f>IFERROR(VLOOKUP($D142, V一般接種!$A:$G, M$4, FALSE), 0)</f>
        <v>239078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0</v>
      </c>
      <c r="C143" s="50">
        <f t="shared" si="8"/>
        <v>0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0</v>
      </c>
      <c r="K143" s="98">
        <f>IFERROR(VLOOKUP($D143, V一般接種!$A:$G, K$4, FALSE), 0)</f>
        <v>0</v>
      </c>
      <c r="L143" s="98">
        <f>IFERROR(VLOOKUP($D143, V一般接種!$A:$G, L$4, FALSE), 0)</f>
        <v>0</v>
      </c>
      <c r="M143" s="98">
        <f>IFERROR(VLOOKUP($D143, V一般接種!$A:$G, M$4, FALSE), 0)</f>
        <v>0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0</v>
      </c>
      <c r="C144" s="50">
        <f t="shared" si="8"/>
        <v>0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0</v>
      </c>
      <c r="K144" s="98">
        <f>IFERROR(VLOOKUP($D144, V一般接種!$A:$G, K$4, FALSE), 0)</f>
        <v>0</v>
      </c>
      <c r="L144" s="98">
        <f>IFERROR(VLOOKUP($D144, V一般接種!$A:$G, L$4, FALSE), 0)</f>
        <v>0</v>
      </c>
      <c r="M144" s="98">
        <f>IFERROR(VLOOKUP($D144, V一般接種!$A:$G, M$4, FALSE), 0)</f>
        <v>0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0</v>
      </c>
      <c r="C145" s="50">
        <f t="shared" si="8"/>
        <v>0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0</v>
      </c>
      <c r="K145" s="98">
        <f>IFERROR(VLOOKUP($D145, V一般接種!$A:$G, K$4, FALSE), 0)</f>
        <v>0</v>
      </c>
      <c r="L145" s="98">
        <f>IFERROR(VLOOKUP($D145, V一般接種!$A:$G, L$4, FALSE), 0)</f>
        <v>0</v>
      </c>
      <c r="M145" s="98">
        <f>IFERROR(VLOOKUP($D145, V一般接種!$A:$G, M$4, FALSE), 0)</f>
        <v>0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0</v>
      </c>
      <c r="C146" s="50">
        <f t="shared" si="8"/>
        <v>0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0</v>
      </c>
      <c r="K146" s="98">
        <f>IFERROR(VLOOKUP($D146, V一般接種!$A:$G, K$4, FALSE), 0)</f>
        <v>0</v>
      </c>
      <c r="L146" s="98">
        <f>IFERROR(VLOOKUP($D146, V一般接種!$A:$G, L$4, FALSE), 0)</f>
        <v>0</v>
      </c>
      <c r="M146" s="98">
        <f>IFERROR(VLOOKUP($D146, V一般接種!$A:$G, M$4, FALSE), 0)</f>
        <v>0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53600-4373-47B4-8931-C444E9771B0B}">
  <dimension ref="A1:C408"/>
  <sheetViews>
    <sheetView workbookViewId="0">
      <selection activeCell="B1" sqref="B1:C408"/>
    </sheetView>
  </sheetViews>
  <sheetFormatPr defaultRowHeight="18" x14ac:dyDescent="0.55000000000000004"/>
  <sheetData>
    <row r="1" spans="1:3" x14ac:dyDescent="0.55000000000000004">
      <c r="A1">
        <v>44298</v>
      </c>
      <c r="B1">
        <v>31770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18121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14957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25824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41086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8239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9334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101193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154228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192413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191650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208292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38756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23637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287142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257113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286182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20042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298232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40024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25639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7481</v>
      </c>
      <c r="C64">
        <v>854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8423</v>
      </c>
      <c r="C67">
        <v>754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9709</v>
      </c>
      <c r="C70">
        <v>925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316323</v>
      </c>
      <c r="C73">
        <v>71440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146524</v>
      </c>
      <c r="C76">
        <v>54048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61344</v>
      </c>
      <c r="C79">
        <v>7656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74072</v>
      </c>
      <c r="C82">
        <v>8425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260783</v>
      </c>
      <c r="C85">
        <v>98167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221366</v>
      </c>
      <c r="C88">
        <v>124396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244491</v>
      </c>
      <c r="C91">
        <v>153322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250890</v>
      </c>
      <c r="C94">
        <v>178516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235904</v>
      </c>
      <c r="C97">
        <v>192890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137116</v>
      </c>
      <c r="C100">
        <v>34476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186500</v>
      </c>
      <c r="C103">
        <v>21133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344038</v>
      </c>
      <c r="C106">
        <v>268977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347483</v>
      </c>
      <c r="C109">
        <v>223537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395144</v>
      </c>
      <c r="C112">
        <v>251555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401865</v>
      </c>
      <c r="C115">
        <v>135303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378770</v>
      </c>
      <c r="C118">
        <v>209510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284090</v>
      </c>
      <c r="C121">
        <v>42256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325254</v>
      </c>
      <c r="C124">
        <v>25148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583127</v>
      </c>
      <c r="C127">
        <v>204090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602979</v>
      </c>
      <c r="C130">
        <v>63033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665568</v>
      </c>
      <c r="C133">
        <v>61382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636202</v>
      </c>
      <c r="C136">
        <v>105739</v>
      </c>
    </row>
    <row r="137" spans="1:3" x14ac:dyDescent="0.55000000000000004">
      <c r="A137" s="27">
        <v>44343</v>
      </c>
      <c r="B137">
        <v>0</v>
      </c>
      <c r="C137">
        <v>0</v>
      </c>
    </row>
    <row r="138" spans="1:3" x14ac:dyDescent="0.55000000000000004">
      <c r="A138" s="27">
        <v>44343</v>
      </c>
      <c r="B138" s="27">
        <v>0</v>
      </c>
      <c r="C138" s="27">
        <v>0</v>
      </c>
    </row>
    <row r="139" spans="1:3" x14ac:dyDescent="0.55000000000000004">
      <c r="A139" s="27">
        <v>44344</v>
      </c>
      <c r="B139" s="27">
        <v>615672</v>
      </c>
      <c r="C139" s="27">
        <v>122682</v>
      </c>
    </row>
    <row r="140" spans="1:3" x14ac:dyDescent="0.55000000000000004">
      <c r="A140" s="27">
        <v>44344</v>
      </c>
      <c r="B140" s="27">
        <v>0</v>
      </c>
      <c r="C140" s="27">
        <v>0</v>
      </c>
    </row>
    <row r="141" spans="1:3" x14ac:dyDescent="0.55000000000000004">
      <c r="A141" s="27">
        <v>44344</v>
      </c>
      <c r="B141" s="27">
        <v>0</v>
      </c>
      <c r="C141" s="27">
        <v>0</v>
      </c>
    </row>
    <row r="142" spans="1:3" x14ac:dyDescent="0.55000000000000004">
      <c r="A142" s="27">
        <v>44345</v>
      </c>
      <c r="B142" s="27">
        <v>472800</v>
      </c>
      <c r="C142" s="27">
        <v>58412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461418</v>
      </c>
      <c r="C145" s="27">
        <v>65161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664472</v>
      </c>
      <c r="C148" s="27">
        <v>236209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705505</v>
      </c>
      <c r="C151" s="27">
        <v>203672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730770</v>
      </c>
      <c r="C154" s="27">
        <v>225603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722717</v>
      </c>
      <c r="C157" s="27">
        <v>219394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709612</v>
      </c>
      <c r="C160" s="27">
        <v>211360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612425</v>
      </c>
      <c r="C163" s="27">
        <v>124466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560373</v>
      </c>
      <c r="C166" s="27">
        <v>177970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763635</v>
      </c>
      <c r="C169" s="27">
        <v>318607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785208</v>
      </c>
      <c r="C172" s="27">
        <v>315548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764558</v>
      </c>
      <c r="C175" s="27">
        <v>378351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736198</v>
      </c>
      <c r="C178" s="27">
        <v>377831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743746</v>
      </c>
      <c r="C181" s="27">
        <v>351401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651632</v>
      </c>
      <c r="C184" s="27">
        <v>270987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596344</v>
      </c>
      <c r="C187" s="27">
        <v>314696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684512</v>
      </c>
      <c r="C190" s="27">
        <v>531671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682860</v>
      </c>
      <c r="C193" s="27">
        <v>544519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666129</v>
      </c>
      <c r="C196" s="27">
        <v>595900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677883</v>
      </c>
      <c r="C199" s="27">
        <v>589366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658478</v>
      </c>
      <c r="C202" s="27">
        <v>562028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646891</v>
      </c>
      <c r="C205" s="27">
        <v>436210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647883</v>
      </c>
      <c r="C208" s="27">
        <v>435810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730889</v>
      </c>
      <c r="C211" s="27">
        <v>617703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727277</v>
      </c>
      <c r="C214" s="27">
        <v>643936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737292</v>
      </c>
      <c r="C217" s="27">
        <v>675013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714708</v>
      </c>
      <c r="C220" s="27">
        <v>682066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705137</v>
      </c>
      <c r="C223" s="27">
        <v>684364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700222</v>
      </c>
      <c r="C226" s="27">
        <v>578863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735647</v>
      </c>
      <c r="C229" s="27">
        <v>533345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722875</v>
      </c>
      <c r="C232" s="27">
        <v>693868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722533</v>
      </c>
      <c r="C235" s="27">
        <v>726667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754505</v>
      </c>
      <c r="C238" s="27">
        <v>714461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562550</v>
      </c>
      <c r="C241" s="27">
        <v>693142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504809</v>
      </c>
      <c r="C244" s="27">
        <v>702321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785655</v>
      </c>
      <c r="C247" s="27">
        <v>600860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768847</v>
      </c>
      <c r="C250" s="27">
        <v>536436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872209</v>
      </c>
      <c r="C253" s="27">
        <v>641512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898388</v>
      </c>
      <c r="C256" s="27">
        <v>654396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920713</v>
      </c>
      <c r="C259" s="27">
        <v>629463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911441</v>
      </c>
      <c r="C262" s="27">
        <v>627141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909285</v>
      </c>
      <c r="C265" s="27">
        <v>623303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914447</v>
      </c>
      <c r="C268" s="27">
        <v>603364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680626</v>
      </c>
      <c r="C271" s="27">
        <v>613721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757979</v>
      </c>
      <c r="C274" s="27">
        <v>667244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783634</v>
      </c>
      <c r="C277" s="27">
        <v>650340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763075</v>
      </c>
      <c r="C280" s="27">
        <v>656602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743923</v>
      </c>
      <c r="C283" s="27">
        <v>631271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769118</v>
      </c>
      <c r="C286" s="27">
        <v>621798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737114</v>
      </c>
      <c r="C289" s="27">
        <v>626907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553241</v>
      </c>
      <c r="C292" s="27">
        <v>645999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437776</v>
      </c>
      <c r="C295" s="27">
        <v>623643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691812</v>
      </c>
      <c r="C298" s="27">
        <v>635779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624907</v>
      </c>
      <c r="C301" s="27">
        <v>680595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267486</v>
      </c>
      <c r="C304" s="27">
        <v>269799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205843</v>
      </c>
      <c r="C307" s="27">
        <v>191448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406775</v>
      </c>
      <c r="C310" s="27">
        <v>720744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369517</v>
      </c>
      <c r="C313" s="27">
        <v>669027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495199</v>
      </c>
      <c r="C316" s="27">
        <v>758383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540833</v>
      </c>
      <c r="C319" s="27">
        <v>755524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532094</v>
      </c>
      <c r="C322" s="27">
        <v>762947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528980</v>
      </c>
      <c r="C325" s="27">
        <v>748574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558767</v>
      </c>
      <c r="C328" s="27">
        <v>752907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585380</v>
      </c>
      <c r="C331" s="27">
        <v>776856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415272</v>
      </c>
      <c r="C334" s="27">
        <v>1050022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505530</v>
      </c>
      <c r="C337" s="27">
        <v>542197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523261</v>
      </c>
      <c r="C340" s="27">
        <v>573675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517740</v>
      </c>
      <c r="C343" s="27">
        <v>569218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509154</v>
      </c>
      <c r="C346" s="27">
        <v>558222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524482</v>
      </c>
      <c r="C349" s="27">
        <v>586433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653994</v>
      </c>
      <c r="C352" s="27">
        <v>606205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-3920453</v>
      </c>
      <c r="C355" s="27">
        <v>-324173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154138</v>
      </c>
      <c r="C358" s="27">
        <v>96242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443379</v>
      </c>
      <c r="C361" s="27">
        <v>540715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457248</v>
      </c>
      <c r="C364" s="27">
        <v>471499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449404</v>
      </c>
      <c r="C367" s="27">
        <v>215984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310697</v>
      </c>
      <c r="C370" s="27">
        <v>127103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331665</v>
      </c>
      <c r="C373" s="27">
        <v>239069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-7115105</v>
      </c>
      <c r="C376" s="27">
        <v>-2500065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383184</v>
      </c>
      <c r="C379" s="27">
        <v>326668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479037</v>
      </c>
      <c r="C382" s="27">
        <v>401186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497603</v>
      </c>
      <c r="C385" s="27">
        <v>389845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486847</v>
      </c>
      <c r="C388" s="27">
        <v>374866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493845</v>
      </c>
      <c r="C391" s="27">
        <v>399395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590279</v>
      </c>
      <c r="C394" s="27">
        <v>458672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714967</v>
      </c>
      <c r="C397" s="27">
        <v>1456964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394629</v>
      </c>
      <c r="C400" s="27">
        <v>341872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  <row r="403" spans="1:3" x14ac:dyDescent="0.55000000000000004">
      <c r="A403" s="27">
        <v>44432</v>
      </c>
      <c r="B403" s="27">
        <v>394452</v>
      </c>
      <c r="C403" s="27">
        <v>323114</v>
      </c>
    </row>
    <row r="404" spans="1:3" x14ac:dyDescent="0.55000000000000004">
      <c r="A404" s="27">
        <v>44432</v>
      </c>
      <c r="B404" s="27">
        <v>0</v>
      </c>
      <c r="C404" s="27">
        <v>0</v>
      </c>
    </row>
    <row r="405" spans="1:3" x14ac:dyDescent="0.55000000000000004">
      <c r="A405" s="27">
        <v>44432</v>
      </c>
      <c r="B405" s="27">
        <v>0</v>
      </c>
      <c r="C405" s="27">
        <v>0</v>
      </c>
    </row>
    <row r="406" spans="1:3" x14ac:dyDescent="0.55000000000000004">
      <c r="A406" s="27">
        <v>44433</v>
      </c>
      <c r="B406" s="27">
        <v>311019</v>
      </c>
      <c r="C406" s="27">
        <v>240573</v>
      </c>
    </row>
    <row r="407" spans="1:3" x14ac:dyDescent="0.55000000000000004">
      <c r="A407" s="27">
        <v>44433</v>
      </c>
      <c r="B407" s="27">
        <v>0</v>
      </c>
      <c r="C407" s="27">
        <v>0</v>
      </c>
    </row>
    <row r="408" spans="1:3" x14ac:dyDescent="0.55000000000000004">
      <c r="A408" s="27">
        <v>44433</v>
      </c>
      <c r="B408" s="27">
        <v>0</v>
      </c>
      <c r="C408" s="27">
        <v>0</v>
      </c>
    </row>
  </sheetData>
  <sortState xmlns:xlrd2="http://schemas.microsoft.com/office/spreadsheetml/2017/richdata2" ref="A1:C408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5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TEXT(MAX(A3:A142)+1,"m月d日") &amp; "公表時点）"</f>
        <v>（8月26日公表時点）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8" t="s">
        <v>301</v>
      </c>
      <c r="E5" s="118" t="s">
        <v>302</v>
      </c>
      <c r="F5" s="118" t="s">
        <v>360</v>
      </c>
      <c r="G5" s="118" t="s">
        <v>301</v>
      </c>
      <c r="H5" s="118" t="s">
        <v>302</v>
      </c>
      <c r="I5" s="118" t="s">
        <v>360</v>
      </c>
      <c r="J5" s="118" t="s">
        <v>301</v>
      </c>
      <c r="K5" s="118" t="s">
        <v>302</v>
      </c>
      <c r="L5" s="118" t="s">
        <v>360</v>
      </c>
      <c r="M5" s="118" t="s">
        <v>301</v>
      </c>
      <c r="N5" s="118" t="s">
        <v>302</v>
      </c>
      <c r="O5" s="118" t="s">
        <v>360</v>
      </c>
    </row>
    <row r="6" spans="1:15" x14ac:dyDescent="0.55000000000000004">
      <c r="A6" s="144" t="s">
        <v>287</v>
      </c>
      <c r="B6" s="143"/>
      <c r="C6" s="62">
        <f ca="1">SUM(D6:I6)</f>
        <v>104604748</v>
      </c>
      <c r="D6" s="62">
        <f ca="1">SUM(OFFSET(D$6,1,0,MAX($A$6:$A142)-DATE(2021,4,12)+1,1))</f>
        <v>51423268</v>
      </c>
      <c r="E6" s="62">
        <f ca="1">SUM(OFFSET(E$6,1,0,MAX($A$6:$A142)-DATE(2021,4,12)+1,1))</f>
        <v>7209978</v>
      </c>
      <c r="F6" s="62">
        <f ca="1">SUM(OFFSET(F$6,1,0,MAX($A$6:$A142)-DATE(2021,4,12)+1,1))</f>
        <v>2626</v>
      </c>
      <c r="G6" s="62">
        <f ca="1">SUM(OFFSET(G$6,1,0,MAX($A$6:$A142)-DATE(2021,4,12)+1,1))</f>
        <v>41767100</v>
      </c>
      <c r="H6" s="62">
        <f ca="1">SUM(OFFSET(H$6,1,0,MAX($A$6:$A142)-DATE(2021,4,12)+1,1))</f>
        <v>4201774</v>
      </c>
      <c r="I6" s="62">
        <f ca="1">SUM(OFFSET(I$6,1,0,MAX($A$6:$A142)-DATE(2021,4,12)+1,1))</f>
        <v>2</v>
      </c>
      <c r="J6" s="62">
        <f ca="1">SUM(OFFSET(J$6,1,0,MAX($A$6:$A142)-DATE(2021,4,12)+1,1))</f>
        <v>30803136</v>
      </c>
      <c r="K6" s="62">
        <f ca="1">SUM(OFFSET(K$6,1,0,MAX($A$6:$A142)-DATE(2021,4,12)+1,1))</f>
        <v>857449</v>
      </c>
      <c r="L6" s="62">
        <f ca="1">SUM(OFFSET(L$6,1,0,MAX($A$6:$A142)-DATE(2021,4,12)+1,1))</f>
        <v>96</v>
      </c>
      <c r="M6" s="62">
        <f ca="1">SUM(OFFSET(M$6,1,0,MAX($A$6:$A142)-DATE(2021,4,12)+1,1))</f>
        <v>29946733</v>
      </c>
      <c r="N6" s="62">
        <f ca="1">SUM(OFFSET(N$6,1,0,MAX($A$6:$A142)-DATE(2021,4,12)+1,1))</f>
        <v>819352</v>
      </c>
      <c r="O6" s="62">
        <f ca="1">SUM(OFFSET(O$6,1,0,MAX($A$6:$A142)-DATE(2021,4,12)+1,1))</f>
        <v>1</v>
      </c>
    </row>
    <row r="7" spans="1:15" x14ac:dyDescent="0.55000000000000004">
      <c r="A7" s="115">
        <v>44433</v>
      </c>
      <c r="B7" s="105" t="str">
        <f t="shared" ref="B7:B63" si="0">"(" &amp; TEXT(A7,"aaa") &amp; ")"</f>
        <v>(水)</v>
      </c>
      <c r="C7" s="62">
        <f>SUM(D7:I7)</f>
        <v>598656</v>
      </c>
      <c r="D7" s="62">
        <v>256827</v>
      </c>
      <c r="E7" s="62">
        <v>54192</v>
      </c>
      <c r="F7" s="62">
        <v>1495</v>
      </c>
      <c r="G7" s="62">
        <v>239078</v>
      </c>
      <c r="H7" s="62">
        <v>47064</v>
      </c>
      <c r="I7" s="62">
        <v>0</v>
      </c>
      <c r="J7" s="62">
        <v>11067</v>
      </c>
      <c r="K7" s="62">
        <v>430</v>
      </c>
      <c r="L7" s="62">
        <v>44</v>
      </c>
      <c r="M7" s="62">
        <v>23859</v>
      </c>
      <c r="N7" s="62">
        <v>659</v>
      </c>
      <c r="O7" s="62">
        <v>0</v>
      </c>
    </row>
    <row r="8" spans="1:15" x14ac:dyDescent="0.55000000000000004">
      <c r="A8" s="115">
        <v>44432</v>
      </c>
      <c r="B8" s="105" t="str">
        <f t="shared" si="0"/>
        <v>(火)</v>
      </c>
      <c r="C8" s="62">
        <f>SUM(D8:I8)</f>
        <v>779064</v>
      </c>
      <c r="D8" s="62">
        <v>334262</v>
      </c>
      <c r="E8" s="62">
        <v>60190</v>
      </c>
      <c r="F8" s="62">
        <v>566</v>
      </c>
      <c r="G8" s="62">
        <v>322548</v>
      </c>
      <c r="H8" s="62">
        <v>61497</v>
      </c>
      <c r="I8" s="62">
        <v>1</v>
      </c>
      <c r="J8" s="62">
        <v>16327</v>
      </c>
      <c r="K8" s="62">
        <v>533</v>
      </c>
      <c r="L8" s="62">
        <v>21</v>
      </c>
      <c r="M8" s="62">
        <v>37013</v>
      </c>
      <c r="N8" s="62">
        <v>636</v>
      </c>
      <c r="O8" s="62">
        <v>0</v>
      </c>
    </row>
    <row r="9" spans="1:15" x14ac:dyDescent="0.55000000000000004">
      <c r="A9" s="115">
        <v>44431</v>
      </c>
      <c r="B9" s="105" t="str">
        <f t="shared" si="0"/>
        <v>(月)</v>
      </c>
      <c r="C9" s="62">
        <f>SUM(D9:I9)</f>
        <v>815878</v>
      </c>
      <c r="D9" s="62">
        <v>337619</v>
      </c>
      <c r="E9" s="62">
        <v>57010</v>
      </c>
      <c r="F9" s="62">
        <v>530</v>
      </c>
      <c r="G9" s="62">
        <v>341342</v>
      </c>
      <c r="H9" s="62">
        <v>79376</v>
      </c>
      <c r="I9" s="62">
        <v>1</v>
      </c>
      <c r="J9" s="62">
        <v>17018</v>
      </c>
      <c r="K9" s="62">
        <v>522</v>
      </c>
      <c r="L9" s="62">
        <v>29</v>
      </c>
      <c r="M9" s="62">
        <v>43925</v>
      </c>
      <c r="N9" s="62">
        <v>2484</v>
      </c>
      <c r="O9" s="67">
        <v>1</v>
      </c>
    </row>
    <row r="10" spans="1:15" x14ac:dyDescent="0.55000000000000004">
      <c r="A10" s="115">
        <v>44430</v>
      </c>
      <c r="B10" s="105" t="str">
        <f t="shared" si="0"/>
        <v>(日)</v>
      </c>
      <c r="C10" s="62">
        <f>SUM(D10:I10)</f>
        <v>989276</v>
      </c>
      <c r="D10" s="62">
        <v>443275</v>
      </c>
      <c r="E10" s="62">
        <v>75974</v>
      </c>
      <c r="F10" s="62">
        <v>0</v>
      </c>
      <c r="G10" s="62">
        <v>390543</v>
      </c>
      <c r="H10" s="62">
        <v>79484</v>
      </c>
      <c r="I10" s="62">
        <v>0</v>
      </c>
      <c r="J10" s="62">
        <v>9969</v>
      </c>
      <c r="K10" s="62">
        <v>692</v>
      </c>
      <c r="L10" s="62">
        <v>0</v>
      </c>
      <c r="M10" s="62">
        <v>29387</v>
      </c>
      <c r="N10" s="62">
        <v>3950</v>
      </c>
      <c r="O10" s="67">
        <v>0</v>
      </c>
    </row>
    <row r="11" spans="1:15" x14ac:dyDescent="0.55000000000000004">
      <c r="A11" s="115">
        <v>44429</v>
      </c>
      <c r="B11" s="105" t="str">
        <f t="shared" si="0"/>
        <v>(土)</v>
      </c>
      <c r="C11" s="62">
        <f t="shared" ref="C11:C73" si="1">SUM(D11:I11)</f>
        <v>1137916</v>
      </c>
      <c r="D11" s="67">
        <v>512758</v>
      </c>
      <c r="E11" s="62">
        <v>77521</v>
      </c>
      <c r="F11" s="62">
        <v>35</v>
      </c>
      <c r="G11" s="62">
        <v>458637</v>
      </c>
      <c r="H11" s="62">
        <v>88965</v>
      </c>
      <c r="I11" s="62">
        <v>0</v>
      </c>
      <c r="J11" s="62">
        <v>12925</v>
      </c>
      <c r="K11" s="62">
        <v>610</v>
      </c>
      <c r="L11" s="62">
        <v>2</v>
      </c>
      <c r="M11" s="62">
        <v>51645</v>
      </c>
      <c r="N11" s="62">
        <v>3817</v>
      </c>
      <c r="O11" s="67">
        <v>0</v>
      </c>
    </row>
    <row r="12" spans="1:15" x14ac:dyDescent="0.55000000000000004">
      <c r="A12" s="115">
        <v>44428</v>
      </c>
      <c r="B12" s="105" t="str">
        <f t="shared" si="0"/>
        <v>(金)</v>
      </c>
      <c r="C12" s="62">
        <f t="shared" si="1"/>
        <v>981501</v>
      </c>
      <c r="D12" s="62">
        <v>432028</v>
      </c>
      <c r="E12" s="62">
        <v>61817</v>
      </c>
      <c r="F12" s="62">
        <v>0</v>
      </c>
      <c r="G12" s="62">
        <v>399395</v>
      </c>
      <c r="H12" s="62">
        <v>88261</v>
      </c>
      <c r="I12" s="62">
        <v>0</v>
      </c>
      <c r="J12" s="62">
        <v>18767</v>
      </c>
      <c r="K12" s="62">
        <v>345</v>
      </c>
      <c r="L12" s="62">
        <v>0</v>
      </c>
      <c r="M12" s="62">
        <v>65124</v>
      </c>
      <c r="N12" s="62">
        <v>2424</v>
      </c>
      <c r="O12" s="67">
        <v>0</v>
      </c>
    </row>
    <row r="13" spans="1:15" x14ac:dyDescent="0.55000000000000004">
      <c r="A13" s="115">
        <v>44427</v>
      </c>
      <c r="B13" s="105" t="str">
        <f t="shared" si="0"/>
        <v>(木)</v>
      </c>
      <c r="C13" s="62">
        <f t="shared" si="1"/>
        <v>950569</v>
      </c>
      <c r="D13" s="62">
        <v>413601</v>
      </c>
      <c r="E13" s="62">
        <v>73246</v>
      </c>
      <c r="F13" s="62">
        <v>0</v>
      </c>
      <c r="G13" s="62">
        <v>374866</v>
      </c>
      <c r="H13" s="62">
        <v>88856</v>
      </c>
      <c r="I13" s="62">
        <v>0</v>
      </c>
      <c r="J13" s="62">
        <v>20073</v>
      </c>
      <c r="K13" s="62">
        <v>525</v>
      </c>
      <c r="L13" s="62">
        <v>0</v>
      </c>
      <c r="M13" s="62">
        <v>68535</v>
      </c>
      <c r="N13" s="62">
        <v>3182</v>
      </c>
      <c r="O13" s="67">
        <v>0</v>
      </c>
    </row>
    <row r="14" spans="1:15" x14ac:dyDescent="0.55000000000000004">
      <c r="A14" s="115">
        <v>44426</v>
      </c>
      <c r="B14" s="105" t="str">
        <f t="shared" si="0"/>
        <v>(水)</v>
      </c>
      <c r="C14" s="62">
        <f t="shared" si="1"/>
        <v>993339</v>
      </c>
      <c r="D14" s="62">
        <v>432002</v>
      </c>
      <c r="E14" s="62">
        <v>65601</v>
      </c>
      <c r="F14" s="62">
        <v>0</v>
      </c>
      <c r="G14" s="62">
        <v>389845</v>
      </c>
      <c r="H14" s="62">
        <v>105891</v>
      </c>
      <c r="I14" s="62">
        <v>0</v>
      </c>
      <c r="J14" s="62">
        <v>23512</v>
      </c>
      <c r="K14" s="62">
        <v>608</v>
      </c>
      <c r="L14" s="62">
        <v>0</v>
      </c>
      <c r="M14" s="62">
        <v>76484</v>
      </c>
      <c r="N14" s="62">
        <v>3013</v>
      </c>
      <c r="O14" s="67">
        <v>0</v>
      </c>
    </row>
    <row r="15" spans="1:15" x14ac:dyDescent="0.55000000000000004">
      <c r="A15" s="115">
        <v>44425</v>
      </c>
      <c r="B15" s="105" t="str">
        <f t="shared" si="0"/>
        <v>(火)</v>
      </c>
      <c r="C15" s="62">
        <f t="shared" si="1"/>
        <v>988026</v>
      </c>
      <c r="D15" s="62">
        <v>412553</v>
      </c>
      <c r="E15" s="62">
        <v>66484</v>
      </c>
      <c r="F15" s="62">
        <v>0</v>
      </c>
      <c r="G15" s="62">
        <v>401186</v>
      </c>
      <c r="H15" s="62">
        <v>107803</v>
      </c>
      <c r="I15" s="62">
        <v>0</v>
      </c>
      <c r="J15" s="62">
        <v>27123</v>
      </c>
      <c r="K15" s="62">
        <v>591</v>
      </c>
      <c r="L15" s="62">
        <v>0</v>
      </c>
      <c r="M15" s="62">
        <v>91946</v>
      </c>
      <c r="N15" s="62">
        <v>2487</v>
      </c>
      <c r="O15" s="67">
        <v>0</v>
      </c>
    </row>
    <row r="16" spans="1:15" x14ac:dyDescent="0.55000000000000004">
      <c r="A16" s="115">
        <v>44424</v>
      </c>
      <c r="B16" s="105" t="str">
        <f t="shared" si="0"/>
        <v>(月)</v>
      </c>
      <c r="C16" s="62">
        <f t="shared" si="1"/>
        <v>806521</v>
      </c>
      <c r="D16" s="62">
        <v>321802</v>
      </c>
      <c r="E16" s="62">
        <v>61382</v>
      </c>
      <c r="F16" s="62">
        <v>0</v>
      </c>
      <c r="G16" s="62">
        <v>326668</v>
      </c>
      <c r="H16" s="62">
        <v>96669</v>
      </c>
      <c r="I16" s="62">
        <v>0</v>
      </c>
      <c r="J16" s="62">
        <v>21926</v>
      </c>
      <c r="K16" s="62">
        <v>530</v>
      </c>
      <c r="L16" s="62">
        <v>0</v>
      </c>
      <c r="M16" s="62">
        <v>76211</v>
      </c>
      <c r="N16" s="62">
        <v>2490</v>
      </c>
      <c r="O16" s="67">
        <v>0</v>
      </c>
    </row>
    <row r="17" spans="1:15" x14ac:dyDescent="0.55000000000000004">
      <c r="A17" s="115">
        <v>44423</v>
      </c>
      <c r="B17" s="105" t="str">
        <f t="shared" si="0"/>
        <v>(日)</v>
      </c>
      <c r="C17" s="62">
        <f t="shared" si="1"/>
        <v>663103</v>
      </c>
      <c r="D17" s="62">
        <v>267694</v>
      </c>
      <c r="E17" s="62">
        <v>83118</v>
      </c>
      <c r="F17" s="62">
        <v>0</v>
      </c>
      <c r="G17" s="62">
        <v>236013</v>
      </c>
      <c r="H17" s="62">
        <v>76278</v>
      </c>
      <c r="I17" s="62">
        <v>0</v>
      </c>
      <c r="J17" s="62">
        <v>6968</v>
      </c>
      <c r="K17" s="62">
        <v>913</v>
      </c>
      <c r="L17" s="62">
        <v>0</v>
      </c>
      <c r="M17" s="62">
        <v>33902</v>
      </c>
      <c r="N17" s="62">
        <v>2252</v>
      </c>
      <c r="O17" s="67">
        <v>0</v>
      </c>
    </row>
    <row r="18" spans="1:15" x14ac:dyDescent="0.55000000000000004">
      <c r="A18" s="115">
        <v>44422</v>
      </c>
      <c r="B18" s="117" t="str">
        <f t="shared" si="0"/>
        <v>(土)</v>
      </c>
      <c r="C18" s="62">
        <f t="shared" si="1"/>
        <v>660512</v>
      </c>
      <c r="D18" s="62">
        <v>254467</v>
      </c>
      <c r="E18" s="62">
        <v>77198</v>
      </c>
      <c r="F18" s="62">
        <v>0</v>
      </c>
      <c r="G18" s="62">
        <v>239069</v>
      </c>
      <c r="H18" s="62">
        <v>89778</v>
      </c>
      <c r="I18" s="62">
        <v>0</v>
      </c>
      <c r="J18" s="62">
        <v>7897</v>
      </c>
      <c r="K18" s="62">
        <v>791</v>
      </c>
      <c r="L18" s="62">
        <v>0</v>
      </c>
      <c r="M18" s="62">
        <v>41581</v>
      </c>
      <c r="N18" s="62">
        <v>2358</v>
      </c>
      <c r="O18" s="67">
        <v>0</v>
      </c>
    </row>
    <row r="19" spans="1:15" x14ac:dyDescent="0.55000000000000004">
      <c r="A19" s="115">
        <v>44421</v>
      </c>
      <c r="B19" s="105" t="str">
        <f t="shared" si="0"/>
        <v>(金)</v>
      </c>
      <c r="C19" s="62">
        <f t="shared" si="1"/>
        <v>535825</v>
      </c>
      <c r="D19" s="62">
        <v>247331</v>
      </c>
      <c r="E19" s="62">
        <v>63366</v>
      </c>
      <c r="F19" s="62">
        <v>0</v>
      </c>
      <c r="G19" s="62">
        <v>127103</v>
      </c>
      <c r="H19" s="62">
        <v>98025</v>
      </c>
      <c r="I19" s="62">
        <v>0</v>
      </c>
      <c r="J19" s="62">
        <v>13124</v>
      </c>
      <c r="K19" s="62">
        <v>596</v>
      </c>
      <c r="L19" s="62">
        <v>0</v>
      </c>
      <c r="M19" s="62">
        <v>21764</v>
      </c>
      <c r="N19" s="62">
        <v>3126</v>
      </c>
      <c r="O19" s="67">
        <v>0</v>
      </c>
    </row>
    <row r="20" spans="1:15" x14ac:dyDescent="0.55000000000000004">
      <c r="A20" s="115">
        <v>44420</v>
      </c>
      <c r="B20" s="117" t="str">
        <f t="shared" si="0"/>
        <v>(木)</v>
      </c>
      <c r="C20" s="62">
        <f t="shared" si="1"/>
        <v>765196</v>
      </c>
      <c r="D20" s="62">
        <v>376951</v>
      </c>
      <c r="E20" s="62">
        <v>72453</v>
      </c>
      <c r="F20" s="62">
        <v>0</v>
      </c>
      <c r="G20" s="62">
        <v>215984</v>
      </c>
      <c r="H20" s="62">
        <v>99808</v>
      </c>
      <c r="I20" s="62">
        <v>0</v>
      </c>
      <c r="J20" s="62">
        <v>22558</v>
      </c>
      <c r="K20" s="62">
        <v>765</v>
      </c>
      <c r="L20" s="62">
        <v>0</v>
      </c>
      <c r="M20" s="62">
        <v>46710</v>
      </c>
      <c r="N20" s="62">
        <v>3343</v>
      </c>
      <c r="O20" s="67">
        <v>0</v>
      </c>
    </row>
    <row r="21" spans="1:15" x14ac:dyDescent="0.55000000000000004">
      <c r="A21" s="115">
        <v>44419</v>
      </c>
      <c r="B21" s="105" t="str">
        <f t="shared" si="0"/>
        <v>(水)</v>
      </c>
      <c r="C21" s="62">
        <f t="shared" si="1"/>
        <v>1043576</v>
      </c>
      <c r="D21" s="62">
        <v>385234</v>
      </c>
      <c r="E21" s="62">
        <v>72014</v>
      </c>
      <c r="F21" s="62">
        <v>0</v>
      </c>
      <c r="G21" s="62">
        <v>471499</v>
      </c>
      <c r="H21" s="62">
        <v>114829</v>
      </c>
      <c r="I21" s="62">
        <v>0</v>
      </c>
      <c r="J21" s="62">
        <v>25404</v>
      </c>
      <c r="K21" s="62">
        <v>685</v>
      </c>
      <c r="L21" s="62">
        <v>0</v>
      </c>
      <c r="M21" s="62">
        <v>130706</v>
      </c>
      <c r="N21" s="62">
        <v>2494</v>
      </c>
      <c r="O21" s="67">
        <v>0</v>
      </c>
    </row>
    <row r="22" spans="1:15" x14ac:dyDescent="0.55000000000000004">
      <c r="A22" s="115">
        <v>44418</v>
      </c>
      <c r="B22" s="117" t="str">
        <f t="shared" si="0"/>
        <v>(火)</v>
      </c>
      <c r="C22" s="62">
        <f t="shared" si="1"/>
        <v>1105926</v>
      </c>
      <c r="D22" s="62">
        <v>371526</v>
      </c>
      <c r="E22" s="62">
        <v>71853</v>
      </c>
      <c r="F22" s="62">
        <v>0</v>
      </c>
      <c r="G22" s="62">
        <v>540715</v>
      </c>
      <c r="H22" s="62">
        <v>121832</v>
      </c>
      <c r="I22" s="62">
        <v>0</v>
      </c>
      <c r="J22" s="62">
        <v>29074</v>
      </c>
      <c r="K22" s="62">
        <v>696</v>
      </c>
      <c r="L22" s="62">
        <v>0</v>
      </c>
      <c r="M22" s="62">
        <v>164858</v>
      </c>
      <c r="N22" s="62">
        <v>2907</v>
      </c>
      <c r="O22" s="67">
        <v>0</v>
      </c>
    </row>
    <row r="23" spans="1:15" x14ac:dyDescent="0.55000000000000004">
      <c r="A23" s="115">
        <v>44417</v>
      </c>
      <c r="B23" s="105" t="str">
        <f t="shared" si="0"/>
        <v>(月)</v>
      </c>
      <c r="C23" s="62">
        <f t="shared" si="1"/>
        <v>307294</v>
      </c>
      <c r="D23" s="62">
        <v>98835</v>
      </c>
      <c r="E23" s="62">
        <v>55303</v>
      </c>
      <c r="F23" s="62">
        <v>0</v>
      </c>
      <c r="G23" s="62">
        <v>96242</v>
      </c>
      <c r="H23" s="62">
        <v>56914</v>
      </c>
      <c r="I23" s="62">
        <v>0</v>
      </c>
      <c r="J23" s="62">
        <v>3255</v>
      </c>
      <c r="K23" s="62">
        <v>647</v>
      </c>
      <c r="L23" s="62">
        <v>0</v>
      </c>
      <c r="M23" s="62">
        <v>19293</v>
      </c>
      <c r="N23" s="62">
        <v>1995</v>
      </c>
      <c r="O23" s="67">
        <v>0</v>
      </c>
    </row>
    <row r="24" spans="1:15" x14ac:dyDescent="0.55000000000000004">
      <c r="A24" s="115">
        <v>44416</v>
      </c>
      <c r="B24" s="117" t="str">
        <f t="shared" si="0"/>
        <v>(日)</v>
      </c>
      <c r="C24" s="62">
        <f t="shared" si="1"/>
        <v>1110475</v>
      </c>
      <c r="D24" s="62">
        <v>478434</v>
      </c>
      <c r="E24" s="62">
        <v>96154</v>
      </c>
      <c r="F24" s="62">
        <v>0</v>
      </c>
      <c r="G24" s="62">
        <v>428045</v>
      </c>
      <c r="H24" s="62">
        <v>107842</v>
      </c>
      <c r="I24" s="62">
        <v>0</v>
      </c>
      <c r="J24" s="62">
        <v>16455</v>
      </c>
      <c r="K24" s="62">
        <v>1845</v>
      </c>
      <c r="L24" s="62">
        <v>0</v>
      </c>
      <c r="M24" s="62">
        <v>95657</v>
      </c>
      <c r="N24" s="62">
        <v>2408</v>
      </c>
      <c r="O24" s="67">
        <v>0</v>
      </c>
    </row>
    <row r="25" spans="1:15" x14ac:dyDescent="0.55000000000000004">
      <c r="A25" s="115">
        <v>44415</v>
      </c>
      <c r="B25" s="105" t="str">
        <f t="shared" si="0"/>
        <v>(土)</v>
      </c>
      <c r="C25" s="62">
        <f t="shared" si="1"/>
        <v>1394752</v>
      </c>
      <c r="D25" s="62">
        <v>560049</v>
      </c>
      <c r="E25" s="62">
        <v>93945</v>
      </c>
      <c r="F25" s="62">
        <v>0</v>
      </c>
      <c r="G25" s="62">
        <v>606205</v>
      </c>
      <c r="H25" s="62">
        <v>134553</v>
      </c>
      <c r="I25" s="62">
        <v>0</v>
      </c>
      <c r="J25" s="62">
        <v>25689</v>
      </c>
      <c r="K25" s="62">
        <v>1932</v>
      </c>
      <c r="L25" s="62">
        <v>0</v>
      </c>
      <c r="M25" s="62">
        <v>155528</v>
      </c>
      <c r="N25" s="62">
        <v>2427</v>
      </c>
      <c r="O25" s="67">
        <v>0</v>
      </c>
    </row>
    <row r="26" spans="1:15" x14ac:dyDescent="0.55000000000000004">
      <c r="A26" s="115">
        <v>44414</v>
      </c>
      <c r="B26" s="117" t="str">
        <f t="shared" si="0"/>
        <v>(金)</v>
      </c>
      <c r="C26" s="62">
        <f t="shared" si="1"/>
        <v>1255894</v>
      </c>
      <c r="D26" s="62">
        <v>446952</v>
      </c>
      <c r="E26" s="62">
        <v>77530</v>
      </c>
      <c r="F26" s="62">
        <v>0</v>
      </c>
      <c r="G26" s="62">
        <v>586433</v>
      </c>
      <c r="H26" s="62">
        <v>144979</v>
      </c>
      <c r="I26" s="62">
        <v>0</v>
      </c>
      <c r="J26" s="62">
        <v>33728</v>
      </c>
      <c r="K26" s="62">
        <v>692</v>
      </c>
      <c r="L26" s="62">
        <v>0</v>
      </c>
      <c r="M26" s="62">
        <v>205039</v>
      </c>
      <c r="N26" s="62">
        <v>2795</v>
      </c>
      <c r="O26" s="67">
        <v>0</v>
      </c>
    </row>
    <row r="27" spans="1:15" x14ac:dyDescent="0.55000000000000004">
      <c r="A27" s="115">
        <v>44413</v>
      </c>
      <c r="B27" s="105" t="str">
        <f t="shared" si="0"/>
        <v>(木)</v>
      </c>
      <c r="C27" s="62">
        <f t="shared" si="1"/>
        <v>1203150</v>
      </c>
      <c r="D27" s="62">
        <v>423542</v>
      </c>
      <c r="E27" s="62">
        <v>85612</v>
      </c>
      <c r="F27" s="62">
        <v>0</v>
      </c>
      <c r="G27" s="62">
        <v>558222</v>
      </c>
      <c r="H27" s="62">
        <v>135774</v>
      </c>
      <c r="I27" s="62">
        <v>0</v>
      </c>
      <c r="J27" s="62">
        <v>34509</v>
      </c>
      <c r="K27" s="62">
        <v>917</v>
      </c>
      <c r="L27" s="62">
        <v>0</v>
      </c>
      <c r="M27" s="62">
        <v>212084</v>
      </c>
      <c r="N27" s="62">
        <v>2893</v>
      </c>
      <c r="O27" s="67">
        <v>0</v>
      </c>
    </row>
    <row r="28" spans="1:15" x14ac:dyDescent="0.55000000000000004">
      <c r="A28" s="115">
        <v>44412</v>
      </c>
      <c r="B28" s="117" t="str">
        <f t="shared" si="0"/>
        <v>(水)</v>
      </c>
      <c r="C28" s="62">
        <f t="shared" si="1"/>
        <v>1216175</v>
      </c>
      <c r="D28" s="62">
        <v>436765</v>
      </c>
      <c r="E28" s="62">
        <v>80975</v>
      </c>
      <c r="F28" s="62">
        <v>0</v>
      </c>
      <c r="G28" s="62">
        <v>569218</v>
      </c>
      <c r="H28" s="62">
        <v>129217</v>
      </c>
      <c r="I28" s="62">
        <v>0</v>
      </c>
      <c r="J28" s="62">
        <v>38511</v>
      </c>
      <c r="K28" s="62">
        <v>915</v>
      </c>
      <c r="L28" s="62">
        <v>0</v>
      </c>
      <c r="M28" s="62">
        <v>229715</v>
      </c>
      <c r="N28" s="62">
        <v>2994</v>
      </c>
      <c r="O28" s="67">
        <v>0</v>
      </c>
    </row>
    <row r="29" spans="1:15" x14ac:dyDescent="0.55000000000000004">
      <c r="A29" s="115">
        <v>44411</v>
      </c>
      <c r="B29" s="105" t="str">
        <f t="shared" si="0"/>
        <v>(火)</v>
      </c>
      <c r="C29" s="62">
        <f t="shared" si="1"/>
        <v>1221200</v>
      </c>
      <c r="D29" s="62">
        <v>440494</v>
      </c>
      <c r="E29" s="62">
        <v>82767</v>
      </c>
      <c r="F29" s="62">
        <v>0</v>
      </c>
      <c r="G29" s="62">
        <v>573675</v>
      </c>
      <c r="H29" s="62">
        <v>124264</v>
      </c>
      <c r="I29" s="62">
        <v>0</v>
      </c>
      <c r="J29" s="62">
        <v>46749</v>
      </c>
      <c r="K29" s="62">
        <v>938</v>
      </c>
      <c r="L29" s="62">
        <v>0</v>
      </c>
      <c r="M29" s="62">
        <v>256311</v>
      </c>
      <c r="N29" s="62">
        <v>2851</v>
      </c>
      <c r="O29" s="67">
        <v>0</v>
      </c>
    </row>
    <row r="30" spans="1:15" x14ac:dyDescent="0.55000000000000004">
      <c r="A30" s="115">
        <v>44410</v>
      </c>
      <c r="B30" s="117" t="str">
        <f t="shared" si="0"/>
        <v>(月)</v>
      </c>
      <c r="C30" s="62">
        <f t="shared" si="1"/>
        <v>1169427</v>
      </c>
      <c r="D30" s="62">
        <v>421227</v>
      </c>
      <c r="E30" s="62">
        <v>84303</v>
      </c>
      <c r="F30" s="62">
        <v>0</v>
      </c>
      <c r="G30" s="62">
        <v>542197</v>
      </c>
      <c r="H30" s="62">
        <v>121700</v>
      </c>
      <c r="I30" s="62">
        <v>0</v>
      </c>
      <c r="J30" s="62">
        <v>49940</v>
      </c>
      <c r="K30" s="62">
        <v>966</v>
      </c>
      <c r="L30" s="62">
        <v>0</v>
      </c>
      <c r="M30" s="62">
        <v>248943</v>
      </c>
      <c r="N30" s="62">
        <v>2995</v>
      </c>
      <c r="O30" s="67">
        <v>0</v>
      </c>
    </row>
    <row r="31" spans="1:15" x14ac:dyDescent="0.55000000000000004">
      <c r="A31" s="115">
        <v>44409</v>
      </c>
      <c r="B31" s="105" t="str">
        <f t="shared" si="0"/>
        <v>(日)</v>
      </c>
      <c r="C31" s="62">
        <f t="shared" si="1"/>
        <v>1128779</v>
      </c>
      <c r="D31" s="62">
        <v>423371</v>
      </c>
      <c r="E31" s="62">
        <v>89556</v>
      </c>
      <c r="F31" s="62">
        <v>0</v>
      </c>
      <c r="G31" s="62">
        <v>523607</v>
      </c>
      <c r="H31" s="62">
        <v>92245</v>
      </c>
      <c r="I31" s="62">
        <v>0</v>
      </c>
      <c r="J31" s="62">
        <v>25625</v>
      </c>
      <c r="K31" s="62">
        <v>2507</v>
      </c>
      <c r="L31" s="62">
        <v>0</v>
      </c>
      <c r="M31" s="62">
        <v>204326</v>
      </c>
      <c r="N31" s="62">
        <v>5458</v>
      </c>
      <c r="O31" s="67">
        <v>0</v>
      </c>
    </row>
    <row r="32" spans="1:15" x14ac:dyDescent="0.55000000000000004">
      <c r="A32" s="115">
        <v>44408</v>
      </c>
      <c r="B32" s="117" t="str">
        <f t="shared" si="0"/>
        <v>(土)</v>
      </c>
      <c r="C32" s="62">
        <f t="shared" si="1"/>
        <v>1477179</v>
      </c>
      <c r="D32" s="62">
        <v>490031</v>
      </c>
      <c r="E32" s="62">
        <v>95349</v>
      </c>
      <c r="F32" s="62">
        <v>0</v>
      </c>
      <c r="G32" s="62">
        <v>776856</v>
      </c>
      <c r="H32" s="62">
        <v>114943</v>
      </c>
      <c r="I32" s="62">
        <v>0</v>
      </c>
      <c r="J32" s="62">
        <v>52367</v>
      </c>
      <c r="K32" s="62">
        <v>3172</v>
      </c>
      <c r="L32" s="62">
        <v>0</v>
      </c>
      <c r="M32" s="62">
        <v>388884</v>
      </c>
      <c r="N32" s="62">
        <v>11056</v>
      </c>
      <c r="O32" s="67">
        <v>0</v>
      </c>
    </row>
    <row r="33" spans="1:15" x14ac:dyDescent="0.55000000000000004">
      <c r="A33" s="115">
        <v>44407</v>
      </c>
      <c r="B33" s="105" t="str">
        <f t="shared" si="0"/>
        <v>(金)</v>
      </c>
      <c r="C33" s="62">
        <f t="shared" si="1"/>
        <v>1400348</v>
      </c>
      <c r="D33" s="62">
        <v>446885</v>
      </c>
      <c r="E33" s="62">
        <v>100422</v>
      </c>
      <c r="F33" s="62">
        <v>0</v>
      </c>
      <c r="G33" s="62">
        <v>723779</v>
      </c>
      <c r="H33" s="62">
        <v>129262</v>
      </c>
      <c r="I33" s="62">
        <v>0</v>
      </c>
      <c r="J33" s="62">
        <v>72276</v>
      </c>
      <c r="K33" s="62">
        <v>1374</v>
      </c>
      <c r="L33" s="62">
        <v>0</v>
      </c>
      <c r="M33" s="62">
        <v>406761</v>
      </c>
      <c r="N33" s="62">
        <v>9199</v>
      </c>
      <c r="O33" s="67">
        <v>0</v>
      </c>
    </row>
    <row r="34" spans="1:15" x14ac:dyDescent="0.55000000000000004">
      <c r="A34" s="115">
        <v>44406</v>
      </c>
      <c r="B34" s="117" t="str">
        <f t="shared" si="0"/>
        <v>(木)</v>
      </c>
      <c r="C34" s="62">
        <f t="shared" si="1"/>
        <v>1361251</v>
      </c>
      <c r="D34" s="62">
        <v>417355</v>
      </c>
      <c r="E34" s="62">
        <v>102528</v>
      </c>
      <c r="F34" s="62">
        <v>0</v>
      </c>
      <c r="G34" s="62">
        <v>727299</v>
      </c>
      <c r="H34" s="62">
        <v>114069</v>
      </c>
      <c r="I34" s="62">
        <v>0</v>
      </c>
      <c r="J34" s="62">
        <v>71332</v>
      </c>
      <c r="K34" s="62">
        <v>1403</v>
      </c>
      <c r="L34" s="62">
        <v>0</v>
      </c>
      <c r="M34" s="62">
        <v>453296</v>
      </c>
      <c r="N34" s="62">
        <v>9162</v>
      </c>
      <c r="O34" s="67">
        <v>0</v>
      </c>
    </row>
    <row r="35" spans="1:15" x14ac:dyDescent="0.55000000000000004">
      <c r="A35" s="115">
        <v>44405</v>
      </c>
      <c r="B35" s="105" t="str">
        <f t="shared" si="0"/>
        <v>(水)</v>
      </c>
      <c r="C35" s="62">
        <f t="shared" si="1"/>
        <v>1378744</v>
      </c>
      <c r="D35" s="62">
        <v>421186</v>
      </c>
      <c r="E35" s="62">
        <v>99108</v>
      </c>
      <c r="F35" s="62">
        <v>0</v>
      </c>
      <c r="G35" s="62">
        <v>744500</v>
      </c>
      <c r="H35" s="62">
        <v>113950</v>
      </c>
      <c r="I35" s="62">
        <v>0</v>
      </c>
      <c r="J35" s="62">
        <v>77100</v>
      </c>
      <c r="K35" s="62">
        <v>1281</v>
      </c>
      <c r="L35" s="62">
        <v>0</v>
      </c>
      <c r="M35" s="62">
        <v>481000</v>
      </c>
      <c r="N35" s="62">
        <v>13005</v>
      </c>
      <c r="O35" s="67">
        <v>0</v>
      </c>
    </row>
    <row r="36" spans="1:15" x14ac:dyDescent="0.55000000000000004">
      <c r="A36" s="115">
        <v>44404</v>
      </c>
      <c r="B36" s="117" t="str">
        <f t="shared" si="0"/>
        <v>(火)</v>
      </c>
      <c r="C36" s="62">
        <f t="shared" si="1"/>
        <v>1355565</v>
      </c>
      <c r="D36" s="62">
        <v>426354</v>
      </c>
      <c r="E36" s="62">
        <v>97956</v>
      </c>
      <c r="F36" s="62">
        <v>0</v>
      </c>
      <c r="G36" s="62">
        <v>729326</v>
      </c>
      <c r="H36" s="62">
        <v>101929</v>
      </c>
      <c r="I36" s="62">
        <v>0</v>
      </c>
      <c r="J36" s="62">
        <v>91154</v>
      </c>
      <c r="K36" s="62">
        <v>1415</v>
      </c>
      <c r="L36" s="62">
        <v>0</v>
      </c>
      <c r="M36" s="62">
        <v>483605</v>
      </c>
      <c r="N36" s="62">
        <v>12546</v>
      </c>
      <c r="O36" s="67">
        <v>0</v>
      </c>
    </row>
    <row r="37" spans="1:15" x14ac:dyDescent="0.55000000000000004">
      <c r="A37" s="115">
        <v>44403</v>
      </c>
      <c r="B37" s="105" t="str">
        <f t="shared" si="0"/>
        <v>(月)</v>
      </c>
      <c r="C37" s="62">
        <f t="shared" si="1"/>
        <v>1287114</v>
      </c>
      <c r="D37" s="62">
        <v>359749</v>
      </c>
      <c r="E37" s="62">
        <v>109220</v>
      </c>
      <c r="F37" s="62">
        <v>0</v>
      </c>
      <c r="G37" s="62">
        <v>715468</v>
      </c>
      <c r="H37" s="62">
        <v>102677</v>
      </c>
      <c r="I37" s="62">
        <v>0</v>
      </c>
      <c r="J37" s="62">
        <v>79017</v>
      </c>
      <c r="K37" s="62">
        <v>1747</v>
      </c>
      <c r="L37" s="62">
        <v>0</v>
      </c>
      <c r="M37" s="62">
        <v>488915</v>
      </c>
      <c r="N37" s="62">
        <v>14517</v>
      </c>
      <c r="O37" s="67">
        <v>0</v>
      </c>
    </row>
    <row r="38" spans="1:15" x14ac:dyDescent="0.55000000000000004">
      <c r="A38" s="115">
        <v>44402</v>
      </c>
      <c r="B38" s="117" t="str">
        <f t="shared" si="0"/>
        <v>(日)</v>
      </c>
      <c r="C38" s="62">
        <f t="shared" si="1"/>
        <v>1109029</v>
      </c>
      <c r="D38" s="62">
        <v>266384</v>
      </c>
      <c r="E38" s="62">
        <v>103133</v>
      </c>
      <c r="F38" s="62">
        <v>0</v>
      </c>
      <c r="G38" s="62">
        <v>669027</v>
      </c>
      <c r="H38" s="62">
        <v>70485</v>
      </c>
      <c r="I38" s="62">
        <v>0</v>
      </c>
      <c r="J38" s="62">
        <v>37712</v>
      </c>
      <c r="K38" s="62">
        <v>4256</v>
      </c>
      <c r="L38" s="62">
        <v>0</v>
      </c>
      <c r="M38" s="62">
        <v>450858</v>
      </c>
      <c r="N38" s="62">
        <v>16619</v>
      </c>
      <c r="O38" s="67">
        <v>0</v>
      </c>
    </row>
    <row r="39" spans="1:15" x14ac:dyDescent="0.55000000000000004">
      <c r="A39" s="115">
        <v>44401</v>
      </c>
      <c r="B39" s="105" t="str">
        <f t="shared" si="0"/>
        <v>(土)</v>
      </c>
      <c r="C39" s="62">
        <f t="shared" si="1"/>
        <v>1197326</v>
      </c>
      <c r="D39" s="62">
        <v>296032</v>
      </c>
      <c r="E39" s="62">
        <v>110743</v>
      </c>
      <c r="F39" s="62">
        <v>0</v>
      </c>
      <c r="G39" s="62">
        <v>720744</v>
      </c>
      <c r="H39" s="62">
        <v>69807</v>
      </c>
      <c r="I39" s="62">
        <v>0</v>
      </c>
      <c r="J39" s="62">
        <v>48871</v>
      </c>
      <c r="K39" s="62">
        <v>4561</v>
      </c>
      <c r="L39" s="62">
        <v>0</v>
      </c>
      <c r="M39" s="62">
        <v>499664</v>
      </c>
      <c r="N39" s="62">
        <v>21349</v>
      </c>
      <c r="O39" s="67">
        <v>0</v>
      </c>
    </row>
    <row r="40" spans="1:15" x14ac:dyDescent="0.55000000000000004">
      <c r="A40" s="115">
        <v>44400</v>
      </c>
      <c r="B40" s="117" t="str">
        <f t="shared" si="0"/>
        <v>(金)</v>
      </c>
      <c r="C40" s="62">
        <f t="shared" si="1"/>
        <v>449491</v>
      </c>
      <c r="D40" s="62">
        <v>124876</v>
      </c>
      <c r="E40" s="62">
        <v>80967</v>
      </c>
      <c r="F40" s="62">
        <v>0</v>
      </c>
      <c r="G40" s="62">
        <v>191448</v>
      </c>
      <c r="H40" s="62">
        <v>52200</v>
      </c>
      <c r="I40" s="62">
        <v>0</v>
      </c>
      <c r="J40" s="62">
        <v>15826</v>
      </c>
      <c r="K40" s="62">
        <v>2105</v>
      </c>
      <c r="L40" s="62">
        <v>0</v>
      </c>
      <c r="M40" s="62">
        <v>132132</v>
      </c>
      <c r="N40" s="62">
        <v>17905</v>
      </c>
      <c r="O40" s="67">
        <v>0</v>
      </c>
    </row>
    <row r="41" spans="1:15" x14ac:dyDescent="0.55000000000000004">
      <c r="A41" s="115">
        <v>44399</v>
      </c>
      <c r="B41" s="105" t="str">
        <f t="shared" si="0"/>
        <v>(木)</v>
      </c>
      <c r="C41" s="62">
        <f t="shared" si="1"/>
        <v>584638</v>
      </c>
      <c r="D41" s="62">
        <v>182604</v>
      </c>
      <c r="E41" s="62">
        <v>84882</v>
      </c>
      <c r="F41" s="62">
        <v>0</v>
      </c>
      <c r="G41" s="62">
        <v>269799</v>
      </c>
      <c r="H41" s="62">
        <v>47353</v>
      </c>
      <c r="I41" s="62">
        <v>0</v>
      </c>
      <c r="J41" s="62">
        <v>28816</v>
      </c>
      <c r="K41" s="62">
        <v>3047</v>
      </c>
      <c r="L41" s="62">
        <v>0</v>
      </c>
      <c r="M41" s="62">
        <v>206564</v>
      </c>
      <c r="N41" s="62">
        <v>18596</v>
      </c>
      <c r="O41" s="67">
        <v>0</v>
      </c>
    </row>
    <row r="42" spans="1:15" x14ac:dyDescent="0.55000000000000004">
      <c r="A42" s="115">
        <v>44398</v>
      </c>
      <c r="B42" s="117" t="str">
        <f t="shared" si="0"/>
        <v>(水)</v>
      </c>
      <c r="C42" s="62">
        <f t="shared" si="1"/>
        <v>1324268</v>
      </c>
      <c r="D42" s="62">
        <v>482219</v>
      </c>
      <c r="E42" s="62">
        <v>138698</v>
      </c>
      <c r="F42" s="62">
        <v>0</v>
      </c>
      <c r="G42" s="62">
        <v>637719</v>
      </c>
      <c r="H42" s="62">
        <v>65632</v>
      </c>
      <c r="I42" s="62">
        <v>0</v>
      </c>
      <c r="J42" s="62">
        <v>122889</v>
      </c>
      <c r="K42" s="62">
        <v>2650</v>
      </c>
      <c r="L42" s="62">
        <v>0</v>
      </c>
      <c r="M42" s="62">
        <v>501799</v>
      </c>
      <c r="N42" s="62">
        <v>19780</v>
      </c>
      <c r="O42" s="67">
        <v>0</v>
      </c>
    </row>
    <row r="43" spans="1:15" x14ac:dyDescent="0.55000000000000004">
      <c r="A43" s="115">
        <v>44397</v>
      </c>
      <c r="B43" s="105" t="str">
        <f t="shared" si="0"/>
        <v>(火)</v>
      </c>
      <c r="C43" s="62">
        <f t="shared" si="1"/>
        <v>1318024</v>
      </c>
      <c r="D43" s="62">
        <v>520899</v>
      </c>
      <c r="E43" s="62">
        <v>130382</v>
      </c>
      <c r="F43" s="62">
        <v>0</v>
      </c>
      <c r="G43" s="62">
        <v>602739</v>
      </c>
      <c r="H43" s="62">
        <v>64004</v>
      </c>
      <c r="I43" s="62">
        <v>0</v>
      </c>
      <c r="J43" s="62">
        <v>149701</v>
      </c>
      <c r="K43" s="62">
        <v>2540</v>
      </c>
      <c r="L43" s="62">
        <v>0</v>
      </c>
      <c r="M43" s="62">
        <v>487502</v>
      </c>
      <c r="N43" s="62">
        <v>23324</v>
      </c>
      <c r="O43" s="67">
        <v>0</v>
      </c>
    </row>
    <row r="44" spans="1:15" x14ac:dyDescent="0.55000000000000004">
      <c r="A44" s="115">
        <v>44396</v>
      </c>
      <c r="B44" s="117" t="str">
        <f t="shared" si="0"/>
        <v>(月)</v>
      </c>
      <c r="C44" s="62">
        <f t="shared" si="1"/>
        <v>1006767</v>
      </c>
      <c r="D44" s="62">
        <v>269240</v>
      </c>
      <c r="E44" s="62">
        <v>124339</v>
      </c>
      <c r="F44" s="62">
        <v>0</v>
      </c>
      <c r="G44" s="62">
        <v>555672</v>
      </c>
      <c r="H44" s="62">
        <v>57516</v>
      </c>
      <c r="I44" s="62">
        <v>0</v>
      </c>
      <c r="J44" s="62">
        <v>67631</v>
      </c>
      <c r="K44" s="62">
        <v>3043</v>
      </c>
      <c r="L44" s="62">
        <v>0</v>
      </c>
      <c r="M44" s="62">
        <v>454730</v>
      </c>
      <c r="N44" s="62">
        <v>22721</v>
      </c>
      <c r="O44" s="67">
        <v>0</v>
      </c>
    </row>
    <row r="45" spans="1:15" x14ac:dyDescent="0.55000000000000004">
      <c r="A45" s="115">
        <v>44395</v>
      </c>
      <c r="B45" s="105" t="str">
        <f t="shared" si="0"/>
        <v>(日)</v>
      </c>
      <c r="C45" s="62">
        <f t="shared" si="1"/>
        <v>1238818</v>
      </c>
      <c r="D45" s="62">
        <v>452465</v>
      </c>
      <c r="E45" s="62">
        <v>100776</v>
      </c>
      <c r="F45" s="62">
        <v>0</v>
      </c>
      <c r="G45" s="62">
        <v>645999</v>
      </c>
      <c r="H45" s="62">
        <v>39578</v>
      </c>
      <c r="I45" s="62">
        <v>0</v>
      </c>
      <c r="J45" s="62">
        <v>94252</v>
      </c>
      <c r="K45" s="62">
        <v>3138</v>
      </c>
      <c r="L45" s="62">
        <v>0</v>
      </c>
      <c r="M45" s="62">
        <v>534470</v>
      </c>
      <c r="N45" s="62">
        <v>28263</v>
      </c>
      <c r="O45" s="67">
        <v>0</v>
      </c>
    </row>
    <row r="46" spans="1:15" x14ac:dyDescent="0.55000000000000004">
      <c r="A46" s="115">
        <v>44394</v>
      </c>
      <c r="B46" s="117" t="str">
        <f t="shared" si="0"/>
        <v>(土)</v>
      </c>
      <c r="C46" s="62">
        <f t="shared" si="1"/>
        <v>1401069</v>
      </c>
      <c r="D46" s="62">
        <v>615253</v>
      </c>
      <c r="E46" s="62">
        <v>121861</v>
      </c>
      <c r="F46" s="62">
        <v>0</v>
      </c>
      <c r="G46" s="62">
        <v>626907</v>
      </c>
      <c r="H46" s="62">
        <v>37048</v>
      </c>
      <c r="I46" s="62">
        <v>0</v>
      </c>
      <c r="J46" s="62">
        <v>152322</v>
      </c>
      <c r="K46" s="62">
        <v>2700</v>
      </c>
      <c r="L46" s="62">
        <v>0</v>
      </c>
      <c r="M46" s="62">
        <v>525234</v>
      </c>
      <c r="N46" s="62">
        <v>29231</v>
      </c>
      <c r="O46" s="67">
        <v>0</v>
      </c>
    </row>
    <row r="47" spans="1:15" x14ac:dyDescent="0.55000000000000004">
      <c r="A47" s="115">
        <v>44393</v>
      </c>
      <c r="B47" s="105" t="str">
        <f t="shared" si="0"/>
        <v>(金)</v>
      </c>
      <c r="C47" s="62">
        <f t="shared" si="1"/>
        <v>1356421</v>
      </c>
      <c r="D47" s="62">
        <v>599304</v>
      </c>
      <c r="E47" s="62">
        <v>141546</v>
      </c>
      <c r="F47" s="62">
        <v>0</v>
      </c>
      <c r="G47" s="62">
        <v>584612</v>
      </c>
      <c r="H47" s="62">
        <v>30959</v>
      </c>
      <c r="I47" s="62">
        <v>0</v>
      </c>
      <c r="J47" s="62">
        <v>201846</v>
      </c>
      <c r="K47" s="62">
        <v>2048</v>
      </c>
      <c r="L47" s="62">
        <v>0</v>
      </c>
      <c r="M47" s="62">
        <v>496507</v>
      </c>
      <c r="N47" s="62">
        <v>24307</v>
      </c>
      <c r="O47" s="67">
        <v>0</v>
      </c>
    </row>
    <row r="48" spans="1:15" x14ac:dyDescent="0.55000000000000004">
      <c r="A48" s="115">
        <v>44392</v>
      </c>
      <c r="B48" s="117" t="str">
        <f t="shared" si="0"/>
        <v>(木)</v>
      </c>
      <c r="C48" s="62">
        <f t="shared" si="1"/>
        <v>1349553</v>
      </c>
      <c r="D48" s="62">
        <v>578452</v>
      </c>
      <c r="E48" s="62">
        <v>140375</v>
      </c>
      <c r="F48" s="62">
        <v>0</v>
      </c>
      <c r="G48" s="62">
        <v>598080</v>
      </c>
      <c r="H48" s="62">
        <v>32646</v>
      </c>
      <c r="I48" s="62">
        <v>0</v>
      </c>
      <c r="J48" s="62">
        <v>207900</v>
      </c>
      <c r="K48" s="62">
        <v>5126</v>
      </c>
      <c r="L48" s="62">
        <v>0</v>
      </c>
      <c r="M48" s="62">
        <v>528676</v>
      </c>
      <c r="N48" s="62">
        <v>28569</v>
      </c>
      <c r="O48" s="67">
        <v>0</v>
      </c>
    </row>
    <row r="49" spans="1:15" x14ac:dyDescent="0.55000000000000004">
      <c r="A49" s="115">
        <v>44391</v>
      </c>
      <c r="B49" s="105" t="str">
        <f t="shared" si="0"/>
        <v>(水)</v>
      </c>
      <c r="C49" s="62">
        <f t="shared" si="1"/>
        <v>1390828</v>
      </c>
      <c r="D49" s="62">
        <v>593300</v>
      </c>
      <c r="E49" s="62">
        <v>147421</v>
      </c>
      <c r="F49" s="62">
        <v>0</v>
      </c>
      <c r="G49" s="62">
        <v>616799</v>
      </c>
      <c r="H49" s="62">
        <v>33308</v>
      </c>
      <c r="I49" s="62">
        <v>0</v>
      </c>
      <c r="J49" s="62">
        <v>229420</v>
      </c>
      <c r="K49" s="62">
        <v>1814</v>
      </c>
      <c r="L49" s="62">
        <v>0</v>
      </c>
      <c r="M49" s="62">
        <v>550062</v>
      </c>
      <c r="N49" s="62">
        <v>28162</v>
      </c>
      <c r="O49" s="67">
        <v>0</v>
      </c>
    </row>
    <row r="50" spans="1:15" x14ac:dyDescent="0.55000000000000004">
      <c r="A50" s="115">
        <v>44390</v>
      </c>
      <c r="B50" s="117" t="str">
        <f t="shared" si="0"/>
        <v>(火)</v>
      </c>
      <c r="C50" s="62">
        <f t="shared" si="1"/>
        <v>1392540</v>
      </c>
      <c r="D50" s="62">
        <v>594282</v>
      </c>
      <c r="E50" s="62">
        <v>154246</v>
      </c>
      <c r="F50" s="62">
        <v>0</v>
      </c>
      <c r="G50" s="62">
        <v>612001</v>
      </c>
      <c r="H50" s="62">
        <v>32011</v>
      </c>
      <c r="I50" s="62">
        <v>0</v>
      </c>
      <c r="J50" s="62">
        <v>256570</v>
      </c>
      <c r="K50" s="62">
        <v>2266</v>
      </c>
      <c r="L50" s="62">
        <v>0</v>
      </c>
      <c r="M50" s="62">
        <v>552407</v>
      </c>
      <c r="N50" s="62">
        <v>28414</v>
      </c>
      <c r="O50" s="67">
        <v>0</v>
      </c>
    </row>
    <row r="51" spans="1:15" x14ac:dyDescent="0.55000000000000004">
      <c r="A51" s="115">
        <v>44389</v>
      </c>
      <c r="B51" s="105" t="str">
        <f t="shared" si="0"/>
        <v>(月)</v>
      </c>
      <c r="C51" s="62">
        <f t="shared" si="1"/>
        <v>1315146</v>
      </c>
      <c r="D51" s="62">
        <v>560277</v>
      </c>
      <c r="E51" s="62">
        <v>127987</v>
      </c>
      <c r="F51" s="62">
        <v>0</v>
      </c>
      <c r="G51" s="62">
        <v>595375</v>
      </c>
      <c r="H51" s="62">
        <v>31507</v>
      </c>
      <c r="I51" s="62">
        <v>0</v>
      </c>
      <c r="J51" s="62">
        <v>251911</v>
      </c>
      <c r="K51" s="62">
        <v>1772</v>
      </c>
      <c r="L51" s="62">
        <v>0</v>
      </c>
      <c r="M51" s="62">
        <v>544206</v>
      </c>
      <c r="N51" s="62">
        <v>28432</v>
      </c>
      <c r="O51" s="67">
        <v>0</v>
      </c>
    </row>
    <row r="52" spans="1:15" x14ac:dyDescent="0.55000000000000004">
      <c r="A52" s="115">
        <v>44388</v>
      </c>
      <c r="B52" s="117" t="str">
        <f t="shared" si="0"/>
        <v>(日)</v>
      </c>
      <c r="C52" s="62">
        <f t="shared" si="1"/>
        <v>1327387</v>
      </c>
      <c r="D52" s="62">
        <v>555272</v>
      </c>
      <c r="E52" s="62">
        <v>125354</v>
      </c>
      <c r="F52" s="62">
        <v>0</v>
      </c>
      <c r="G52" s="62">
        <v>613721</v>
      </c>
      <c r="H52" s="62">
        <v>33040</v>
      </c>
      <c r="I52" s="62">
        <v>0</v>
      </c>
      <c r="J52" s="62">
        <v>208657</v>
      </c>
      <c r="K52" s="62">
        <v>3106</v>
      </c>
      <c r="L52" s="62">
        <v>0</v>
      </c>
      <c r="M52" s="62">
        <v>555205</v>
      </c>
      <c r="N52" s="62">
        <v>30357</v>
      </c>
      <c r="O52" s="67">
        <v>0</v>
      </c>
    </row>
    <row r="53" spans="1:15" x14ac:dyDescent="0.55000000000000004">
      <c r="A53" s="115">
        <v>44387</v>
      </c>
      <c r="B53" s="105" t="str">
        <f t="shared" si="0"/>
        <v>(土)</v>
      </c>
      <c r="C53" s="62">
        <f t="shared" si="1"/>
        <v>1550324</v>
      </c>
      <c r="D53" s="62">
        <v>751709</v>
      </c>
      <c r="E53" s="62">
        <v>162738</v>
      </c>
      <c r="F53" s="62">
        <v>0</v>
      </c>
      <c r="G53" s="62">
        <v>603364</v>
      </c>
      <c r="H53" s="62">
        <v>32513</v>
      </c>
      <c r="I53" s="62">
        <v>0</v>
      </c>
      <c r="J53" s="62">
        <v>362913</v>
      </c>
      <c r="K53" s="62">
        <v>3526</v>
      </c>
      <c r="L53" s="62">
        <v>0</v>
      </c>
      <c r="M53" s="62">
        <v>549667</v>
      </c>
      <c r="N53" s="62">
        <v>30213</v>
      </c>
      <c r="O53" s="67">
        <v>0</v>
      </c>
    </row>
    <row r="54" spans="1:15" x14ac:dyDescent="0.55000000000000004">
      <c r="A54" s="115">
        <v>44386</v>
      </c>
      <c r="B54" s="117" t="str">
        <f t="shared" si="0"/>
        <v>(金)</v>
      </c>
      <c r="C54" s="62">
        <f t="shared" si="1"/>
        <v>1483093</v>
      </c>
      <c r="D54" s="62">
        <v>700853</v>
      </c>
      <c r="E54" s="62">
        <v>176473</v>
      </c>
      <c r="F54" s="62">
        <v>0</v>
      </c>
      <c r="G54" s="62">
        <v>576950</v>
      </c>
      <c r="H54" s="62">
        <v>28817</v>
      </c>
      <c r="I54" s="62">
        <v>0</v>
      </c>
      <c r="J54" s="62">
        <v>382956</v>
      </c>
      <c r="K54" s="62">
        <v>2949</v>
      </c>
      <c r="L54" s="62">
        <v>0</v>
      </c>
      <c r="M54" s="62">
        <v>532397</v>
      </c>
      <c r="N54" s="62">
        <v>26525</v>
      </c>
      <c r="O54" s="67">
        <v>0</v>
      </c>
    </row>
    <row r="55" spans="1:15" x14ac:dyDescent="0.55000000000000004">
      <c r="A55" s="115">
        <v>44385</v>
      </c>
      <c r="B55" s="105" t="str">
        <f t="shared" si="0"/>
        <v>(木)</v>
      </c>
      <c r="C55" s="62">
        <f t="shared" si="1"/>
        <v>1483657</v>
      </c>
      <c r="D55" s="62">
        <v>705589</v>
      </c>
      <c r="E55" s="62">
        <v>169116</v>
      </c>
      <c r="F55" s="62">
        <v>0</v>
      </c>
      <c r="G55" s="62">
        <v>580537</v>
      </c>
      <c r="H55" s="62">
        <v>28415</v>
      </c>
      <c r="I55" s="62">
        <v>0</v>
      </c>
      <c r="J55" s="62">
        <v>427179</v>
      </c>
      <c r="K55" s="62">
        <v>3065</v>
      </c>
      <c r="L55" s="62">
        <v>0</v>
      </c>
      <c r="M55" s="62">
        <v>544720</v>
      </c>
      <c r="N55" s="62">
        <v>26223</v>
      </c>
      <c r="O55" s="67">
        <v>0</v>
      </c>
    </row>
    <row r="56" spans="1:15" x14ac:dyDescent="0.55000000000000004">
      <c r="A56" s="115">
        <v>44384</v>
      </c>
      <c r="B56" s="117" t="str">
        <f t="shared" si="0"/>
        <v>(水)</v>
      </c>
      <c r="C56" s="62">
        <f t="shared" si="1"/>
        <v>1500164</v>
      </c>
      <c r="D56" s="62">
        <v>731410</v>
      </c>
      <c r="E56" s="62">
        <v>158338</v>
      </c>
      <c r="F56" s="62">
        <v>0</v>
      </c>
      <c r="G56" s="62">
        <v>583775</v>
      </c>
      <c r="H56" s="62">
        <v>26641</v>
      </c>
      <c r="I56" s="62">
        <v>0</v>
      </c>
      <c r="J56" s="62">
        <v>462337</v>
      </c>
      <c r="K56" s="62">
        <v>3309</v>
      </c>
      <c r="L56" s="62">
        <v>0</v>
      </c>
      <c r="M56" s="62">
        <v>549446</v>
      </c>
      <c r="N56" s="62">
        <v>24830</v>
      </c>
      <c r="O56" s="67">
        <v>0</v>
      </c>
    </row>
    <row r="57" spans="1:15" x14ac:dyDescent="0.55000000000000004">
      <c r="A57" s="115">
        <v>44383</v>
      </c>
      <c r="B57" s="105" t="str">
        <f t="shared" si="0"/>
        <v>(火)</v>
      </c>
      <c r="C57" s="62">
        <f t="shared" si="1"/>
        <v>1481521</v>
      </c>
      <c r="D57" s="62">
        <v>700612</v>
      </c>
      <c r="E57" s="62">
        <v>151185</v>
      </c>
      <c r="F57" s="62">
        <v>0</v>
      </c>
      <c r="G57" s="62">
        <v>601222</v>
      </c>
      <c r="H57" s="62">
        <v>28502</v>
      </c>
      <c r="I57" s="62">
        <v>0</v>
      </c>
      <c r="J57" s="62">
        <v>454310</v>
      </c>
      <c r="K57" s="62">
        <v>2939</v>
      </c>
      <c r="L57" s="62">
        <v>0</v>
      </c>
      <c r="M57" s="62">
        <v>570302</v>
      </c>
      <c r="N57" s="62">
        <v>26928</v>
      </c>
      <c r="O57" s="67">
        <v>0</v>
      </c>
    </row>
    <row r="58" spans="1:15" x14ac:dyDescent="0.55000000000000004">
      <c r="A58" s="115">
        <v>44382</v>
      </c>
      <c r="B58" s="117" t="str">
        <f t="shared" si="0"/>
        <v>(月)</v>
      </c>
      <c r="C58" s="62">
        <f t="shared" si="1"/>
        <v>1396980</v>
      </c>
      <c r="D58" s="62">
        <v>661941</v>
      </c>
      <c r="E58" s="62">
        <v>146590</v>
      </c>
      <c r="F58" s="62">
        <v>0</v>
      </c>
      <c r="G58" s="62">
        <v>560101</v>
      </c>
      <c r="H58" s="62">
        <v>28348</v>
      </c>
      <c r="I58" s="62">
        <v>0</v>
      </c>
      <c r="J58" s="62">
        <v>444231</v>
      </c>
      <c r="K58" s="62">
        <v>2991</v>
      </c>
      <c r="L58" s="62">
        <v>0</v>
      </c>
      <c r="M58" s="62">
        <v>533107</v>
      </c>
      <c r="N58" s="62">
        <v>26637</v>
      </c>
      <c r="O58" s="67">
        <v>0</v>
      </c>
    </row>
    <row r="59" spans="1:15" x14ac:dyDescent="0.55000000000000004">
      <c r="A59" s="115">
        <v>44381</v>
      </c>
      <c r="B59" s="105" t="str">
        <f t="shared" si="0"/>
        <v>(日)</v>
      </c>
      <c r="C59" s="62">
        <f t="shared" si="1"/>
        <v>1327612</v>
      </c>
      <c r="D59" s="62">
        <v>666227</v>
      </c>
      <c r="E59" s="62">
        <v>102620</v>
      </c>
      <c r="F59" s="62">
        <v>0</v>
      </c>
      <c r="G59" s="62">
        <v>536436</v>
      </c>
      <c r="H59" s="62">
        <v>22329</v>
      </c>
      <c r="I59" s="62">
        <v>0</v>
      </c>
      <c r="J59" s="62">
        <v>443620</v>
      </c>
      <c r="K59" s="62">
        <v>4753</v>
      </c>
      <c r="L59" s="62">
        <v>0</v>
      </c>
      <c r="M59" s="62">
        <v>505714</v>
      </c>
      <c r="N59" s="62">
        <v>21352</v>
      </c>
      <c r="O59" s="67">
        <v>0</v>
      </c>
    </row>
    <row r="60" spans="1:15" x14ac:dyDescent="0.55000000000000004">
      <c r="A60" s="115">
        <v>44380</v>
      </c>
      <c r="B60" s="117" t="str">
        <f t="shared" si="0"/>
        <v>(土)</v>
      </c>
      <c r="C60" s="62">
        <f t="shared" si="1"/>
        <v>1406417</v>
      </c>
      <c r="D60" s="62">
        <v>663054</v>
      </c>
      <c r="E60" s="62">
        <v>122601</v>
      </c>
      <c r="F60" s="62">
        <v>0</v>
      </c>
      <c r="G60" s="62">
        <v>600860</v>
      </c>
      <c r="H60" s="62">
        <v>19902</v>
      </c>
      <c r="I60" s="62">
        <v>0</v>
      </c>
      <c r="J60" s="62">
        <v>450070</v>
      </c>
      <c r="K60" s="62">
        <v>9753</v>
      </c>
      <c r="L60" s="62">
        <v>0</v>
      </c>
      <c r="M60" s="62">
        <v>569214</v>
      </c>
      <c r="N60" s="62">
        <v>18638</v>
      </c>
      <c r="O60" s="67">
        <v>0</v>
      </c>
    </row>
    <row r="61" spans="1:15" x14ac:dyDescent="0.55000000000000004">
      <c r="A61" s="115">
        <v>44379</v>
      </c>
      <c r="B61" s="105" t="str">
        <f t="shared" si="0"/>
        <v>(金)</v>
      </c>
      <c r="C61" s="62">
        <f t="shared" si="1"/>
        <v>1144786</v>
      </c>
      <c r="D61" s="62">
        <v>345400</v>
      </c>
      <c r="E61" s="62">
        <v>133025</v>
      </c>
      <c r="F61" s="62">
        <v>0</v>
      </c>
      <c r="G61" s="62">
        <v>646881</v>
      </c>
      <c r="H61" s="62">
        <v>19480</v>
      </c>
      <c r="I61" s="62">
        <v>0</v>
      </c>
      <c r="J61" s="62">
        <v>235750</v>
      </c>
      <c r="K61" s="62">
        <v>7599</v>
      </c>
      <c r="L61" s="62">
        <v>0</v>
      </c>
      <c r="M61" s="62">
        <v>616815</v>
      </c>
      <c r="N61" s="62">
        <v>18354</v>
      </c>
      <c r="O61" s="67">
        <v>0</v>
      </c>
    </row>
    <row r="62" spans="1:15" x14ac:dyDescent="0.55000000000000004">
      <c r="A62" s="115">
        <v>44378</v>
      </c>
      <c r="B62" s="117" t="str">
        <f t="shared" si="0"/>
        <v>(木)</v>
      </c>
      <c r="C62" s="62">
        <f t="shared" si="1"/>
        <v>1180494</v>
      </c>
      <c r="D62" s="62">
        <v>404599</v>
      </c>
      <c r="E62" s="62">
        <v>121016</v>
      </c>
      <c r="F62" s="62">
        <v>0</v>
      </c>
      <c r="G62" s="62">
        <v>635280</v>
      </c>
      <c r="H62" s="62">
        <v>19599</v>
      </c>
      <c r="I62" s="62">
        <v>0</v>
      </c>
      <c r="J62" s="62">
        <v>303662</v>
      </c>
      <c r="K62" s="62">
        <v>7678</v>
      </c>
      <c r="L62" s="62">
        <v>0</v>
      </c>
      <c r="M62" s="62">
        <v>610111</v>
      </c>
      <c r="N62" s="62">
        <v>18521</v>
      </c>
      <c r="O62" s="67">
        <v>0</v>
      </c>
    </row>
    <row r="63" spans="1:15" x14ac:dyDescent="0.55000000000000004">
      <c r="A63" s="115">
        <v>44377</v>
      </c>
      <c r="B63" s="105" t="str">
        <f t="shared" si="0"/>
        <v>(水)</v>
      </c>
      <c r="C63" s="62">
        <f t="shared" si="1"/>
        <v>1408801</v>
      </c>
      <c r="D63" s="62">
        <v>606575</v>
      </c>
      <c r="E63" s="62">
        <v>115829</v>
      </c>
      <c r="F63" s="62">
        <v>0</v>
      </c>
      <c r="G63" s="62">
        <v>667383</v>
      </c>
      <c r="H63" s="62">
        <v>19014</v>
      </c>
      <c r="I63" s="62">
        <v>0</v>
      </c>
      <c r="J63" s="62">
        <v>477269</v>
      </c>
      <c r="K63" s="62">
        <v>11289</v>
      </c>
      <c r="L63" s="62">
        <v>0</v>
      </c>
      <c r="M63" s="62">
        <v>639450</v>
      </c>
      <c r="N63" s="62">
        <v>18059</v>
      </c>
      <c r="O63" s="67">
        <v>0</v>
      </c>
    </row>
    <row r="64" spans="1:15" x14ac:dyDescent="0.55000000000000004">
      <c r="A64" s="115">
        <v>44376</v>
      </c>
      <c r="B64" s="117" t="str">
        <f>"(" &amp; TEXT(A64,"aaa") &amp; ")"</f>
        <v>(火)</v>
      </c>
      <c r="C64" s="62">
        <f t="shared" si="1"/>
        <v>1373774</v>
      </c>
      <c r="D64" s="62">
        <v>589353</v>
      </c>
      <c r="E64" s="62">
        <v>93744</v>
      </c>
      <c r="F64" s="62">
        <v>0</v>
      </c>
      <c r="G64" s="62">
        <v>671622</v>
      </c>
      <c r="H64" s="62">
        <v>19055</v>
      </c>
      <c r="I64" s="62">
        <v>0</v>
      </c>
      <c r="J64" s="62">
        <v>472003</v>
      </c>
      <c r="K64" s="62">
        <v>10812</v>
      </c>
      <c r="L64" s="62">
        <v>0</v>
      </c>
      <c r="M64" s="62">
        <v>646200</v>
      </c>
      <c r="N64" s="62">
        <v>18016</v>
      </c>
      <c r="O64" s="67">
        <v>0</v>
      </c>
    </row>
    <row r="65" spans="1:15" x14ac:dyDescent="0.55000000000000004">
      <c r="A65" s="115">
        <v>44375</v>
      </c>
      <c r="B65" s="105" t="str">
        <f t="shared" ref="B65:B89" si="2">"(" &amp; TEXT(A65,"aaa") &amp; ")"</f>
        <v>(月)</v>
      </c>
      <c r="C65" s="62">
        <f t="shared" si="1"/>
        <v>1275619</v>
      </c>
      <c r="D65" s="62">
        <v>551155</v>
      </c>
      <c r="E65" s="62">
        <v>92611</v>
      </c>
      <c r="F65" s="62">
        <v>0</v>
      </c>
      <c r="G65" s="62">
        <v>613322</v>
      </c>
      <c r="H65" s="62">
        <v>18531</v>
      </c>
      <c r="I65" s="62">
        <v>0</v>
      </c>
      <c r="J65" s="62">
        <v>447876</v>
      </c>
      <c r="K65" s="62">
        <v>12455</v>
      </c>
      <c r="L65" s="62">
        <v>0</v>
      </c>
      <c r="M65" s="62">
        <v>591742</v>
      </c>
      <c r="N65" s="62">
        <v>17553</v>
      </c>
      <c r="O65" s="67">
        <v>0</v>
      </c>
    </row>
    <row r="66" spans="1:15" x14ac:dyDescent="0.55000000000000004">
      <c r="A66" s="115">
        <v>44374</v>
      </c>
      <c r="B66" s="105" t="str">
        <f t="shared" si="2"/>
        <v>(日)</v>
      </c>
      <c r="C66" s="62">
        <f t="shared" si="1"/>
        <v>1273598</v>
      </c>
      <c r="D66" s="62">
        <v>659089</v>
      </c>
      <c r="E66" s="62">
        <v>76558</v>
      </c>
      <c r="F66" s="62">
        <v>0</v>
      </c>
      <c r="G66" s="62">
        <v>533345</v>
      </c>
      <c r="H66" s="62">
        <v>4606</v>
      </c>
      <c r="I66" s="62">
        <v>0</v>
      </c>
      <c r="J66" s="62">
        <v>536708</v>
      </c>
      <c r="K66" s="62">
        <v>15361</v>
      </c>
      <c r="L66" s="62">
        <v>0</v>
      </c>
      <c r="M66" s="62">
        <v>513133</v>
      </c>
      <c r="N66" s="62">
        <v>4382</v>
      </c>
      <c r="O66" s="67">
        <v>0</v>
      </c>
    </row>
    <row r="67" spans="1:15" x14ac:dyDescent="0.55000000000000004">
      <c r="A67" s="115">
        <v>44373</v>
      </c>
      <c r="B67" s="105" t="str">
        <f t="shared" si="2"/>
        <v>(土)</v>
      </c>
      <c r="C67" s="62">
        <f t="shared" si="1"/>
        <v>1282849</v>
      </c>
      <c r="D67" s="62">
        <v>625390</v>
      </c>
      <c r="E67" s="62">
        <v>74832</v>
      </c>
      <c r="F67" s="62">
        <v>0</v>
      </c>
      <c r="G67" s="62">
        <v>578863</v>
      </c>
      <c r="H67" s="62">
        <v>3764</v>
      </c>
      <c r="I67" s="62">
        <v>0</v>
      </c>
      <c r="J67" s="62">
        <v>513758</v>
      </c>
      <c r="K67" s="62">
        <v>18829</v>
      </c>
      <c r="L67" s="62">
        <v>0</v>
      </c>
      <c r="M67" s="62">
        <v>556514</v>
      </c>
      <c r="N67" s="62">
        <v>3542</v>
      </c>
      <c r="O67" s="67">
        <v>0</v>
      </c>
    </row>
    <row r="68" spans="1:15" x14ac:dyDescent="0.55000000000000004">
      <c r="A68" s="115">
        <v>44372</v>
      </c>
      <c r="B68" s="105" t="str">
        <f t="shared" si="2"/>
        <v>(金)</v>
      </c>
      <c r="C68" s="62">
        <f t="shared" si="1"/>
        <v>1264918</v>
      </c>
      <c r="D68" s="62">
        <v>574743</v>
      </c>
      <c r="E68" s="62">
        <v>77099</v>
      </c>
      <c r="F68" s="62">
        <v>0</v>
      </c>
      <c r="G68" s="62">
        <v>609304</v>
      </c>
      <c r="H68" s="62">
        <v>3772</v>
      </c>
      <c r="I68" s="62">
        <v>0</v>
      </c>
      <c r="J68" s="62">
        <v>483415</v>
      </c>
      <c r="K68" s="62">
        <v>14279</v>
      </c>
      <c r="L68" s="62">
        <v>0</v>
      </c>
      <c r="M68" s="62">
        <v>584429</v>
      </c>
      <c r="N68" s="62">
        <v>3596</v>
      </c>
      <c r="O68" s="67">
        <v>0</v>
      </c>
    </row>
    <row r="69" spans="1:15" x14ac:dyDescent="0.55000000000000004">
      <c r="A69" s="115">
        <v>44371</v>
      </c>
      <c r="B69" s="105" t="str">
        <f t="shared" si="2"/>
        <v>(木)</v>
      </c>
      <c r="C69" s="62">
        <f t="shared" si="1"/>
        <v>1290683</v>
      </c>
      <c r="D69" s="62">
        <v>597733</v>
      </c>
      <c r="E69" s="62">
        <v>71593</v>
      </c>
      <c r="F69" s="62">
        <v>0</v>
      </c>
      <c r="G69" s="62">
        <v>618027</v>
      </c>
      <c r="H69" s="62">
        <v>3330</v>
      </c>
      <c r="I69" s="62">
        <v>0</v>
      </c>
      <c r="J69" s="62">
        <v>520669</v>
      </c>
      <c r="K69" s="62">
        <v>14433</v>
      </c>
      <c r="L69" s="62">
        <v>0</v>
      </c>
      <c r="M69" s="62">
        <v>595229</v>
      </c>
      <c r="N69" s="62">
        <v>3156</v>
      </c>
      <c r="O69" s="67">
        <v>0</v>
      </c>
    </row>
    <row r="70" spans="1:15" x14ac:dyDescent="0.55000000000000004">
      <c r="A70" s="115">
        <v>44370</v>
      </c>
      <c r="B70" s="105" t="str">
        <f t="shared" si="2"/>
        <v>(水)</v>
      </c>
      <c r="C70" s="62">
        <f t="shared" si="1"/>
        <v>1304195</v>
      </c>
      <c r="D70" s="62">
        <v>611555</v>
      </c>
      <c r="E70" s="62">
        <v>74083</v>
      </c>
      <c r="F70" s="62">
        <v>0</v>
      </c>
      <c r="G70" s="62">
        <v>615181</v>
      </c>
      <c r="H70" s="62">
        <v>3376</v>
      </c>
      <c r="I70" s="62">
        <v>0</v>
      </c>
      <c r="J70" s="62">
        <v>541614</v>
      </c>
      <c r="K70" s="62">
        <v>15116</v>
      </c>
      <c r="L70" s="62">
        <v>0</v>
      </c>
      <c r="M70" s="62">
        <v>593432</v>
      </c>
      <c r="N70" s="62">
        <v>3181</v>
      </c>
      <c r="O70" s="67">
        <v>0</v>
      </c>
    </row>
    <row r="71" spans="1:15" x14ac:dyDescent="0.55000000000000004">
      <c r="A71" s="115">
        <v>44369</v>
      </c>
      <c r="B71" s="105" t="str">
        <f t="shared" si="2"/>
        <v>(火)</v>
      </c>
      <c r="C71" s="62">
        <f t="shared" si="1"/>
        <v>1279802</v>
      </c>
      <c r="D71" s="62">
        <v>609057</v>
      </c>
      <c r="E71" s="62">
        <v>71801</v>
      </c>
      <c r="F71" s="62">
        <v>0</v>
      </c>
      <c r="G71" s="62">
        <v>596220</v>
      </c>
      <c r="H71" s="62">
        <v>2724</v>
      </c>
      <c r="I71" s="62">
        <v>0</v>
      </c>
      <c r="J71" s="62">
        <v>545557</v>
      </c>
      <c r="K71" s="62">
        <v>18707</v>
      </c>
      <c r="L71" s="62">
        <v>0</v>
      </c>
      <c r="M71" s="62">
        <v>575989</v>
      </c>
      <c r="N71" s="62">
        <v>2583</v>
      </c>
      <c r="O71" s="67">
        <v>0</v>
      </c>
    </row>
    <row r="72" spans="1:15" x14ac:dyDescent="0.55000000000000004">
      <c r="A72" s="115">
        <v>44368</v>
      </c>
      <c r="B72" s="105" t="str">
        <f t="shared" si="2"/>
        <v>(月)</v>
      </c>
      <c r="C72" s="62">
        <f t="shared" si="1"/>
        <v>1153040</v>
      </c>
      <c r="D72" s="62">
        <v>588937</v>
      </c>
      <c r="E72" s="62">
        <v>66955</v>
      </c>
      <c r="F72" s="62">
        <v>0</v>
      </c>
      <c r="G72" s="62">
        <v>493920</v>
      </c>
      <c r="H72" s="62">
        <v>3228</v>
      </c>
      <c r="I72" s="62">
        <v>0</v>
      </c>
      <c r="J72" s="62">
        <v>535657</v>
      </c>
      <c r="K72" s="62">
        <v>18630</v>
      </c>
      <c r="L72" s="62">
        <v>0</v>
      </c>
      <c r="M72" s="62">
        <v>478133</v>
      </c>
      <c r="N72" s="62">
        <v>3111</v>
      </c>
      <c r="O72" s="67">
        <v>0</v>
      </c>
    </row>
    <row r="73" spans="1:15" x14ac:dyDescent="0.55000000000000004">
      <c r="A73" s="115">
        <v>44367</v>
      </c>
      <c r="B73" s="105" t="str">
        <f t="shared" si="2"/>
        <v>(日)</v>
      </c>
      <c r="C73" s="62">
        <f t="shared" si="1"/>
        <v>1083693</v>
      </c>
      <c r="D73" s="62">
        <v>606902</v>
      </c>
      <c r="E73" s="62">
        <v>40981</v>
      </c>
      <c r="F73" s="62">
        <v>0</v>
      </c>
      <c r="G73" s="62">
        <v>435810</v>
      </c>
      <c r="H73" s="62">
        <v>0</v>
      </c>
      <c r="I73" s="62">
        <v>0</v>
      </c>
      <c r="J73" s="62">
        <v>546153</v>
      </c>
      <c r="K73" s="62">
        <v>23345</v>
      </c>
      <c r="L73" s="62">
        <v>0</v>
      </c>
      <c r="M73" s="62">
        <v>423050</v>
      </c>
      <c r="N73" s="62">
        <v>0</v>
      </c>
      <c r="O73" s="67">
        <v>0</v>
      </c>
    </row>
    <row r="74" spans="1:15" x14ac:dyDescent="0.55000000000000004">
      <c r="A74" s="115">
        <v>44366</v>
      </c>
      <c r="B74" s="105" t="str">
        <f t="shared" si="2"/>
        <v>(土)</v>
      </c>
      <c r="C74" s="62">
        <f t="shared" ref="C74:C137" si="3">SUM(D74:I74)</f>
        <v>1083101</v>
      </c>
      <c r="D74" s="62">
        <v>609565</v>
      </c>
      <c r="E74" s="62">
        <v>37326</v>
      </c>
      <c r="F74" s="62">
        <v>0</v>
      </c>
      <c r="G74" s="62">
        <v>436210</v>
      </c>
      <c r="H74" s="62">
        <v>0</v>
      </c>
      <c r="I74" s="62">
        <v>0</v>
      </c>
      <c r="J74" s="62">
        <v>552333</v>
      </c>
      <c r="K74" s="62">
        <v>24606</v>
      </c>
      <c r="L74" s="62">
        <v>0</v>
      </c>
      <c r="M74" s="62">
        <v>420353</v>
      </c>
      <c r="N74" s="62">
        <v>0</v>
      </c>
      <c r="O74" s="67">
        <v>0</v>
      </c>
    </row>
    <row r="75" spans="1:15" x14ac:dyDescent="0.55000000000000004">
      <c r="A75" s="115">
        <v>44365</v>
      </c>
      <c r="B75" s="105" t="str">
        <f t="shared" si="2"/>
        <v>(金)</v>
      </c>
      <c r="C75" s="62">
        <f t="shared" si="3"/>
        <v>1094558</v>
      </c>
      <c r="D75" s="62">
        <v>576535</v>
      </c>
      <c r="E75" s="62">
        <v>29686</v>
      </c>
      <c r="F75" s="62">
        <v>0</v>
      </c>
      <c r="G75" s="62">
        <v>488337</v>
      </c>
      <c r="H75" s="62">
        <v>0</v>
      </c>
      <c r="I75" s="62">
        <v>0</v>
      </c>
      <c r="J75" s="62">
        <v>529349</v>
      </c>
      <c r="K75" s="62">
        <v>19856</v>
      </c>
      <c r="L75" s="62">
        <v>0</v>
      </c>
      <c r="M75" s="62">
        <v>468056</v>
      </c>
      <c r="N75" s="62">
        <v>0</v>
      </c>
      <c r="O75" s="67">
        <v>0</v>
      </c>
    </row>
    <row r="76" spans="1:15" x14ac:dyDescent="0.55000000000000004">
      <c r="A76" s="115">
        <v>44364</v>
      </c>
      <c r="B76" s="105" t="str">
        <f t="shared" si="2"/>
        <v>(木)</v>
      </c>
      <c r="C76" s="62">
        <f t="shared" si="3"/>
        <v>1137919</v>
      </c>
      <c r="D76" s="62">
        <v>593922</v>
      </c>
      <c r="E76" s="62">
        <v>32424</v>
      </c>
      <c r="F76" s="62">
        <v>0</v>
      </c>
      <c r="G76" s="62">
        <v>511573</v>
      </c>
      <c r="H76" s="62">
        <v>0</v>
      </c>
      <c r="I76" s="62">
        <v>0</v>
      </c>
      <c r="J76" s="62">
        <v>552710</v>
      </c>
      <c r="K76" s="62">
        <v>24241</v>
      </c>
      <c r="L76" s="62">
        <v>0</v>
      </c>
      <c r="M76" s="62">
        <v>492105</v>
      </c>
      <c r="N76" s="62">
        <v>0</v>
      </c>
      <c r="O76" s="67">
        <v>0</v>
      </c>
    </row>
    <row r="77" spans="1:15" x14ac:dyDescent="0.55000000000000004">
      <c r="A77" s="115">
        <v>44363</v>
      </c>
      <c r="B77" s="105" t="str">
        <f t="shared" si="2"/>
        <v>(水)</v>
      </c>
      <c r="C77" s="62">
        <f t="shared" si="3"/>
        <v>1143294</v>
      </c>
      <c r="D77" s="62">
        <v>588216</v>
      </c>
      <c r="E77" s="62">
        <v>31219</v>
      </c>
      <c r="F77" s="62">
        <v>0</v>
      </c>
      <c r="G77" s="62">
        <v>523859</v>
      </c>
      <c r="H77" s="62">
        <v>0</v>
      </c>
      <c r="I77" s="62">
        <v>0</v>
      </c>
      <c r="J77" s="62">
        <v>550444</v>
      </c>
      <c r="K77" s="62">
        <v>25827</v>
      </c>
      <c r="L77" s="62">
        <v>0</v>
      </c>
      <c r="M77" s="62">
        <v>503626</v>
      </c>
      <c r="N77" s="62">
        <v>0</v>
      </c>
      <c r="O77" s="67">
        <v>0</v>
      </c>
    </row>
    <row r="78" spans="1:15" x14ac:dyDescent="0.55000000000000004">
      <c r="A78" s="115">
        <v>44362</v>
      </c>
      <c r="B78" s="105" t="str">
        <f t="shared" si="2"/>
        <v>(火)</v>
      </c>
      <c r="C78" s="62">
        <f t="shared" si="3"/>
        <v>1112016</v>
      </c>
      <c r="D78" s="68">
        <v>609164</v>
      </c>
      <c r="E78" s="68">
        <v>30281</v>
      </c>
      <c r="F78" s="68">
        <v>0</v>
      </c>
      <c r="G78" s="68">
        <v>472571</v>
      </c>
      <c r="H78" s="62">
        <v>0</v>
      </c>
      <c r="I78" s="62">
        <v>0</v>
      </c>
      <c r="J78" s="68">
        <v>574477</v>
      </c>
      <c r="K78" s="68">
        <v>26221</v>
      </c>
      <c r="L78" s="68">
        <v>0</v>
      </c>
      <c r="M78" s="68">
        <v>454030</v>
      </c>
      <c r="N78" s="62">
        <v>0</v>
      </c>
      <c r="O78" s="67">
        <v>0</v>
      </c>
    </row>
    <row r="79" spans="1:15" x14ac:dyDescent="0.55000000000000004">
      <c r="A79" s="115">
        <v>44361</v>
      </c>
      <c r="B79" s="105" t="str">
        <f t="shared" si="2"/>
        <v>(月)</v>
      </c>
      <c r="C79" s="62">
        <f t="shared" si="3"/>
        <v>1001218</v>
      </c>
      <c r="D79" s="68">
        <v>562487</v>
      </c>
      <c r="E79" s="68">
        <v>30596</v>
      </c>
      <c r="F79" s="68">
        <v>0</v>
      </c>
      <c r="G79" s="68">
        <v>408135</v>
      </c>
      <c r="H79" s="62">
        <v>0</v>
      </c>
      <c r="I79" s="62">
        <v>0</v>
      </c>
      <c r="J79" s="68">
        <v>532953</v>
      </c>
      <c r="K79" s="68">
        <v>27099</v>
      </c>
      <c r="L79" s="68">
        <v>0</v>
      </c>
      <c r="M79" s="68">
        <v>393060</v>
      </c>
      <c r="N79" s="62">
        <v>0</v>
      </c>
      <c r="O79" s="67">
        <v>0</v>
      </c>
    </row>
    <row r="80" spans="1:15" x14ac:dyDescent="0.55000000000000004">
      <c r="A80" s="115">
        <v>44360</v>
      </c>
      <c r="B80" s="105" t="str">
        <f t="shared" si="2"/>
        <v>(日)</v>
      </c>
      <c r="C80" s="62">
        <f t="shared" si="3"/>
        <v>911040</v>
      </c>
      <c r="D80" s="68">
        <v>562059</v>
      </c>
      <c r="E80" s="68">
        <v>34285</v>
      </c>
      <c r="F80" s="68">
        <v>0</v>
      </c>
      <c r="G80" s="68">
        <v>314696</v>
      </c>
      <c r="H80" s="62">
        <v>0</v>
      </c>
      <c r="I80" s="62">
        <v>0</v>
      </c>
      <c r="J80" s="68">
        <v>528356</v>
      </c>
      <c r="K80" s="68">
        <v>30661</v>
      </c>
      <c r="L80" s="68">
        <v>0</v>
      </c>
      <c r="M80" s="68">
        <v>304254</v>
      </c>
      <c r="N80" s="62">
        <v>0</v>
      </c>
      <c r="O80" s="67">
        <v>0</v>
      </c>
    </row>
    <row r="81" spans="1:15" x14ac:dyDescent="0.55000000000000004">
      <c r="A81" s="115">
        <v>44359</v>
      </c>
      <c r="B81" s="105" t="str">
        <f t="shared" si="2"/>
        <v>(土)</v>
      </c>
      <c r="C81" s="62">
        <f t="shared" si="3"/>
        <v>922619</v>
      </c>
      <c r="D81" s="68">
        <v>618313</v>
      </c>
      <c r="E81" s="68">
        <v>33319</v>
      </c>
      <c r="F81" s="68">
        <v>0</v>
      </c>
      <c r="G81" s="68">
        <v>270987</v>
      </c>
      <c r="H81" s="62">
        <v>0</v>
      </c>
      <c r="I81" s="62">
        <v>0</v>
      </c>
      <c r="J81" s="68">
        <v>585230</v>
      </c>
      <c r="K81" s="68">
        <v>30503</v>
      </c>
      <c r="L81" s="68">
        <v>0</v>
      </c>
      <c r="M81" s="68">
        <v>258319</v>
      </c>
      <c r="N81" s="62">
        <v>0</v>
      </c>
      <c r="O81" s="67">
        <v>0</v>
      </c>
    </row>
    <row r="82" spans="1:15" x14ac:dyDescent="0.55000000000000004">
      <c r="A82" s="115">
        <v>44358</v>
      </c>
      <c r="B82" s="105" t="str">
        <f t="shared" si="2"/>
        <v>(金)</v>
      </c>
      <c r="C82" s="62">
        <f t="shared" si="3"/>
        <v>947164</v>
      </c>
      <c r="D82" s="68">
        <v>657677</v>
      </c>
      <c r="E82" s="68">
        <v>29566</v>
      </c>
      <c r="F82" s="68">
        <v>0</v>
      </c>
      <c r="G82" s="68">
        <v>259921</v>
      </c>
      <c r="H82" s="62">
        <v>0</v>
      </c>
      <c r="I82" s="62">
        <v>0</v>
      </c>
      <c r="J82" s="68">
        <v>624998</v>
      </c>
      <c r="K82" s="68">
        <v>26919</v>
      </c>
      <c r="L82" s="68">
        <v>0</v>
      </c>
      <c r="M82" s="68">
        <v>243478</v>
      </c>
      <c r="N82" s="62">
        <v>0</v>
      </c>
      <c r="O82" s="67">
        <v>0</v>
      </c>
    </row>
    <row r="83" spans="1:15" x14ac:dyDescent="0.55000000000000004">
      <c r="A83" s="115">
        <v>44357</v>
      </c>
      <c r="B83" s="105" t="str">
        <f t="shared" si="2"/>
        <v>(木)</v>
      </c>
      <c r="C83" s="62">
        <f t="shared" si="3"/>
        <v>977438</v>
      </c>
      <c r="D83" s="68">
        <v>652822</v>
      </c>
      <c r="E83" s="68">
        <v>29407</v>
      </c>
      <c r="F83" s="68">
        <v>0</v>
      </c>
      <c r="G83" s="68">
        <v>295209</v>
      </c>
      <c r="H83" s="62">
        <v>0</v>
      </c>
      <c r="I83" s="62">
        <v>0</v>
      </c>
      <c r="J83" s="68">
        <v>623622</v>
      </c>
      <c r="K83" s="68">
        <v>26866</v>
      </c>
      <c r="L83" s="68">
        <v>0</v>
      </c>
      <c r="M83" s="68">
        <v>278193</v>
      </c>
      <c r="N83" s="62">
        <v>0</v>
      </c>
      <c r="O83" s="67">
        <v>0</v>
      </c>
    </row>
    <row r="84" spans="1:15" x14ac:dyDescent="0.55000000000000004">
      <c r="A84" s="115">
        <v>44356</v>
      </c>
      <c r="B84" s="105" t="str">
        <f t="shared" si="2"/>
        <v>(水)</v>
      </c>
      <c r="C84" s="62">
        <f t="shared" si="3"/>
        <v>975525</v>
      </c>
      <c r="D84" s="68">
        <v>668406</v>
      </c>
      <c r="E84" s="68">
        <v>27411</v>
      </c>
      <c r="F84" s="68">
        <v>0</v>
      </c>
      <c r="G84" s="68">
        <v>279708</v>
      </c>
      <c r="H84" s="62">
        <v>0</v>
      </c>
      <c r="I84" s="62">
        <v>0</v>
      </c>
      <c r="J84" s="68">
        <v>639323</v>
      </c>
      <c r="K84" s="68">
        <v>25418</v>
      </c>
      <c r="L84" s="68">
        <v>0</v>
      </c>
      <c r="M84" s="68">
        <v>263981</v>
      </c>
      <c r="N84" s="62">
        <v>0</v>
      </c>
      <c r="O84" s="67">
        <v>0</v>
      </c>
    </row>
    <row r="85" spans="1:15" x14ac:dyDescent="0.55000000000000004">
      <c r="A85" s="115">
        <v>44355</v>
      </c>
      <c r="B85" s="105" t="str">
        <f t="shared" si="2"/>
        <v>(火)</v>
      </c>
      <c r="C85" s="62">
        <f t="shared" si="3"/>
        <v>938834</v>
      </c>
      <c r="D85" s="68">
        <v>683360</v>
      </c>
      <c r="E85" s="68">
        <v>29169</v>
      </c>
      <c r="F85" s="68">
        <v>0</v>
      </c>
      <c r="G85" s="68">
        <v>226305</v>
      </c>
      <c r="H85" s="62">
        <v>0</v>
      </c>
      <c r="I85" s="62">
        <v>0</v>
      </c>
      <c r="J85" s="68">
        <v>656210</v>
      </c>
      <c r="K85" s="68">
        <v>27526</v>
      </c>
      <c r="L85" s="68">
        <v>0</v>
      </c>
      <c r="M85" s="68">
        <v>212638</v>
      </c>
      <c r="N85" s="62">
        <v>0</v>
      </c>
      <c r="O85" s="67">
        <v>0</v>
      </c>
    </row>
    <row r="86" spans="1:15" x14ac:dyDescent="0.55000000000000004">
      <c r="A86" s="115">
        <v>44354</v>
      </c>
      <c r="B86" s="105" t="str">
        <f t="shared" si="2"/>
        <v>(月)</v>
      </c>
      <c r="C86" s="62">
        <f t="shared" si="3"/>
        <v>842905</v>
      </c>
      <c r="D86" s="68">
        <v>628040</v>
      </c>
      <c r="E86" s="68">
        <v>29014</v>
      </c>
      <c r="F86" s="68">
        <v>0</v>
      </c>
      <c r="G86" s="68">
        <v>185851</v>
      </c>
      <c r="H86" s="62">
        <v>0</v>
      </c>
      <c r="I86" s="62">
        <v>0</v>
      </c>
      <c r="J86" s="68">
        <v>605206</v>
      </c>
      <c r="K86" s="68">
        <v>27293</v>
      </c>
      <c r="L86" s="68">
        <v>0</v>
      </c>
      <c r="M86" s="68">
        <v>174821</v>
      </c>
      <c r="N86" s="62">
        <v>0</v>
      </c>
      <c r="O86" s="67">
        <v>0</v>
      </c>
    </row>
    <row r="87" spans="1:15" x14ac:dyDescent="0.55000000000000004">
      <c r="A87" s="65">
        <v>44353</v>
      </c>
      <c r="B87" s="105" t="str">
        <f t="shared" si="2"/>
        <v>(日)</v>
      </c>
      <c r="C87" s="62">
        <f t="shared" si="3"/>
        <v>738343</v>
      </c>
      <c r="D87" s="68">
        <v>537582</v>
      </c>
      <c r="E87" s="68">
        <v>22791</v>
      </c>
      <c r="F87" s="68">
        <v>0</v>
      </c>
      <c r="G87" s="68">
        <v>177970</v>
      </c>
      <c r="H87" s="62">
        <v>0</v>
      </c>
      <c r="I87" s="62">
        <v>0</v>
      </c>
      <c r="J87" s="68">
        <v>516282</v>
      </c>
      <c r="K87" s="68">
        <v>21585</v>
      </c>
      <c r="L87" s="68">
        <v>0</v>
      </c>
      <c r="M87" s="68">
        <v>172487</v>
      </c>
      <c r="N87" s="62">
        <v>0</v>
      </c>
      <c r="O87" s="67">
        <v>0</v>
      </c>
    </row>
    <row r="88" spans="1:15" x14ac:dyDescent="0.55000000000000004">
      <c r="A88" s="65">
        <v>44352</v>
      </c>
      <c r="B88" s="105" t="str">
        <f t="shared" si="2"/>
        <v>(土)</v>
      </c>
      <c r="C88" s="62">
        <f t="shared" si="3"/>
        <v>736891</v>
      </c>
      <c r="D88" s="68">
        <v>592061</v>
      </c>
      <c r="E88" s="68">
        <v>20364</v>
      </c>
      <c r="F88" s="68">
        <v>0</v>
      </c>
      <c r="G88" s="68">
        <v>124466</v>
      </c>
      <c r="H88" s="62">
        <v>0</v>
      </c>
      <c r="I88" s="62">
        <v>0</v>
      </c>
      <c r="J88" s="68">
        <v>568501</v>
      </c>
      <c r="K88" s="68">
        <v>18980</v>
      </c>
      <c r="L88" s="68">
        <v>0</v>
      </c>
      <c r="M88" s="68">
        <v>116323</v>
      </c>
      <c r="N88" s="62">
        <v>0</v>
      </c>
      <c r="O88" s="67">
        <v>0</v>
      </c>
    </row>
    <row r="89" spans="1:15" x14ac:dyDescent="0.55000000000000004">
      <c r="A89" s="65">
        <v>44351</v>
      </c>
      <c r="B89" s="105" t="str">
        <f t="shared" si="2"/>
        <v>(金)</v>
      </c>
      <c r="C89" s="62">
        <f t="shared" si="3"/>
        <v>761769</v>
      </c>
      <c r="D89" s="68">
        <v>625841</v>
      </c>
      <c r="E89" s="68">
        <v>20208</v>
      </c>
      <c r="F89" s="68">
        <v>0</v>
      </c>
      <c r="G89" s="68">
        <v>115720</v>
      </c>
      <c r="H89" s="62">
        <v>0</v>
      </c>
      <c r="I89" s="62">
        <v>0</v>
      </c>
      <c r="J89" s="68">
        <v>600488</v>
      </c>
      <c r="K89" s="68">
        <v>18902</v>
      </c>
      <c r="L89" s="68">
        <v>0</v>
      </c>
      <c r="M89" s="68">
        <v>103343</v>
      </c>
      <c r="N89" s="62">
        <v>0</v>
      </c>
      <c r="O89" s="67">
        <v>0</v>
      </c>
    </row>
    <row r="90" spans="1:15" x14ac:dyDescent="0.55000000000000004">
      <c r="A90" s="65">
        <v>44350</v>
      </c>
      <c r="B90" s="105" t="str">
        <f>"(" &amp; TEXT(A90,"aaa") &amp; ")"</f>
        <v>(木)</v>
      </c>
      <c r="C90" s="62">
        <f t="shared" si="3"/>
        <v>798954</v>
      </c>
      <c r="D90" s="68">
        <v>642969</v>
      </c>
      <c r="E90" s="68">
        <v>19982</v>
      </c>
      <c r="F90" s="68">
        <v>0</v>
      </c>
      <c r="G90" s="68">
        <v>136003</v>
      </c>
      <c r="H90" s="62">
        <v>0</v>
      </c>
      <c r="I90" s="62">
        <v>0</v>
      </c>
      <c r="J90" s="68">
        <v>617822</v>
      </c>
      <c r="K90" s="68">
        <v>18891</v>
      </c>
      <c r="L90" s="68">
        <v>0</v>
      </c>
      <c r="M90" s="68">
        <v>123978</v>
      </c>
      <c r="N90" s="62">
        <v>0</v>
      </c>
      <c r="O90" s="67">
        <v>0</v>
      </c>
    </row>
    <row r="91" spans="1:15" x14ac:dyDescent="0.55000000000000004">
      <c r="A91" s="65">
        <v>44349</v>
      </c>
      <c r="B91" s="105" t="str">
        <f t="shared" ref="B91:B142" si="4">"(" &amp; TEXT(A91,"aaa") &amp; ")"</f>
        <v>(水)</v>
      </c>
      <c r="C91" s="62">
        <f t="shared" si="3"/>
        <v>797247</v>
      </c>
      <c r="D91" s="68">
        <v>639692</v>
      </c>
      <c r="E91" s="68">
        <v>19622</v>
      </c>
      <c r="F91" s="68">
        <v>0</v>
      </c>
      <c r="G91" s="68">
        <v>137933</v>
      </c>
      <c r="H91" s="62">
        <v>0</v>
      </c>
      <c r="I91" s="62">
        <v>0</v>
      </c>
      <c r="J91" s="68">
        <v>616195</v>
      </c>
      <c r="K91" s="68">
        <v>18532</v>
      </c>
      <c r="L91" s="68">
        <v>0</v>
      </c>
      <c r="M91" s="68">
        <v>125919</v>
      </c>
      <c r="N91" s="62">
        <v>0</v>
      </c>
      <c r="O91" s="67">
        <v>0</v>
      </c>
    </row>
    <row r="92" spans="1:15" x14ac:dyDescent="0.55000000000000004">
      <c r="A92" s="65">
        <v>44348</v>
      </c>
      <c r="B92" s="105" t="str">
        <f t="shared" si="4"/>
        <v>(火)</v>
      </c>
      <c r="C92" s="62">
        <f t="shared" si="3"/>
        <v>750120</v>
      </c>
      <c r="D92" s="68">
        <v>619940</v>
      </c>
      <c r="E92" s="68">
        <v>19178</v>
      </c>
      <c r="F92" s="68">
        <v>0</v>
      </c>
      <c r="G92" s="68">
        <v>111002</v>
      </c>
      <c r="H92" s="62">
        <v>0</v>
      </c>
      <c r="I92" s="62">
        <v>0</v>
      </c>
      <c r="J92" s="68">
        <v>597797</v>
      </c>
      <c r="K92" s="68">
        <v>18178</v>
      </c>
      <c r="L92" s="68">
        <v>0</v>
      </c>
      <c r="M92" s="68">
        <v>99364</v>
      </c>
      <c r="N92" s="62">
        <v>0</v>
      </c>
      <c r="O92" s="67">
        <v>0</v>
      </c>
    </row>
    <row r="93" spans="1:15" x14ac:dyDescent="0.55000000000000004">
      <c r="A93" s="65">
        <v>44347</v>
      </c>
      <c r="B93" s="105" t="str">
        <f t="shared" si="4"/>
        <v>(月)</v>
      </c>
      <c r="C93" s="62">
        <f t="shared" si="3"/>
        <v>627426</v>
      </c>
      <c r="D93" s="68">
        <v>514126</v>
      </c>
      <c r="E93" s="68">
        <v>18341</v>
      </c>
      <c r="F93" s="68">
        <v>0</v>
      </c>
      <c r="G93" s="68">
        <v>94959</v>
      </c>
      <c r="H93" s="62">
        <v>0</v>
      </c>
      <c r="I93" s="62">
        <v>0</v>
      </c>
      <c r="J93" s="68">
        <v>492568</v>
      </c>
      <c r="K93" s="68">
        <v>17218</v>
      </c>
      <c r="L93" s="68">
        <v>0</v>
      </c>
      <c r="M93" s="68">
        <v>77797</v>
      </c>
      <c r="N93" s="62">
        <v>0</v>
      </c>
      <c r="O93" s="67">
        <v>0</v>
      </c>
    </row>
    <row r="94" spans="1:15" x14ac:dyDescent="0.55000000000000004">
      <c r="A94" s="65">
        <v>44346</v>
      </c>
      <c r="B94" s="105" t="str">
        <f t="shared" si="4"/>
        <v>(日)</v>
      </c>
      <c r="C94" s="62">
        <f t="shared" si="3"/>
        <v>526579</v>
      </c>
      <c r="D94" s="68">
        <v>445519</v>
      </c>
      <c r="E94" s="68">
        <v>15899</v>
      </c>
      <c r="F94" s="68">
        <v>0</v>
      </c>
      <c r="G94" s="68">
        <v>65161</v>
      </c>
      <c r="H94" s="62">
        <v>0</v>
      </c>
      <c r="I94" s="62">
        <v>0</v>
      </c>
      <c r="J94" s="68">
        <v>429928</v>
      </c>
      <c r="K94" s="68">
        <v>15108</v>
      </c>
      <c r="L94" s="68">
        <v>0</v>
      </c>
      <c r="M94" s="68">
        <v>59067</v>
      </c>
      <c r="N94" s="62">
        <v>0</v>
      </c>
      <c r="O94" s="67">
        <v>0</v>
      </c>
    </row>
    <row r="95" spans="1:15" x14ac:dyDescent="0.55000000000000004">
      <c r="A95" s="65">
        <v>44345</v>
      </c>
      <c r="B95" s="105" t="str">
        <f t="shared" si="4"/>
        <v>(土)</v>
      </c>
      <c r="C95" s="62">
        <f t="shared" si="3"/>
        <v>531212</v>
      </c>
      <c r="D95" s="68">
        <v>457286</v>
      </c>
      <c r="E95" s="68">
        <v>15514</v>
      </c>
      <c r="F95" s="68">
        <v>0</v>
      </c>
      <c r="G95" s="68">
        <v>58412</v>
      </c>
      <c r="H95" s="62">
        <v>0</v>
      </c>
      <c r="I95" s="62">
        <v>0</v>
      </c>
      <c r="J95" s="68">
        <v>435678</v>
      </c>
      <c r="K95" s="68">
        <v>14686</v>
      </c>
      <c r="L95" s="68">
        <v>0</v>
      </c>
      <c r="M95" s="68">
        <v>47101</v>
      </c>
      <c r="N95" s="62">
        <v>0</v>
      </c>
      <c r="O95" s="67">
        <v>0</v>
      </c>
    </row>
    <row r="96" spans="1:15" x14ac:dyDescent="0.55000000000000004">
      <c r="A96" s="65">
        <v>44344</v>
      </c>
      <c r="B96" s="105" t="str">
        <f t="shared" si="4"/>
        <v>(金)</v>
      </c>
      <c r="C96" s="62">
        <f t="shared" si="3"/>
        <v>573838</v>
      </c>
      <c r="D96" s="68">
        <v>513677</v>
      </c>
      <c r="E96" s="68">
        <v>14254</v>
      </c>
      <c r="F96" s="68">
        <v>0</v>
      </c>
      <c r="G96" s="68">
        <v>45907</v>
      </c>
      <c r="H96" s="62">
        <v>0</v>
      </c>
      <c r="I96" s="62">
        <v>0</v>
      </c>
      <c r="J96" s="68">
        <v>485793</v>
      </c>
      <c r="K96" s="68">
        <v>13500</v>
      </c>
      <c r="L96" s="68">
        <v>0</v>
      </c>
      <c r="M96" s="68">
        <v>29898</v>
      </c>
      <c r="N96" s="62">
        <v>0</v>
      </c>
      <c r="O96" s="67">
        <v>0</v>
      </c>
    </row>
    <row r="97" spans="1:15" x14ac:dyDescent="0.55000000000000004">
      <c r="A97" s="65">
        <v>44343</v>
      </c>
      <c r="B97" s="105" t="str">
        <f t="shared" si="4"/>
        <v>(木)</v>
      </c>
      <c r="C97" s="62">
        <f t="shared" si="3"/>
        <v>596792</v>
      </c>
      <c r="D97" s="68">
        <v>539547</v>
      </c>
      <c r="E97" s="68">
        <v>12398</v>
      </c>
      <c r="F97" s="68">
        <v>0</v>
      </c>
      <c r="G97" s="68">
        <v>44847</v>
      </c>
      <c r="H97" s="62">
        <v>0</v>
      </c>
      <c r="I97" s="62">
        <v>0</v>
      </c>
      <c r="J97" s="68">
        <v>511067</v>
      </c>
      <c r="K97" s="68">
        <v>11800</v>
      </c>
      <c r="L97" s="68">
        <v>0</v>
      </c>
      <c r="M97" s="68">
        <v>32029</v>
      </c>
      <c r="N97" s="62">
        <v>0</v>
      </c>
      <c r="O97" s="67">
        <v>0</v>
      </c>
    </row>
    <row r="98" spans="1:15" x14ac:dyDescent="0.55000000000000004">
      <c r="A98" s="65">
        <v>44342</v>
      </c>
      <c r="B98" s="105" t="str">
        <f t="shared" si="4"/>
        <v>(水)</v>
      </c>
      <c r="C98" s="62">
        <f t="shared" si="3"/>
        <v>584361</v>
      </c>
      <c r="D98" s="68">
        <v>560676</v>
      </c>
      <c r="E98" s="68">
        <v>11477</v>
      </c>
      <c r="F98" s="68">
        <v>0</v>
      </c>
      <c r="G98" s="68">
        <v>12208</v>
      </c>
      <c r="H98" s="62">
        <v>0</v>
      </c>
      <c r="I98" s="62">
        <v>0</v>
      </c>
      <c r="J98" s="68">
        <v>529578</v>
      </c>
      <c r="K98" s="68">
        <v>10809</v>
      </c>
      <c r="L98" s="68">
        <v>0</v>
      </c>
      <c r="M98" s="68">
        <v>9072</v>
      </c>
      <c r="N98" s="62">
        <v>0</v>
      </c>
      <c r="O98" s="67">
        <v>0</v>
      </c>
    </row>
    <row r="99" spans="1:15" x14ac:dyDescent="0.55000000000000004">
      <c r="A99" s="65">
        <v>44341</v>
      </c>
      <c r="B99" s="105" t="str">
        <f t="shared" si="4"/>
        <v>(火)</v>
      </c>
      <c r="C99" s="62">
        <f t="shared" si="3"/>
        <v>526360</v>
      </c>
      <c r="D99" s="68">
        <v>505613</v>
      </c>
      <c r="E99" s="68">
        <v>9776</v>
      </c>
      <c r="F99" s="68">
        <v>0</v>
      </c>
      <c r="G99" s="68">
        <v>10971</v>
      </c>
      <c r="H99" s="62">
        <v>0</v>
      </c>
      <c r="I99" s="62">
        <v>0</v>
      </c>
      <c r="J99" s="68">
        <v>478132</v>
      </c>
      <c r="K99" s="68">
        <v>9317</v>
      </c>
      <c r="L99" s="68">
        <v>0</v>
      </c>
      <c r="M99" s="68">
        <v>7704</v>
      </c>
      <c r="N99" s="62">
        <v>0</v>
      </c>
      <c r="O99" s="67">
        <v>0</v>
      </c>
    </row>
    <row r="100" spans="1:15" x14ac:dyDescent="0.55000000000000004">
      <c r="A100" s="65">
        <v>44340</v>
      </c>
      <c r="B100" s="105" t="str">
        <f t="shared" si="4"/>
        <v>(月)</v>
      </c>
      <c r="C100" s="62">
        <f t="shared" si="3"/>
        <v>456628</v>
      </c>
      <c r="D100" s="68">
        <v>436541</v>
      </c>
      <c r="E100" s="68">
        <v>9826</v>
      </c>
      <c r="F100" s="68">
        <v>0</v>
      </c>
      <c r="G100" s="68">
        <v>10261</v>
      </c>
      <c r="H100" s="62">
        <v>0</v>
      </c>
      <c r="I100" s="62">
        <v>0</v>
      </c>
      <c r="J100" s="68">
        <v>414428</v>
      </c>
      <c r="K100" s="68">
        <v>9334</v>
      </c>
      <c r="L100" s="68">
        <v>0</v>
      </c>
      <c r="M100" s="68">
        <v>7010</v>
      </c>
      <c r="N100" s="62">
        <v>0</v>
      </c>
      <c r="O100" s="67">
        <v>0</v>
      </c>
    </row>
    <row r="101" spans="1:15" x14ac:dyDescent="0.55000000000000004">
      <c r="A101" s="65">
        <v>44339</v>
      </c>
      <c r="B101" s="105" t="str">
        <f t="shared" si="4"/>
        <v>(日)</v>
      </c>
      <c r="C101" s="62">
        <f t="shared" si="3"/>
        <v>350402</v>
      </c>
      <c r="D101" s="68">
        <v>325254</v>
      </c>
      <c r="E101" s="68">
        <v>0</v>
      </c>
      <c r="F101" s="68">
        <v>0</v>
      </c>
      <c r="G101" s="68">
        <v>25148</v>
      </c>
      <c r="H101" s="62">
        <v>0</v>
      </c>
      <c r="I101" s="62">
        <v>0</v>
      </c>
      <c r="J101" s="68">
        <v>312805</v>
      </c>
      <c r="K101" s="68">
        <v>0</v>
      </c>
      <c r="L101" s="68">
        <v>0</v>
      </c>
      <c r="M101" s="68">
        <v>20679</v>
      </c>
      <c r="N101" s="62">
        <v>0</v>
      </c>
      <c r="O101" s="67">
        <v>0</v>
      </c>
    </row>
    <row r="102" spans="1:15" x14ac:dyDescent="0.55000000000000004">
      <c r="A102" s="65">
        <v>44338</v>
      </c>
      <c r="B102" s="105" t="str">
        <f t="shared" si="4"/>
        <v>(土)</v>
      </c>
      <c r="C102" s="62">
        <f t="shared" si="3"/>
        <v>326346</v>
      </c>
      <c r="D102" s="68">
        <v>284090</v>
      </c>
      <c r="E102" s="68">
        <v>0</v>
      </c>
      <c r="F102" s="68">
        <v>0</v>
      </c>
      <c r="G102" s="68">
        <v>42256</v>
      </c>
      <c r="H102" s="62">
        <v>0</v>
      </c>
      <c r="I102" s="62">
        <v>0</v>
      </c>
      <c r="J102" s="68">
        <v>267559</v>
      </c>
      <c r="K102" s="68">
        <v>0</v>
      </c>
      <c r="L102" s="68">
        <v>0</v>
      </c>
      <c r="M102" s="68">
        <v>22806</v>
      </c>
      <c r="N102" s="62">
        <v>0</v>
      </c>
      <c r="O102" s="67">
        <v>0</v>
      </c>
    </row>
    <row r="103" spans="1:15" x14ac:dyDescent="0.55000000000000004">
      <c r="A103" s="65">
        <v>44337</v>
      </c>
      <c r="B103" s="105" t="str">
        <f t="shared" si="4"/>
        <v>(金)</v>
      </c>
      <c r="C103" s="62">
        <f t="shared" si="3"/>
        <v>339259</v>
      </c>
      <c r="D103" s="68">
        <v>278852</v>
      </c>
      <c r="E103" s="68">
        <v>0</v>
      </c>
      <c r="F103" s="68">
        <v>0</v>
      </c>
      <c r="G103" s="68">
        <v>60407</v>
      </c>
      <c r="H103" s="62">
        <v>0</v>
      </c>
      <c r="I103" s="62">
        <v>0</v>
      </c>
      <c r="J103" s="68">
        <v>253807</v>
      </c>
      <c r="K103" s="68">
        <v>0</v>
      </c>
      <c r="L103" s="68">
        <v>0</v>
      </c>
      <c r="M103" s="68">
        <v>25401</v>
      </c>
      <c r="N103" s="62">
        <v>0</v>
      </c>
      <c r="O103" s="67">
        <v>0</v>
      </c>
    </row>
    <row r="104" spans="1:15" x14ac:dyDescent="0.55000000000000004">
      <c r="A104" s="65">
        <v>44336</v>
      </c>
      <c r="B104" s="105" t="str">
        <f t="shared" si="4"/>
        <v>(木)</v>
      </c>
      <c r="C104" s="62">
        <f t="shared" si="3"/>
        <v>346635</v>
      </c>
      <c r="D104" s="68">
        <v>320443</v>
      </c>
      <c r="E104" s="68">
        <v>0</v>
      </c>
      <c r="F104" s="68">
        <v>0</v>
      </c>
      <c r="G104" s="68">
        <v>26192</v>
      </c>
      <c r="H104" s="62">
        <v>0</v>
      </c>
      <c r="I104" s="62">
        <v>0</v>
      </c>
      <c r="J104" s="68">
        <v>293350</v>
      </c>
      <c r="K104" s="68">
        <v>0</v>
      </c>
      <c r="L104" s="68">
        <v>0</v>
      </c>
      <c r="M104" s="68">
        <v>13900</v>
      </c>
      <c r="N104" s="62">
        <v>0</v>
      </c>
      <c r="O104" s="67">
        <v>0</v>
      </c>
    </row>
    <row r="105" spans="1:15" x14ac:dyDescent="0.55000000000000004">
      <c r="A105" s="65">
        <v>44335</v>
      </c>
      <c r="B105" s="105" t="str">
        <f t="shared" si="4"/>
        <v>(水)</v>
      </c>
      <c r="C105" s="62">
        <f t="shared" si="3"/>
        <v>378833</v>
      </c>
      <c r="D105" s="68">
        <v>306981</v>
      </c>
      <c r="E105" s="68">
        <v>0</v>
      </c>
      <c r="F105" s="68">
        <v>0</v>
      </c>
      <c r="G105" s="68">
        <v>71852</v>
      </c>
      <c r="H105" s="62">
        <v>0</v>
      </c>
      <c r="I105" s="62">
        <v>0</v>
      </c>
      <c r="J105" s="68">
        <v>281925</v>
      </c>
      <c r="K105" s="68">
        <v>0</v>
      </c>
      <c r="L105" s="68">
        <v>0</v>
      </c>
      <c r="M105" s="68">
        <v>33946</v>
      </c>
      <c r="N105" s="62">
        <v>0</v>
      </c>
      <c r="O105" s="67">
        <v>0</v>
      </c>
    </row>
    <row r="106" spans="1:15" x14ac:dyDescent="0.55000000000000004">
      <c r="A106" s="65">
        <v>44334</v>
      </c>
      <c r="B106" s="105" t="str">
        <f t="shared" si="4"/>
        <v>(火)</v>
      </c>
      <c r="C106" s="62">
        <f t="shared" si="3"/>
        <v>320776</v>
      </c>
      <c r="D106" s="68">
        <v>252906</v>
      </c>
      <c r="E106" s="68">
        <v>0</v>
      </c>
      <c r="F106" s="68">
        <v>0</v>
      </c>
      <c r="G106" s="68">
        <v>67870</v>
      </c>
      <c r="H106" s="62">
        <v>0</v>
      </c>
      <c r="I106" s="62">
        <v>0</v>
      </c>
      <c r="J106" s="68">
        <v>231298</v>
      </c>
      <c r="K106" s="68">
        <v>0</v>
      </c>
      <c r="L106" s="68">
        <v>0</v>
      </c>
      <c r="M106" s="68">
        <v>35172</v>
      </c>
      <c r="N106" s="62">
        <v>0</v>
      </c>
      <c r="O106" s="67">
        <v>0</v>
      </c>
    </row>
    <row r="107" spans="1:15" x14ac:dyDescent="0.55000000000000004">
      <c r="A107" s="65">
        <v>44333</v>
      </c>
      <c r="B107" s="105" t="str">
        <f t="shared" si="4"/>
        <v>(月)</v>
      </c>
      <c r="C107" s="62">
        <f t="shared" si="3"/>
        <v>263449</v>
      </c>
      <c r="D107" s="68">
        <v>210195</v>
      </c>
      <c r="E107" s="68">
        <v>0</v>
      </c>
      <c r="F107" s="68">
        <v>0</v>
      </c>
      <c r="G107" s="68">
        <v>53254</v>
      </c>
      <c r="H107" s="62">
        <v>0</v>
      </c>
      <c r="I107" s="62">
        <v>0</v>
      </c>
      <c r="J107" s="68">
        <v>191960</v>
      </c>
      <c r="K107" s="68">
        <v>0</v>
      </c>
      <c r="L107" s="68">
        <v>0</v>
      </c>
      <c r="M107" s="68">
        <v>26484</v>
      </c>
      <c r="N107" s="62">
        <v>0</v>
      </c>
      <c r="O107" s="67">
        <v>0</v>
      </c>
    </row>
    <row r="108" spans="1:15" x14ac:dyDescent="0.55000000000000004">
      <c r="A108" s="65">
        <v>44332</v>
      </c>
      <c r="B108" s="105" t="str">
        <f t="shared" si="4"/>
        <v>(日)</v>
      </c>
      <c r="C108" s="62">
        <f t="shared" si="3"/>
        <v>207633</v>
      </c>
      <c r="D108" s="68">
        <v>186500</v>
      </c>
      <c r="E108" s="68">
        <v>0</v>
      </c>
      <c r="F108" s="68">
        <v>0</v>
      </c>
      <c r="G108" s="68">
        <v>21133</v>
      </c>
      <c r="H108" s="62">
        <v>0</v>
      </c>
      <c r="I108" s="62">
        <v>0</v>
      </c>
      <c r="J108" s="68">
        <v>178857</v>
      </c>
      <c r="K108" s="68">
        <v>0</v>
      </c>
      <c r="L108" s="68">
        <v>0</v>
      </c>
      <c r="M108" s="68">
        <v>14781</v>
      </c>
      <c r="N108" s="62">
        <v>0</v>
      </c>
      <c r="O108" s="67">
        <v>0</v>
      </c>
    </row>
    <row r="109" spans="1:15" x14ac:dyDescent="0.55000000000000004">
      <c r="A109" s="65">
        <v>44331</v>
      </c>
      <c r="B109" s="105" t="str">
        <f t="shared" si="4"/>
        <v>(土)</v>
      </c>
      <c r="C109" s="62">
        <f t="shared" si="3"/>
        <v>171592</v>
      </c>
      <c r="D109" s="68">
        <v>137116</v>
      </c>
      <c r="E109" s="68">
        <v>0</v>
      </c>
      <c r="F109" s="68">
        <v>0</v>
      </c>
      <c r="G109" s="68">
        <v>34476</v>
      </c>
      <c r="H109" s="62">
        <v>0</v>
      </c>
      <c r="I109" s="62">
        <v>0</v>
      </c>
      <c r="J109" s="68">
        <v>125409</v>
      </c>
      <c r="K109" s="68">
        <v>0</v>
      </c>
      <c r="L109" s="68">
        <v>0</v>
      </c>
      <c r="M109" s="68">
        <v>15995</v>
      </c>
      <c r="N109" s="62">
        <v>0</v>
      </c>
      <c r="O109" s="67">
        <v>0</v>
      </c>
    </row>
    <row r="110" spans="1:15" x14ac:dyDescent="0.55000000000000004">
      <c r="A110" s="65">
        <v>44330</v>
      </c>
      <c r="B110" s="105" t="str">
        <f t="shared" si="4"/>
        <v>(金)</v>
      </c>
      <c r="C110" s="62">
        <f t="shared" si="3"/>
        <v>185916</v>
      </c>
      <c r="D110" s="68">
        <v>136411</v>
      </c>
      <c r="E110" s="68">
        <v>0</v>
      </c>
      <c r="F110" s="68">
        <v>0</v>
      </c>
      <c r="G110" s="68">
        <v>49505</v>
      </c>
      <c r="H110" s="62">
        <v>0</v>
      </c>
      <c r="I110" s="62">
        <v>0</v>
      </c>
      <c r="J110" s="68">
        <v>114507</v>
      </c>
      <c r="K110" s="68">
        <v>0</v>
      </c>
      <c r="L110" s="68">
        <v>0</v>
      </c>
      <c r="M110" s="68">
        <v>18520</v>
      </c>
      <c r="N110" s="62">
        <v>0</v>
      </c>
      <c r="O110" s="67">
        <v>0</v>
      </c>
    </row>
    <row r="111" spans="1:15" x14ac:dyDescent="0.55000000000000004">
      <c r="A111" s="65">
        <v>44329</v>
      </c>
      <c r="B111" s="105" t="str">
        <f t="shared" si="4"/>
        <v>(木)</v>
      </c>
      <c r="C111" s="62">
        <f t="shared" si="3"/>
        <v>210267</v>
      </c>
      <c r="D111" s="68">
        <v>157461</v>
      </c>
      <c r="E111" s="68">
        <v>0</v>
      </c>
      <c r="F111" s="68">
        <v>0</v>
      </c>
      <c r="G111" s="68">
        <v>52806</v>
      </c>
      <c r="H111" s="62">
        <v>0</v>
      </c>
      <c r="I111" s="62">
        <v>0</v>
      </c>
      <c r="J111" s="68">
        <v>136097</v>
      </c>
      <c r="K111" s="68">
        <v>0</v>
      </c>
      <c r="L111" s="68">
        <v>0</v>
      </c>
      <c r="M111" s="68">
        <v>25000</v>
      </c>
      <c r="N111" s="62">
        <v>0</v>
      </c>
      <c r="O111" s="67">
        <v>0</v>
      </c>
    </row>
    <row r="112" spans="1:15" x14ac:dyDescent="0.55000000000000004">
      <c r="A112" s="65">
        <v>44328</v>
      </c>
      <c r="B112" s="105" t="str">
        <f t="shared" si="4"/>
        <v>(水)</v>
      </c>
      <c r="C112" s="62">
        <f t="shared" si="3"/>
        <v>216093</v>
      </c>
      <c r="D112" s="68">
        <v>161532</v>
      </c>
      <c r="E112" s="68">
        <v>0</v>
      </c>
      <c r="F112" s="68">
        <v>0</v>
      </c>
      <c r="G112" s="68">
        <v>54561</v>
      </c>
      <c r="H112" s="62">
        <v>0</v>
      </c>
      <c r="I112" s="62">
        <v>0</v>
      </c>
      <c r="J112" s="68">
        <v>139418</v>
      </c>
      <c r="K112" s="68">
        <v>0</v>
      </c>
      <c r="L112" s="68">
        <v>0</v>
      </c>
      <c r="M112" s="68">
        <v>26246</v>
      </c>
      <c r="N112" s="62">
        <v>0</v>
      </c>
      <c r="O112" s="67">
        <v>0</v>
      </c>
    </row>
    <row r="113" spans="1:15" x14ac:dyDescent="0.55000000000000004">
      <c r="A113" s="65">
        <v>44327</v>
      </c>
      <c r="B113" s="105" t="str">
        <f t="shared" si="4"/>
        <v>(火)</v>
      </c>
      <c r="C113" s="62">
        <f t="shared" si="3"/>
        <v>177024</v>
      </c>
      <c r="D113" s="68">
        <v>131079</v>
      </c>
      <c r="E113" s="68">
        <v>0</v>
      </c>
      <c r="F113" s="68">
        <v>0</v>
      </c>
      <c r="G113" s="68">
        <v>45945</v>
      </c>
      <c r="H113" s="62">
        <v>0</v>
      </c>
      <c r="I113" s="62">
        <v>0</v>
      </c>
      <c r="J113" s="68">
        <v>109372</v>
      </c>
      <c r="K113" s="68">
        <v>0</v>
      </c>
      <c r="L113" s="68">
        <v>0</v>
      </c>
      <c r="M113" s="68">
        <v>22339</v>
      </c>
      <c r="N113" s="62">
        <v>0</v>
      </c>
      <c r="O113" s="67">
        <v>0</v>
      </c>
    </row>
    <row r="114" spans="1:15" x14ac:dyDescent="0.55000000000000004">
      <c r="A114" s="65">
        <v>44326</v>
      </c>
      <c r="B114" s="105" t="str">
        <f t="shared" si="4"/>
        <v>(月)</v>
      </c>
      <c r="C114" s="62">
        <f t="shared" si="3"/>
        <v>135446</v>
      </c>
      <c r="D114" s="68">
        <v>105528</v>
      </c>
      <c r="E114" s="68">
        <v>0</v>
      </c>
      <c r="F114" s="68">
        <v>0</v>
      </c>
      <c r="G114" s="68">
        <v>29918</v>
      </c>
      <c r="H114" s="62">
        <v>0</v>
      </c>
      <c r="I114" s="62">
        <v>0</v>
      </c>
      <c r="J114" s="68">
        <v>86493</v>
      </c>
      <c r="K114" s="68">
        <v>0</v>
      </c>
      <c r="L114" s="68">
        <v>0</v>
      </c>
      <c r="M114" s="68">
        <v>14233</v>
      </c>
      <c r="N114" s="62">
        <v>0</v>
      </c>
      <c r="O114" s="67">
        <v>0</v>
      </c>
    </row>
    <row r="115" spans="1:15" x14ac:dyDescent="0.55000000000000004">
      <c r="A115" s="65">
        <v>44325</v>
      </c>
      <c r="B115" s="105" t="str">
        <f t="shared" si="4"/>
        <v>(日)</v>
      </c>
      <c r="C115" s="62">
        <f t="shared" si="3"/>
        <v>82497</v>
      </c>
      <c r="D115" s="68">
        <v>74072</v>
      </c>
      <c r="E115" s="68">
        <v>0</v>
      </c>
      <c r="F115" s="68">
        <v>0</v>
      </c>
      <c r="G115" s="68">
        <v>8425</v>
      </c>
      <c r="H115" s="62">
        <v>0</v>
      </c>
      <c r="I115" s="62">
        <v>0</v>
      </c>
      <c r="J115" s="68">
        <v>66867</v>
      </c>
      <c r="K115" s="68">
        <v>0</v>
      </c>
      <c r="L115" s="68">
        <v>0</v>
      </c>
      <c r="M115" s="68">
        <v>5807</v>
      </c>
      <c r="N115" s="62">
        <v>0</v>
      </c>
      <c r="O115" s="67">
        <v>0</v>
      </c>
    </row>
    <row r="116" spans="1:15" x14ac:dyDescent="0.55000000000000004">
      <c r="A116" s="65">
        <v>44324</v>
      </c>
      <c r="B116" s="105" t="str">
        <f t="shared" si="4"/>
        <v>(土)</v>
      </c>
      <c r="C116" s="62">
        <f t="shared" si="3"/>
        <v>69000</v>
      </c>
      <c r="D116" s="68">
        <v>61344</v>
      </c>
      <c r="E116" s="68">
        <v>0</v>
      </c>
      <c r="F116" s="68">
        <v>0</v>
      </c>
      <c r="G116" s="68">
        <v>7656</v>
      </c>
      <c r="H116" s="62">
        <v>0</v>
      </c>
      <c r="I116" s="62">
        <v>0</v>
      </c>
      <c r="J116" s="68">
        <v>49872</v>
      </c>
      <c r="K116" s="68">
        <v>0</v>
      </c>
      <c r="L116" s="68">
        <v>0</v>
      </c>
      <c r="M116" s="68">
        <v>3974</v>
      </c>
      <c r="N116" s="62">
        <v>0</v>
      </c>
      <c r="O116" s="67">
        <v>0</v>
      </c>
    </row>
    <row r="117" spans="1:15" x14ac:dyDescent="0.55000000000000004">
      <c r="A117" s="65">
        <v>44323</v>
      </c>
      <c r="B117" s="105" t="str">
        <f t="shared" si="4"/>
        <v>(金)</v>
      </c>
      <c r="C117" s="62">
        <f t="shared" si="3"/>
        <v>60228</v>
      </c>
      <c r="D117" s="68">
        <v>49359</v>
      </c>
      <c r="E117" s="68">
        <v>0</v>
      </c>
      <c r="F117" s="68">
        <v>0</v>
      </c>
      <c r="G117" s="68">
        <v>10869</v>
      </c>
      <c r="H117" s="62">
        <v>0</v>
      </c>
      <c r="I117" s="62">
        <v>0</v>
      </c>
      <c r="J117" s="68">
        <v>32893</v>
      </c>
      <c r="K117" s="68">
        <v>0</v>
      </c>
      <c r="L117" s="68">
        <v>0</v>
      </c>
      <c r="M117" s="68">
        <v>4734</v>
      </c>
      <c r="N117" s="62">
        <v>0</v>
      </c>
      <c r="O117" s="67">
        <v>0</v>
      </c>
    </row>
    <row r="118" spans="1:15" x14ac:dyDescent="0.55000000000000004">
      <c r="A118" s="65">
        <v>44322</v>
      </c>
      <c r="B118" s="105" t="str">
        <f t="shared" si="4"/>
        <v>(木)</v>
      </c>
      <c r="C118" s="62">
        <f t="shared" si="3"/>
        <v>55849</v>
      </c>
      <c r="D118" s="68">
        <v>47345</v>
      </c>
      <c r="E118" s="68">
        <v>0</v>
      </c>
      <c r="F118" s="68">
        <v>0</v>
      </c>
      <c r="G118" s="68">
        <v>8504</v>
      </c>
      <c r="H118" s="62">
        <v>0</v>
      </c>
      <c r="I118" s="62">
        <v>0</v>
      </c>
      <c r="J118" s="68">
        <v>34021</v>
      </c>
      <c r="K118" s="68">
        <v>0</v>
      </c>
      <c r="L118" s="68">
        <v>0</v>
      </c>
      <c r="M118" s="68">
        <v>4814</v>
      </c>
      <c r="N118" s="62">
        <v>0</v>
      </c>
      <c r="O118" s="67">
        <v>0</v>
      </c>
    </row>
    <row r="119" spans="1:15" x14ac:dyDescent="0.55000000000000004">
      <c r="A119" s="65">
        <v>44321</v>
      </c>
      <c r="B119" s="105" t="str">
        <f t="shared" si="4"/>
        <v>(水)</v>
      </c>
      <c r="C119" s="62">
        <f t="shared" si="3"/>
        <v>10634</v>
      </c>
      <c r="D119" s="68">
        <v>9709</v>
      </c>
      <c r="E119" s="68">
        <v>0</v>
      </c>
      <c r="F119" s="68">
        <v>0</v>
      </c>
      <c r="G119" s="68">
        <v>925</v>
      </c>
      <c r="H119" s="62">
        <v>0</v>
      </c>
      <c r="I119" s="62">
        <v>0</v>
      </c>
      <c r="J119" s="68">
        <v>8332</v>
      </c>
      <c r="K119" s="68">
        <v>0</v>
      </c>
      <c r="L119" s="68">
        <v>0</v>
      </c>
      <c r="M119" s="68">
        <v>751</v>
      </c>
      <c r="N119" s="62">
        <v>0</v>
      </c>
      <c r="O119" s="67">
        <v>0</v>
      </c>
    </row>
    <row r="120" spans="1:15" x14ac:dyDescent="0.55000000000000004">
      <c r="A120" s="65">
        <v>44320</v>
      </c>
      <c r="B120" s="105" t="str">
        <f t="shared" si="4"/>
        <v>(火)</v>
      </c>
      <c r="C120" s="62">
        <f t="shared" si="3"/>
        <v>9177</v>
      </c>
      <c r="D120" s="68">
        <v>8423</v>
      </c>
      <c r="E120" s="68">
        <v>0</v>
      </c>
      <c r="F120" s="68">
        <v>0</v>
      </c>
      <c r="G120" s="68">
        <v>754</v>
      </c>
      <c r="H120" s="62">
        <v>0</v>
      </c>
      <c r="I120" s="62">
        <v>0</v>
      </c>
      <c r="J120" s="68">
        <v>6826</v>
      </c>
      <c r="K120" s="68">
        <v>0</v>
      </c>
      <c r="L120" s="68">
        <v>0</v>
      </c>
      <c r="M120" s="68">
        <v>543</v>
      </c>
      <c r="N120" s="62">
        <v>0</v>
      </c>
      <c r="O120" s="67">
        <v>0</v>
      </c>
    </row>
    <row r="121" spans="1:15" x14ac:dyDescent="0.55000000000000004">
      <c r="A121" s="65">
        <v>44319</v>
      </c>
      <c r="B121" s="105" t="str">
        <f t="shared" si="4"/>
        <v>(月)</v>
      </c>
      <c r="C121" s="62">
        <f t="shared" si="3"/>
        <v>8335</v>
      </c>
      <c r="D121" s="68">
        <v>7481</v>
      </c>
      <c r="E121" s="68">
        <v>0</v>
      </c>
      <c r="F121" s="68">
        <v>0</v>
      </c>
      <c r="G121" s="68">
        <v>854</v>
      </c>
      <c r="H121" s="62">
        <v>0</v>
      </c>
      <c r="I121" s="62">
        <v>0</v>
      </c>
      <c r="J121" s="68">
        <v>5854</v>
      </c>
      <c r="K121" s="68">
        <v>0</v>
      </c>
      <c r="L121" s="68">
        <v>0</v>
      </c>
      <c r="M121" s="68">
        <v>785</v>
      </c>
      <c r="N121" s="62">
        <v>0</v>
      </c>
      <c r="O121" s="67">
        <v>0</v>
      </c>
    </row>
    <row r="122" spans="1:15" x14ac:dyDescent="0.55000000000000004">
      <c r="A122" s="65">
        <v>44318</v>
      </c>
      <c r="B122" s="105" t="str">
        <f t="shared" si="4"/>
        <v>(日)</v>
      </c>
      <c r="C122" s="62">
        <f t="shared" si="3"/>
        <v>25639</v>
      </c>
      <c r="D122" s="68">
        <v>25639</v>
      </c>
      <c r="E122" s="68">
        <v>0</v>
      </c>
      <c r="F122" s="68">
        <v>0</v>
      </c>
      <c r="G122" s="68">
        <v>0</v>
      </c>
      <c r="H122" s="62">
        <v>0</v>
      </c>
      <c r="I122" s="62">
        <v>0</v>
      </c>
      <c r="J122" s="68">
        <v>20618</v>
      </c>
      <c r="K122" s="68">
        <v>0</v>
      </c>
      <c r="L122" s="68">
        <v>0</v>
      </c>
      <c r="M122" s="68">
        <v>0</v>
      </c>
      <c r="N122" s="62">
        <v>0</v>
      </c>
      <c r="O122" s="67">
        <v>0</v>
      </c>
    </row>
    <row r="123" spans="1:15" x14ac:dyDescent="0.55000000000000004">
      <c r="A123" s="65">
        <v>44317</v>
      </c>
      <c r="B123" s="105" t="str">
        <f t="shared" si="4"/>
        <v>(土)</v>
      </c>
      <c r="C123" s="62">
        <f t="shared" si="3"/>
        <v>40024</v>
      </c>
      <c r="D123" s="68">
        <v>40024</v>
      </c>
      <c r="E123" s="68">
        <v>0</v>
      </c>
      <c r="F123" s="68">
        <v>0</v>
      </c>
      <c r="G123" s="68">
        <v>0</v>
      </c>
      <c r="H123" s="62">
        <v>0</v>
      </c>
      <c r="I123" s="62">
        <v>0</v>
      </c>
      <c r="J123" s="68">
        <v>21961</v>
      </c>
      <c r="K123" s="68">
        <v>0</v>
      </c>
      <c r="L123" s="68">
        <v>0</v>
      </c>
      <c r="M123" s="68">
        <v>0</v>
      </c>
      <c r="N123" s="62">
        <v>0</v>
      </c>
      <c r="O123" s="67">
        <v>0</v>
      </c>
    </row>
    <row r="124" spans="1:15" x14ac:dyDescent="0.55000000000000004">
      <c r="A124" s="65">
        <v>44316</v>
      </c>
      <c r="B124" s="105" t="str">
        <f t="shared" si="4"/>
        <v>(金)</v>
      </c>
      <c r="C124" s="62">
        <f t="shared" si="3"/>
        <v>70565</v>
      </c>
      <c r="D124" s="68">
        <v>70565</v>
      </c>
      <c r="E124" s="68">
        <v>0</v>
      </c>
      <c r="F124" s="68">
        <v>0</v>
      </c>
      <c r="G124" s="68">
        <v>0</v>
      </c>
      <c r="H124" s="62">
        <v>0</v>
      </c>
      <c r="I124" s="62">
        <v>0</v>
      </c>
      <c r="J124" s="68">
        <v>28076</v>
      </c>
      <c r="K124" s="68">
        <v>0</v>
      </c>
      <c r="L124" s="68">
        <v>0</v>
      </c>
      <c r="M124" s="68">
        <v>0</v>
      </c>
      <c r="N124" s="62">
        <v>0</v>
      </c>
      <c r="O124" s="67">
        <v>0</v>
      </c>
    </row>
    <row r="125" spans="1:15" x14ac:dyDescent="0.55000000000000004">
      <c r="A125" s="65">
        <v>44315</v>
      </c>
      <c r="B125" s="105" t="str">
        <f>"(" &amp; TEXT(A125,"aaa") &amp; ")"</f>
        <v>(木)</v>
      </c>
      <c r="C125" s="62">
        <f t="shared" si="3"/>
        <v>20042</v>
      </c>
      <c r="D125" s="68">
        <v>20042</v>
      </c>
      <c r="E125" s="68">
        <v>0</v>
      </c>
      <c r="F125" s="68">
        <v>0</v>
      </c>
      <c r="G125" s="68">
        <v>0</v>
      </c>
      <c r="H125" s="62">
        <v>0</v>
      </c>
      <c r="I125" s="62">
        <v>0</v>
      </c>
      <c r="J125" s="68">
        <v>13222</v>
      </c>
      <c r="K125" s="68">
        <v>0</v>
      </c>
      <c r="L125" s="68">
        <v>0</v>
      </c>
      <c r="M125" s="68">
        <v>0</v>
      </c>
      <c r="N125" s="62">
        <v>0</v>
      </c>
      <c r="O125" s="67">
        <v>0</v>
      </c>
    </row>
    <row r="126" spans="1:15" x14ac:dyDescent="0.55000000000000004">
      <c r="A126" s="65">
        <v>44314</v>
      </c>
      <c r="B126" s="105" t="str">
        <f t="shared" si="4"/>
        <v>(水)</v>
      </c>
      <c r="C126" s="62">
        <f t="shared" si="3"/>
        <v>92177</v>
      </c>
      <c r="D126" s="68">
        <v>92177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38485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44313</v>
      </c>
      <c r="B127" s="105" t="str">
        <f t="shared" si="4"/>
        <v>(火)</v>
      </c>
      <c r="C127" s="62">
        <f t="shared" si="3"/>
        <v>85044</v>
      </c>
      <c r="D127" s="68">
        <v>85044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38931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44312</v>
      </c>
      <c r="B128" s="105" t="str">
        <f t="shared" si="4"/>
        <v>(月)</v>
      </c>
      <c r="C128" s="62">
        <f t="shared" si="3"/>
        <v>65465</v>
      </c>
      <c r="D128" s="68">
        <v>65465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29044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44311</v>
      </c>
      <c r="B129" s="105" t="str">
        <f t="shared" si="4"/>
        <v>(日)</v>
      </c>
      <c r="C129" s="62">
        <f t="shared" si="3"/>
        <v>23637</v>
      </c>
      <c r="D129" s="68">
        <v>23637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15545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44310</v>
      </c>
      <c r="B130" s="105" t="str">
        <f t="shared" si="4"/>
        <v>(土)</v>
      </c>
      <c r="C130" s="62">
        <f t="shared" si="3"/>
        <v>38756</v>
      </c>
      <c r="D130" s="68">
        <v>38756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16844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44309</v>
      </c>
      <c r="B131" s="105" t="str">
        <f t="shared" si="4"/>
        <v>(金)</v>
      </c>
      <c r="C131" s="62">
        <f t="shared" si="3"/>
        <v>60303</v>
      </c>
      <c r="D131" s="68">
        <v>60303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19896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44308</v>
      </c>
      <c r="B132" s="105" t="str">
        <f t="shared" si="4"/>
        <v>(木)</v>
      </c>
      <c r="C132" s="62">
        <f t="shared" si="3"/>
        <v>63016</v>
      </c>
      <c r="D132" s="68">
        <v>63016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26352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44307</v>
      </c>
      <c r="B133" s="105" t="str">
        <f t="shared" si="4"/>
        <v>(水)</v>
      </c>
      <c r="C133" s="62">
        <f t="shared" si="3"/>
        <v>66225</v>
      </c>
      <c r="D133" s="68">
        <v>66225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27861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44306</v>
      </c>
      <c r="B134" s="105" t="str">
        <f t="shared" si="4"/>
        <v>(火)</v>
      </c>
      <c r="C134" s="62">
        <f t="shared" si="3"/>
        <v>55606</v>
      </c>
      <c r="D134" s="68">
        <v>55606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23583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44305</v>
      </c>
      <c r="B135" s="105" t="str">
        <f t="shared" si="4"/>
        <v>(月)</v>
      </c>
      <c r="C135" s="62">
        <f t="shared" si="3"/>
        <v>36468</v>
      </c>
      <c r="D135" s="68">
        <v>36468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15147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44304</v>
      </c>
      <c r="B136" s="105" t="str">
        <f t="shared" si="4"/>
        <v>(日)</v>
      </c>
      <c r="C136" s="62">
        <f t="shared" si="3"/>
        <v>9334</v>
      </c>
      <c r="D136" s="68">
        <v>9334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5770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44303</v>
      </c>
      <c r="B137" s="105" t="str">
        <f t="shared" si="4"/>
        <v>(土)</v>
      </c>
      <c r="C137" s="62">
        <f t="shared" si="3"/>
        <v>8239</v>
      </c>
      <c r="D137" s="68">
        <v>8239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3760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44302</v>
      </c>
      <c r="B138" s="105" t="str">
        <f t="shared" si="4"/>
        <v>(金)</v>
      </c>
      <c r="C138" s="62">
        <f t="shared" ref="C138:C142" si="5">SUM(D138:I138)</f>
        <v>11390</v>
      </c>
      <c r="D138" s="68">
        <v>11390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3546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44301</v>
      </c>
      <c r="B139" s="105" t="str">
        <f t="shared" si="4"/>
        <v>(木)</v>
      </c>
      <c r="C139" s="62">
        <f t="shared" si="5"/>
        <v>9187</v>
      </c>
      <c r="D139" s="68">
        <v>9187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4358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44300</v>
      </c>
      <c r="B140" s="105" t="str">
        <f t="shared" si="4"/>
        <v>(水)</v>
      </c>
      <c r="C140" s="62">
        <f t="shared" si="5"/>
        <v>5388</v>
      </c>
      <c r="D140" s="68">
        <v>5388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3302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44299</v>
      </c>
      <c r="B141" s="105" t="str">
        <f t="shared" si="4"/>
        <v>(火)</v>
      </c>
      <c r="C141" s="62">
        <f t="shared" si="5"/>
        <v>4225</v>
      </c>
      <c r="D141" s="68">
        <v>4225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2879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44298</v>
      </c>
      <c r="B142" s="105" t="str">
        <f t="shared" si="4"/>
        <v>(月)</v>
      </c>
      <c r="C142" s="62">
        <f t="shared" si="5"/>
        <v>4920</v>
      </c>
      <c r="D142" s="80">
        <v>4920</v>
      </c>
      <c r="E142" s="80">
        <v>0</v>
      </c>
      <c r="F142" s="80">
        <v>0</v>
      </c>
      <c r="G142" s="80">
        <v>0</v>
      </c>
      <c r="H142" s="80">
        <v>0</v>
      </c>
      <c r="I142" s="80">
        <v>0</v>
      </c>
      <c r="J142" s="80">
        <v>3496</v>
      </c>
      <c r="K142" s="80">
        <v>0</v>
      </c>
      <c r="L142" s="80">
        <v>0</v>
      </c>
      <c r="M142" s="80">
        <v>0</v>
      </c>
      <c r="N142" s="80">
        <v>0</v>
      </c>
      <c r="O142" s="67">
        <v>0</v>
      </c>
    </row>
    <row r="143" spans="1:15" x14ac:dyDescent="0.55000000000000004">
      <c r="A143" s="78"/>
      <c r="B143" s="78"/>
      <c r="C143" s="78"/>
      <c r="D143" s="78"/>
      <c r="E143" s="78"/>
      <c r="F143" s="78"/>
      <c r="G143" s="78"/>
      <c r="H143" s="78"/>
      <c r="I143" s="78"/>
      <c r="J143" s="78"/>
      <c r="K143" s="78"/>
      <c r="L143" s="78"/>
      <c r="M143" s="78"/>
      <c r="N143" s="78"/>
    </row>
    <row r="144" spans="1:15" x14ac:dyDescent="0.55000000000000004">
      <c r="A144" s="78" t="s">
        <v>326</v>
      </c>
      <c r="B144" s="78"/>
    </row>
    <row r="145" spans="1:1" x14ac:dyDescent="0.55000000000000004">
      <c r="A145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361</v>
      </c>
    </row>
    <row r="3" spans="1:9" x14ac:dyDescent="0.55000000000000004">
      <c r="A3" s="149" t="s">
        <v>332</v>
      </c>
      <c r="B3" s="145" t="s">
        <v>297</v>
      </c>
      <c r="C3" s="145" t="s">
        <v>335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4" t="s">
        <v>302</v>
      </c>
      <c r="G4" s="114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4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（８月２６日公表時点）</v>
      </c>
    </row>
    <row r="3" spans="1:9" x14ac:dyDescent="0.55000000000000004">
      <c r="A3" s="149" t="s">
        <v>332</v>
      </c>
      <c r="B3" s="145" t="s">
        <v>297</v>
      </c>
      <c r="C3" s="145" t="s">
        <v>335</v>
      </c>
      <c r="D3" s="145" t="s">
        <v>297</v>
      </c>
      <c r="E3" s="143" t="s">
        <v>338</v>
      </c>
      <c r="F3" s="116" t="s">
        <v>299</v>
      </c>
      <c r="G3" s="116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8" t="s">
        <v>302</v>
      </c>
      <c r="G4" s="118" t="s">
        <v>302</v>
      </c>
      <c r="H4" s="75"/>
      <c r="I4" s="75"/>
    </row>
    <row r="5" spans="1:9" x14ac:dyDescent="0.55000000000000004">
      <c r="A5" s="115">
        <v>44434</v>
      </c>
      <c r="B5" s="117" t="s">
        <v>310</v>
      </c>
      <c r="C5" s="115">
        <v>44430</v>
      </c>
      <c r="D5" s="117" t="s">
        <v>349</v>
      </c>
      <c r="E5" s="85">
        <v>5515725</v>
      </c>
      <c r="F5" s="85">
        <v>3481057</v>
      </c>
      <c r="G5" s="85">
        <v>2034668</v>
      </c>
      <c r="H5" s="75"/>
      <c r="I5" s="75"/>
    </row>
    <row r="6" spans="1:9" x14ac:dyDescent="0.55000000000000004">
      <c r="A6" s="115">
        <v>44433</v>
      </c>
      <c r="B6" s="117" t="s">
        <v>362</v>
      </c>
      <c r="C6" s="115">
        <v>44430</v>
      </c>
      <c r="D6" s="117" t="s">
        <v>349</v>
      </c>
      <c r="E6" s="85">
        <v>5251138</v>
      </c>
      <c r="F6" s="85">
        <v>3336803</v>
      </c>
      <c r="G6" s="85">
        <v>1914335</v>
      </c>
      <c r="H6" s="75"/>
      <c r="I6" s="75"/>
    </row>
    <row r="7" spans="1:9" x14ac:dyDescent="0.55000000000000004">
      <c r="A7" s="115">
        <v>44432</v>
      </c>
      <c r="B7" s="117" t="s">
        <v>350</v>
      </c>
      <c r="C7" s="115">
        <v>44423</v>
      </c>
      <c r="D7" s="117" t="s">
        <v>349</v>
      </c>
      <c r="E7" s="85">
        <v>4642683</v>
      </c>
      <c r="F7" s="85">
        <v>3121870</v>
      </c>
      <c r="G7" s="85">
        <v>1520813</v>
      </c>
      <c r="H7" s="75"/>
      <c r="I7" s="75"/>
    </row>
    <row r="8" spans="1:9" x14ac:dyDescent="0.55000000000000004">
      <c r="A8" s="115">
        <v>44431</v>
      </c>
      <c r="B8" s="117" t="s">
        <v>351</v>
      </c>
      <c r="C8" s="115">
        <v>44423</v>
      </c>
      <c r="D8" s="117" t="s">
        <v>349</v>
      </c>
      <c r="E8" s="85">
        <v>4441321</v>
      </c>
      <c r="F8" s="85">
        <v>3000348</v>
      </c>
      <c r="G8" s="85">
        <v>1440973</v>
      </c>
      <c r="H8" s="75"/>
      <c r="I8" s="75"/>
    </row>
    <row r="9" spans="1:9" x14ac:dyDescent="0.55000000000000004">
      <c r="A9" s="115">
        <v>44428</v>
      </c>
      <c r="B9" s="117" t="s">
        <v>348</v>
      </c>
      <c r="C9" s="115">
        <v>44423</v>
      </c>
      <c r="D9" s="117" t="s">
        <v>349</v>
      </c>
      <c r="E9" s="85">
        <v>4130976</v>
      </c>
      <c r="F9" s="85">
        <v>2827197</v>
      </c>
      <c r="G9" s="85">
        <v>1303779</v>
      </c>
      <c r="H9" s="75"/>
      <c r="I9" s="75"/>
    </row>
    <row r="10" spans="1:9" x14ac:dyDescent="0.55000000000000004">
      <c r="A10" s="115">
        <v>44427</v>
      </c>
      <c r="B10" s="117" t="s">
        <v>316</v>
      </c>
      <c r="C10" s="115">
        <v>44423</v>
      </c>
      <c r="D10" s="117" t="s">
        <v>349</v>
      </c>
      <c r="E10" s="85">
        <v>3902839</v>
      </c>
      <c r="F10" s="85">
        <v>2705274</v>
      </c>
      <c r="G10" s="85">
        <v>1197565</v>
      </c>
      <c r="H10" s="75"/>
      <c r="I10" s="75"/>
    </row>
    <row r="11" spans="1:9" x14ac:dyDescent="0.55000000000000004">
      <c r="A11" s="115">
        <v>44426</v>
      </c>
      <c r="B11" s="117" t="str">
        <f t="shared" ref="B11:B16" si="0">"("&amp;TEXT(A11,"AAA")&amp;")"</f>
        <v>(水)</v>
      </c>
      <c r="C11" s="115">
        <v>44423</v>
      </c>
      <c r="D11" s="117" t="str">
        <f t="shared" ref="D11:D16" si="1">"("&amp;TEXT(C11,"AAA")&amp;")"</f>
        <v>(日)</v>
      </c>
      <c r="E11" s="85">
        <v>3663878</v>
      </c>
      <c r="F11" s="85">
        <v>2572887</v>
      </c>
      <c r="G11" s="85">
        <v>1090991</v>
      </c>
      <c r="H11" s="75"/>
      <c r="I11" s="75"/>
    </row>
    <row r="12" spans="1:9" x14ac:dyDescent="0.55000000000000004">
      <c r="A12" s="115">
        <v>44425</v>
      </c>
      <c r="B12" s="117" t="str">
        <f t="shared" si="0"/>
        <v>(火)</v>
      </c>
      <c r="C12" s="115">
        <v>44416</v>
      </c>
      <c r="D12" s="117" t="str">
        <f t="shared" si="1"/>
        <v>(日)</v>
      </c>
      <c r="E12" s="85">
        <v>3224734</v>
      </c>
      <c r="F12" s="85">
        <v>2409948</v>
      </c>
      <c r="G12" s="85">
        <v>814786</v>
      </c>
      <c r="H12" s="75"/>
      <c r="I12" s="75"/>
    </row>
    <row r="13" spans="1:9" x14ac:dyDescent="0.55000000000000004">
      <c r="A13" s="115">
        <v>44424</v>
      </c>
      <c r="B13" s="117" t="str">
        <f t="shared" si="0"/>
        <v>(月)</v>
      </c>
      <c r="C13" s="115">
        <v>44416</v>
      </c>
      <c r="D13" s="117" t="str">
        <f t="shared" si="1"/>
        <v>(日)</v>
      </c>
      <c r="E13" s="85">
        <v>3080184</v>
      </c>
      <c r="F13" s="85">
        <v>2325181</v>
      </c>
      <c r="G13" s="85">
        <v>755003</v>
      </c>
      <c r="H13" s="75"/>
      <c r="I13" s="75"/>
    </row>
    <row r="14" spans="1:9" x14ac:dyDescent="0.55000000000000004">
      <c r="A14" s="115">
        <v>44421</v>
      </c>
      <c r="B14" s="117" t="str">
        <f t="shared" si="0"/>
        <v>(金)</v>
      </c>
      <c r="C14" s="115">
        <v>44416</v>
      </c>
      <c r="D14" s="117" t="str">
        <f t="shared" si="1"/>
        <v>(日)</v>
      </c>
      <c r="E14" s="85">
        <v>2899381</v>
      </c>
      <c r="F14" s="85">
        <v>2215605</v>
      </c>
      <c r="G14" s="85">
        <v>683776</v>
      </c>
      <c r="H14" s="75"/>
      <c r="I14" s="75"/>
    </row>
    <row r="15" spans="1:9" x14ac:dyDescent="0.55000000000000004">
      <c r="A15" s="115">
        <v>44420</v>
      </c>
      <c r="B15" s="117" t="str">
        <f t="shared" si="0"/>
        <v>(木)</v>
      </c>
      <c r="C15" s="115">
        <v>44416</v>
      </c>
      <c r="D15" s="117" t="str">
        <f t="shared" si="1"/>
        <v>(日)</v>
      </c>
      <c r="E15" s="85">
        <v>2748556</v>
      </c>
      <c r="F15" s="85">
        <v>2115570</v>
      </c>
      <c r="G15" s="85">
        <v>632986</v>
      </c>
      <c r="H15" s="75"/>
      <c r="I15" s="75"/>
    </row>
    <row r="16" spans="1:9" x14ac:dyDescent="0.55000000000000004">
      <c r="A16" s="115">
        <v>44419</v>
      </c>
      <c r="B16" s="117" t="str">
        <f t="shared" si="0"/>
        <v>(水)</v>
      </c>
      <c r="C16" s="115">
        <v>44416</v>
      </c>
      <c r="D16" s="117" t="str">
        <f t="shared" si="1"/>
        <v>(日)</v>
      </c>
      <c r="E16" s="85">
        <v>2576423</v>
      </c>
      <c r="F16" s="85">
        <v>2005958</v>
      </c>
      <c r="G16" s="85">
        <v>570465</v>
      </c>
      <c r="H16" s="75"/>
      <c r="I16" s="75"/>
    </row>
    <row r="17" spans="1:9" x14ac:dyDescent="0.55000000000000004">
      <c r="A17" s="115">
        <v>44418</v>
      </c>
      <c r="B17" s="117" t="s">
        <v>339</v>
      </c>
      <c r="C17" s="115">
        <v>44409</v>
      </c>
      <c r="D17" s="117" t="s">
        <v>336</v>
      </c>
      <c r="E17" s="85">
        <v>2107992</v>
      </c>
      <c r="F17" s="85">
        <v>1814876</v>
      </c>
      <c r="G17" s="85">
        <v>293116</v>
      </c>
      <c r="H17" s="75"/>
      <c r="I17" s="75"/>
    </row>
    <row r="18" spans="1:9" x14ac:dyDescent="0.55000000000000004">
      <c r="A18" s="115">
        <v>44414</v>
      </c>
      <c r="B18" s="117" t="s">
        <v>309</v>
      </c>
      <c r="C18" s="115">
        <v>44409</v>
      </c>
      <c r="D18" s="117" t="s">
        <v>336</v>
      </c>
      <c r="E18" s="85">
        <v>1774733</v>
      </c>
      <c r="F18" s="85">
        <v>1551425</v>
      </c>
      <c r="G18" s="85">
        <v>223308</v>
      </c>
      <c r="H18" s="75"/>
      <c r="I18" s="75"/>
    </row>
    <row r="19" spans="1:9" x14ac:dyDescent="0.55000000000000004">
      <c r="A19" s="115">
        <v>44413</v>
      </c>
      <c r="B19" s="117" t="s">
        <v>310</v>
      </c>
      <c r="C19" s="115">
        <v>44409</v>
      </c>
      <c r="D19" s="117" t="s">
        <v>336</v>
      </c>
      <c r="E19" s="85">
        <v>1774269</v>
      </c>
      <c r="F19" s="85">
        <v>1550961</v>
      </c>
      <c r="G19" s="85">
        <v>223308</v>
      </c>
      <c r="H19" s="75"/>
      <c r="I19" s="75"/>
    </row>
    <row r="20" spans="1:9" x14ac:dyDescent="0.55000000000000004">
      <c r="A20" s="115">
        <v>44412</v>
      </c>
      <c r="B20" s="117" t="s">
        <v>306</v>
      </c>
      <c r="C20" s="115">
        <v>44409</v>
      </c>
      <c r="D20" s="117" t="s">
        <v>336</v>
      </c>
      <c r="E20" s="85">
        <v>1637626</v>
      </c>
      <c r="F20" s="85">
        <v>1449639</v>
      </c>
      <c r="G20" s="85">
        <v>187987</v>
      </c>
      <c r="H20" s="75"/>
      <c r="I20" s="75"/>
    </row>
    <row r="21" spans="1:9" x14ac:dyDescent="0.55000000000000004">
      <c r="A21" s="86"/>
      <c r="B21" s="74"/>
      <c r="C21" s="74"/>
      <c r="D21" s="74"/>
      <c r="E21" s="74"/>
      <c r="F21" s="74"/>
      <c r="G21" s="75"/>
      <c r="H21" s="75"/>
    </row>
    <row r="22" spans="1:9" x14ac:dyDescent="0.55000000000000004">
      <c r="A22" s="76" t="s">
        <v>340</v>
      </c>
      <c r="B22" s="75"/>
      <c r="C22" s="75"/>
      <c r="D22" s="75"/>
      <c r="E22" s="75"/>
      <c r="F22" s="75"/>
      <c r="G22" s="76"/>
      <c r="H22" s="75"/>
    </row>
    <row r="23" spans="1:9" x14ac:dyDescent="0.55000000000000004">
      <c r="A23" s="76"/>
      <c r="B23" s="76"/>
      <c r="C23" s="76"/>
      <c r="D23" s="76"/>
      <c r="E23" s="76"/>
      <c r="F23" s="76"/>
      <c r="G23" s="76"/>
      <c r="H23" s="75"/>
    </row>
    <row r="24" spans="1:9" x14ac:dyDescent="0.55000000000000004">
      <c r="H24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2021-08-26T14:39:08Z</dcterms:modified>
</cp:coreProperties>
</file>