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4E9ECE81-BEB8-4D90-BF96-F4DDA06623CB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Sheet1" sheetId="116" r:id="rId7"/>
    <sheet name="各都道府県の状況" sheetId="5" r:id="rId8"/>
    <sheet name="ワクチン一般接種" sheetId="8" r:id="rId9"/>
    <sheet name="ワクチン医療従事者等" sheetId="9" r:id="rId10"/>
    <sheet name="Sheet105" sheetId="114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5" i="9" l="1"/>
  <c r="B75" i="9"/>
  <c r="C74" i="9"/>
  <c r="B74" i="9"/>
  <c r="C73" i="9"/>
  <c r="B73" i="9"/>
  <c r="C72" i="9"/>
  <c r="B72" i="9"/>
  <c r="C71" i="9"/>
  <c r="B71" i="9"/>
  <c r="C70" i="9"/>
  <c r="B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<sst xmlns="http://schemas.openxmlformats.org/spreadsheetml/2006/main" count="32672" uniqueCount="392">
  <si>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</si>
  <si>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</si>
  <si>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</si>
  <si>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</si>
  <si>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</si>
  <si>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</si>
  <si>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</si>
  <si>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</si>
  <si>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</si>
  <si>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</si>
  <si>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</si>
  <si>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</si>
  <si>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</si>
  <si>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</si>
  <si>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</si>
  <si>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</si>
  <si>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</si>
  <si>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</si>
  <si>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</si>
  <si>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</si>
  <si>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</si>
  <si>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</si>
  <si>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</si>
  <si>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</si>
  <si>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</si>
  <si>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</si>
  <si>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</si>
  <si>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</si>
  <si>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</si>
  <si>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</si>
  <si>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</si>
  <si>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</si>
  <si>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</si>
  <si>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</si>
  <si>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</si>
  <si>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</si>
  <si>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</si>
  <si>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</si>
  <si>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</si>
  <si>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</si>
  <si>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</si>
  <si>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</si>
  <si>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</si>
  <si>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</si>
  <si>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</si>
  <si>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</si>
  <si>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</si>
  <si>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</si>
  <si>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</si>
  <si>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</si>
  <si>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</si>
  <si>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</si>
  <si>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</si>
  <si>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</si>
  <si>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</si>
  <si>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</si>
  <si>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</si>
  <si>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</si>
  <si>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</si>
  <si>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</si>
  <si>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</si>
  <si>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</si>
  <si>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</si>
  <si>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</si>
  <si>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</si>
  <si>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</si>
  <si>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</si>
  <si>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</si>
  <si>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</si>
  <si>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</si>
  <si>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</si>
  <si>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</si>
  <si>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</si>
  <si>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</si>
  <si>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</si>
  <si>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</si>
  <si>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</si>
  <si>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</si>
  <si>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</si>
  <si>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</si>
  <si>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</si>
  <si>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</si>
  <si>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</si>
  <si>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</si>
  <si>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</si>
  <si>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</si>
  <si>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</si>
  <si>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</si>
  <si>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</si>
  <si>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</si>
  <si>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</si>
  <si>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</si>
  <si>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</si>
  <si>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</si>
  <si>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</si>
  <si>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</si>
  <si>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</si>
  <si>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</si>
  <si>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</si>
  <si>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</si>
  <si>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</si>
  <si>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</si>
  <si>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</si>
  <si>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</si>
  <si>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</si>
  <si>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</si>
  <si>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</si>
  <si>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</si>
  <si>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</si>
  <si>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</si>
  <si>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</si>
  <si>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</si>
  <si>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</si>
  <si>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</si>
  <si>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</si>
  <si>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</si>
  <si>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</si>
  <si>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</si>
  <si>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</si>
  <si>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</si>
  <si>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</si>
  <si>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</si>
  <si>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</si>
  <si>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</si>
  <si>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</si>
  <si>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</si>
  <si>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</si>
  <si>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</si>
  <si>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</si>
  <si>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</si>
  <si>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</si>
  <si>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</si>
  <si>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</si>
  <si>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</si>
  <si>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</si>
  <si>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</si>
  <si>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</si>
  <si>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</si>
  <si>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</si>
  <si>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</si>
  <si>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</si>
  <si>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</si>
  <si>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</si>
  <si>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</si>
  <si>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</si>
  <si>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</si>
  <si>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</si>
  <si>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</si>
  <si>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</si>
  <si>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</si>
  <si>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</si>
  <si>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</si>
  <si>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</si>
  <si>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</si>
  <si>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</si>
  <si>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</si>
  <si>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</si>
  <si>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</si>
  <si>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</si>
  <si>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</si>
  <si>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</si>
  <si>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</si>
  <si>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</si>
  <si>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</si>
  <si>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</si>
  <si>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</si>
  <si>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</si>
  <si>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</si>
  <si>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</si>
  <si>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</si>
  <si>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</si>
  <si>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</si>
  <si>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</si>
  <si>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</si>
  <si>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</si>
  <si>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</si>
  <si>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</si>
  <si>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</si>
  <si>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</si>
  <si>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</si>
  <si>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</si>
  <si>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</si>
  <si>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</si>
  <si>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</si>
  <si>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</si>
  <si>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</si>
  <si>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</si>
  <si>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</si>
  <si>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</si>
  <si>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</si>
  <si>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</si>
  <si>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</si>
  <si>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</si>
  <si>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</si>
  <si>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</si>
  <si>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</si>
  <si>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</si>
  <si>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</si>
  <si>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</si>
  <si>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</si>
  <si>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</si>
  <si>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</si>
  <si>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</si>
  <si>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</si>
  <si>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</si>
  <si>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</si>
  <si>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</si>
  <si>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</si>
  <si>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</si>
  <si>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</si>
  <si>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</si>
  <si>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</si>
  <si>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</si>
  <si>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</si>
  <si>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</si>
  <si>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</si>
  <si>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</si>
  <si>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</si>
  <si>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</si>
  <si>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</si>
  <si>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</si>
  <si>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</si>
  <si>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</si>
  <si>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</si>
  <si>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</si>
  <si>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</si>
  <si>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</si>
  <si>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</si>
  <si>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</si>
  <si>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</si>
  <si>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</si>
  <si>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</si>
  <si>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</si>
  <si>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</si>
  <si>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</si>
  <si>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</si>
  <si>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</si>
  <si>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</si>
  <si>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</si>
  <si>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</si>
  <si>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</si>
  <si>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</si>
  <si>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</si>
  <si>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</si>
  <si>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</si>
  <si>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</si>
  <si>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</si>
  <si>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</si>
  <si>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</si>
  <si>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</si>
  <si>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</si>
  <si>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</si>
  <si>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</si>
  <si>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</si>
  <si>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</si>
  <si>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</si>
  <si>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</si>
  <si>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</si>
  <si>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</si>
  <si>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</si>
  <si>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</si>
  <si>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</si>
  <si>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</si>
  <si>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</si>
  <si>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</si>
  <si>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</si>
  <si>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</si>
  <si>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</si>
  <si>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</si>
  <si>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</si>
  <si>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</si>
  <si>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</si>
  <si>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</si>
  <si>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</si>
  <si>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</si>
  <si>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</si>
  <si>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</si>
  <si>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</si>
  <si>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</si>
  <si>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</si>
  <si>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</si>
  <si>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</si>
  <si>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</si>
  <si>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</si>
  <si>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</si>
  <si>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</si>
  <si>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</si>
  <si>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</si>
  <si>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</si>
  <si>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</si>
  <si>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</si>
  <si>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</si>
  <si>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</si>
  <si>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</si>
  <si>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</si>
  <si>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</si>
  <si>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</si>
  <si>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</si>
  <si>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</si>
  <si>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</si>
  <si>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</si>
  <si>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</si>
  <si>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</si>
  <si>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</si>
  <si>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</si>
  <si>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</si>
  <si>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</si>
  <si>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</si>
  <si>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</si>
  <si>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</si>
  <si>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</si>
  <si>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</si>
  <si>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</si>
  <si>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</si>
  <si>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</si>
  <si>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</si>
  <si>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</si>
  <si>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</si>
  <si>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</si>
  <si>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</si>
  <si>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</si>
  <si>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</si>
  <si>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</si>
  <si>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</si>
  <si>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</si>
  <si>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</si>
  <si>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</si>
  <si>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</si>
  <si>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</si>
  <si>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</si>
  <si>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</si>
  <si>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</si>
  <si>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空港/開港検疫</t>
    <rPh sb="3" eb="5">
      <t>カイコウ</t>
    </rPh>
    <phoneticPr fontId="1"/>
  </si>
  <si>
    <t xml:space="preserve">   Set fd = Range("M:M").Find(What:=dd, LookIn:=xlValues, LookAt:=xlWhole)</t>
  </si>
  <si>
    <t xml:space="preserve">    Range(Selection, Selection.End(xlUp)).Select</t>
  </si>
  <si>
    <t xml:space="preserve">    Selection.Copy</t>
  </si>
  <si>
    <t xml:space="preserve">    Sheets.Add After:=ActiveSheet</t>
  </si>
  <si>
    <t xml:space="preserve">    Selection.PasteSpecial Paste:=xlPasteValues, Operation:=xlNone, SkipBlanks _</t>
  </si>
  <si>
    <t xml:space="preserve">        :=False, Transpose:=False</t>
  </si>
  <si>
    <t xml:space="preserve">    Rows("1:1").Select</t>
  </si>
  <si>
    <t xml:space="preserve">    Application.CutCopyMode = False</t>
  </si>
  <si>
    <t xml:space="preserve">    Selection.Delete Shift:=xlUp</t>
  </si>
  <si>
    <t xml:space="preserve">    Range("A1").Select</t>
  </si>
  <si>
    <t xml:space="preserve">    Range(Selection, Selection.End(xlDown)).Select</t>
  </si>
  <si>
    <t xml:space="preserve">    Range("A89").Select</t>
  </si>
  <si>
    <t xml:space="preserve">    ActiveWindow.SmallScroll Down:=93</t>
  </si>
  <si>
    <t xml:space="preserve">    Range("A177").Select</t>
  </si>
  <si>
    <t xml:space="preserve">    ActiveWindow.SmallScroll Down:=-90</t>
  </si>
  <si>
    <t xml:space="preserve">    Range("B89").Select</t>
  </si>
  <si>
    <t xml:space="preserve">    ActiveCell.FormulaR1C1 = "0"</t>
  </si>
  <si>
    <t xml:space="preserve">    Range("C89").Select</t>
  </si>
  <si>
    <t xml:space="preserve">    Range("B89:C89").Select</t>
  </si>
  <si>
    <t xml:space="preserve">    Selection.AutoFill Destination:=Range("B89:C264")</t>
  </si>
  <si>
    <t xml:space="preserve">    Range("B89:C264").Select</t>
  </si>
  <si>
    <t xml:space="preserve">    Columns("A:C").Select</t>
  </si>
  <si>
    <t xml:space="preserve">    Range("A84").Activate</t>
  </si>
  <si>
    <t xml:space="preserve">    ActiveWorkbook.Worksheets("Sheet103").Sort.SortFields.Clear</t>
  </si>
  <si>
    <t xml:space="preserve">    ActiveWorkbook.Worksheets("Sheet103").Sort.SortFields.Add2 Key:=Range( _</t>
  </si>
  <si>
    <t xml:space="preserve">        "A1:A264"), SortOn:=xlSortOnValues, Order:=xlAscending, DataOption:= _</t>
  </si>
  <si>
    <t xml:space="preserve">        xlSortNormal</t>
  </si>
  <si>
    <t xml:space="preserve">    With ActiveWorkbook.Worksheets("Sheet103").Sort</t>
  </si>
  <si>
    <t xml:space="preserve">        .SetRange Range("A1:C264")</t>
  </si>
  <si>
    <t xml:space="preserve">        .Header = xlGuess</t>
  </si>
  <si>
    <t xml:space="preserve">        .MatchCase = False</t>
  </si>
  <si>
    <t xml:space="preserve">        .Orientation = xlTopToBottom</t>
  </si>
  <si>
    <t xml:space="preserve">        .SortMethod = xlPinYin</t>
  </si>
  <si>
    <t xml:space="preserve">        .Apply</t>
  </si>
  <si>
    <t xml:space="preserve">    End With</t>
  </si>
  <si>
    <t xml:space="preserve">    ActiveWindow.SmallScroll Down:=-108</t>
  </si>
  <si>
    <t xml:space="preserve">    Range("B1:C1").Select</t>
  </si>
  <si>
    <t xml:space="preserve">    Sheets("total").Select</t>
  </si>
  <si>
    <t xml:space="preserve">    ActiveWindow.ScrollWorkbookTabs Sheets:=-1</t>
  </si>
  <si>
    <t xml:space="preserve">    ActiveWindow.SmallScroll Down:=-264</t>
  </si>
  <si>
    <t xml:space="preserve">    Range("O1257").Select</t>
  </si>
  <si>
    <t xml:space="preserve">    ActiveWorkbook.Save</t>
  </si>
  <si>
    <t xml:space="preserve">    ActiveWindow.SmallScroll Down:=267</t>
  </si>
  <si>
    <t xml:space="preserve">    Range("A1524").Select</t>
  </si>
  <si>
    <t xml:space="preserve">    Sheets("Sheet103").Select</t>
  </si>
  <si>
    <t xml:space="preserve">    ActiveWindow.SelectedSheets.Delete</t>
  </si>
  <si>
    <t xml:space="preserve">    Sheets("Conv-total").Select</t>
  </si>
  <si>
    <t xml:space="preserve">    Range("C9").Select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</si>
  <si>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</si>
  <si>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</si>
  <si>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</si>
  <si>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</si>
  <si>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</si>
  <si>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</si>
  <si>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</si>
  <si>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</si>
  <si>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（7月27日公表時点）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</si>
  <si>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 xml:space="preserve">       ７月27日公表において、医療従事者等向け優先接種の接種実績は、兵庫県、沖縄県の接種実績のみ集計。
</t>
    <phoneticPr fontId="1"/>
  </si>
  <si>
    <t xml:space="preserve">       高齢者施設等従事者向け優先接種の接種実績は、7月30日までの接種実績を集計・公表予定。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</si>
</sst>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20" fillId="0" borderId="0" xfId="0" applyNumberFormat="1" applyFont="1" applyBorder="1" applyAlignment="1">
      <alignment horizontal="center" vertical="top" shrinkToFit="1"/>
    </xf>
    <xf numFmtId="0" fontId="5" fillId="0" borderId="0" xfId="0" applyFont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0" fillId="0" borderId="6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77"/>
  <sheetViews>
    <sheetView workbookViewId="0">
      <pane ySplit="1" topLeftCell="A1253" activePane="bottomLeft" state="frozen"/>
      <selection activeCell="O1257" sqref="O1257:P1574"/>
      <selection pane="bottomLeft" activeCell="O1257" sqref="O1257:P1574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0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31607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18196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14517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25636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40985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8120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8905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98124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149250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186673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186926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203378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36027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23471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282709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252265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282838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19650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296046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39245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23777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7151</v>
      </c>
      <c r="P1320" s="27">
        <v>819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8157</v>
      </c>
      <c r="P1323" s="27">
        <v>737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9436</v>
      </c>
      <c r="P1326" s="27">
        <v>870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312652</v>
      </c>
      <c r="P1329" s="27">
        <v>70218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140573</v>
      </c>
      <c r="P1332" s="27">
        <v>51934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59060</v>
      </c>
      <c r="P1335" s="27">
        <v>6730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72117</v>
      </c>
      <c r="P1338" s="27">
        <v>8008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254639</v>
      </c>
      <c r="P1341" s="27">
        <v>91247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214491</v>
      </c>
      <c r="P1344" s="27">
        <v>114326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237777</v>
      </c>
      <c r="P1347" s="27">
        <v>141768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245572</v>
      </c>
      <c r="P1350" s="27">
        <v>168161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230437</v>
      </c>
      <c r="P1353" s="27">
        <v>181441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135262</v>
      </c>
      <c r="P1356" s="27">
        <v>29880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185353</v>
      </c>
      <c r="P1359" s="27">
        <v>20693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338621</v>
      </c>
      <c r="P1362" s="27">
        <v>260013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340252</v>
      </c>
      <c r="P1365" s="27">
        <v>212854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387449</v>
      </c>
      <c r="P1368" s="27">
        <v>239157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394387</v>
      </c>
      <c r="P1371" s="27">
        <v>132006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370621</v>
      </c>
      <c r="P1374" s="27">
        <v>197648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280234</v>
      </c>
      <c r="P1377" s="27">
        <v>39462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322972</v>
      </c>
      <c r="P1380" s="27">
        <v>23204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572379</v>
      </c>
      <c r="P1383" s="27">
        <v>203341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591581</v>
      </c>
      <c r="P1386" s="27">
        <v>62209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654008</v>
      </c>
      <c r="P1389" s="27">
        <v>60756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626069</v>
      </c>
      <c r="P1392" s="27">
        <v>101779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605109</v>
      </c>
      <c r="P1395" s="27">
        <v>116960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465951</v>
      </c>
      <c r="P1398" s="27">
        <v>55490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457359</v>
      </c>
      <c r="P1401" s="27">
        <v>63514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656632</v>
      </c>
      <c r="P1404" s="27">
        <v>230213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696512</v>
      </c>
      <c r="P1407" s="27">
        <v>198943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721544</v>
      </c>
      <c r="P1410" s="27">
        <v>221061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712484</v>
      </c>
      <c r="P1413" s="27">
        <v>215205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700379</v>
      </c>
      <c r="P1416" s="27">
        <v>207166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606672</v>
      </c>
      <c r="P1419" s="27">
        <v>123016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556419</v>
      </c>
      <c r="P1422" s="27">
        <v>177732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754466</v>
      </c>
      <c r="P1425" s="27">
        <v>313530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774710</v>
      </c>
      <c r="P1428" s="27">
        <v>308471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753540</v>
      </c>
      <c r="P1431" s="27">
        <v>369891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724195</v>
      </c>
      <c r="P1434" s="27">
        <v>368272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732142</v>
      </c>
      <c r="P1437" s="27">
        <v>343695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643487</v>
      </c>
      <c r="P1440" s="27">
        <v>267496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587434</v>
      </c>
      <c r="P1443" s="27">
        <v>313285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674800</v>
      </c>
      <c r="P1446" s="27">
        <v>523682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670961</v>
      </c>
      <c r="P1449" s="27">
        <v>534518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655868</v>
      </c>
      <c r="P1452" s="27">
        <v>587583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671620</v>
      </c>
      <c r="P1455" s="27">
        <v>580873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647324</v>
      </c>
      <c r="P1458" s="27">
        <v>552476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638470</v>
      </c>
      <c r="P1461" s="27">
        <v>430740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637901</v>
      </c>
      <c r="P1464" s="27">
        <v>432864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696606</v>
      </c>
      <c r="P1467" s="27">
        <v>614204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688235</v>
      </c>
      <c r="P1470" s="27">
        <v>636471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693598</v>
      </c>
      <c r="P1473" s="27">
        <v>668201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673069</v>
      </c>
      <c r="P1476" s="27">
        <v>674994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663640</v>
      </c>
      <c r="P1479" s="27">
        <v>681993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663140</v>
      </c>
      <c r="P1482" s="27">
        <v>576415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697163</v>
      </c>
      <c r="P1485" s="27">
        <v>532770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652796</v>
      </c>
      <c r="P1488" s="27">
        <v>701789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649580</v>
      </c>
      <c r="P1491" s="27">
        <v>733017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661145</v>
      </c>
      <c r="P1494" s="27">
        <v>719650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463581</v>
      </c>
      <c r="P1497" s="27">
        <v>683966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396605</v>
      </c>
      <c r="P1500" s="27">
        <v>689903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691314</v>
      </c>
      <c r="P1503" s="27">
        <v>596318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689068</v>
      </c>
      <c r="P1506" s="27">
        <v>540567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742658</v>
      </c>
      <c r="P1509" s="27">
        <v>643180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760051</v>
      </c>
      <c r="P1512" s="27">
        <v>650622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781772</v>
      </c>
      <c r="P1515" s="27">
        <v>623880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766664</v>
      </c>
      <c r="P1518" s="27">
        <v>624225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748997</v>
      </c>
      <c r="P1521" s="27">
        <v>615591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779950</v>
      </c>
      <c r="P1524" s="27">
        <v>608387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593464</v>
      </c>
      <c r="P1527" s="27">
        <v>619122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640244</v>
      </c>
      <c r="P1530" s="27">
        <v>649126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654154</v>
      </c>
      <c r="P1533" s="27">
        <v>632824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640635</v>
      </c>
      <c r="P1536" s="27">
        <v>638300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622676</v>
      </c>
      <c r="P1539" s="27">
        <v>611657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624436</v>
      </c>
      <c r="P1542" s="27">
        <v>580741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625027</v>
      </c>
      <c r="P1545" s="27">
        <v>604571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485505</v>
      </c>
      <c r="P1548" s="27">
        <v>639777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385056</v>
      </c>
      <c r="P1551" s="27">
        <v>634009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510372</v>
      </c>
      <c r="P1554" s="27">
        <v>557522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419840</v>
      </c>
      <c r="P1557" s="27">
        <v>557550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191483</v>
      </c>
      <c r="P1560" s="27">
        <v>247207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137827</v>
      </c>
      <c r="P1563" s="27">
        <v>175386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268647</v>
      </c>
      <c r="P1566" s="27">
        <v>555284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228507</v>
      </c>
      <c r="P1569" s="27">
        <v>483957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257124</v>
      </c>
      <c r="P1572" s="27">
        <v>469647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>
        <v>0</v>
      </c>
      <c r="P1575">
        <v>0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>
        <v>0</v>
      </c>
      <c r="P1576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>
        <v>0</v>
      </c>
      <c r="P1577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3313"/>
  <sheetViews>
    <sheetView workbookViewId="0">
      <pane xSplit="1" ySplit="1" topLeftCell="B23297" activePane="bottomRight" state="frozen"/>
      <selection activeCell="O1257" sqref="O1257:P1574"/>
      <selection pane="topRight" activeCell="O1257" sqref="O1257:P1574"/>
      <selection pane="bottomLeft" activeCell="O1257" sqref="O1257:P1574"/>
      <selection pane="bottomRight" activeCell="O1257" sqref="O1257:P1574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08" t="s">
        <v>146</v>
      </c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44404</v>
      </c>
      <c r="B3" s="26" t="s">
        <v>153</v>
      </c>
      <c r="C3" s="26">
        <f>IF(D21="", "", D21)</f>
        <v>872053</v>
      </c>
      <c r="D3" s="26">
        <f>IF(C21="", "", C21)</f>
        <v>17138699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38793</v>
      </c>
      <c r="I3" s="26" t="str">
        <f t="shared" si="1"/>
        <v/>
      </c>
      <c r="J3" s="26">
        <f t="shared" si="1"/>
        <v>514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816865</v>
      </c>
      <c r="N3" s="26">
        <f t="shared" si="2"/>
        <v>15131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44404</v>
      </c>
      <c r="B4" s="26" t="s">
        <v>154</v>
      </c>
      <c r="C4" s="26">
        <f>IF(D22="", "", D22)</f>
        <v>3438</v>
      </c>
      <c r="D4" s="26">
        <f>IF(C22="", "", C22)</f>
        <v>873838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174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3258</v>
      </c>
      <c r="N4" s="26">
        <f t="shared" si="2"/>
        <v>6</v>
      </c>
      <c r="O4" s="27">
        <v>0</v>
      </c>
      <c r="P4" s="27">
        <v>0</v>
      </c>
    </row>
    <row r="5" spans="1:17" x14ac:dyDescent="0.55000000000000004">
      <c r="A5" s="37">
        <f>DATE($A$9, $B$9, $C$9)</f>
        <v>44404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08" t="s">
        <v>156</v>
      </c>
      <c r="B7" s="108"/>
      <c r="C7" s="108"/>
      <c r="D7" s="108"/>
      <c r="E7" s="108"/>
      <c r="F7" s="108"/>
      <c r="G7" s="108"/>
      <c r="H7" s="108"/>
      <c r="I7" s="108"/>
      <c r="M7" s="48"/>
      <c r="O7" s="27"/>
      <c r="P7" s="27"/>
    </row>
    <row r="8" spans="1:17" x14ac:dyDescent="0.55000000000000004">
      <c r="A8" s="108" t="s">
        <v>331</v>
      </c>
      <c r="B8" s="108"/>
      <c r="C8" s="108"/>
      <c r="D8" s="108"/>
      <c r="E8" s="108"/>
      <c r="F8" s="108"/>
      <c r="G8" s="108"/>
      <c r="H8" s="108"/>
      <c r="I8" s="108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7</v>
      </c>
      <c r="C9" s="4">
        <v>27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08" t="s">
        <v>157</v>
      </c>
      <c r="D10" s="108"/>
      <c r="E10" s="108" t="s">
        <v>158</v>
      </c>
      <c r="F10" s="108"/>
      <c r="G10" s="108" t="s">
        <v>159</v>
      </c>
      <c r="H10" s="108" t="s">
        <v>160</v>
      </c>
      <c r="I10" s="108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08"/>
      <c r="H11" s="108"/>
      <c r="I11" s="109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17138699</v>
      </c>
      <c r="D12" s="46">
        <v>872053</v>
      </c>
      <c r="E12" s="46">
        <v>38793</v>
      </c>
      <c r="F12" s="46">
        <v>514</v>
      </c>
      <c r="G12" s="46">
        <v>816865</v>
      </c>
      <c r="H12" s="46">
        <v>15131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332</v>
      </c>
      <c r="C13" s="46">
        <v>873838</v>
      </c>
      <c r="D13" s="46">
        <v>3438</v>
      </c>
      <c r="E13" s="46">
        <v>174</v>
      </c>
      <c r="F13" s="46">
        <v>0</v>
      </c>
      <c r="G13" s="46">
        <v>3258</v>
      </c>
      <c r="H13" s="46">
        <v>6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18013366</v>
      </c>
      <c r="D15" s="45">
        <f t="shared" si="3"/>
        <v>875506</v>
      </c>
      <c r="E15" s="45">
        <f t="shared" si="3"/>
        <v>38967</v>
      </c>
      <c r="F15" s="45">
        <f t="shared" si="3"/>
        <v>514</v>
      </c>
      <c r="G15" s="45">
        <f t="shared" si="3"/>
        <v>820138</v>
      </c>
      <c r="H15" s="45">
        <f t="shared" si="3"/>
        <v>15137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08" t="s">
        <v>157</v>
      </c>
      <c r="D18" s="109"/>
      <c r="E18" s="108" t="s">
        <v>169</v>
      </c>
      <c r="F18" s="109"/>
      <c r="G18" s="109"/>
      <c r="H18" s="108" t="s">
        <v>170</v>
      </c>
      <c r="I18" s="109"/>
      <c r="J18" s="109"/>
      <c r="K18" s="109"/>
      <c r="L18" s="109"/>
      <c r="M18" s="109"/>
      <c r="N18" s="109"/>
      <c r="O18" s="109"/>
      <c r="P18" s="109"/>
    </row>
    <row r="19" spans="1:16" x14ac:dyDescent="0.55000000000000004">
      <c r="C19" s="109"/>
      <c r="D19" s="109"/>
      <c r="E19" s="109"/>
      <c r="F19" s="109"/>
      <c r="G19" s="109"/>
      <c r="H19" s="108" t="s">
        <v>158</v>
      </c>
      <c r="I19" s="109"/>
      <c r="J19" s="109"/>
      <c r="K19" s="109"/>
      <c r="L19" s="109"/>
      <c r="M19" s="109"/>
      <c r="N19" s="109"/>
      <c r="O19" s="108" t="s">
        <v>159</v>
      </c>
      <c r="P19" s="108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09"/>
      <c r="P20" s="109"/>
    </row>
    <row r="21" spans="1:16" x14ac:dyDescent="0.55000000000000004">
      <c r="B21" s="26" t="s">
        <v>166</v>
      </c>
      <c r="C21" s="28">
        <f t="shared" ref="C21:D23" si="4">C12</f>
        <v>17138699</v>
      </c>
      <c r="D21" s="28">
        <f t="shared" si="4"/>
        <v>872053</v>
      </c>
      <c r="E21" s="3"/>
      <c r="F21" s="3"/>
      <c r="G21" s="3"/>
      <c r="H21" s="3"/>
      <c r="I21" s="28">
        <f>E12</f>
        <v>38793</v>
      </c>
      <c r="J21" s="3"/>
      <c r="K21" s="28">
        <f>F12</f>
        <v>514</v>
      </c>
      <c r="L21" s="3"/>
      <c r="M21" s="3"/>
      <c r="N21" s="16">
        <f>G21</f>
        <v>0</v>
      </c>
      <c r="O21" s="28">
        <f t="shared" ref="O21:P23" si="5">G12</f>
        <v>816865</v>
      </c>
      <c r="P21" s="28">
        <f t="shared" si="5"/>
        <v>15131</v>
      </c>
    </row>
    <row r="22" spans="1:16" x14ac:dyDescent="0.55000000000000004">
      <c r="B22" s="26" t="s">
        <v>167</v>
      </c>
      <c r="C22" s="28">
        <f t="shared" si="4"/>
        <v>873838</v>
      </c>
      <c r="D22" s="28">
        <f t="shared" si="4"/>
        <v>3438</v>
      </c>
      <c r="E22" s="3"/>
      <c r="F22" s="3"/>
      <c r="G22" s="3"/>
      <c r="H22" s="3"/>
      <c r="I22" s="28">
        <f>E13</f>
        <v>174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3258</v>
      </c>
      <c r="P22" s="28">
        <f t="shared" si="5"/>
        <v>6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18013366</v>
      </c>
      <c r="D24" s="26">
        <f t="shared" si="6"/>
        <v>875506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38967</v>
      </c>
      <c r="J24" s="26">
        <f t="shared" si="6"/>
        <v>0</v>
      </c>
      <c r="K24" s="26">
        <f t="shared" si="6"/>
        <v>514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820138</v>
      </c>
      <c r="P24" s="26">
        <f t="shared" si="6"/>
        <v>15137</v>
      </c>
    </row>
    <row r="26" spans="1:16" x14ac:dyDescent="0.55000000000000004">
      <c r="F26" s="108" t="s">
        <v>278</v>
      </c>
      <c r="G26" s="109"/>
      <c r="H26" s="109"/>
      <c r="I26" s="109"/>
      <c r="J26" s="109"/>
      <c r="K26" s="109"/>
    </row>
    <row r="27" spans="1:16" x14ac:dyDescent="0.55000000000000004">
      <c r="E27" s="26" t="s">
        <v>291</v>
      </c>
      <c r="F27" s="110" t="s">
        <v>280</v>
      </c>
      <c r="G27" s="110"/>
      <c r="H27" s="110"/>
      <c r="I27" s="110"/>
      <c r="J27" s="110"/>
      <c r="K27" s="110"/>
      <c r="L27" s="110"/>
    </row>
    <row r="29" spans="1:16" x14ac:dyDescent="0.55000000000000004">
      <c r="F29" s="108" t="s">
        <v>286</v>
      </c>
      <c r="G29" s="108"/>
      <c r="H29" s="108"/>
      <c r="I29" s="108"/>
      <c r="J29" s="108"/>
      <c r="K29" s="108"/>
      <c r="L29" s="108"/>
    </row>
    <row r="30" spans="1:16" x14ac:dyDescent="0.55000000000000004">
      <c r="F30" s="110" t="s">
        <v>281</v>
      </c>
      <c r="G30" s="110"/>
      <c r="H30" s="110"/>
      <c r="I30" s="110"/>
      <c r="J30" s="110"/>
      <c r="K30" s="110"/>
      <c r="L30" s="110"/>
      <c r="M30" s="110"/>
      <c r="N30" s="110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08" t="s">
        <v>293</v>
      </c>
      <c r="H32" s="108"/>
      <c r="I32" s="108"/>
      <c r="J32" s="108"/>
      <c r="K32" s="108"/>
      <c r="L32" s="108"/>
    </row>
    <row r="33" spans="6:14" x14ac:dyDescent="0.55000000000000004">
      <c r="F33" s="108" t="s">
        <v>288</v>
      </c>
      <c r="G33" s="108"/>
      <c r="H33" s="108"/>
      <c r="I33" s="108"/>
      <c r="J33" s="108"/>
      <c r="K33" s="108"/>
      <c r="L33" s="108"/>
      <c r="M33" s="108"/>
      <c r="N33" s="108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08" t="s">
        <v>177</v>
      </c>
      <c r="B1" s="108"/>
      <c r="C1" s="108"/>
      <c r="D1" s="112"/>
      <c r="E1" s="112"/>
      <c r="F1" s="112"/>
      <c r="G1" s="112"/>
      <c r="H1" s="112"/>
      <c r="I1" s="112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26</v>
      </c>
      <c r="D2" s="111" t="s">
        <v>178</v>
      </c>
      <c r="E2" s="112"/>
      <c r="F2" s="112"/>
      <c r="G2" s="112"/>
      <c r="H2" s="112"/>
      <c r="I2" s="112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44403</v>
      </c>
      <c r="C5" s="30" t="s">
        <v>7</v>
      </c>
      <c r="D5" s="40">
        <f>IFERROR(INT(TRIM(SUBSTITUTE(VLOOKUP($A5&amp;"*",各都道府県の状況!$A:$I,D$3,FALSE), "※5", ""))), "")</f>
        <v>43265</v>
      </c>
      <c r="E5" s="40">
        <f>IFERROR(INT(TRIM(SUBSTITUTE(VLOOKUP($A5&amp;"*",各都道府県の状況!$A:$I,E$3,FALSE), "※5", ""))), "")</f>
        <v>837785</v>
      </c>
      <c r="F5" s="40">
        <f>IFERROR(INT(TRIM(SUBSTITUTE(VLOOKUP($A5&amp;"*",各都道府県の状況!$A:$I,F$3,FALSE), "※5", ""))), "")</f>
        <v>40683</v>
      </c>
      <c r="G5" s="40">
        <f>IFERROR(INT(TRIM(SUBSTITUTE(VLOOKUP($A5&amp;"*",各都道府県の状況!$A:$I,G$3,FALSE), "※5", ""))), "")</f>
        <v>1423</v>
      </c>
      <c r="H5" s="40">
        <f>IFERROR(INT(TRIM(SUBSTITUTE(VLOOKUP($A5&amp;"*",各都道府県の状況!$A:$I,H$3,FALSE), "※5", ""))), "")</f>
        <v>1073</v>
      </c>
      <c r="I5" s="40">
        <f>IFERROR(INT(TRIM(SUBSTITUTE(VLOOKUP($A5&amp;"*",各都道府県の状況!$A:$I,I$3,FALSE), "※5", ""))), "")</f>
        <v>6</v>
      </c>
      <c r="J5" s="2"/>
    </row>
    <row r="6" spans="1:10" x14ac:dyDescent="0.55000000000000004">
      <c r="A6" s="12" t="s">
        <v>182</v>
      </c>
      <c r="B6" s="13">
        <f t="shared" si="0"/>
        <v>44403</v>
      </c>
      <c r="C6" s="30" t="s">
        <v>11</v>
      </c>
      <c r="D6" s="40">
        <f>IFERROR(INT(TRIM(SUBSTITUTE(VLOOKUP($A6&amp;"*",各都道府県の状況!$A:$I,D$3,FALSE), "※5", ""))), "")</f>
        <v>2619</v>
      </c>
      <c r="E6" s="40">
        <f>IFERROR(INT(TRIM(SUBSTITUTE(VLOOKUP($A6&amp;"*",各都道府県の状況!$A:$I,E$3,FALSE), "※5", ""))), "")</f>
        <v>54873</v>
      </c>
      <c r="F6" s="40">
        <f>IFERROR(INT(TRIM(SUBSTITUTE(VLOOKUP($A6&amp;"*",各都道府県の状況!$A:$I,F$3,FALSE), "※5", ""))), "")</f>
        <v>2533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55</v>
      </c>
      <c r="I6" s="40">
        <f>IFERROR(INT(TRIM(SUBSTITUTE(VLOOKUP($A6&amp;"*",各都道府県の状況!$A:$I,I$3,FALSE), "※5", ""))), "")</f>
        <v>1</v>
      </c>
    </row>
    <row r="7" spans="1:10" x14ac:dyDescent="0.55000000000000004">
      <c r="A7" s="12" t="s">
        <v>183</v>
      </c>
      <c r="B7" s="13">
        <f t="shared" si="0"/>
        <v>44403</v>
      </c>
      <c r="C7" s="30" t="s">
        <v>12</v>
      </c>
      <c r="D7" s="40">
        <f>IFERROR(INT(TRIM(SUBSTITUTE(VLOOKUP($A7&amp;"*",各都道府県の状況!$A:$I,D$3,FALSE), "※5", ""))), "")</f>
        <v>1923</v>
      </c>
      <c r="E7" s="40">
        <f>IFERROR(INT(TRIM(SUBSTITUTE(VLOOKUP($A7&amp;"*",各都道府県の状況!$A:$I,E$3,FALSE), "※5", ""))), "")</f>
        <v>92171</v>
      </c>
      <c r="F7" s="40">
        <f>IFERROR(INT(TRIM(SUBSTITUTE(VLOOKUP($A7&amp;"*",各都道府県の状況!$A:$I,F$3,FALSE), "※5", ""))), "")</f>
        <v>1775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101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44403</v>
      </c>
      <c r="C8" s="30" t="s">
        <v>13</v>
      </c>
      <c r="D8" s="40">
        <f>IFERROR(INT(TRIM(SUBSTITUTE(VLOOKUP($A8&amp;"*",各都道府県の状況!$A:$I,D$3,FALSE), "※5", ""))), "")</f>
        <v>9685</v>
      </c>
      <c r="E8" s="40">
        <f>IFERROR(INT(TRIM(SUBSTITUTE(VLOOKUP($A8&amp;"*",各都道府県の状況!$A:$I,E$3,FALSE), "※5", ""))), "")</f>
        <v>169162</v>
      </c>
      <c r="F8" s="40">
        <f>IFERROR(INT(TRIM(SUBSTITUTE(VLOOKUP($A8&amp;"*",各都道府県の状況!$A:$I,F$3,FALSE), "※5", ""))), "")</f>
        <v>9386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201</v>
      </c>
      <c r="I8" s="40">
        <f>IFERROR(INT(TRIM(SUBSTITUTE(VLOOKUP($A8&amp;"*",各都道府県の状況!$A:$I,I$3,FALSE), "※5", ""))), "")</f>
        <v>2</v>
      </c>
    </row>
    <row r="9" spans="1:10" ht="21" customHeight="1" x14ac:dyDescent="0.55000000000000004">
      <c r="A9" s="12" t="s">
        <v>185</v>
      </c>
      <c r="B9" s="13">
        <f t="shared" si="0"/>
        <v>44403</v>
      </c>
      <c r="C9" s="30" t="s">
        <v>14</v>
      </c>
      <c r="D9" s="40">
        <f>IFERROR(INT(TRIM(SUBSTITUTE(VLOOKUP($A9&amp;"*",各都道府県の状況!$A:$I,D$3,FALSE), "※5", ""))), "")</f>
        <v>996</v>
      </c>
      <c r="E9" s="40">
        <f>IFERROR(INT(TRIM(SUBSTITUTE(VLOOKUP($A9&amp;"*",各都道府県の状況!$A:$I,E$3,FALSE), "※5", ""))), "")</f>
        <v>17192</v>
      </c>
      <c r="F9" s="40">
        <f>IFERROR(INT(TRIM(SUBSTITUTE(VLOOKUP($A9&amp;"*",各都道府県の状況!$A:$I,F$3,FALSE), "※5", ""))), "")</f>
        <v>944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32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44403</v>
      </c>
      <c r="C10" s="30" t="s">
        <v>15</v>
      </c>
      <c r="D10" s="40">
        <f>IFERROR(INT(TRIM(SUBSTITUTE(VLOOKUP($A10&amp;"*",各都道府県の状況!$A:$I,D$3,FALSE), "※5", ""))), "")</f>
        <v>2092</v>
      </c>
      <c r="E10" s="40">
        <f>IFERROR(INT(TRIM(SUBSTITUTE(VLOOKUP($A10&amp;"*",各都道府県の状況!$A:$I,E$3,FALSE), "※5", ""))), "")</f>
        <v>70383</v>
      </c>
      <c r="F10" s="40">
        <f>IFERROR(INT(TRIM(SUBSTITUTE(VLOOKUP($A10&amp;"*",各都道府県の状況!$A:$I,F$3,FALSE), "※5", ""))), "")</f>
        <v>2023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22</v>
      </c>
      <c r="I10" s="40">
        <f>IFERROR(INT(TRIM(SUBSTITUTE(VLOOKUP($A10&amp;"*",各都道府県の状況!$A:$I,I$3,FALSE), "※5", ""))), "")</f>
        <v>0</v>
      </c>
    </row>
    <row r="11" spans="1:10" x14ac:dyDescent="0.55000000000000004">
      <c r="A11" s="12" t="s">
        <v>187</v>
      </c>
      <c r="B11" s="13">
        <f t="shared" si="0"/>
        <v>44403</v>
      </c>
      <c r="C11" s="30" t="s">
        <v>16</v>
      </c>
      <c r="D11" s="40">
        <f>IFERROR(INT(TRIM(SUBSTITUTE(VLOOKUP($A11&amp;"*",各都道府県の状況!$A:$I,D$3,FALSE), "※5", ""))), "")</f>
        <v>5378</v>
      </c>
      <c r="E11" s="40">
        <f>IFERROR(INT(TRIM(SUBSTITUTE(VLOOKUP($A11&amp;"*",各都道府県の状況!$A:$I,E$3,FALSE), "※5", ""))), "")</f>
        <v>303580</v>
      </c>
      <c r="F11" s="40">
        <f>IFERROR(INT(TRIM(SUBSTITUTE(VLOOKUP($A11&amp;"*",各都道府県の状況!$A:$I,F$3,FALSE), "※5", ""))), "")</f>
        <v>4975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241</v>
      </c>
      <c r="I11" s="40">
        <f>IFERROR(INT(TRIM(SUBSTITUTE(VLOOKUP($A11&amp;"*",各都道府県の状況!$A:$I,I$3,FALSE), "※5", ""))), "")</f>
        <v>10</v>
      </c>
    </row>
    <row r="12" spans="1:10" x14ac:dyDescent="0.55000000000000004">
      <c r="A12" s="12" t="s">
        <v>188</v>
      </c>
      <c r="B12" s="13">
        <f t="shared" si="0"/>
        <v>44403</v>
      </c>
      <c r="C12" s="30" t="s">
        <v>17</v>
      </c>
      <c r="D12" s="40">
        <f>IFERROR(INT(TRIM(SUBSTITUTE(VLOOKUP($A12&amp;"*",各都道府県の状況!$A:$I,D$3,FALSE), "※5", ""))), "")</f>
        <v>11611</v>
      </c>
      <c r="E12" s="40">
        <f>IFERROR(INT(TRIM(SUBSTITUTE(VLOOKUP($A12&amp;"*",各都道府県の状況!$A:$I,E$3,FALSE), "※5", ""))), "")</f>
        <v>34583</v>
      </c>
      <c r="F12" s="40">
        <f>IFERROR(INT(TRIM(SUBSTITUTE(VLOOKUP($A12&amp;"*",各都道府県の状況!$A:$I,F$3,FALSE), "※5", ""))), "")</f>
        <v>10913</v>
      </c>
      <c r="G12" s="40">
        <f>IFERROR(INT(TRIM(SUBSTITUTE(VLOOKUP($A12&amp;"*",各都道府県の状況!$A:$I,G$3,FALSE), "※5", ""))), "")</f>
        <v>166</v>
      </c>
      <c r="H12" s="40">
        <f>IFERROR(INT(TRIM(SUBSTITUTE(VLOOKUP($A12&amp;"*",各都道府県の状況!$A:$I,H$3,FALSE), "※5", ""))), "")</f>
        <v>532</v>
      </c>
      <c r="I12" s="40">
        <f>IFERROR(INT(TRIM(SUBSTITUTE(VLOOKUP($A12&amp;"*",各都道府県の状況!$A:$I,I$3,FALSE), "※5", ""))), "")</f>
        <v>5</v>
      </c>
    </row>
    <row r="13" spans="1:10" x14ac:dyDescent="0.55000000000000004">
      <c r="A13" s="12" t="s">
        <v>189</v>
      </c>
      <c r="B13" s="13">
        <f t="shared" si="0"/>
        <v>44403</v>
      </c>
      <c r="C13" s="30" t="s">
        <v>18</v>
      </c>
      <c r="D13" s="40">
        <f>IFERROR(INT(TRIM(SUBSTITUTE(VLOOKUP($A13&amp;"*",各都道府県の状況!$A:$I,D$3,FALSE), "※5", ""))), "")</f>
        <v>7682</v>
      </c>
      <c r="E13" s="40">
        <f>IFERROR(INT(TRIM(SUBSTITUTE(VLOOKUP($A13&amp;"*",各都道府県の状況!$A:$I,E$3,FALSE), "※5", ""))), "")</f>
        <v>322306</v>
      </c>
      <c r="F13" s="40">
        <f>IFERROR(INT(TRIM(SUBSTITUTE(VLOOKUP($A13&amp;"*",各都道府県の状況!$A:$I,F$3,FALSE), "※5", ""))), "")</f>
        <v>7258</v>
      </c>
      <c r="G13" s="40">
        <f>IFERROR(INT(TRIM(SUBSTITUTE(VLOOKUP($A13&amp;"*",各都道府県の状況!$A:$I,G$3,FALSE), "※5", ""))), "")</f>
        <v>84</v>
      </c>
      <c r="H13" s="40">
        <f>IFERROR(INT(TRIM(SUBSTITUTE(VLOOKUP($A13&amp;"*",各都道府県の状況!$A:$I,H$3,FALSE), "※5", ""))), "")</f>
        <v>340</v>
      </c>
      <c r="I13" s="40">
        <f>IFERROR(INT(TRIM(SUBSTITUTE(VLOOKUP($A13&amp;"*",各都道府県の状況!$A:$I,I$3,FALSE), "※5", ""))), "")</f>
        <v>8</v>
      </c>
    </row>
    <row r="14" spans="1:10" x14ac:dyDescent="0.55000000000000004">
      <c r="A14" s="12" t="s">
        <v>190</v>
      </c>
      <c r="B14" s="13">
        <f t="shared" si="0"/>
        <v>44403</v>
      </c>
      <c r="C14" s="30" t="s">
        <v>19</v>
      </c>
      <c r="D14" s="40">
        <f>IFERROR(INT(TRIM(SUBSTITUTE(VLOOKUP($A14&amp;"*",各都道府県の状況!$A:$I,D$3,FALSE), "※5", ""))), "")</f>
        <v>8325</v>
      </c>
      <c r="E14" s="40">
        <f>IFERROR(INT(TRIM(SUBSTITUTE(VLOOKUP($A14&amp;"*",各都道府県の状況!$A:$I,E$3,FALSE), "※5", ""))), "")</f>
        <v>209397</v>
      </c>
      <c r="F14" s="40">
        <f>IFERROR(INT(TRIM(SUBSTITUTE(VLOOKUP($A14&amp;"*",各都道府県の状況!$A:$I,F$3,FALSE), "※5", ""))), "")</f>
        <v>7984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186</v>
      </c>
      <c r="I14" s="40">
        <f>IFERROR(INT(TRIM(SUBSTITUTE(VLOOKUP($A14&amp;"*",各都道府県の状況!$A:$I,I$3,FALSE), "※5", ""))), "")</f>
        <v>2</v>
      </c>
    </row>
    <row r="15" spans="1:10" x14ac:dyDescent="0.55000000000000004">
      <c r="A15" s="12" t="s">
        <v>191</v>
      </c>
      <c r="B15" s="13">
        <f t="shared" si="0"/>
        <v>44403</v>
      </c>
      <c r="C15" s="30" t="s">
        <v>20</v>
      </c>
      <c r="D15" s="40">
        <f>IFERROR(INT(TRIM(SUBSTITUTE(VLOOKUP($A15&amp;"*",各都道府県の状況!$A:$I,D$3,FALSE), "※5", ""))), "")</f>
        <v>52728</v>
      </c>
      <c r="E15" s="40">
        <f>IFERROR(INT(TRIM(SUBSTITUTE(VLOOKUP($A15&amp;"*",各都道府県の状況!$A:$I,E$3,FALSE), "※5", ""))), "")</f>
        <v>1055907</v>
      </c>
      <c r="F15" s="40">
        <f>IFERROR(INT(TRIM(SUBSTITUTE(VLOOKUP($A15&amp;"*",各都道府県の状況!$A:$I,F$3,FALSE), "※5", ""))), "")</f>
        <v>47671</v>
      </c>
      <c r="G15" s="40">
        <f>IFERROR(INT(TRIM(SUBSTITUTE(VLOOKUP($A15&amp;"*",各都道府県の状況!$A:$I,G$3,FALSE), "※5", ""))), "")</f>
        <v>846</v>
      </c>
      <c r="H15" s="40">
        <f>IFERROR(INT(TRIM(SUBSTITUTE(VLOOKUP($A15&amp;"*",各都道府県の状況!$A:$I,H$3,FALSE), "※5", ""))), "")</f>
        <v>4211</v>
      </c>
      <c r="I15" s="40">
        <f>IFERROR(INT(TRIM(SUBSTITUTE(VLOOKUP($A15&amp;"*",各都道府県の状況!$A:$I,I$3,FALSE), "※5", ""))), "")</f>
        <v>37</v>
      </c>
    </row>
    <row r="16" spans="1:10" x14ac:dyDescent="0.55000000000000004">
      <c r="A16" s="12" t="s">
        <v>192</v>
      </c>
      <c r="B16" s="13">
        <f t="shared" si="0"/>
        <v>44403</v>
      </c>
      <c r="C16" s="30" t="s">
        <v>21</v>
      </c>
      <c r="D16" s="40">
        <f>IFERROR(INT(TRIM(SUBSTITUTE(VLOOKUP($A16&amp;"*",各都道府県の状況!$A:$I,D$3,FALSE), "※5", ""))), "")</f>
        <v>46075</v>
      </c>
      <c r="E16" s="40">
        <f>IFERROR(INT(TRIM(SUBSTITUTE(VLOOKUP($A16&amp;"*",各都道府県の状況!$A:$I,E$3,FALSE), "※5", ""))), "")</f>
        <v>761920</v>
      </c>
      <c r="F16" s="40">
        <f>IFERROR(INT(TRIM(SUBSTITUTE(VLOOKUP($A16&amp;"*",各都道府県の状況!$A:$I,F$3,FALSE), "※5", ""))), "")</f>
        <v>42567</v>
      </c>
      <c r="G16" s="40">
        <f>IFERROR(INT(TRIM(SUBSTITUTE(VLOOKUP($A16&amp;"*",各都道府県の状況!$A:$I,G$3,FALSE), "※5", ""))), "")</f>
        <v>729</v>
      </c>
      <c r="H16" s="40">
        <f>IFERROR(INT(TRIM(SUBSTITUTE(VLOOKUP($A16&amp;"*",各都道府県の状況!$A:$I,H$3,FALSE), "※5", ""))), "")</f>
        <v>2779</v>
      </c>
      <c r="I16" s="40">
        <f>IFERROR(INT(TRIM(SUBSTITUTE(VLOOKUP($A16&amp;"*",各都道府県の状況!$A:$I,I$3,FALSE), "※5", ""))), "")</f>
        <v>21</v>
      </c>
    </row>
    <row r="17" spans="1:9" x14ac:dyDescent="0.55000000000000004">
      <c r="A17" s="12" t="s">
        <v>193</v>
      </c>
      <c r="B17" s="13">
        <f t="shared" si="0"/>
        <v>44403</v>
      </c>
      <c r="C17" s="30" t="s">
        <v>22</v>
      </c>
      <c r="D17" s="40">
        <f>IFERROR(INT(TRIM(SUBSTITUTE(VLOOKUP($A17&amp;"*",各都道府県の状況!$A:$I,D$3,FALSE), "※5", ""))), "")</f>
        <v>200720</v>
      </c>
      <c r="E17" s="40">
        <f>IFERROR(INT(TRIM(SUBSTITUTE(VLOOKUP($A17&amp;"*",各都道府県の状況!$A:$I,E$3,FALSE), "※5", ""))), "")</f>
        <v>2741489</v>
      </c>
      <c r="F17" s="40">
        <f>IFERROR(INT(TRIM(SUBSTITUTE(VLOOKUP($A17&amp;"*",各都道府県の状況!$A:$I,F$3,FALSE), "※5", ""))), "")</f>
        <v>185612</v>
      </c>
      <c r="G17" s="40">
        <f>IFERROR(INT(TRIM(SUBSTITUTE(VLOOKUP($A17&amp;"*",各都道府県の状況!$A:$I,G$3,FALSE), "※5", ""))), "")</f>
        <v>2277</v>
      </c>
      <c r="H17" s="40">
        <f>IFERROR(INT(TRIM(SUBSTITUTE(VLOOKUP($A17&amp;"*",各都道府県の状況!$A:$I,H$3,FALSE), "※5", ""))), "")</f>
        <v>12831</v>
      </c>
      <c r="I17" s="40">
        <f>IFERROR(INT(TRIM(SUBSTITUTE(VLOOKUP($A17&amp;"*",各都道府県の状況!$A:$I,I$3,FALSE), "※5", ""))), "")</f>
        <v>78</v>
      </c>
    </row>
    <row r="18" spans="1:9" x14ac:dyDescent="0.55000000000000004">
      <c r="A18" s="12" t="s">
        <v>194</v>
      </c>
      <c r="B18" s="13">
        <f t="shared" si="0"/>
        <v>44403</v>
      </c>
      <c r="C18" s="30" t="s">
        <v>23</v>
      </c>
      <c r="D18" s="40">
        <f>IFERROR(INT(TRIM(SUBSTITUTE(VLOOKUP($A18&amp;"*",各都道府県の状況!$A:$I,D$3,FALSE), "※5", ""))), "")</f>
        <v>77379</v>
      </c>
      <c r="E18" s="40">
        <f>IFERROR(INT(TRIM(SUBSTITUTE(VLOOKUP($A18&amp;"*",各都道府県の状況!$A:$I,E$3,FALSE), "※5", ""))), "")</f>
        <v>1133676</v>
      </c>
      <c r="F18" s="40">
        <f>IFERROR(INT(TRIM(SUBSTITUTE(VLOOKUP($A18&amp;"*",各都道府県の状況!$A:$I,F$3,FALSE), "※5", ""))), "")</f>
        <v>71885</v>
      </c>
      <c r="G18" s="40">
        <f>IFERROR(INT(TRIM(SUBSTITUTE(VLOOKUP($A18&amp;"*",各都道府県の状況!$A:$I,G$3,FALSE), "※5", ""))), "")</f>
        <v>980</v>
      </c>
      <c r="H18" s="40">
        <f>IFERROR(INT(TRIM(SUBSTITUTE(VLOOKUP($A18&amp;"*",各都道府県の状況!$A:$I,H$3,FALSE), "※5", ""))), "")</f>
        <v>4514</v>
      </c>
      <c r="I18" s="40">
        <f>IFERROR(INT(TRIM(SUBSTITUTE(VLOOKUP($A18&amp;"*",各都道府県の状況!$A:$I,I$3,FALSE), "※5", ""))), "")</f>
        <v>59</v>
      </c>
    </row>
    <row r="19" spans="1:9" x14ac:dyDescent="0.55000000000000004">
      <c r="A19" s="12" t="s">
        <v>195</v>
      </c>
      <c r="B19" s="13">
        <f t="shared" si="0"/>
        <v>44403</v>
      </c>
      <c r="C19" s="30" t="s">
        <v>24</v>
      </c>
      <c r="D19" s="40">
        <f>IFERROR(INT(TRIM(SUBSTITUTE(VLOOKUP($A19&amp;"*",各都道府県の状況!$A:$I,D$3,FALSE), "※5", ""))), "")</f>
        <v>3773</v>
      </c>
      <c r="E19" s="40">
        <f>IFERROR(INT(TRIM(SUBSTITUTE(VLOOKUP($A19&amp;"*",各都道府県の状況!$A:$I,E$3,FALSE), "※5", ""))), "")</f>
        <v>189016</v>
      </c>
      <c r="F19" s="40">
        <f>IFERROR(INT(TRIM(SUBSTITUTE(VLOOKUP($A19&amp;"*",各都道府県の状況!$A:$I,F$3,FALSE), "※5", ""))), "")</f>
        <v>3494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225</v>
      </c>
      <c r="I19" s="40">
        <f>IFERROR(INT(TRIM(SUBSTITUTE(VLOOKUP($A19&amp;"*",各都道府県の状況!$A:$I,I$3,FALSE), "※5", ""))), "")</f>
        <v>3</v>
      </c>
    </row>
    <row r="20" spans="1:9" x14ac:dyDescent="0.55000000000000004">
      <c r="A20" s="12" t="s">
        <v>196</v>
      </c>
      <c r="B20" s="13">
        <f t="shared" si="0"/>
        <v>44403</v>
      </c>
      <c r="C20" s="30" t="s">
        <v>25</v>
      </c>
      <c r="D20" s="40">
        <f>IFERROR(INT(TRIM(SUBSTITUTE(VLOOKUP($A20&amp;"*",各都道府県の状況!$A:$I,D$3,FALSE), "※5", ""))), "")</f>
        <v>2171</v>
      </c>
      <c r="E20" s="40">
        <f>IFERROR(INT(TRIM(SUBSTITUTE(VLOOKUP($A20&amp;"*",各都道府県の状況!$A:$I,E$3,FALSE), "※5", ""))), "")</f>
        <v>79872</v>
      </c>
      <c r="F20" s="40">
        <f>IFERROR(INT(TRIM(SUBSTITUTE(VLOOKUP($A20&amp;"*",各都道府県の状況!$A:$I,F$3,FALSE), "※5", ""))), "")</f>
        <v>2030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103</v>
      </c>
      <c r="I20" s="40">
        <f>IFERROR(INT(TRIM(SUBSTITUTE(VLOOKUP($A20&amp;"*",各都道府県の状況!$A:$I,I$3,FALSE), "※5", ""))), "")</f>
        <v>4</v>
      </c>
    </row>
    <row r="21" spans="1:9" x14ac:dyDescent="0.55000000000000004">
      <c r="A21" s="12" t="s">
        <v>197</v>
      </c>
      <c r="B21" s="13">
        <f t="shared" si="0"/>
        <v>44403</v>
      </c>
      <c r="C21" s="30" t="s">
        <v>26</v>
      </c>
      <c r="D21" s="40">
        <f>IFERROR(INT(TRIM(SUBSTITUTE(VLOOKUP($A21&amp;"*",各都道府県の状況!$A:$I,D$3,FALSE), "※5", ""))), "")</f>
        <v>4621</v>
      </c>
      <c r="E21" s="40">
        <f>IFERROR(INT(TRIM(SUBSTITUTE(VLOOKUP($A21&amp;"*",各都道府県の状況!$A:$I,E$3,FALSE), "※5", ""))), "")</f>
        <v>133283</v>
      </c>
      <c r="F21" s="40">
        <f>IFERROR(INT(TRIM(SUBSTITUTE(VLOOKUP($A21&amp;"*",各都道府県の状況!$A:$I,F$3,FALSE), "※5", ""))), "")</f>
        <v>4033</v>
      </c>
      <c r="G21" s="40">
        <f>IFERROR(INT(TRIM(SUBSTITUTE(VLOOKUP($A21&amp;"*",各都道府県の状況!$A:$I,G$3,FALSE), "※5", ""))), "")</f>
        <v>116</v>
      </c>
      <c r="H21" s="40">
        <f>IFERROR(INT(TRIM(SUBSTITUTE(VLOOKUP($A21&amp;"*",各都道府県の状況!$A:$I,H$3,FALSE), "※5", ""))), "")</f>
        <v>463</v>
      </c>
      <c r="I21" s="40">
        <f>IFERROR(INT(TRIM(SUBSTITUTE(VLOOKUP($A21&amp;"*",各都道府県の状況!$A:$I,I$3,FALSE), "※5", ""))), "")</f>
        <v>1</v>
      </c>
    </row>
    <row r="22" spans="1:9" x14ac:dyDescent="0.55000000000000004">
      <c r="A22" s="12" t="s">
        <v>198</v>
      </c>
      <c r="B22" s="13">
        <f t="shared" si="0"/>
        <v>44403</v>
      </c>
      <c r="C22" s="30" t="s">
        <v>27</v>
      </c>
      <c r="D22" s="40">
        <f>IFERROR(INT(TRIM(SUBSTITUTE(VLOOKUP($A22&amp;"*",各都道府県の状況!$A:$I,D$3,FALSE), "※5", ""))), "")</f>
        <v>1490</v>
      </c>
      <c r="E22" s="40">
        <f>IFERROR(INT(TRIM(SUBSTITUTE(VLOOKUP($A22&amp;"*",各都道府県の状況!$A:$I,E$3,FALSE), "※5", ""))), "")</f>
        <v>76581</v>
      </c>
      <c r="F22" s="40">
        <f>IFERROR(INT(TRIM(SUBSTITUTE(VLOOKUP($A22&amp;"*",各都道府県の状況!$A:$I,F$3,FALSE), "※5", ""))), "")</f>
        <v>1370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84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44403</v>
      </c>
      <c r="C23" s="30" t="s">
        <v>28</v>
      </c>
      <c r="D23" s="40">
        <f>IFERROR(INT(TRIM(SUBSTITUTE(VLOOKUP($A23&amp;"*",各都道府県の状況!$A:$I,D$3,FALSE), "※5", ""))), "")</f>
        <v>2268</v>
      </c>
      <c r="E23" s="40">
        <f>IFERROR(INT(TRIM(SUBSTITUTE(VLOOKUP($A23&amp;"*",各都道府県の状況!$A:$I,E$3,FALSE), "※5", ""))), "")</f>
        <v>69775</v>
      </c>
      <c r="F23" s="40">
        <f>IFERROR(INT(TRIM(SUBSTITUTE(VLOOKUP($A23&amp;"*",各都道府県の状況!$A:$I,F$3,FALSE), "※5", ""))), "")</f>
        <v>2161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86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44403</v>
      </c>
      <c r="C24" s="30" t="s">
        <v>29</v>
      </c>
      <c r="D24" s="40">
        <f>IFERROR(INT(TRIM(SUBSTITUTE(VLOOKUP($A24&amp;"*",各都道府県の状況!$A:$I,D$3,FALSE), "※5", ""))), "")</f>
        <v>5150</v>
      </c>
      <c r="E24" s="40">
        <f>IFERROR(INT(TRIM(SUBSTITUTE(VLOOKUP($A24&amp;"*",各都道府県の状況!$A:$I,E$3,FALSE), "※5", ""))), "")</f>
        <v>221648</v>
      </c>
      <c r="F24" s="40">
        <f>IFERROR(INT(TRIM(SUBSTITUTE(VLOOKUP($A24&amp;"*",各都道府県の状況!$A:$I,F$3,FALSE), "※5", ""))), "")</f>
        <v>5062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69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44403</v>
      </c>
      <c r="C25" s="30" t="s">
        <v>30</v>
      </c>
      <c r="D25" s="40">
        <f>IFERROR(INT(TRIM(SUBSTITUTE(VLOOKUP($A25&amp;"*",各都道府県の状況!$A:$I,D$3,FALSE), "※5", ""))), "")</f>
        <v>9656</v>
      </c>
      <c r="E25" s="40">
        <f>IFERROR(INT(TRIM(SUBSTITUTE(VLOOKUP($A25&amp;"*",各都道府県の状況!$A:$I,E$3,FALSE), "※5", ""))), "")</f>
        <v>288055</v>
      </c>
      <c r="F25" s="40">
        <f>IFERROR(INT(TRIM(SUBSTITUTE(VLOOKUP($A25&amp;"*",各都道府県の状況!$A:$I,F$3,FALSE), "※5", ""))), "")</f>
        <v>9357</v>
      </c>
      <c r="G25" s="40">
        <f>IFERROR(INT(TRIM(SUBSTITUTE(VLOOKUP($A25&amp;"*",各都道府県の状況!$A:$I,G$3,FALSE), "※5", ""))), "")</f>
        <v>188</v>
      </c>
      <c r="H25" s="40">
        <f>IFERROR(INT(TRIM(SUBSTITUTE(VLOOKUP($A25&amp;"*",各都道府県の状況!$A:$I,H$3,FALSE), "※5", ""))), "")</f>
        <v>111</v>
      </c>
      <c r="I25" s="40">
        <f>IFERROR(INT(TRIM(SUBSTITUTE(VLOOKUP($A25&amp;"*",各都道府県の状況!$A:$I,I$3,FALSE), "※5", ""))), "")</f>
        <v>2</v>
      </c>
    </row>
    <row r="26" spans="1:9" x14ac:dyDescent="0.55000000000000004">
      <c r="A26" s="12" t="s">
        <v>202</v>
      </c>
      <c r="B26" s="13">
        <f t="shared" si="0"/>
        <v>44403</v>
      </c>
      <c r="C26" s="30" t="s">
        <v>31</v>
      </c>
      <c r="D26" s="40">
        <f>IFERROR(INT(TRIM(SUBSTITUTE(VLOOKUP($A26&amp;"*",各都道府県の状況!$A:$I,D$3,FALSE), "※5", ""))), "")</f>
        <v>10262</v>
      </c>
      <c r="E26" s="40">
        <f>IFERROR(INT(TRIM(SUBSTITUTE(VLOOKUP($A26&amp;"*",各都道府県の状況!$A:$I,E$3,FALSE), "※5", ""))), "")</f>
        <v>437255</v>
      </c>
      <c r="F26" s="40">
        <f>IFERROR(INT(TRIM(SUBSTITUTE(VLOOKUP($A26&amp;"*",各都道府県の状況!$A:$I,F$3,FALSE), "※5", ""))), "")</f>
        <v>9561</v>
      </c>
      <c r="G26" s="40">
        <f>IFERROR(INT(TRIM(SUBSTITUTE(VLOOKUP($A26&amp;"*",各都道府県の状況!$A:$I,G$3,FALSE), "※5", ""))), "")</f>
        <v>154</v>
      </c>
      <c r="H26" s="40">
        <f>IFERROR(INT(TRIM(SUBSTITUTE(VLOOKUP($A26&amp;"*",各都道府県の状況!$A:$I,H$3,FALSE), "※5", ""))), "")</f>
        <v>547</v>
      </c>
      <c r="I26" s="40">
        <f>IFERROR(INT(TRIM(SUBSTITUTE(VLOOKUP($A26&amp;"*",各都道府県の状況!$A:$I,I$3,FALSE), "※5", ""))), "")</f>
        <v>2</v>
      </c>
    </row>
    <row r="27" spans="1:9" x14ac:dyDescent="0.55000000000000004">
      <c r="A27" s="12" t="s">
        <v>203</v>
      </c>
      <c r="B27" s="13">
        <f t="shared" si="0"/>
        <v>44403</v>
      </c>
      <c r="C27" s="30" t="s">
        <v>32</v>
      </c>
      <c r="D27" s="40">
        <f>IFERROR(INT(TRIM(SUBSTITUTE(VLOOKUP($A27&amp;"*",各都道府県の状況!$A:$I,D$3,FALSE), "※5", ""))), "")</f>
        <v>52738</v>
      </c>
      <c r="E27" s="40">
        <f>IFERROR(INT(TRIM(SUBSTITUTE(VLOOKUP($A27&amp;"*",各都道府県の状況!$A:$I,E$3,FALSE), "※5", ""))), "")</f>
        <v>904584</v>
      </c>
      <c r="F27" s="40">
        <f>IFERROR(INT(TRIM(SUBSTITUTE(VLOOKUP($A27&amp;"*",各都道府県の状況!$A:$I,F$3,FALSE), "※5", ""))), "")</f>
        <v>50758</v>
      </c>
      <c r="G27" s="40">
        <f>IFERROR(INT(TRIM(SUBSTITUTE(VLOOKUP($A27&amp;"*",各都道府県の状況!$A:$I,G$3,FALSE), "※5", ""))), "")</f>
        <v>1003</v>
      </c>
      <c r="H27" s="40">
        <f>IFERROR(INT(TRIM(SUBSTITUTE(VLOOKUP($A27&amp;"*",各都道府県の状況!$A:$I,H$3,FALSE), "※5", ""))), "")</f>
        <v>977</v>
      </c>
      <c r="I27" s="40">
        <f>IFERROR(INT(TRIM(SUBSTITUTE(VLOOKUP($A27&amp;"*",各都道府県の状況!$A:$I,I$3,FALSE), "※5", ""))), "")</f>
        <v>10</v>
      </c>
    </row>
    <row r="28" spans="1:9" x14ac:dyDescent="0.55000000000000004">
      <c r="A28" s="12" t="s">
        <v>204</v>
      </c>
      <c r="B28" s="13">
        <f t="shared" si="0"/>
        <v>44403</v>
      </c>
      <c r="C28" s="30" t="s">
        <v>33</v>
      </c>
      <c r="D28" s="40">
        <f>IFERROR(INT(TRIM(SUBSTITUTE(VLOOKUP($A28&amp;"*",各都道府県の状況!$A:$I,D$3,FALSE), "※5", ""))), "")</f>
        <v>5594</v>
      </c>
      <c r="E28" s="40">
        <f>IFERROR(INT(TRIM(SUBSTITUTE(VLOOKUP($A28&amp;"*",各都道府県の状況!$A:$I,E$3,FALSE), "※5", ""))), "")</f>
        <v>156553</v>
      </c>
      <c r="F28" s="40">
        <f>IFERROR(INT(TRIM(SUBSTITUTE(VLOOKUP($A28&amp;"*",各都道府県の状況!$A:$I,F$3,FALSE), "※5", ""))), "")</f>
        <v>5440</v>
      </c>
      <c r="G28" s="40">
        <f>IFERROR(INT(TRIM(SUBSTITUTE(VLOOKUP($A28&amp;"*",各都道府県の状況!$A:$I,G$3,FALSE), "※5", ""))), "")</f>
        <v>114</v>
      </c>
      <c r="H28" s="40">
        <f>IFERROR(INT(TRIM(SUBSTITUTE(VLOOKUP($A28&amp;"*",各都道府県の状況!$A:$I,H$3,FALSE), "※5", ""))), "")</f>
        <v>181</v>
      </c>
      <c r="I28" s="40">
        <f>IFERROR(INT(TRIM(SUBSTITUTE(VLOOKUP($A28&amp;"*",各都道府県の状況!$A:$I,I$3,FALSE), "※5", ""))), "")</f>
        <v>2</v>
      </c>
    </row>
    <row r="29" spans="1:9" x14ac:dyDescent="0.55000000000000004">
      <c r="A29" s="12" t="s">
        <v>205</v>
      </c>
      <c r="B29" s="13">
        <f t="shared" si="0"/>
        <v>44403</v>
      </c>
      <c r="C29" s="30" t="s">
        <v>34</v>
      </c>
      <c r="D29" s="40">
        <f>IFERROR(INT(TRIM(SUBSTITUTE(VLOOKUP($A29&amp;"*",各都道府県の状況!$A:$I,D$3,FALSE), "※5", ""))), "")</f>
        <v>5805</v>
      </c>
      <c r="E29" s="40">
        <f>IFERROR(INT(TRIM(SUBSTITUTE(VLOOKUP($A29&amp;"*",各都道府県の状況!$A:$I,E$3,FALSE), "※5", ""))), "")</f>
        <v>166453</v>
      </c>
      <c r="F29" s="40">
        <f>IFERROR(INT(TRIM(SUBSTITUTE(VLOOKUP($A29&amp;"*",各都道府県の状況!$A:$I,F$3,FALSE), "※5", ""))), "")</f>
        <v>5571</v>
      </c>
      <c r="G29" s="40">
        <f>IFERROR(INT(TRIM(SUBSTITUTE(VLOOKUP($A29&amp;"*",各都道府県の状況!$A:$I,G$3,FALSE), "※5", ""))), "")</f>
        <v>93</v>
      </c>
      <c r="H29" s="40">
        <f>IFERROR(INT(TRIM(SUBSTITUTE(VLOOKUP($A29&amp;"*",各都道府県の状況!$A:$I,H$3,FALSE), "※5", ""))), "")</f>
        <v>141</v>
      </c>
      <c r="I29" s="40">
        <f>IFERROR(INT(TRIM(SUBSTITUTE(VLOOKUP($A29&amp;"*",各都道府県の状況!$A:$I,I$3,FALSE), "※5", ""))), "")</f>
        <v>1</v>
      </c>
    </row>
    <row r="30" spans="1:9" x14ac:dyDescent="0.55000000000000004">
      <c r="A30" s="12" t="s">
        <v>206</v>
      </c>
      <c r="B30" s="13">
        <f t="shared" si="0"/>
        <v>44403</v>
      </c>
      <c r="C30" s="30" t="s">
        <v>35</v>
      </c>
      <c r="D30" s="40">
        <f>IFERROR(INT(TRIM(SUBSTITUTE(VLOOKUP($A30&amp;"*",各都道府県の状況!$A:$I,D$3,FALSE), "※5", ""))), "")</f>
        <v>17531</v>
      </c>
      <c r="E30" s="40">
        <f>IFERROR(INT(TRIM(SUBSTITUTE(VLOOKUP($A30&amp;"*",各都道府県の状況!$A:$I,E$3,FALSE), "※5", ""))), "")</f>
        <v>304370</v>
      </c>
      <c r="F30" s="40">
        <f>IFERROR(INT(TRIM(SUBSTITUTE(VLOOKUP($A30&amp;"*",各都道府県の状況!$A:$I,F$3,FALSE), "※5", ""))), "")</f>
        <v>16740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466</v>
      </c>
      <c r="I30" s="40">
        <f>IFERROR(INT(TRIM(SUBSTITUTE(VLOOKUP($A30&amp;"*",各都道府県の状況!$A:$I,I$3,FALSE), "※5", ""))), "")</f>
        <v>8</v>
      </c>
    </row>
    <row r="31" spans="1:9" x14ac:dyDescent="0.55000000000000004">
      <c r="A31" s="12" t="s">
        <v>207</v>
      </c>
      <c r="B31" s="13">
        <f t="shared" si="0"/>
        <v>44403</v>
      </c>
      <c r="C31" s="30" t="s">
        <v>36</v>
      </c>
      <c r="D31" s="40">
        <f>IFERROR(INT(TRIM(SUBSTITUTE(VLOOKUP($A31&amp;"*",各都道府県の状況!$A:$I,D$3,FALSE), "※5", ""))), "")</f>
        <v>109742</v>
      </c>
      <c r="E31" s="40">
        <f>IFERROR(INT(TRIM(SUBSTITUTE(VLOOKUP($A31&amp;"*",各都道府県の状況!$A:$I,E$3,FALSE), "※5", ""))), "")</f>
        <v>2402057</v>
      </c>
      <c r="F31" s="40">
        <f>IFERROR(INT(TRIM(SUBSTITUTE(VLOOKUP($A31&amp;"*",各都道府県の状況!$A:$I,F$3,FALSE), "※5", ""))), "")</f>
        <v>102620</v>
      </c>
      <c r="G31" s="40">
        <f>IFERROR(INT(TRIM(SUBSTITUTE(VLOOKUP($A31&amp;"*",各都道府県の状況!$A:$I,G$3,FALSE), "※5", ""))), "")</f>
        <v>2719</v>
      </c>
      <c r="H31" s="40">
        <f>IFERROR(INT(TRIM(SUBSTITUTE(VLOOKUP($A31&amp;"*",各都道府県の状況!$A:$I,H$3,FALSE), "※5", ""))), "")</f>
        <v>3517</v>
      </c>
      <c r="I31" s="40">
        <f>IFERROR(INT(TRIM(SUBSTITUTE(VLOOKUP($A31&amp;"*",各都道府県の状況!$A:$I,I$3,FALSE), "※5", ""))), "")</f>
        <v>158</v>
      </c>
    </row>
    <row r="32" spans="1:9" x14ac:dyDescent="0.55000000000000004">
      <c r="A32" s="12" t="s">
        <v>208</v>
      </c>
      <c r="B32" s="13">
        <f t="shared" si="0"/>
        <v>44403</v>
      </c>
      <c r="C32" s="30" t="s">
        <v>37</v>
      </c>
      <c r="D32" s="40">
        <f>IFERROR(INT(TRIM(SUBSTITUTE(VLOOKUP($A32&amp;"*",各都道府県の状況!$A:$I,D$3,FALSE), "※5", ""))), "")</f>
        <v>42525</v>
      </c>
      <c r="E32" s="40">
        <f>IFERROR(INT(TRIM(SUBSTITUTE(VLOOKUP($A32&amp;"*",各都道府県の状況!$A:$I,E$3,FALSE), "※5", ""))), "")</f>
        <v>544463</v>
      </c>
      <c r="F32" s="40">
        <f>IFERROR(INT(TRIM(SUBSTITUTE(VLOOKUP($A32&amp;"*",各都道府県の状況!$A:$I,F$3,FALSE), "※5", ""))), "")</f>
        <v>40322</v>
      </c>
      <c r="G32" s="40">
        <f>IFERROR(INT(TRIM(SUBSTITUTE(VLOOKUP($A32&amp;"*",各都道府県の状況!$A:$I,G$3,FALSE), "※5", ""))), "")</f>
        <v>1315</v>
      </c>
      <c r="H32" s="40">
        <f>IFERROR(INT(TRIM(SUBSTITUTE(VLOOKUP($A32&amp;"*",各都道府県の状況!$A:$I,H$3,FALSE), "※5", ""))), "")</f>
        <v>888</v>
      </c>
      <c r="I32" s="40">
        <f>IFERROR(INT(TRIM(SUBSTITUTE(VLOOKUP($A32&amp;"*",各都道府県の状況!$A:$I,I$3,FALSE), "※5", ""))), "")</f>
        <v>15</v>
      </c>
    </row>
    <row r="33" spans="1:9" x14ac:dyDescent="0.55000000000000004">
      <c r="A33" s="12" t="s">
        <v>209</v>
      </c>
      <c r="B33" s="13">
        <f t="shared" si="0"/>
        <v>44403</v>
      </c>
      <c r="C33" s="30" t="s">
        <v>38</v>
      </c>
      <c r="D33" s="40">
        <f>IFERROR(INT(TRIM(SUBSTITUTE(VLOOKUP($A33&amp;"*",各都道府県の状況!$A:$I,D$3,FALSE), "※5", ""))), "")</f>
        <v>8778</v>
      </c>
      <c r="E33" s="40">
        <f>IFERROR(INT(TRIM(SUBSTITUTE(VLOOKUP($A33&amp;"*",各都道府県の状況!$A:$I,E$3,FALSE), "※5", ""))), "")</f>
        <v>183125</v>
      </c>
      <c r="F33" s="40">
        <f>IFERROR(INT(TRIM(SUBSTITUTE(VLOOKUP($A33&amp;"*",各都道府県の状況!$A:$I,F$3,FALSE), "※5", ""))), "")</f>
        <v>8407</v>
      </c>
      <c r="G33" s="40">
        <f>IFERROR(INT(TRIM(SUBSTITUTE(VLOOKUP($A33&amp;"*",各都道府県の状況!$A:$I,G$3,FALSE), "※5", ""))), "")</f>
        <v>133</v>
      </c>
      <c r="H33" s="40">
        <f>IFERROR(INT(TRIM(SUBSTITUTE(VLOOKUP($A33&amp;"*",各都道府県の状況!$A:$I,H$3,FALSE), "※5", ""))), "")</f>
        <v>238</v>
      </c>
      <c r="I33" s="40">
        <f>IFERROR(INT(TRIM(SUBSTITUTE(VLOOKUP($A33&amp;"*",各都道府県の状況!$A:$I,I$3,FALSE), "※5", ""))), "")</f>
        <v>6</v>
      </c>
    </row>
    <row r="34" spans="1:9" x14ac:dyDescent="0.55000000000000004">
      <c r="A34" s="12" t="s">
        <v>210</v>
      </c>
      <c r="B34" s="13">
        <f t="shared" si="0"/>
        <v>44403</v>
      </c>
      <c r="C34" s="30" t="s">
        <v>39</v>
      </c>
      <c r="D34" s="40">
        <f>IFERROR(INT(TRIM(SUBSTITUTE(VLOOKUP($A34&amp;"*",各都道府県の状況!$A:$I,D$3,FALSE), "※5", ""))), "")</f>
        <v>2813</v>
      </c>
      <c r="E34" s="40">
        <f>IFERROR(INT(TRIM(SUBSTITUTE(VLOOKUP($A34&amp;"*",各都道府県の状況!$A:$I,E$3,FALSE), "※5", ""))), "")</f>
        <v>43605</v>
      </c>
      <c r="F34" s="40">
        <f>IFERROR(INT(TRIM(SUBSTITUTE(VLOOKUP($A34&amp;"*",各都道府県の状況!$A:$I,F$3,FALSE), "※5", ""))), "")</f>
        <v>2629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74</v>
      </c>
      <c r="I34" s="40">
        <f>IFERROR(INT(TRIM(SUBSTITUTE(VLOOKUP($A34&amp;"*",各都道府県の状況!$A:$I,I$3,FALSE), "※5", ""))), "")</f>
        <v>2</v>
      </c>
    </row>
    <row r="35" spans="1:9" x14ac:dyDescent="0.55000000000000004">
      <c r="A35" s="12" t="s">
        <v>211</v>
      </c>
      <c r="B35" s="13">
        <f t="shared" si="0"/>
        <v>44403</v>
      </c>
      <c r="C35" s="30" t="s">
        <v>40</v>
      </c>
      <c r="D35" s="40">
        <f>IFERROR(INT(TRIM(SUBSTITUTE(VLOOKUP($A35&amp;"*",各都道府県の状況!$A:$I,D$3,FALSE), "※5", ""))), "")</f>
        <v>658</v>
      </c>
      <c r="E35" s="40">
        <f>IFERROR(INT(TRIM(SUBSTITUTE(VLOOKUP($A35&amp;"*",各都道府県の状況!$A:$I,E$3,FALSE), "※5", ""))), "")</f>
        <v>94011</v>
      </c>
      <c r="F35" s="40">
        <f>IFERROR(INT(TRIM(SUBSTITUTE(VLOOKUP($A35&amp;"*",各都道府県の状況!$A:$I,F$3,FALSE), "※5", ""))), "")</f>
        <v>496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125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44403</v>
      </c>
      <c r="C36" s="30" t="s">
        <v>41</v>
      </c>
      <c r="D36" s="40">
        <f>IFERROR(INT(TRIM(SUBSTITUTE(VLOOKUP($A36&amp;"*",各都道府県の状況!$A:$I,D$3,FALSE), "※5", ""))), "")</f>
        <v>675</v>
      </c>
      <c r="E36" s="40">
        <f>IFERROR(INT(TRIM(SUBSTITUTE(VLOOKUP($A36&amp;"*",各都道府県の状況!$A:$I,E$3,FALSE), "※5", ""))), "")</f>
        <v>33691</v>
      </c>
      <c r="F36" s="40">
        <f>IFERROR(INT(TRIM(SUBSTITUTE(VLOOKUP($A36&amp;"*",各都道府県の状況!$A:$I,F$3,FALSE), "※5", ""))), "")</f>
        <v>567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106</v>
      </c>
      <c r="I36" s="40">
        <f>IFERROR(INT(TRIM(SUBSTITUTE(VLOOKUP($A36&amp;"*",各都道府県の状況!$A:$I,I$3,FALSE), "※5", ""))), "")</f>
        <v>0</v>
      </c>
    </row>
    <row r="37" spans="1:9" x14ac:dyDescent="0.55000000000000004">
      <c r="A37" s="12" t="s">
        <v>213</v>
      </c>
      <c r="B37" s="13">
        <f t="shared" si="0"/>
        <v>44403</v>
      </c>
      <c r="C37" s="30" t="s">
        <v>42</v>
      </c>
      <c r="D37" s="40">
        <f>IFERROR(INT(TRIM(SUBSTITUTE(VLOOKUP($A37&amp;"*",各都道府県の状況!$A:$I,D$3,FALSE), "※5", ""))), "")</f>
        <v>7891</v>
      </c>
      <c r="E37" s="40">
        <f>IFERROR(INT(TRIM(SUBSTITUTE(VLOOKUP($A37&amp;"*",各都道府県の状況!$A:$I,E$3,FALSE), "※5", ""))), "")</f>
        <v>178588</v>
      </c>
      <c r="F37" s="40">
        <f>IFERROR(INT(TRIM(SUBSTITUTE(VLOOKUP($A37&amp;"*",各都道府県の状況!$A:$I,F$3,FALSE), "※5", ""))), "")</f>
        <v>7518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104</v>
      </c>
      <c r="I37" s="40">
        <f>IFERROR(INT(TRIM(SUBSTITUTE(VLOOKUP($A37&amp;"*",各都道府県の状況!$A:$I,I$3,FALSE), "※5", ""))), "")</f>
        <v>1</v>
      </c>
    </row>
    <row r="38" spans="1:9" x14ac:dyDescent="0.55000000000000004">
      <c r="A38" s="12" t="s">
        <v>214</v>
      </c>
      <c r="B38" s="13">
        <f t="shared" si="0"/>
        <v>44403</v>
      </c>
      <c r="C38" s="30" t="s">
        <v>43</v>
      </c>
      <c r="D38" s="40">
        <f>IFERROR(INT(TRIM(SUBSTITUTE(VLOOKUP($A38&amp;"*",各都道府県の状況!$A:$I,D$3,FALSE), "※5", ""))), "")</f>
        <v>11846</v>
      </c>
      <c r="E38" s="40">
        <f>IFERROR(INT(TRIM(SUBSTITUTE(VLOOKUP($A38&amp;"*",各都道府県の状況!$A:$I,E$3,FALSE), "※5", ""))), "")</f>
        <v>578001</v>
      </c>
      <c r="F38" s="40">
        <f>IFERROR(INT(TRIM(SUBSTITUTE(VLOOKUP($A38&amp;"*",各都道府県の状況!$A:$I,F$3,FALSE), "※5", ""))), "")</f>
        <v>11468</v>
      </c>
      <c r="G38" s="40">
        <f>IFERROR(INT(TRIM(SUBSTITUTE(VLOOKUP($A38&amp;"*",各都道府県の状況!$A:$I,G$3,FALSE), "※5", ""))), "")</f>
        <v>179</v>
      </c>
      <c r="H38" s="40">
        <f>IFERROR(INT(TRIM(SUBSTITUTE(VLOOKUP($A38&amp;"*",各都道府県の状況!$A:$I,H$3,FALSE), "※5", ""))), "")</f>
        <v>160</v>
      </c>
      <c r="I38" s="40">
        <f>IFERROR(INT(TRIM(SUBSTITUTE(VLOOKUP($A38&amp;"*",各都道府県の状況!$A:$I,I$3,FALSE), "※5", ""))), "")</f>
        <v>3</v>
      </c>
    </row>
    <row r="39" spans="1:9" x14ac:dyDescent="0.55000000000000004">
      <c r="A39" s="12" t="s">
        <v>215</v>
      </c>
      <c r="B39" s="13">
        <f t="shared" si="0"/>
        <v>44403</v>
      </c>
      <c r="C39" s="30" t="s">
        <v>44</v>
      </c>
      <c r="D39" s="40">
        <f>IFERROR(INT(TRIM(SUBSTITUTE(VLOOKUP($A39&amp;"*",各都道府県の状況!$A:$I,D$3,FALSE), "※5", ""))), "")</f>
        <v>3218</v>
      </c>
      <c r="E39" s="40">
        <f>IFERROR(INT(TRIM(SUBSTITUTE(VLOOKUP($A39&amp;"*",各都道府県の状況!$A:$I,E$3,FALSE), "※5", ""))), "")</f>
        <v>128696</v>
      </c>
      <c r="F39" s="40">
        <f>IFERROR(INT(TRIM(SUBSTITUTE(VLOOKUP($A39&amp;"*",各都道府県の状況!$A:$I,F$3,FALSE), "※5", ""))), "")</f>
        <v>3098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40</v>
      </c>
      <c r="I39" s="40">
        <f>IFERROR(INT(TRIM(SUBSTITUTE(VLOOKUP($A39&amp;"*",各都道府県の状況!$A:$I,I$3,FALSE), "※5", ""))), "")</f>
        <v>0</v>
      </c>
    </row>
    <row r="40" spans="1:9" x14ac:dyDescent="0.55000000000000004">
      <c r="A40" s="12" t="s">
        <v>216</v>
      </c>
      <c r="B40" s="13">
        <f t="shared" si="0"/>
        <v>44403</v>
      </c>
      <c r="C40" s="30" t="s">
        <v>45</v>
      </c>
      <c r="D40" s="40">
        <f>IFERROR(INT(TRIM(SUBSTITUTE(VLOOKUP($A40&amp;"*",各都道府県の状況!$A:$I,D$3,FALSE), "※5", ""))), "")</f>
        <v>1741</v>
      </c>
      <c r="E40" s="40">
        <f>IFERROR(INT(TRIM(SUBSTITUTE(VLOOKUP($A40&amp;"*",各都道府県の状況!$A:$I,E$3,FALSE), "※5", ""))), "")</f>
        <v>70065</v>
      </c>
      <c r="F40" s="40">
        <f>IFERROR(INT(TRIM(SUBSTITUTE(VLOOKUP($A40&amp;"*",各都道府県の状況!$A:$I,F$3,FALSE), "※5", ""))), "")</f>
        <v>1625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54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44403</v>
      </c>
      <c r="C41" s="30" t="s">
        <v>46</v>
      </c>
      <c r="D41" s="40">
        <f>IFERROR(INT(TRIM(SUBSTITUTE(VLOOKUP($A41&amp;"*",各都道府県の状況!$A:$I,D$3,FALSE), "※5", ""))), "")</f>
        <v>2163</v>
      </c>
      <c r="E41" s="40">
        <f>IFERROR(INT(TRIM(SUBSTITUTE(VLOOKUP($A41&amp;"*",各都道府県の状況!$A:$I,E$3,FALSE), "※5", ""))), "")</f>
        <v>92055</v>
      </c>
      <c r="F41" s="40">
        <f>IFERROR(INT(TRIM(SUBSTITUTE(VLOOKUP($A41&amp;"*",各都道府県の状況!$A:$I,F$3,FALSE), "※5", ""))), "")</f>
        <v>2097</v>
      </c>
      <c r="G41" s="40">
        <f>IFERROR(INT(TRIM(SUBSTITUTE(VLOOKUP($A41&amp;"*",各都道府県の状況!$A:$I,G$3,FALSE), "※5", ""))), "")</f>
        <v>32</v>
      </c>
      <c r="H41" s="40">
        <f>IFERROR(INT(TRIM(SUBSTITUTE(VLOOKUP($A41&amp;"*",各都道府県の状況!$A:$I,H$3,FALSE), "※5", ""))), "")</f>
        <v>38</v>
      </c>
      <c r="I41" s="40">
        <f>IFERROR(INT(TRIM(SUBSTITUTE(VLOOKUP($A41&amp;"*",各都道府県の状況!$A:$I,I$3,FALSE), "※5", ""))), "")</f>
        <v>0</v>
      </c>
    </row>
    <row r="42" spans="1:9" x14ac:dyDescent="0.55000000000000004">
      <c r="A42" s="12" t="s">
        <v>218</v>
      </c>
      <c r="B42" s="13">
        <f t="shared" si="0"/>
        <v>44403</v>
      </c>
      <c r="C42" s="30" t="s">
        <v>47</v>
      </c>
      <c r="D42" s="40">
        <f>IFERROR(INT(TRIM(SUBSTITUTE(VLOOKUP($A42&amp;"*",各都道府県の状況!$A:$I,D$3,FALSE), "※5", ""))), "")</f>
        <v>2851</v>
      </c>
      <c r="E42" s="40">
        <f>IFERROR(INT(TRIM(SUBSTITUTE(VLOOKUP($A42&amp;"*",各都道府県の状況!$A:$I,E$3,FALSE), "※5", ""))), "")</f>
        <v>102935</v>
      </c>
      <c r="F42" s="40">
        <f>IFERROR(INT(TRIM(SUBSTITUTE(VLOOKUP($A42&amp;"*",各都道府県の状況!$A:$I,F$3,FALSE), "※5", ""))), "")</f>
        <v>2701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73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44403</v>
      </c>
      <c r="C43" s="30" t="s">
        <v>48</v>
      </c>
      <c r="D43" s="40">
        <f>IFERROR(INT(TRIM(SUBSTITUTE(VLOOKUP($A43&amp;"*",各都道府県の状況!$A:$I,D$3,FALSE), "※5", ""))), "")</f>
        <v>1999</v>
      </c>
      <c r="E43" s="40">
        <f>IFERROR(INT(TRIM(SUBSTITUTE(VLOOKUP($A43&amp;"*",各都道府県の状況!$A:$I,E$3,FALSE), "※5", ""))), "")</f>
        <v>62096</v>
      </c>
      <c r="F43" s="40">
        <f>IFERROR(INT(TRIM(SUBSTITUTE(VLOOKUP($A43&amp;"*",各都道府県の状況!$A:$I,F$3,FALSE), "※5", ""))), "")</f>
        <v>1912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58</v>
      </c>
      <c r="I43" s="40">
        <f>IFERROR(INT(TRIM(SUBSTITUTE(VLOOKUP($A43&amp;"*",各都道府県の状況!$A:$I,I$3,FALSE), "※5", ""))), "")</f>
        <v>4</v>
      </c>
    </row>
    <row r="44" spans="1:9" x14ac:dyDescent="0.55000000000000004">
      <c r="A44" s="12" t="s">
        <v>220</v>
      </c>
      <c r="B44" s="13">
        <f t="shared" si="0"/>
        <v>44403</v>
      </c>
      <c r="C44" s="30" t="s">
        <v>49</v>
      </c>
      <c r="D44" s="40">
        <f>IFERROR(INT(TRIM(SUBSTITUTE(VLOOKUP($A44&amp;"*",各都道府県の状況!$A:$I,D$3,FALSE), "※5", ""))), "")</f>
        <v>37381</v>
      </c>
      <c r="E44" s="40">
        <f>IFERROR(INT(TRIM(SUBSTITUTE(VLOOKUP($A44&amp;"*",各都道府県の状況!$A:$I,E$3,FALSE), "※5", ""))), "")</f>
        <v>895642</v>
      </c>
      <c r="F44" s="40">
        <f>IFERROR(INT(TRIM(SUBSTITUTE(VLOOKUP($A44&amp;"*",各都道府県の状況!$A:$I,F$3,FALSE), "※5", ""))), "")</f>
        <v>35636</v>
      </c>
      <c r="G44" s="40">
        <f>IFERROR(INT(TRIM(SUBSTITUTE(VLOOKUP($A44&amp;"*",各都道府県の状況!$A:$I,G$3,FALSE), "※5", ""))), "")</f>
        <v>529</v>
      </c>
      <c r="H44" s="40">
        <f>IFERROR(INT(TRIM(SUBSTITUTE(VLOOKUP($A44&amp;"*",各都道府県の状況!$A:$I,H$3,FALSE), "※5", ""))), "")</f>
        <v>1045</v>
      </c>
      <c r="I44" s="40">
        <f>IFERROR(INT(TRIM(SUBSTITUTE(VLOOKUP($A44&amp;"*",各都道府県の状況!$A:$I,I$3,FALSE), "※5", ""))), "")</f>
        <v>11</v>
      </c>
    </row>
    <row r="45" spans="1:9" x14ac:dyDescent="0.55000000000000004">
      <c r="A45" s="12" t="s">
        <v>221</v>
      </c>
      <c r="B45" s="13">
        <f t="shared" si="0"/>
        <v>44403</v>
      </c>
      <c r="C45" s="30" t="s">
        <v>50</v>
      </c>
      <c r="D45" s="40">
        <f>IFERROR(INT(TRIM(SUBSTITUTE(VLOOKUP($A45&amp;"*",各都道府県の状況!$A:$I,D$3,FALSE), "※5", ""))), "")</f>
        <v>2641</v>
      </c>
      <c r="E45" s="40">
        <f>IFERROR(INT(TRIM(SUBSTITUTE(VLOOKUP($A45&amp;"*",各都道府県の状況!$A:$I,E$3,FALSE), "※5", ""))), "")</f>
        <v>61817</v>
      </c>
      <c r="F45" s="40">
        <f>IFERROR(INT(TRIM(SUBSTITUTE(VLOOKUP($A45&amp;"*",各都道府県の状況!$A:$I,F$3,FALSE), "※5", ""))), "")</f>
        <v>2596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55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44403</v>
      </c>
      <c r="C46" s="30" t="s">
        <v>51</v>
      </c>
      <c r="D46" s="40">
        <f>IFERROR(INT(TRIM(SUBSTITUTE(VLOOKUP($A46&amp;"*",各都道府県の状況!$A:$I,D$3,FALSE), "※5", ""))), "")</f>
        <v>3340</v>
      </c>
      <c r="E46" s="40">
        <f>IFERROR(INT(TRIM(SUBSTITUTE(VLOOKUP($A46&amp;"*",各都道府県の状況!$A:$I,E$3,FALSE), "※5", ""))), "")</f>
        <v>133654</v>
      </c>
      <c r="F46" s="40">
        <f>IFERROR(INT(TRIM(SUBSTITUTE(VLOOKUP($A46&amp;"*",各都道府県の状況!$A:$I,F$3,FALSE), "※5", ""))), "")</f>
        <v>3182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90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44403</v>
      </c>
      <c r="C47" s="30" t="s">
        <v>52</v>
      </c>
      <c r="D47" s="40">
        <f>IFERROR(INT(TRIM(SUBSTITUTE(VLOOKUP($A47&amp;"*",各都道府県の状況!$A:$I,D$3,FALSE), "※5", ""))), "")</f>
        <v>6661</v>
      </c>
      <c r="E47" s="40">
        <f>IFERROR(INT(TRIM(SUBSTITUTE(VLOOKUP($A47&amp;"*",各都道府県の状況!$A:$I,E$3,FALSE), "※5", ""))), "")</f>
        <v>83776</v>
      </c>
      <c r="F47" s="40">
        <f>IFERROR(INT(TRIM(SUBSTITUTE(VLOOKUP($A47&amp;"*",各都道府県の状況!$A:$I,F$3,FALSE), "※5", ""))), "")</f>
        <v>6399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141</v>
      </c>
      <c r="I47" s="40">
        <f>IFERROR(INT(TRIM(SUBSTITUTE(VLOOKUP($A47&amp;"*",各都道府県の状況!$A:$I,I$3,FALSE), "※5", ""))), "")</f>
        <v>0</v>
      </c>
    </row>
    <row r="48" spans="1:9" x14ac:dyDescent="0.55000000000000004">
      <c r="A48" s="12" t="s">
        <v>224</v>
      </c>
      <c r="B48" s="13">
        <f t="shared" si="0"/>
        <v>44403</v>
      </c>
      <c r="C48" s="30" t="s">
        <v>53</v>
      </c>
      <c r="D48" s="40">
        <f>IFERROR(INT(TRIM(SUBSTITUTE(VLOOKUP($A48&amp;"*",各都道府県の状況!$A:$I,D$3,FALSE), "※5", ""))), "")</f>
        <v>3570</v>
      </c>
      <c r="E48" s="40">
        <f>IFERROR(INT(TRIM(SUBSTITUTE(VLOOKUP($A48&amp;"*",各都道府県の状況!$A:$I,E$3,FALSE), "※5", ""))), "")</f>
        <v>181308</v>
      </c>
      <c r="F48" s="40">
        <f>IFERROR(INT(TRIM(SUBSTITUTE(VLOOKUP($A48&amp;"*",各都道府県の状況!$A:$I,F$3,FALSE), "※5", ""))), "")</f>
        <v>3449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57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44403</v>
      </c>
      <c r="C49" s="30" t="s">
        <v>54</v>
      </c>
      <c r="D49" s="40">
        <f>IFERROR(INT(TRIM(SUBSTITUTE(VLOOKUP($A49&amp;"*",各都道府県の状況!$A:$I,D$3,FALSE), "※5", ""))), "")</f>
        <v>3167</v>
      </c>
      <c r="E49" s="40">
        <f>IFERROR(INT(TRIM(SUBSTITUTE(VLOOKUP($A49&amp;"*",各都道府県の状況!$A:$I,E$3,FALSE), "※5", ""))), "")</f>
        <v>45406</v>
      </c>
      <c r="F49" s="40">
        <f>IFERROR(INT(TRIM(SUBSTITUTE(VLOOKUP($A49&amp;"*",各都道府県の状況!$A:$I,F$3,FALSE), "※5", ""))), "")</f>
        <v>3078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51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44403</v>
      </c>
      <c r="C50" s="30" t="s">
        <v>55</v>
      </c>
      <c r="D50" s="40">
        <f>IFERROR(INT(TRIM(SUBSTITUTE(VLOOKUP($A50&amp;"*",各都道府県の状況!$A:$I,D$3,FALSE), "※5", ""))), "")</f>
        <v>3860</v>
      </c>
      <c r="E50" s="40">
        <f>IFERROR(INT(TRIM(SUBSTITUTE(VLOOKUP($A50&amp;"*",各都道府県の状況!$A:$I,E$3,FALSE), "※5", ""))), "")</f>
        <v>116341</v>
      </c>
      <c r="F50" s="40">
        <f>IFERROR(INT(TRIM(SUBSTITUTE(VLOOKUP($A50&amp;"*",各都道府県の状況!$A:$I,F$3,FALSE), "※5", ""))), "")</f>
        <v>3754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93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44403</v>
      </c>
      <c r="C51" s="30" t="s">
        <v>56</v>
      </c>
      <c r="D51" s="40">
        <f>IFERROR(INT(TRIM(SUBSTITUTE(VLOOKUP($A51&amp;"*",各都道府県の状況!$A:$I,D$3,FALSE), "※5", ""))), "")</f>
        <v>22847</v>
      </c>
      <c r="E51" s="40">
        <f>IFERROR(INT(TRIM(SUBSTITUTE(VLOOKUP($A51&amp;"*",各都道府県の状況!$A:$I,E$3,FALSE), "※5", ""))), "")</f>
        <v>275498</v>
      </c>
      <c r="F51" s="40">
        <f>IFERROR(INT(TRIM(SUBSTITUTE(VLOOKUP($A51&amp;"*",各都道府県の状況!$A:$I,F$3,FALSE), "※5", ""))), "")</f>
        <v>21376</v>
      </c>
      <c r="G51" s="40">
        <f>IFERROR(INT(TRIM(SUBSTITUTE(VLOOKUP($A51&amp;"*",各都道府県の状況!$A:$I,G$3,FALSE), "※5", ""))), "")</f>
        <v>233</v>
      </c>
      <c r="H51" s="40">
        <f>IFERROR(INT(TRIM(SUBSTITUTE(VLOOKUP($A51&amp;"*",各都道府県の状況!$A:$I,H$3,FALSE), "※5", ""))), "")</f>
        <v>1215</v>
      </c>
      <c r="I51" s="40">
        <f>IFERROR(INT(TRIM(SUBSTITUTE(VLOOKUP($A51&amp;"*",各都道府県の状況!$A:$I,I$3,FALSE), "※5", ""))), "")</f>
        <v>45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105" activePane="bottomLeft" state="frozen"/>
      <selection pane="bottomLeft" activeCell="O112" sqref="M6:O112"/>
    </sheetView>
  </sheetViews>
  <sheetFormatPr defaultRowHeight="18" x14ac:dyDescent="0.55000000000000004"/>
  <cols>
    <col min="1" max="1" width="11.08203125" style="83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5" s="74" customFormat="1" x14ac:dyDescent="0.55000000000000004">
      <c r="A1" s="114" t="s">
        <v>292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5" x14ac:dyDescent="0.55000000000000004">
      <c r="A2" s="116" t="s">
        <v>319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M2" s="108" t="s">
        <v>318</v>
      </c>
      <c r="N2" s="108"/>
      <c r="O2" s="108"/>
    </row>
    <row r="3" spans="1:15" x14ac:dyDescent="0.55000000000000004">
      <c r="A3" s="115" t="s">
        <v>312</v>
      </c>
      <c r="B3" s="115"/>
      <c r="C3" s="115"/>
      <c r="D3" s="115"/>
      <c r="E3" s="115"/>
      <c r="F3" s="115"/>
      <c r="G3" s="72"/>
      <c r="H3" s="117" t="s">
        <v>317</v>
      </c>
      <c r="I3" s="117"/>
      <c r="J3" s="117"/>
      <c r="K3" s="117"/>
      <c r="L3" s="117"/>
      <c r="M3" s="108" t="s">
        <v>287</v>
      </c>
      <c r="N3" s="108"/>
      <c r="O3" s="108"/>
    </row>
    <row r="4" spans="1:15" s="74" customFormat="1" x14ac:dyDescent="0.55000000000000004">
      <c r="A4" s="80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08"/>
      <c r="N4" s="108"/>
      <c r="O4" s="108"/>
    </row>
    <row r="5" spans="1:15" s="74" customFormat="1" x14ac:dyDescent="0.55000000000000004">
      <c r="A5" s="80"/>
      <c r="B5" s="75"/>
      <c r="C5" s="75"/>
      <c r="D5" s="113" t="s">
        <v>282</v>
      </c>
      <c r="E5" s="113"/>
      <c r="F5" s="113" t="s">
        <v>314</v>
      </c>
      <c r="G5" s="113"/>
      <c r="H5" s="75"/>
      <c r="I5" s="113" t="s">
        <v>282</v>
      </c>
      <c r="J5" s="113"/>
      <c r="K5" s="113" t="s">
        <v>314</v>
      </c>
      <c r="L5" s="113"/>
    </row>
    <row r="6" spans="1:15" x14ac:dyDescent="0.55000000000000004">
      <c r="A6" s="81" t="s">
        <v>290</v>
      </c>
      <c r="B6" s="86" t="s">
        <v>289</v>
      </c>
      <c r="C6" s="84" t="s">
        <v>313</v>
      </c>
      <c r="D6" s="77" t="s">
        <v>315</v>
      </c>
      <c r="E6" s="77" t="s">
        <v>316</v>
      </c>
      <c r="F6" s="77" t="s">
        <v>315</v>
      </c>
      <c r="G6" s="77" t="s">
        <v>316</v>
      </c>
      <c r="H6" s="89" t="s">
        <v>287</v>
      </c>
      <c r="I6" s="77" t="s">
        <v>315</v>
      </c>
      <c r="J6" s="77" t="s">
        <v>316</v>
      </c>
      <c r="K6" s="77" t="s">
        <v>315</v>
      </c>
      <c r="L6" s="77" t="s">
        <v>316</v>
      </c>
      <c r="M6" s="87" t="s">
        <v>290</v>
      </c>
      <c r="N6" s="88" t="s">
        <v>282</v>
      </c>
      <c r="O6" s="88" t="s">
        <v>283</v>
      </c>
    </row>
    <row r="7" spans="1:15" x14ac:dyDescent="0.55000000000000004">
      <c r="A7" s="82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4757</v>
      </c>
      <c r="I7" s="52">
        <f>IFERROR(VLOOKUP($A7, ワクチン一般接種!$A:$G, I$4, FALSE), 0)</f>
        <v>4757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5">
        <f>IFERROR(VLOOKUP($A7, ワクチン一般接種!$A:$G, L$4, FALSE), 0)</f>
        <v>0</v>
      </c>
      <c r="M7" s="102">
        <f>A7</f>
        <v>44298</v>
      </c>
      <c r="N7" s="53">
        <f>IF($A7="","",IF(D7+E7+I7+J7=0, "", D7+E7+I7+J7))</f>
        <v>31607</v>
      </c>
      <c r="O7" s="53">
        <f>IF($A7="", "", IF(F7+G7+K7+L7=0, "", F7+G7+K7+L7))</f>
        <v>70086</v>
      </c>
    </row>
    <row r="8" spans="1:15" x14ac:dyDescent="0.55000000000000004">
      <c r="A8" s="82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4300</v>
      </c>
      <c r="I8" s="52">
        <f>IFERROR(VLOOKUP($A8, ワクチン一般接種!$A:$G, I$4, FALSE), 0)</f>
        <v>4300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102">
        <f t="shared" ref="M8:M71" si="0">A8</f>
        <v>44299</v>
      </c>
      <c r="N8" s="53">
        <f t="shared" ref="N8:N70" si="1">IF($A8="", "", D8+E8+I8+J8)</f>
        <v>18196</v>
      </c>
      <c r="O8" s="53">
        <f t="shared" ref="O8:O70" si="2">IF($A8="", "", F8+G8+K8+L8)</f>
        <v>40090</v>
      </c>
    </row>
    <row r="9" spans="1:15" x14ac:dyDescent="0.55000000000000004">
      <c r="A9" s="82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4948</v>
      </c>
      <c r="I9" s="52">
        <f>IFERROR(VLOOKUP($A9, ワクチン一般接種!$A:$G, I$4, FALSE), 0)</f>
        <v>4948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102">
        <f t="shared" si="0"/>
        <v>44300</v>
      </c>
      <c r="N9" s="53">
        <f t="shared" si="1"/>
        <v>14517</v>
      </c>
      <c r="O9" s="53">
        <f t="shared" si="2"/>
        <v>41427</v>
      </c>
    </row>
    <row r="10" spans="1:15" x14ac:dyDescent="0.55000000000000004">
      <c r="A10" s="82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8999</v>
      </c>
      <c r="I10" s="52">
        <f>IFERROR(VLOOKUP($A10, ワクチン一般接種!$A:$G, I$4, FALSE), 0)</f>
        <v>8999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102">
        <f t="shared" si="0"/>
        <v>44301</v>
      </c>
      <c r="N10" s="53">
        <f t="shared" si="1"/>
        <v>25636</v>
      </c>
      <c r="O10" s="53">
        <f t="shared" si="2"/>
        <v>35983</v>
      </c>
    </row>
    <row r="11" spans="1:15" x14ac:dyDescent="0.55000000000000004">
      <c r="A11" s="82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11289</v>
      </c>
      <c r="I11" s="52">
        <f>IFERROR(VLOOKUP($A11, ワクチン一般接種!$A:$G, I$4, FALSE), 0)</f>
        <v>11289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102">
        <f t="shared" si="0"/>
        <v>44302</v>
      </c>
      <c r="N11" s="53">
        <f t="shared" si="1"/>
        <v>40985</v>
      </c>
      <c r="O11" s="53">
        <f t="shared" si="2"/>
        <v>39991</v>
      </c>
    </row>
    <row r="12" spans="1:15" x14ac:dyDescent="0.55000000000000004">
      <c r="A12" s="82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8120</v>
      </c>
      <c r="I12" s="52">
        <f>IFERROR(VLOOKUP($A12, ワクチン一般接種!$A:$G, I$4, FALSE), 0)</f>
        <v>8120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02">
        <f t="shared" si="0"/>
        <v>44303</v>
      </c>
      <c r="N12" s="53">
        <f t="shared" si="1"/>
        <v>8120</v>
      </c>
      <c r="O12" s="53">
        <f t="shared" si="2"/>
        <v>0</v>
      </c>
    </row>
    <row r="13" spans="1:15" x14ac:dyDescent="0.55000000000000004">
      <c r="A13" s="82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8905</v>
      </c>
      <c r="I13" s="52">
        <f>IFERROR(VLOOKUP($A13, ワクチン一般接種!$A:$G, I$4, FALSE), 0)</f>
        <v>8905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02">
        <f t="shared" si="0"/>
        <v>44304</v>
      </c>
      <c r="N13" s="53">
        <f t="shared" si="1"/>
        <v>8905</v>
      </c>
      <c r="O13" s="53">
        <f t="shared" si="2"/>
        <v>0</v>
      </c>
    </row>
    <row r="14" spans="1:15" x14ac:dyDescent="0.55000000000000004">
      <c r="A14" s="82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33399</v>
      </c>
      <c r="I14" s="52">
        <f>IFERROR(VLOOKUP($A14, ワクチン一般接種!$A:$G, I$4, FALSE), 0)</f>
        <v>33399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102">
        <f t="shared" si="0"/>
        <v>44305</v>
      </c>
      <c r="N14" s="53">
        <f t="shared" si="1"/>
        <v>98124</v>
      </c>
      <c r="O14" s="53">
        <f t="shared" si="2"/>
        <v>54307</v>
      </c>
    </row>
    <row r="15" spans="1:15" x14ac:dyDescent="0.55000000000000004">
      <c r="A15" s="82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50628</v>
      </c>
      <c r="I15" s="52">
        <f>IFERROR(VLOOKUP($A15, ワクチン一般接種!$A:$G, I$4, FALSE), 0)</f>
        <v>50628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102">
        <f t="shared" si="0"/>
        <v>44306</v>
      </c>
      <c r="N15" s="53">
        <f t="shared" si="1"/>
        <v>149250</v>
      </c>
      <c r="O15" s="53">
        <f t="shared" si="2"/>
        <v>27797</v>
      </c>
    </row>
    <row r="16" spans="1:15" x14ac:dyDescent="0.55000000000000004">
      <c r="A16" s="82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60485</v>
      </c>
      <c r="I16" s="52">
        <f>IFERROR(VLOOKUP($A16, ワクチン一般接種!$A:$G, I$4, FALSE), 0)</f>
        <v>60485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102">
        <f t="shared" si="0"/>
        <v>44307</v>
      </c>
      <c r="N16" s="53">
        <f t="shared" si="1"/>
        <v>186673</v>
      </c>
      <c r="O16" s="53">
        <f t="shared" si="2"/>
        <v>26696</v>
      </c>
    </row>
    <row r="17" spans="1:15" x14ac:dyDescent="0.55000000000000004">
      <c r="A17" s="82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58292</v>
      </c>
      <c r="I17" s="52">
        <f>IFERROR(VLOOKUP($A17, ワクチン一般接種!$A:$G, I$4, FALSE), 0)</f>
        <v>58292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102">
        <f t="shared" si="0"/>
        <v>44308</v>
      </c>
      <c r="N17" s="53">
        <f t="shared" si="1"/>
        <v>186926</v>
      </c>
      <c r="O17" s="53">
        <f t="shared" si="2"/>
        <v>21855</v>
      </c>
    </row>
    <row r="18" spans="1:15" x14ac:dyDescent="0.55000000000000004">
      <c r="A18" s="82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55389</v>
      </c>
      <c r="I18" s="52">
        <f>IFERROR(VLOOKUP($A18, ワクチン一般接種!$A:$G, I$4, FALSE), 0)</f>
        <v>55389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102">
        <f t="shared" si="0"/>
        <v>44309</v>
      </c>
      <c r="N18" s="53">
        <f t="shared" si="1"/>
        <v>203378</v>
      </c>
      <c r="O18" s="53">
        <f t="shared" si="2"/>
        <v>29683</v>
      </c>
    </row>
    <row r="19" spans="1:15" x14ac:dyDescent="0.55000000000000004">
      <c r="A19" s="82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36027</v>
      </c>
      <c r="I19" s="52">
        <f>IFERROR(VLOOKUP($A19, ワクチン一般接種!$A:$G, I$4, FALSE), 0)</f>
        <v>36027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02">
        <f t="shared" si="0"/>
        <v>44310</v>
      </c>
      <c r="N19" s="53">
        <f t="shared" si="1"/>
        <v>36027</v>
      </c>
      <c r="O19" s="53">
        <f t="shared" si="2"/>
        <v>0</v>
      </c>
    </row>
    <row r="20" spans="1:15" x14ac:dyDescent="0.55000000000000004">
      <c r="A20" s="82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23471</v>
      </c>
      <c r="I20" s="52">
        <f>IFERROR(VLOOKUP($A20, ワクチン一般接種!$A:$G, I$4, FALSE), 0)</f>
        <v>23471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02">
        <f t="shared" si="0"/>
        <v>44311</v>
      </c>
      <c r="N20" s="53">
        <f t="shared" si="1"/>
        <v>23471</v>
      </c>
      <c r="O20" s="53">
        <f t="shared" si="2"/>
        <v>0</v>
      </c>
    </row>
    <row r="21" spans="1:15" x14ac:dyDescent="0.55000000000000004">
      <c r="A21" s="82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61032</v>
      </c>
      <c r="I21" s="52">
        <f>IFERROR(VLOOKUP($A21, ワクチン一般接種!$A:$G, I$4, FALSE), 0)</f>
        <v>61032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102">
        <f t="shared" si="0"/>
        <v>44312</v>
      </c>
      <c r="N21" s="53">
        <f t="shared" si="1"/>
        <v>282709</v>
      </c>
      <c r="O21" s="53">
        <f t="shared" si="2"/>
        <v>41651</v>
      </c>
    </row>
    <row r="22" spans="1:15" x14ac:dyDescent="0.55000000000000004">
      <c r="A22" s="82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80196</v>
      </c>
      <c r="I22" s="52">
        <f>IFERROR(VLOOKUP($A22, ワクチン一般接種!$A:$G, I$4, FALSE), 0)</f>
        <v>80196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102">
        <f t="shared" si="0"/>
        <v>44313</v>
      </c>
      <c r="N22" s="53">
        <f t="shared" si="1"/>
        <v>252265</v>
      </c>
      <c r="O22" s="53">
        <f t="shared" si="2"/>
        <v>31105</v>
      </c>
    </row>
    <row r="23" spans="1:15" x14ac:dyDescent="0.55000000000000004">
      <c r="A23" s="82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88833</v>
      </c>
      <c r="I23" s="52">
        <f>IFERROR(VLOOKUP($A23, ワクチン一般接種!$A:$G, I$4, FALSE), 0)</f>
        <v>88833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102">
        <f t="shared" si="0"/>
        <v>44314</v>
      </c>
      <c r="N23" s="53">
        <f t="shared" si="1"/>
        <v>282838</v>
      </c>
      <c r="O23" s="53">
        <f t="shared" si="2"/>
        <v>44268</v>
      </c>
    </row>
    <row r="24" spans="1:15" x14ac:dyDescent="0.55000000000000004">
      <c r="A24" s="82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19650</v>
      </c>
      <c r="I24" s="52">
        <f>IFERROR(VLOOKUP($A24, ワクチン一般接種!$A:$G, I$4, FALSE), 0)</f>
        <v>19650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02">
        <f t="shared" si="0"/>
        <v>44315</v>
      </c>
      <c r="N24" s="53">
        <f t="shared" si="1"/>
        <v>19650</v>
      </c>
      <c r="O24" s="53">
        <f t="shared" si="2"/>
        <v>0</v>
      </c>
    </row>
    <row r="25" spans="1:15" x14ac:dyDescent="0.55000000000000004">
      <c r="A25" s="82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68379</v>
      </c>
      <c r="I25" s="52">
        <f>IFERROR(VLOOKUP($A25, ワクチン一般接種!$A:$G, I$4, FALSE), 0)</f>
        <v>68379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102">
        <f t="shared" si="0"/>
        <v>44316</v>
      </c>
      <c r="N25" s="53">
        <f t="shared" si="1"/>
        <v>296046</v>
      </c>
      <c r="O25" s="53">
        <f t="shared" si="2"/>
        <v>47240</v>
      </c>
    </row>
    <row r="26" spans="1:15" x14ac:dyDescent="0.55000000000000004">
      <c r="A26" s="82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39245</v>
      </c>
      <c r="I26" s="52">
        <f>IFERROR(VLOOKUP($A26, ワクチン一般接種!$A:$G, I$4, FALSE), 0)</f>
        <v>39245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02">
        <f t="shared" si="0"/>
        <v>44317</v>
      </c>
      <c r="N26" s="53">
        <f t="shared" si="1"/>
        <v>39245</v>
      </c>
      <c r="O26" s="53">
        <f t="shared" si="2"/>
        <v>0</v>
      </c>
    </row>
    <row r="27" spans="1:15" x14ac:dyDescent="0.55000000000000004">
      <c r="A27" s="82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23777</v>
      </c>
      <c r="I27" s="52">
        <f>IFERROR(VLOOKUP($A27, ワクチン一般接種!$A:$G, I$4, FALSE), 0)</f>
        <v>23777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02">
        <f t="shared" si="0"/>
        <v>44318</v>
      </c>
      <c r="N27" s="53">
        <f t="shared" si="1"/>
        <v>23777</v>
      </c>
      <c r="O27" s="53">
        <f t="shared" si="2"/>
        <v>0</v>
      </c>
    </row>
    <row r="28" spans="1:15" x14ac:dyDescent="0.55000000000000004">
      <c r="A28" s="82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7970</v>
      </c>
      <c r="I28" s="52">
        <f>IFERROR(VLOOKUP($A28, ワクチン一般接種!$A:$G, I$4, FALSE), 0)</f>
        <v>7151</v>
      </c>
      <c r="J28" s="52">
        <f>IFERROR(VLOOKUP($A28, ワクチン一般接種!$A:$G, J$4, FALSE), 0)</f>
        <v>0</v>
      </c>
      <c r="K28" s="52">
        <f>IFERROR(VLOOKUP($A28, ワクチン一般接種!$A:$G, K$4, FALSE), 0)</f>
        <v>819</v>
      </c>
      <c r="L28" s="52">
        <f>IFERROR(VLOOKUP($A28, ワクチン一般接種!$A:$G, L$4, FALSE), 0)</f>
        <v>0</v>
      </c>
      <c r="M28" s="102">
        <f t="shared" si="0"/>
        <v>44319</v>
      </c>
      <c r="N28" s="53">
        <f t="shared" si="1"/>
        <v>7151</v>
      </c>
      <c r="O28" s="53">
        <f t="shared" si="2"/>
        <v>819</v>
      </c>
    </row>
    <row r="29" spans="1:15" x14ac:dyDescent="0.55000000000000004">
      <c r="A29" s="82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8894</v>
      </c>
      <c r="I29" s="52">
        <f>IFERROR(VLOOKUP($A29, ワクチン一般接種!$A:$G, I$4, FALSE), 0)</f>
        <v>8157</v>
      </c>
      <c r="J29" s="52">
        <f>IFERROR(VLOOKUP($A29, ワクチン一般接種!$A:$G, J$4, FALSE), 0)</f>
        <v>0</v>
      </c>
      <c r="K29" s="52">
        <f>IFERROR(VLOOKUP($A29, ワクチン一般接種!$A:$G, K$4, FALSE), 0)</f>
        <v>737</v>
      </c>
      <c r="L29" s="52">
        <f>IFERROR(VLOOKUP($A29, ワクチン一般接種!$A:$G, L$4, FALSE), 0)</f>
        <v>0</v>
      </c>
      <c r="M29" s="102">
        <f t="shared" si="0"/>
        <v>44320</v>
      </c>
      <c r="N29" s="53">
        <f t="shared" si="1"/>
        <v>8157</v>
      </c>
      <c r="O29" s="53">
        <f t="shared" si="2"/>
        <v>737</v>
      </c>
    </row>
    <row r="30" spans="1:15" x14ac:dyDescent="0.55000000000000004">
      <c r="A30" s="82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10306</v>
      </c>
      <c r="I30" s="52">
        <f>IFERROR(VLOOKUP($A30, ワクチン一般接種!$A:$G, I$4, FALSE), 0)</f>
        <v>9436</v>
      </c>
      <c r="J30" s="52">
        <f>IFERROR(VLOOKUP($A30, ワクチン一般接種!$A:$G, J$4, FALSE), 0)</f>
        <v>0</v>
      </c>
      <c r="K30" s="52">
        <f>IFERROR(VLOOKUP($A30, ワクチン一般接種!$A:$G, K$4, FALSE), 0)</f>
        <v>870</v>
      </c>
      <c r="L30" s="52">
        <f>IFERROR(VLOOKUP($A30, ワクチン一般接種!$A:$G, L$4, FALSE), 0)</f>
        <v>0</v>
      </c>
      <c r="M30" s="102">
        <f t="shared" si="0"/>
        <v>44321</v>
      </c>
      <c r="N30" s="53">
        <f t="shared" si="1"/>
        <v>9436</v>
      </c>
      <c r="O30" s="53">
        <f t="shared" si="2"/>
        <v>870</v>
      </c>
    </row>
    <row r="31" spans="1:15" x14ac:dyDescent="0.55000000000000004">
      <c r="A31" s="82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50956</v>
      </c>
      <c r="I31" s="52">
        <f>IFERROR(VLOOKUP($A31, ワクチン一般接種!$A:$G, I$4, FALSE), 0)</f>
        <v>43674</v>
      </c>
      <c r="J31" s="52">
        <f>IFERROR(VLOOKUP($A31, ワクチン一般接種!$A:$G, J$4, FALSE), 0)</f>
        <v>0</v>
      </c>
      <c r="K31" s="52">
        <f>IFERROR(VLOOKUP($A31, ワクチン一般接種!$A:$G, K$4, FALSE), 0)</f>
        <v>7282</v>
      </c>
      <c r="L31" s="52">
        <f>IFERROR(VLOOKUP($A31, ワクチン一般接種!$A:$G, L$4, FALSE), 0)</f>
        <v>0</v>
      </c>
      <c r="M31" s="102">
        <f t="shared" si="0"/>
        <v>44322</v>
      </c>
      <c r="N31" s="53">
        <f t="shared" si="1"/>
        <v>312652</v>
      </c>
      <c r="O31" s="53">
        <f t="shared" si="2"/>
        <v>70218</v>
      </c>
    </row>
    <row r="32" spans="1:15" x14ac:dyDescent="0.55000000000000004">
      <c r="A32" s="82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52163</v>
      </c>
      <c r="I32" s="52">
        <f>IFERROR(VLOOKUP($A32, ワクチン一般接種!$A:$G, I$4, FALSE), 0)</f>
        <v>43408</v>
      </c>
      <c r="J32" s="52">
        <f>IFERROR(VLOOKUP($A32, ワクチン一般接種!$A:$G, J$4, FALSE), 0)</f>
        <v>0</v>
      </c>
      <c r="K32" s="52">
        <f>IFERROR(VLOOKUP($A32, ワクチン一般接種!$A:$G, K$4, FALSE), 0)</f>
        <v>8755</v>
      </c>
      <c r="L32" s="52">
        <f>IFERROR(VLOOKUP($A32, ワクチン一般接種!$A:$G, L$4, FALSE), 0)</f>
        <v>0</v>
      </c>
      <c r="M32" s="102">
        <f t="shared" si="0"/>
        <v>44323</v>
      </c>
      <c r="N32" s="53">
        <f t="shared" si="1"/>
        <v>140573</v>
      </c>
      <c r="O32" s="53">
        <f t="shared" si="2"/>
        <v>51934</v>
      </c>
    </row>
    <row r="33" spans="1:15" x14ac:dyDescent="0.55000000000000004">
      <c r="A33" s="82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65790</v>
      </c>
      <c r="I33" s="52">
        <f>IFERROR(VLOOKUP($A33, ワクチン一般接種!$A:$G, I$4, FALSE), 0)</f>
        <v>59060</v>
      </c>
      <c r="J33" s="52">
        <f>IFERROR(VLOOKUP($A33, ワクチン一般接種!$A:$G, J$4, FALSE), 0)</f>
        <v>0</v>
      </c>
      <c r="K33" s="52">
        <f>IFERROR(VLOOKUP($A33, ワクチン一般接種!$A:$G, K$4, FALSE), 0)</f>
        <v>6730</v>
      </c>
      <c r="L33" s="52">
        <f>IFERROR(VLOOKUP($A33, ワクチン一般接種!$A:$G, L$4, FALSE), 0)</f>
        <v>0</v>
      </c>
      <c r="M33" s="102">
        <f t="shared" si="0"/>
        <v>44324</v>
      </c>
      <c r="N33" s="53">
        <f t="shared" si="1"/>
        <v>59060</v>
      </c>
      <c r="O33" s="53">
        <f t="shared" si="2"/>
        <v>6730</v>
      </c>
    </row>
    <row r="34" spans="1:15" x14ac:dyDescent="0.55000000000000004">
      <c r="A34" s="82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80125</v>
      </c>
      <c r="I34" s="52">
        <f>IFERROR(VLOOKUP($A34, ワクチン一般接種!$A:$G, I$4, FALSE), 0)</f>
        <v>72117</v>
      </c>
      <c r="J34" s="52">
        <f>IFERROR(VLOOKUP($A34, ワクチン一般接種!$A:$G, J$4, FALSE), 0)</f>
        <v>0</v>
      </c>
      <c r="K34" s="52">
        <f>IFERROR(VLOOKUP($A34, ワクチン一般接種!$A:$G, K$4, FALSE), 0)</f>
        <v>8008</v>
      </c>
      <c r="L34" s="52">
        <f>IFERROR(VLOOKUP($A34, ワクチン一般接種!$A:$G, L$4, FALSE), 0)</f>
        <v>0</v>
      </c>
      <c r="M34" s="102">
        <f t="shared" si="0"/>
        <v>44325</v>
      </c>
      <c r="N34" s="53">
        <f t="shared" si="1"/>
        <v>72117</v>
      </c>
      <c r="O34" s="53">
        <f t="shared" si="2"/>
        <v>8008</v>
      </c>
    </row>
    <row r="35" spans="1:15" x14ac:dyDescent="0.55000000000000004">
      <c r="A35" s="82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122382</v>
      </c>
      <c r="I35" s="52">
        <f>IFERROR(VLOOKUP($A35, ワクチン一般接種!$A:$G, I$4, FALSE), 0)</f>
        <v>99384</v>
      </c>
      <c r="J35" s="52">
        <f>IFERROR(VLOOKUP($A35, ワクチン一般接種!$A:$G, J$4, FALSE), 0)</f>
        <v>0</v>
      </c>
      <c r="K35" s="52">
        <f>IFERROR(VLOOKUP($A35, ワクチン一般接種!$A:$G, K$4, FALSE), 0)</f>
        <v>22998</v>
      </c>
      <c r="L35" s="52">
        <f>IFERROR(VLOOKUP($A35, ワクチン一般接種!$A:$G, L$4, FALSE), 0)</f>
        <v>0</v>
      </c>
      <c r="M35" s="102">
        <f t="shared" si="0"/>
        <v>44326</v>
      </c>
      <c r="N35" s="53">
        <f t="shared" si="1"/>
        <v>254639</v>
      </c>
      <c r="O35" s="53">
        <f t="shared" si="2"/>
        <v>91247</v>
      </c>
    </row>
    <row r="36" spans="1:15" x14ac:dyDescent="0.55000000000000004">
      <c r="A36" s="82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160079</v>
      </c>
      <c r="I36" s="52">
        <f>IFERROR(VLOOKUP($A36, ワクチン一般接種!$A:$G, I$4, FALSE), 0)</f>
        <v>124204</v>
      </c>
      <c r="J36" s="52">
        <f>IFERROR(VLOOKUP($A36, ワクチン一般接種!$A:$G, J$4, FALSE), 0)</f>
        <v>0</v>
      </c>
      <c r="K36" s="52">
        <f>IFERROR(VLOOKUP($A36, ワクチン一般接種!$A:$G, K$4, FALSE), 0)</f>
        <v>35875</v>
      </c>
      <c r="L36" s="52">
        <f>IFERROR(VLOOKUP($A36, ワクチン一般接種!$A:$G, L$4, FALSE), 0)</f>
        <v>0</v>
      </c>
      <c r="M36" s="102">
        <f t="shared" si="0"/>
        <v>44327</v>
      </c>
      <c r="N36" s="53">
        <f t="shared" si="1"/>
        <v>214491</v>
      </c>
      <c r="O36" s="53">
        <f t="shared" si="2"/>
        <v>114326</v>
      </c>
    </row>
    <row r="37" spans="1:15" x14ac:dyDescent="0.55000000000000004">
      <c r="A37" s="82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197825</v>
      </c>
      <c r="I37" s="52">
        <f>IFERROR(VLOOKUP($A37, ワクチン一般接種!$A:$G, I$4, FALSE), 0)</f>
        <v>154818</v>
      </c>
      <c r="J37" s="52">
        <f>IFERROR(VLOOKUP($A37, ワクチン一般接種!$A:$G, J$4, FALSE), 0)</f>
        <v>0</v>
      </c>
      <c r="K37" s="52">
        <f>IFERROR(VLOOKUP($A37, ワクチン一般接種!$A:$G, K$4, FALSE), 0)</f>
        <v>43007</v>
      </c>
      <c r="L37" s="52">
        <f>IFERROR(VLOOKUP($A37, ワクチン一般接種!$A:$G, L$4, FALSE), 0)</f>
        <v>0</v>
      </c>
      <c r="M37" s="102">
        <f t="shared" si="0"/>
        <v>44328</v>
      </c>
      <c r="N37" s="53">
        <f t="shared" si="1"/>
        <v>237777</v>
      </c>
      <c r="O37" s="53">
        <f t="shared" si="2"/>
        <v>141768</v>
      </c>
    </row>
    <row r="38" spans="1:15" x14ac:dyDescent="0.55000000000000004">
      <c r="A38" s="82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194594</v>
      </c>
      <c r="I38" s="52">
        <f>IFERROR(VLOOKUP($A38, ワクチン一般接種!$A:$G, I$4, FALSE), 0)</f>
        <v>152143</v>
      </c>
      <c r="J38" s="52">
        <f>IFERROR(VLOOKUP($A38, ワクチン一般接種!$A:$G, J$4, FALSE), 0)</f>
        <v>0</v>
      </c>
      <c r="K38" s="52">
        <f>IFERROR(VLOOKUP($A38, ワクチン一般接種!$A:$G, K$4, FALSE), 0)</f>
        <v>42451</v>
      </c>
      <c r="L38" s="52">
        <f>IFERROR(VLOOKUP($A38, ワクチン一般接種!$A:$G, L$4, FALSE), 0)</f>
        <v>0</v>
      </c>
      <c r="M38" s="102">
        <f t="shared" si="0"/>
        <v>44329</v>
      </c>
      <c r="N38" s="53">
        <f t="shared" si="1"/>
        <v>245572</v>
      </c>
      <c r="O38" s="53">
        <f t="shared" si="2"/>
        <v>168161</v>
      </c>
    </row>
    <row r="39" spans="1:15" x14ac:dyDescent="0.55000000000000004">
      <c r="A39" s="82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169000</v>
      </c>
      <c r="I39" s="52">
        <f>IFERROR(VLOOKUP($A39, ワクチン一般接種!$A:$G, I$4, FALSE), 0)</f>
        <v>130944</v>
      </c>
      <c r="J39" s="52">
        <f>IFERROR(VLOOKUP($A39, ワクチン一般接種!$A:$G, J$4, FALSE), 0)</f>
        <v>0</v>
      </c>
      <c r="K39" s="52">
        <f>IFERROR(VLOOKUP($A39, ワクチン一般接種!$A:$G, K$4, FALSE), 0)</f>
        <v>38056</v>
      </c>
      <c r="L39" s="52">
        <f>IFERROR(VLOOKUP($A39, ワクチン一般接種!$A:$G, L$4, FALSE), 0)</f>
        <v>0</v>
      </c>
      <c r="M39" s="102">
        <f t="shared" si="0"/>
        <v>44330</v>
      </c>
      <c r="N39" s="53">
        <f t="shared" si="1"/>
        <v>230437</v>
      </c>
      <c r="O39" s="53">
        <f t="shared" si="2"/>
        <v>181441</v>
      </c>
    </row>
    <row r="40" spans="1:15" x14ac:dyDescent="0.55000000000000004">
      <c r="A40" s="82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165142</v>
      </c>
      <c r="I40" s="52">
        <f>IFERROR(VLOOKUP($A40, ワクチン一般接種!$A:$G, I$4, FALSE), 0)</f>
        <v>135262</v>
      </c>
      <c r="J40" s="52">
        <f>IFERROR(VLOOKUP($A40, ワクチン一般接種!$A:$G, J$4, FALSE), 0)</f>
        <v>0</v>
      </c>
      <c r="K40" s="52">
        <f>IFERROR(VLOOKUP($A40, ワクチン一般接種!$A:$G, K$4, FALSE), 0)</f>
        <v>29880</v>
      </c>
      <c r="L40" s="52">
        <f>IFERROR(VLOOKUP($A40, ワクチン一般接種!$A:$G, L$4, FALSE), 0)</f>
        <v>0</v>
      </c>
      <c r="M40" s="102">
        <f t="shared" si="0"/>
        <v>44331</v>
      </c>
      <c r="N40" s="53">
        <f t="shared" si="1"/>
        <v>135262</v>
      </c>
      <c r="O40" s="53">
        <f t="shared" si="2"/>
        <v>29880</v>
      </c>
    </row>
    <row r="41" spans="1:15" x14ac:dyDescent="0.55000000000000004">
      <c r="A41" s="82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206046</v>
      </c>
      <c r="I41" s="52">
        <f>IFERROR(VLOOKUP($A41, ワクチン一般接種!$A:$G, I$4, FALSE), 0)</f>
        <v>185353</v>
      </c>
      <c r="J41" s="52">
        <f>IFERROR(VLOOKUP($A41, ワクチン一般接種!$A:$G, J$4, FALSE), 0)</f>
        <v>0</v>
      </c>
      <c r="K41" s="52">
        <f>IFERROR(VLOOKUP($A41, ワクチン一般接種!$A:$G, K$4, FALSE), 0)</f>
        <v>20693</v>
      </c>
      <c r="L41" s="52">
        <f>IFERROR(VLOOKUP($A41, ワクチン一般接種!$A:$G, L$4, FALSE), 0)</f>
        <v>0</v>
      </c>
      <c r="M41" s="102">
        <f t="shared" si="0"/>
        <v>44332</v>
      </c>
      <c r="N41" s="53">
        <f t="shared" si="1"/>
        <v>185353</v>
      </c>
      <c r="O41" s="53">
        <f t="shared" si="2"/>
        <v>20693</v>
      </c>
    </row>
    <row r="42" spans="1:15" x14ac:dyDescent="0.55000000000000004">
      <c r="A42" s="82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249068</v>
      </c>
      <c r="I42" s="52">
        <f>IFERROR(VLOOKUP($A42, ワクチン一般接種!$A:$G, I$4, FALSE), 0)</f>
        <v>204778</v>
      </c>
      <c r="J42" s="52">
        <f>IFERROR(VLOOKUP($A42, ワクチン一般接種!$A:$G, J$4, FALSE), 0)</f>
        <v>0</v>
      </c>
      <c r="K42" s="52">
        <f>IFERROR(VLOOKUP($A42, ワクチン一般接種!$A:$G, K$4, FALSE), 0)</f>
        <v>44290</v>
      </c>
      <c r="L42" s="52">
        <f>IFERROR(VLOOKUP($A42, ワクチン一般接種!$A:$G, L$4, FALSE), 0)</f>
        <v>0</v>
      </c>
      <c r="M42" s="102">
        <f t="shared" si="0"/>
        <v>44333</v>
      </c>
      <c r="N42" s="53">
        <f t="shared" si="1"/>
        <v>338621</v>
      </c>
      <c r="O42" s="53">
        <f t="shared" si="2"/>
        <v>260013</v>
      </c>
    </row>
    <row r="43" spans="1:15" x14ac:dyDescent="0.55000000000000004">
      <c r="A43" s="82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302862</v>
      </c>
      <c r="I43" s="52">
        <f>IFERROR(VLOOKUP($A43, ワクチン一般接種!$A:$G, I$4, FALSE), 0)</f>
        <v>245675</v>
      </c>
      <c r="J43" s="52">
        <f>IFERROR(VLOOKUP($A43, ワクチン一般接種!$A:$G, J$4, FALSE), 0)</f>
        <v>0</v>
      </c>
      <c r="K43" s="52">
        <f>IFERROR(VLOOKUP($A43, ワクチン一般接種!$A:$G, K$4, FALSE), 0)</f>
        <v>57187</v>
      </c>
      <c r="L43" s="52">
        <f>IFERROR(VLOOKUP($A43, ワクチン一般接種!$A:$G, L$4, FALSE), 0)</f>
        <v>0</v>
      </c>
      <c r="M43" s="102">
        <f t="shared" si="0"/>
        <v>44334</v>
      </c>
      <c r="N43" s="53">
        <f t="shared" si="1"/>
        <v>340252</v>
      </c>
      <c r="O43" s="53">
        <f t="shared" si="2"/>
        <v>212854</v>
      </c>
    </row>
    <row r="44" spans="1:15" x14ac:dyDescent="0.55000000000000004">
      <c r="A44" s="82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358740</v>
      </c>
      <c r="I44" s="52">
        <f>IFERROR(VLOOKUP($A44, ワクチン一般接種!$A:$G, I$4, FALSE), 0)</f>
        <v>299286</v>
      </c>
      <c r="J44" s="52">
        <f>IFERROR(VLOOKUP($A44, ワクチン一般接種!$A:$G, J$4, FALSE), 0)</f>
        <v>0</v>
      </c>
      <c r="K44" s="52">
        <f>IFERROR(VLOOKUP($A44, ワクチン一般接種!$A:$G, K$4, FALSE), 0)</f>
        <v>59454</v>
      </c>
      <c r="L44" s="52">
        <f>IFERROR(VLOOKUP($A44, ワクチン一般接種!$A:$G, L$4, FALSE), 0)</f>
        <v>0</v>
      </c>
      <c r="M44" s="102">
        <f t="shared" si="0"/>
        <v>44335</v>
      </c>
      <c r="N44" s="53">
        <f t="shared" si="1"/>
        <v>387449</v>
      </c>
      <c r="O44" s="53">
        <f t="shared" si="2"/>
        <v>239157</v>
      </c>
    </row>
    <row r="45" spans="1:15" x14ac:dyDescent="0.55000000000000004">
      <c r="A45" s="82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335860</v>
      </c>
      <c r="I45" s="52">
        <f>IFERROR(VLOOKUP($A45, ワクチン一般接種!$A:$G, I$4, FALSE), 0)</f>
        <v>312965</v>
      </c>
      <c r="J45" s="52">
        <f>IFERROR(VLOOKUP($A45, ワクチン一般接種!$A:$G, J$4, FALSE), 0)</f>
        <v>0</v>
      </c>
      <c r="K45" s="52">
        <f>IFERROR(VLOOKUP($A45, ワクチン一般接種!$A:$G, K$4, FALSE), 0)</f>
        <v>22895</v>
      </c>
      <c r="L45" s="52">
        <f>IFERROR(VLOOKUP($A45, ワクチン一般接種!$A:$G, L$4, FALSE), 0)</f>
        <v>0</v>
      </c>
      <c r="M45" s="102">
        <f t="shared" si="0"/>
        <v>44336</v>
      </c>
      <c r="N45" s="53">
        <f t="shared" si="1"/>
        <v>394387</v>
      </c>
      <c r="O45" s="53">
        <f t="shared" si="2"/>
        <v>132006</v>
      </c>
    </row>
    <row r="46" spans="1:15" x14ac:dyDescent="0.55000000000000004">
      <c r="A46" s="82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319248</v>
      </c>
      <c r="I46" s="52">
        <f>IFERROR(VLOOKUP($A46, ワクチン一般接種!$A:$G, I$4, FALSE), 0)</f>
        <v>270703</v>
      </c>
      <c r="J46" s="52">
        <f>IFERROR(VLOOKUP($A46, ワクチン一般接種!$A:$G, J$4, FALSE), 0)</f>
        <v>0</v>
      </c>
      <c r="K46" s="52">
        <f>IFERROR(VLOOKUP($A46, ワクチン一般接種!$A:$G, K$4, FALSE), 0)</f>
        <v>48545</v>
      </c>
      <c r="L46" s="52">
        <f>IFERROR(VLOOKUP($A46, ワクチン一般接種!$A:$G, L$4, FALSE), 0)</f>
        <v>0</v>
      </c>
      <c r="M46" s="102">
        <f t="shared" si="0"/>
        <v>44337</v>
      </c>
      <c r="N46" s="53">
        <f t="shared" si="1"/>
        <v>370621</v>
      </c>
      <c r="O46" s="53">
        <f t="shared" si="2"/>
        <v>197648</v>
      </c>
    </row>
    <row r="47" spans="1:15" x14ac:dyDescent="0.55000000000000004">
      <c r="A47" s="82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319696</v>
      </c>
      <c r="I47" s="52">
        <f>IFERROR(VLOOKUP($A47, ワクチン一般接種!$A:$G, I$4, FALSE), 0)</f>
        <v>280234</v>
      </c>
      <c r="J47" s="52">
        <f>IFERROR(VLOOKUP($A47, ワクチン一般接種!$A:$G, J$4, FALSE), 0)</f>
        <v>0</v>
      </c>
      <c r="K47" s="52">
        <f>IFERROR(VLOOKUP($A47, ワクチン一般接種!$A:$G, K$4, FALSE), 0)</f>
        <v>39462</v>
      </c>
      <c r="L47" s="52">
        <f>IFERROR(VLOOKUP($A47, ワクチン一般接種!$A:$G, L$4, FALSE), 0)</f>
        <v>0</v>
      </c>
      <c r="M47" s="102">
        <f t="shared" si="0"/>
        <v>44338</v>
      </c>
      <c r="N47" s="53">
        <f t="shared" si="1"/>
        <v>280234</v>
      </c>
      <c r="O47" s="53">
        <f t="shared" si="2"/>
        <v>39462</v>
      </c>
    </row>
    <row r="48" spans="1:15" x14ac:dyDescent="0.55000000000000004">
      <c r="A48" s="82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346176</v>
      </c>
      <c r="I48" s="52">
        <f>IFERROR(VLOOKUP($A48, ワクチン一般接種!$A:$G, I$4, FALSE), 0)</f>
        <v>322972</v>
      </c>
      <c r="J48" s="52">
        <f>IFERROR(VLOOKUP($A48, ワクチン一般接種!$A:$G, J$4, FALSE), 0)</f>
        <v>0</v>
      </c>
      <c r="K48" s="52">
        <f>IFERROR(VLOOKUP($A48, ワクチン一般接種!$A:$G, K$4, FALSE), 0)</f>
        <v>23204</v>
      </c>
      <c r="L48" s="52">
        <f>IFERROR(VLOOKUP($A48, ワクチン一般接種!$A:$G, L$4, FALSE), 0)</f>
        <v>0</v>
      </c>
      <c r="M48" s="102">
        <f t="shared" si="0"/>
        <v>44339</v>
      </c>
      <c r="N48" s="53">
        <f t="shared" si="1"/>
        <v>322972</v>
      </c>
      <c r="O48" s="53">
        <f t="shared" si="2"/>
        <v>23204</v>
      </c>
    </row>
    <row r="49" spans="1:15" x14ac:dyDescent="0.55000000000000004">
      <c r="A49" s="82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445131</v>
      </c>
      <c r="I49" s="52">
        <f>IFERROR(VLOOKUP($A49, ワクチン一般接種!$A:$G, I$4, FALSE), 0)</f>
        <v>425801</v>
      </c>
      <c r="J49" s="52">
        <f>IFERROR(VLOOKUP($A49, ワクチン一般接種!$A:$G, J$4, FALSE), 0)</f>
        <v>9818</v>
      </c>
      <c r="K49" s="52">
        <f>IFERROR(VLOOKUP($A49, ワクチン一般接種!$A:$G, K$4, FALSE), 0)</f>
        <v>9512</v>
      </c>
      <c r="L49" s="52">
        <f>IFERROR(VLOOKUP($A49, ワクチン一般接種!$A:$G, L$4, FALSE), 0)</f>
        <v>0</v>
      </c>
      <c r="M49" s="102">
        <f t="shared" si="0"/>
        <v>44340</v>
      </c>
      <c r="N49" s="53">
        <f t="shared" si="1"/>
        <v>572379</v>
      </c>
      <c r="O49" s="53">
        <f t="shared" si="2"/>
        <v>203341</v>
      </c>
    </row>
    <row r="50" spans="1:15" x14ac:dyDescent="0.55000000000000004">
      <c r="A50" s="82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514138</v>
      </c>
      <c r="I50" s="52">
        <f>IFERROR(VLOOKUP($A50, ワクチン一般接種!$A:$G, I$4, FALSE), 0)</f>
        <v>494206</v>
      </c>
      <c r="J50" s="52">
        <f>IFERROR(VLOOKUP($A50, ワクチン一般接種!$A:$G, J$4, FALSE), 0)</f>
        <v>9785</v>
      </c>
      <c r="K50" s="52">
        <f>IFERROR(VLOOKUP($A50, ワクチン一般接種!$A:$G, K$4, FALSE), 0)</f>
        <v>10147</v>
      </c>
      <c r="L50" s="52">
        <f>IFERROR(VLOOKUP($A50, ワクチン一般接種!$A:$G, L$4, FALSE), 0)</f>
        <v>0</v>
      </c>
      <c r="M50" s="102">
        <f t="shared" si="0"/>
        <v>44341</v>
      </c>
      <c r="N50" s="53">
        <f t="shared" si="1"/>
        <v>591581</v>
      </c>
      <c r="O50" s="53">
        <f t="shared" si="2"/>
        <v>62209</v>
      </c>
    </row>
    <row r="51" spans="1:15" x14ac:dyDescent="0.55000000000000004">
      <c r="A51" s="82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572175</v>
      </c>
      <c r="I51" s="52">
        <f>IFERROR(VLOOKUP($A51, ワクチン一般接種!$A:$G, I$4, FALSE), 0)</f>
        <v>549129</v>
      </c>
      <c r="J51" s="52">
        <f>IFERROR(VLOOKUP($A51, ワクチン一般接種!$A:$G, J$4, FALSE), 0)</f>
        <v>11464</v>
      </c>
      <c r="K51" s="52">
        <f>IFERROR(VLOOKUP($A51, ワクチン一般接種!$A:$G, K$4, FALSE), 0)</f>
        <v>11582</v>
      </c>
      <c r="L51" s="52">
        <f>IFERROR(VLOOKUP($A51, ワクチン一般接種!$A:$G, L$4, FALSE), 0)</f>
        <v>0</v>
      </c>
      <c r="M51" s="102">
        <f t="shared" si="0"/>
        <v>44342</v>
      </c>
      <c r="N51" s="53">
        <f t="shared" si="1"/>
        <v>654008</v>
      </c>
      <c r="O51" s="53">
        <f t="shared" si="2"/>
        <v>60756</v>
      </c>
    </row>
    <row r="52" spans="1:15" x14ac:dyDescent="0.55000000000000004">
      <c r="A52" s="82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582699</v>
      </c>
      <c r="I52" s="52">
        <f>IFERROR(VLOOKUP($A52, ワクチン一般接種!$A:$G, I$4, FALSE), 0)</f>
        <v>529422</v>
      </c>
      <c r="J52" s="52">
        <f>IFERROR(VLOOKUP($A52, ワクチン一般接種!$A:$G, J$4, FALSE), 0)</f>
        <v>12390</v>
      </c>
      <c r="K52" s="52">
        <f>IFERROR(VLOOKUP($A52, ワクチン一般接種!$A:$G, K$4, FALSE), 0)</f>
        <v>40887</v>
      </c>
      <c r="L52" s="52">
        <f>IFERROR(VLOOKUP($A52, ワクチン一般接種!$A:$G, L$4, FALSE), 0)</f>
        <v>0</v>
      </c>
      <c r="M52" s="102">
        <f t="shared" si="0"/>
        <v>44343</v>
      </c>
      <c r="N52" s="53">
        <f t="shared" si="1"/>
        <v>626069</v>
      </c>
      <c r="O52" s="53">
        <f t="shared" si="2"/>
        <v>101779</v>
      </c>
    </row>
    <row r="53" spans="1:15" x14ac:dyDescent="0.55000000000000004">
      <c r="A53" s="82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557553</v>
      </c>
      <c r="I53" s="52">
        <f>IFERROR(VLOOKUP($A53, ワクチン一般接種!$A:$G, I$4, FALSE), 0)</f>
        <v>503125</v>
      </c>
      <c r="J53" s="52">
        <f>IFERROR(VLOOKUP($A53, ワクチン一般接種!$A:$G, J$4, FALSE), 0)</f>
        <v>14243</v>
      </c>
      <c r="K53" s="52">
        <f>IFERROR(VLOOKUP($A53, ワクチン一般接種!$A:$G, K$4, FALSE), 0)</f>
        <v>40185</v>
      </c>
      <c r="L53" s="52">
        <f>IFERROR(VLOOKUP($A53, ワクチン一般接種!$A:$G, L$4, FALSE), 0)</f>
        <v>0</v>
      </c>
      <c r="M53" s="102">
        <f t="shared" si="0"/>
        <v>44344</v>
      </c>
      <c r="N53" s="53">
        <f t="shared" si="1"/>
        <v>605109</v>
      </c>
      <c r="O53" s="53">
        <f t="shared" si="2"/>
        <v>116960</v>
      </c>
    </row>
    <row r="54" spans="1:15" x14ac:dyDescent="0.55000000000000004">
      <c r="A54" s="82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521441</v>
      </c>
      <c r="I54" s="52">
        <f>IFERROR(VLOOKUP($A54, ワクチン一般接種!$A:$G, I$4, FALSE), 0)</f>
        <v>450428</v>
      </c>
      <c r="J54" s="52">
        <f>IFERROR(VLOOKUP($A54, ワクチン一般接種!$A:$G, J$4, FALSE), 0)</f>
        <v>15523</v>
      </c>
      <c r="K54" s="52">
        <f>IFERROR(VLOOKUP($A54, ワクチン一般接種!$A:$G, K$4, FALSE), 0)</f>
        <v>55490</v>
      </c>
      <c r="L54" s="52">
        <f>IFERROR(VLOOKUP($A54, ワクチン一般接種!$A:$G, L$4, FALSE), 0)</f>
        <v>0</v>
      </c>
      <c r="M54" s="102">
        <f t="shared" si="0"/>
        <v>44345</v>
      </c>
      <c r="N54" s="53">
        <f t="shared" si="1"/>
        <v>465951</v>
      </c>
      <c r="O54" s="53">
        <f t="shared" si="2"/>
        <v>55490</v>
      </c>
    </row>
    <row r="55" spans="1:15" x14ac:dyDescent="0.55000000000000004">
      <c r="A55" s="82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520873</v>
      </c>
      <c r="I55" s="52">
        <f>IFERROR(VLOOKUP($A55, ワクチン一般接種!$A:$G, I$4, FALSE), 0)</f>
        <v>441458</v>
      </c>
      <c r="J55" s="52">
        <f>IFERROR(VLOOKUP($A55, ワクチン一般接種!$A:$G, J$4, FALSE), 0)</f>
        <v>15901</v>
      </c>
      <c r="K55" s="52">
        <f>IFERROR(VLOOKUP($A55, ワクチン一般接種!$A:$G, K$4, FALSE), 0)</f>
        <v>63514</v>
      </c>
      <c r="L55" s="52">
        <f>IFERROR(VLOOKUP($A55, ワクチン一般接種!$A:$G, L$4, FALSE), 0)</f>
        <v>0</v>
      </c>
      <c r="M55" s="102">
        <f t="shared" si="0"/>
        <v>44346</v>
      </c>
      <c r="N55" s="53">
        <f t="shared" si="1"/>
        <v>457359</v>
      </c>
      <c r="O55" s="53">
        <f t="shared" si="2"/>
        <v>63514</v>
      </c>
    </row>
    <row r="56" spans="1:15" x14ac:dyDescent="0.55000000000000004">
      <c r="A56" s="82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613590</v>
      </c>
      <c r="I56" s="52">
        <f>IFERROR(VLOOKUP($A56, ワクチン一般接種!$A:$G, I$4, FALSE), 0)</f>
        <v>506312</v>
      </c>
      <c r="J56" s="52">
        <f>IFERROR(VLOOKUP($A56, ワクチン一般接種!$A:$G, J$4, FALSE), 0)</f>
        <v>18315</v>
      </c>
      <c r="K56" s="52">
        <f>IFERROR(VLOOKUP($A56, ワクチン一般接種!$A:$G, K$4, FALSE), 0)</f>
        <v>88963</v>
      </c>
      <c r="L56" s="52">
        <f>IFERROR(VLOOKUP($A56, ワクチン一般接種!$A:$G, L$4, FALSE), 0)</f>
        <v>0</v>
      </c>
      <c r="M56" s="102">
        <f t="shared" si="0"/>
        <v>44347</v>
      </c>
      <c r="N56" s="53">
        <f t="shared" si="1"/>
        <v>656632</v>
      </c>
      <c r="O56" s="53">
        <f t="shared" si="2"/>
        <v>230213</v>
      </c>
    </row>
    <row r="57" spans="1:15" x14ac:dyDescent="0.55000000000000004">
      <c r="A57" s="82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736398</v>
      </c>
      <c r="I57" s="52">
        <f>IFERROR(VLOOKUP($A57, ワクチン一般接種!$A:$G, I$4, FALSE), 0)</f>
        <v>610945</v>
      </c>
      <c r="J57" s="52">
        <f>IFERROR(VLOOKUP($A57, ワクチン一般接種!$A:$G, J$4, FALSE), 0)</f>
        <v>19180</v>
      </c>
      <c r="K57" s="52">
        <f>IFERROR(VLOOKUP($A57, ワクチン一般接種!$A:$G, K$4, FALSE), 0)</f>
        <v>106273</v>
      </c>
      <c r="L57" s="52">
        <f>IFERROR(VLOOKUP($A57, ワクチン一般接種!$A:$G, L$4, FALSE), 0)</f>
        <v>0</v>
      </c>
      <c r="M57" s="102">
        <f t="shared" si="0"/>
        <v>44348</v>
      </c>
      <c r="N57" s="53">
        <f t="shared" si="1"/>
        <v>696512</v>
      </c>
      <c r="O57" s="53">
        <f t="shared" si="2"/>
        <v>198943</v>
      </c>
    </row>
    <row r="58" spans="1:15" x14ac:dyDescent="0.55000000000000004">
      <c r="A58" s="82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783479</v>
      </c>
      <c r="I58" s="52">
        <f>IFERROR(VLOOKUP($A58, ワクチン一般接種!$A:$G, I$4, FALSE), 0)</f>
        <v>630475</v>
      </c>
      <c r="J58" s="52">
        <f>IFERROR(VLOOKUP($A58, ワクチン一般接種!$A:$G, J$4, FALSE), 0)</f>
        <v>19613</v>
      </c>
      <c r="K58" s="52">
        <f>IFERROR(VLOOKUP($A58, ワクチン一般接種!$A:$G, K$4, FALSE), 0)</f>
        <v>133391</v>
      </c>
      <c r="L58" s="52">
        <f>IFERROR(VLOOKUP($A58, ワクチン一般接種!$A:$G, L$4, FALSE), 0)</f>
        <v>0</v>
      </c>
      <c r="M58" s="102">
        <f t="shared" si="0"/>
        <v>44349</v>
      </c>
      <c r="N58" s="53">
        <f t="shared" si="1"/>
        <v>721544</v>
      </c>
      <c r="O58" s="53">
        <f t="shared" si="2"/>
        <v>221061</v>
      </c>
    </row>
    <row r="59" spans="1:15" x14ac:dyDescent="0.55000000000000004">
      <c r="A59" s="82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784532</v>
      </c>
      <c r="I59" s="52">
        <f>IFERROR(VLOOKUP($A59, ワクチン一般接種!$A:$G, I$4, FALSE), 0)</f>
        <v>632732</v>
      </c>
      <c r="J59" s="52">
        <f>IFERROR(VLOOKUP($A59, ワクチン一般接種!$A:$G, J$4, FALSE), 0)</f>
        <v>19986</v>
      </c>
      <c r="K59" s="52">
        <f>IFERROR(VLOOKUP($A59, ワクチン一般接種!$A:$G, K$4, FALSE), 0)</f>
        <v>131814</v>
      </c>
      <c r="L59" s="52">
        <f>IFERROR(VLOOKUP($A59, ワクチン一般接種!$A:$G, L$4, FALSE), 0)</f>
        <v>0</v>
      </c>
      <c r="M59" s="102">
        <f t="shared" si="0"/>
        <v>44350</v>
      </c>
      <c r="N59" s="53">
        <f t="shared" si="1"/>
        <v>712484</v>
      </c>
      <c r="O59" s="53">
        <f t="shared" si="2"/>
        <v>215205</v>
      </c>
    </row>
    <row r="60" spans="1:15" x14ac:dyDescent="0.55000000000000004">
      <c r="A60" s="82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748342</v>
      </c>
      <c r="I60" s="52">
        <f>IFERROR(VLOOKUP($A60, ワクチン一般接種!$A:$G, I$4, FALSE), 0)</f>
        <v>616593</v>
      </c>
      <c r="J60" s="52">
        <f>IFERROR(VLOOKUP($A60, ワクチン一般接種!$A:$G, J$4, FALSE), 0)</f>
        <v>20223</v>
      </c>
      <c r="K60" s="52">
        <f>IFERROR(VLOOKUP($A60, ワクチン一般接種!$A:$G, K$4, FALSE), 0)</f>
        <v>111526</v>
      </c>
      <c r="L60" s="52">
        <f>IFERROR(VLOOKUP($A60, ワクチン一般接種!$A:$G, L$4, FALSE), 0)</f>
        <v>0</v>
      </c>
      <c r="M60" s="102">
        <f t="shared" si="0"/>
        <v>44351</v>
      </c>
      <c r="N60" s="53">
        <f t="shared" si="1"/>
        <v>700379</v>
      </c>
      <c r="O60" s="53">
        <f t="shared" si="2"/>
        <v>207166</v>
      </c>
    </row>
    <row r="61" spans="1:15" x14ac:dyDescent="0.55000000000000004">
      <c r="A61" s="82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729688</v>
      </c>
      <c r="I61" s="52">
        <f>IFERROR(VLOOKUP($A61, ワクチン一般接種!$A:$G, I$4, FALSE), 0)</f>
        <v>586236</v>
      </c>
      <c r="J61" s="52">
        <f>IFERROR(VLOOKUP($A61, ワクチン一般接種!$A:$G, J$4, FALSE), 0)</f>
        <v>20436</v>
      </c>
      <c r="K61" s="52">
        <f>IFERROR(VLOOKUP($A61, ワクチン一般接種!$A:$G, K$4, FALSE), 0)</f>
        <v>123016</v>
      </c>
      <c r="L61" s="52">
        <f>IFERROR(VLOOKUP($A61, ワクチン一般接種!$A:$G, L$4, FALSE), 0)</f>
        <v>0</v>
      </c>
      <c r="M61" s="102">
        <f t="shared" si="0"/>
        <v>44352</v>
      </c>
      <c r="N61" s="53">
        <f t="shared" si="1"/>
        <v>606672</v>
      </c>
      <c r="O61" s="53">
        <f t="shared" si="2"/>
        <v>123016</v>
      </c>
    </row>
    <row r="62" spans="1:15" x14ac:dyDescent="0.55000000000000004">
      <c r="A62" s="82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734151</v>
      </c>
      <c r="I62" s="52">
        <f>IFERROR(VLOOKUP($A62, ワクチン一般接種!$A:$G, I$4, FALSE), 0)</f>
        <v>533621</v>
      </c>
      <c r="J62" s="52">
        <f>IFERROR(VLOOKUP($A62, ワクチン一般接種!$A:$G, J$4, FALSE), 0)</f>
        <v>22798</v>
      </c>
      <c r="K62" s="52">
        <f>IFERROR(VLOOKUP($A62, ワクチン一般接種!$A:$G, K$4, FALSE), 0)</f>
        <v>177732</v>
      </c>
      <c r="L62" s="52">
        <f>IFERROR(VLOOKUP($A62, ワクチン一般接種!$A:$G, L$4, FALSE), 0)</f>
        <v>0</v>
      </c>
      <c r="M62" s="102">
        <f t="shared" si="0"/>
        <v>44353</v>
      </c>
      <c r="N62" s="53">
        <f t="shared" si="1"/>
        <v>556419</v>
      </c>
      <c r="O62" s="53">
        <f t="shared" si="2"/>
        <v>177732</v>
      </c>
    </row>
    <row r="63" spans="1:15" x14ac:dyDescent="0.55000000000000004">
      <c r="A63" s="82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828659</v>
      </c>
      <c r="I63" s="52">
        <f>IFERROR(VLOOKUP($A63, ワクチン一般接種!$A:$G, I$4, FALSE), 0)</f>
        <v>618928</v>
      </c>
      <c r="J63" s="52">
        <f>IFERROR(VLOOKUP($A63, ワクチン一般接種!$A:$G, J$4, FALSE), 0)</f>
        <v>28957</v>
      </c>
      <c r="K63" s="52">
        <f>IFERROR(VLOOKUP($A63, ワクチン一般接種!$A:$G, K$4, FALSE), 0)</f>
        <v>180774</v>
      </c>
      <c r="L63" s="52">
        <f>IFERROR(VLOOKUP($A63, ワクチン一般接種!$A:$G, L$4, FALSE), 0)</f>
        <v>0</v>
      </c>
      <c r="M63" s="102">
        <f t="shared" si="0"/>
        <v>44354</v>
      </c>
      <c r="N63" s="53">
        <f t="shared" si="1"/>
        <v>754466</v>
      </c>
      <c r="O63" s="53">
        <f t="shared" si="2"/>
        <v>313530</v>
      </c>
    </row>
    <row r="64" spans="1:15" x14ac:dyDescent="0.55000000000000004">
      <c r="A64" s="82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921259</v>
      </c>
      <c r="I64" s="52">
        <f>IFERROR(VLOOKUP($A64, ワクチン一般接種!$A:$G, I$4, FALSE), 0)</f>
        <v>672885</v>
      </c>
      <c r="J64" s="52">
        <f>IFERROR(VLOOKUP($A64, ワクチン一般接種!$A:$G, J$4, FALSE), 0)</f>
        <v>29146</v>
      </c>
      <c r="K64" s="52">
        <f>IFERROR(VLOOKUP($A64, ワクチン一般接種!$A:$G, K$4, FALSE), 0)</f>
        <v>219228</v>
      </c>
      <c r="L64" s="52">
        <f>IFERROR(VLOOKUP($A64, ワクチン一般接種!$A:$G, L$4, FALSE), 0)</f>
        <v>0</v>
      </c>
      <c r="M64" s="102">
        <f t="shared" si="0"/>
        <v>44355</v>
      </c>
      <c r="N64" s="53">
        <f t="shared" si="1"/>
        <v>774710</v>
      </c>
      <c r="O64" s="53">
        <f t="shared" si="2"/>
        <v>308471</v>
      </c>
    </row>
    <row r="65" spans="1:15" x14ac:dyDescent="0.55000000000000004">
      <c r="A65" s="82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956047</v>
      </c>
      <c r="I65" s="52">
        <f>IFERROR(VLOOKUP($A65, ワクチン一般接種!$A:$G, I$4, FALSE), 0)</f>
        <v>657581</v>
      </c>
      <c r="J65" s="52">
        <f>IFERROR(VLOOKUP($A65, ワクチン一般接種!$A:$G, J$4, FALSE), 0)</f>
        <v>27218</v>
      </c>
      <c r="K65" s="52">
        <f>IFERROR(VLOOKUP($A65, ワクチン一般接種!$A:$G, K$4, FALSE), 0)</f>
        <v>271248</v>
      </c>
      <c r="L65" s="52">
        <f>IFERROR(VLOOKUP($A65, ワクチン一般接種!$A:$G, L$4, FALSE), 0)</f>
        <v>0</v>
      </c>
      <c r="M65" s="102">
        <f t="shared" si="0"/>
        <v>44356</v>
      </c>
      <c r="N65" s="53">
        <f t="shared" si="1"/>
        <v>753540</v>
      </c>
      <c r="O65" s="53">
        <f t="shared" si="2"/>
        <v>369891</v>
      </c>
    </row>
    <row r="66" spans="1:15" x14ac:dyDescent="0.55000000000000004">
      <c r="A66" s="82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955876</v>
      </c>
      <c r="I66" s="52">
        <f>IFERROR(VLOOKUP($A66, ワクチン一般接種!$A:$G, I$4, FALSE), 0)</f>
        <v>641332</v>
      </c>
      <c r="J66" s="52">
        <f>IFERROR(VLOOKUP($A66, ワクチン一般接種!$A:$G, J$4, FALSE), 0)</f>
        <v>28894</v>
      </c>
      <c r="K66" s="52">
        <f>IFERROR(VLOOKUP($A66, ワクチン一般接種!$A:$G, K$4, FALSE), 0)</f>
        <v>285650</v>
      </c>
      <c r="L66" s="52">
        <f>IFERROR(VLOOKUP($A66, ワクチン一般接種!$A:$G, L$4, FALSE), 0)</f>
        <v>0</v>
      </c>
      <c r="M66" s="102">
        <f t="shared" si="0"/>
        <v>44357</v>
      </c>
      <c r="N66" s="53">
        <f t="shared" si="1"/>
        <v>724195</v>
      </c>
      <c r="O66" s="53">
        <f t="shared" si="2"/>
        <v>368272</v>
      </c>
    </row>
    <row r="67" spans="1:15" x14ac:dyDescent="0.55000000000000004">
      <c r="A67" s="82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927854</v>
      </c>
      <c r="I67" s="52">
        <f>IFERROR(VLOOKUP($A67, ワクチン一般接種!$A:$G, I$4, FALSE), 0)</f>
        <v>646604</v>
      </c>
      <c r="J67" s="52">
        <f>IFERROR(VLOOKUP($A67, ワクチン一般接種!$A:$G, J$4, FALSE), 0)</f>
        <v>29035</v>
      </c>
      <c r="K67" s="52">
        <f>IFERROR(VLOOKUP($A67, ワクチン一般接種!$A:$G, K$4, FALSE), 0)</f>
        <v>252215</v>
      </c>
      <c r="L67" s="52">
        <f>IFERROR(VLOOKUP($A67, ワクチン一般接種!$A:$G, L$4, FALSE), 0)</f>
        <v>0</v>
      </c>
      <c r="M67" s="102">
        <f t="shared" si="0"/>
        <v>44358</v>
      </c>
      <c r="N67" s="53">
        <f t="shared" si="1"/>
        <v>732142</v>
      </c>
      <c r="O67" s="53">
        <f t="shared" si="2"/>
        <v>343695</v>
      </c>
    </row>
    <row r="68" spans="1:15" x14ac:dyDescent="0.55000000000000004">
      <c r="A68" s="82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910983</v>
      </c>
      <c r="I68" s="52">
        <f>IFERROR(VLOOKUP($A68, ワクチン一般接種!$A:$G, I$4, FALSE), 0)</f>
        <v>610688</v>
      </c>
      <c r="J68" s="52">
        <f>IFERROR(VLOOKUP($A68, ワクチン一般接種!$A:$G, J$4, FALSE), 0)</f>
        <v>32799</v>
      </c>
      <c r="K68" s="52">
        <f>IFERROR(VLOOKUP($A68, ワクチン一般接種!$A:$G, K$4, FALSE), 0)</f>
        <v>267496</v>
      </c>
      <c r="L68" s="52">
        <f>IFERROR(VLOOKUP($A68, ワクチン一般接種!$A:$G, L$4, FALSE), 0)</f>
        <v>0</v>
      </c>
      <c r="M68" s="102">
        <f t="shared" si="0"/>
        <v>44359</v>
      </c>
      <c r="N68" s="53">
        <f t="shared" si="1"/>
        <v>643487</v>
      </c>
      <c r="O68" s="53">
        <f t="shared" si="2"/>
        <v>267496</v>
      </c>
    </row>
    <row r="69" spans="1:15" x14ac:dyDescent="0.55000000000000004">
      <c r="A69" s="82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900719</v>
      </c>
      <c r="I69" s="52">
        <f>IFERROR(VLOOKUP($A69, ワクチン一般接種!$A:$G, I$4, FALSE), 0)</f>
        <v>553794</v>
      </c>
      <c r="J69" s="52">
        <f>IFERROR(VLOOKUP($A69, ワクチン一般接種!$A:$G, J$4, FALSE), 0)</f>
        <v>33640</v>
      </c>
      <c r="K69" s="52">
        <f>IFERROR(VLOOKUP($A69, ワクチン一般接種!$A:$G, K$4, FALSE), 0)</f>
        <v>313285</v>
      </c>
      <c r="L69" s="52">
        <f>IFERROR(VLOOKUP($A69, ワクチン一般接種!$A:$G, L$4, FALSE), 0)</f>
        <v>0</v>
      </c>
      <c r="M69" s="102">
        <f t="shared" si="0"/>
        <v>44360</v>
      </c>
      <c r="N69" s="53">
        <f t="shared" si="1"/>
        <v>587434</v>
      </c>
      <c r="O69" s="53">
        <f t="shared" si="2"/>
        <v>313285</v>
      </c>
    </row>
    <row r="70" spans="1:15" x14ac:dyDescent="0.55000000000000004">
      <c r="A70" s="82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983517</v>
      </c>
      <c r="I70" s="52">
        <f>IFERROR(VLOOKUP($A70, ワクチン一般接種!$A:$G, I$4, FALSE), 0)</f>
        <v>554009</v>
      </c>
      <c r="J70" s="52">
        <f>IFERROR(VLOOKUP($A70, ワクチン一般接種!$A:$G, J$4, FALSE), 0)</f>
        <v>29362</v>
      </c>
      <c r="K70" s="52">
        <f>IFERROR(VLOOKUP($A70, ワクチン一般接種!$A:$G, K$4, FALSE), 0)</f>
        <v>400146</v>
      </c>
      <c r="L70" s="52">
        <f>IFERROR(VLOOKUP($A70, ワクチン一般接種!$A:$G, L$4, FALSE), 0)</f>
        <v>0</v>
      </c>
      <c r="M70" s="102">
        <f t="shared" si="0"/>
        <v>44361</v>
      </c>
      <c r="N70" s="53">
        <f t="shared" si="1"/>
        <v>674800</v>
      </c>
      <c r="O70" s="53">
        <f t="shared" si="2"/>
        <v>523682</v>
      </c>
    </row>
    <row r="71" spans="1:15" x14ac:dyDescent="0.55000000000000004">
      <c r="A71" s="82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1090116</v>
      </c>
      <c r="I71" s="52">
        <f>IFERROR(VLOOKUP($A71, ワクチン一般接種!$A:$G, I$4, FALSE), 0)</f>
        <v>598280</v>
      </c>
      <c r="J71" s="52">
        <f>IFERROR(VLOOKUP($A71, ワクチン一般接種!$A:$G, J$4, FALSE), 0)</f>
        <v>29266</v>
      </c>
      <c r="K71" s="52">
        <f>IFERROR(VLOOKUP($A71, ワクチン一般接種!$A:$G, K$4, FALSE), 0)</f>
        <v>462570</v>
      </c>
      <c r="L71" s="52">
        <f>IFERROR(VLOOKUP($A71, ワクチン一般接種!$A:$G, L$4, FALSE), 0)</f>
        <v>0</v>
      </c>
      <c r="M71" s="102">
        <f t="shared" si="0"/>
        <v>44362</v>
      </c>
      <c r="N71" s="53">
        <f t="shared" ref="N71:N134" si="3">IF($A71="", "", D71+E71+I71+J71)</f>
        <v>670961</v>
      </c>
      <c r="O71" s="53">
        <f t="shared" ref="O71:O134" si="4">IF($A71="", "", F71+G71+K71+L71)</f>
        <v>534518</v>
      </c>
    </row>
    <row r="72" spans="1:15" x14ac:dyDescent="0.55000000000000004">
      <c r="A72" s="82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1124716</v>
      </c>
      <c r="I72" s="52">
        <f>IFERROR(VLOOKUP($A72, ワクチン一般接種!$A:$G, I$4, FALSE), 0)</f>
        <v>579089</v>
      </c>
      <c r="J72" s="52">
        <f>IFERROR(VLOOKUP($A72, ワクチン一般接種!$A:$G, J$4, FALSE), 0)</f>
        <v>30085</v>
      </c>
      <c r="K72" s="52">
        <f>IFERROR(VLOOKUP($A72, ワクチン一般接種!$A:$G, K$4, FALSE), 0)</f>
        <v>515542</v>
      </c>
      <c r="L72" s="52">
        <f>IFERROR(VLOOKUP($A72, ワクチン一般接種!$A:$G, L$4, FALSE), 0)</f>
        <v>0</v>
      </c>
      <c r="M72" s="102">
        <f t="shared" ref="M72:M135" si="5">A72</f>
        <v>44363</v>
      </c>
      <c r="N72" s="53">
        <f t="shared" si="3"/>
        <v>655868</v>
      </c>
      <c r="O72" s="53">
        <f t="shared" si="4"/>
        <v>587583</v>
      </c>
    </row>
    <row r="73" spans="1:15" x14ac:dyDescent="0.55000000000000004">
      <c r="A73" s="82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1123163</v>
      </c>
      <c r="I73" s="52">
        <f>IFERROR(VLOOKUP($A73, ワクチン一般接種!$A:$G, I$4, FALSE), 0)</f>
        <v>588436</v>
      </c>
      <c r="J73" s="52">
        <f>IFERROR(VLOOKUP($A73, ワクチン一般接種!$A:$G, J$4, FALSE), 0)</f>
        <v>31647</v>
      </c>
      <c r="K73" s="52">
        <f>IFERROR(VLOOKUP($A73, ワクチン一般接種!$A:$G, K$4, FALSE), 0)</f>
        <v>503080</v>
      </c>
      <c r="L73" s="52">
        <f>IFERROR(VLOOKUP($A73, ワクチン一般接種!$A:$G, L$4, FALSE), 0)</f>
        <v>0</v>
      </c>
      <c r="M73" s="102">
        <f t="shared" si="5"/>
        <v>44364</v>
      </c>
      <c r="N73" s="53">
        <f t="shared" si="3"/>
        <v>671620</v>
      </c>
      <c r="O73" s="53">
        <f t="shared" si="4"/>
        <v>580873</v>
      </c>
    </row>
    <row r="74" spans="1:15" x14ac:dyDescent="0.55000000000000004">
      <c r="A74" s="82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1073852</v>
      </c>
      <c r="I74" s="52">
        <f>IFERROR(VLOOKUP($A74, ワクチン一般接種!$A:$G, I$4, FALSE), 0)</f>
        <v>565691</v>
      </c>
      <c r="J74" s="52">
        <f>IFERROR(VLOOKUP($A74, ワクチン一般接種!$A:$G, J$4, FALSE), 0)</f>
        <v>29376</v>
      </c>
      <c r="K74" s="52">
        <f>IFERROR(VLOOKUP($A74, ワクチン一般接種!$A:$G, K$4, FALSE), 0)</f>
        <v>478785</v>
      </c>
      <c r="L74" s="52">
        <f>IFERROR(VLOOKUP($A74, ワクチン一般接種!$A:$G, L$4, FALSE), 0)</f>
        <v>0</v>
      </c>
      <c r="M74" s="102">
        <f t="shared" si="5"/>
        <v>44365</v>
      </c>
      <c r="N74" s="53">
        <f t="shared" si="3"/>
        <v>647324</v>
      </c>
      <c r="O74" s="53">
        <f t="shared" si="4"/>
        <v>552476</v>
      </c>
    </row>
    <row r="75" spans="1:15" x14ac:dyDescent="0.55000000000000004">
      <c r="A75" s="82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1069210</v>
      </c>
      <c r="I75" s="52">
        <f>IFERROR(VLOOKUP($A75, ワクチン一般接種!$A:$G, I$4, FALSE), 0)</f>
        <v>601706</v>
      </c>
      <c r="J75" s="52">
        <f>IFERROR(VLOOKUP($A75, ワクチン一般接種!$A:$G, J$4, FALSE), 0)</f>
        <v>36764</v>
      </c>
      <c r="K75" s="52">
        <f>IFERROR(VLOOKUP($A75, ワクチン一般接種!$A:$G, K$4, FALSE), 0)</f>
        <v>430740</v>
      </c>
      <c r="L75" s="52">
        <f>IFERROR(VLOOKUP($A75, ワクチン一般接種!$A:$G, L$4, FALSE), 0)</f>
        <v>0</v>
      </c>
      <c r="M75" s="102">
        <f t="shared" si="5"/>
        <v>44366</v>
      </c>
      <c r="N75" s="53">
        <f t="shared" si="3"/>
        <v>638470</v>
      </c>
      <c r="O75" s="53">
        <f t="shared" si="4"/>
        <v>430740</v>
      </c>
    </row>
    <row r="76" spans="1:15" x14ac:dyDescent="0.55000000000000004">
      <c r="A76" s="82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1070765</v>
      </c>
      <c r="I76" s="52">
        <f>IFERROR(VLOOKUP($A76, ワクチン一般接種!$A:$G, I$4, FALSE), 0)</f>
        <v>598840</v>
      </c>
      <c r="J76" s="52">
        <f>IFERROR(VLOOKUP($A76, ワクチン一般接種!$A:$G, J$4, FALSE), 0)</f>
        <v>39061</v>
      </c>
      <c r="K76" s="52">
        <f>IFERROR(VLOOKUP($A76, ワクチン一般接種!$A:$G, K$4, FALSE), 0)</f>
        <v>432864</v>
      </c>
      <c r="L76" s="52">
        <f>IFERROR(VLOOKUP($A76, ワクチン一般接種!$A:$G, L$4, FALSE), 0)</f>
        <v>0</v>
      </c>
      <c r="M76" s="102">
        <f t="shared" si="5"/>
        <v>44367</v>
      </c>
      <c r="N76" s="53">
        <f t="shared" si="3"/>
        <v>637901</v>
      </c>
      <c r="O76" s="53">
        <f t="shared" si="4"/>
        <v>432864</v>
      </c>
    </row>
    <row r="77" spans="1:15" x14ac:dyDescent="0.55000000000000004">
      <c r="A77" s="82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1112030</v>
      </c>
      <c r="I77" s="52">
        <f>IFERROR(VLOOKUP($A77, ワクチン一般接種!$A:$G, I$4, FALSE), 0)</f>
        <v>577833</v>
      </c>
      <c r="J77" s="52">
        <f>IFERROR(VLOOKUP($A77, ワクチン一般接種!$A:$G, J$4, FALSE), 0)</f>
        <v>43776</v>
      </c>
      <c r="K77" s="52">
        <f>IFERROR(VLOOKUP($A77, ワクチン一般接種!$A:$G, K$4, FALSE), 0)</f>
        <v>487199</v>
      </c>
      <c r="L77" s="52">
        <f>IFERROR(VLOOKUP($A77, ワクチン一般接種!$A:$G, L$4, FALSE), 0)</f>
        <v>3222</v>
      </c>
      <c r="M77" s="102">
        <f t="shared" si="5"/>
        <v>44368</v>
      </c>
      <c r="N77" s="53">
        <f t="shared" si="3"/>
        <v>696606</v>
      </c>
      <c r="O77" s="53">
        <f t="shared" si="4"/>
        <v>614204</v>
      </c>
    </row>
    <row r="78" spans="1:15" x14ac:dyDescent="0.55000000000000004">
      <c r="A78" s="82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1230571</v>
      </c>
      <c r="I78" s="52">
        <f>IFERROR(VLOOKUP($A78, ワクチン一般接種!$A:$G, I$4, FALSE), 0)</f>
        <v>597238</v>
      </c>
      <c r="J78" s="52">
        <f>IFERROR(VLOOKUP($A78, ワクチン一般接種!$A:$G, J$4, FALSE), 0)</f>
        <v>44578</v>
      </c>
      <c r="K78" s="52">
        <f>IFERROR(VLOOKUP($A78, ワクチン一般接種!$A:$G, K$4, FALSE), 0)</f>
        <v>586022</v>
      </c>
      <c r="L78" s="52">
        <f>IFERROR(VLOOKUP($A78, ワクチン一般接種!$A:$G, L$4, FALSE), 0)</f>
        <v>2733</v>
      </c>
      <c r="M78" s="102">
        <f t="shared" si="5"/>
        <v>44369</v>
      </c>
      <c r="N78" s="53">
        <f t="shared" si="3"/>
        <v>688235</v>
      </c>
      <c r="O78" s="53">
        <f t="shared" si="4"/>
        <v>636471</v>
      </c>
    </row>
    <row r="79" spans="1:15" x14ac:dyDescent="0.55000000000000004">
      <c r="A79" s="82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1250313</v>
      </c>
      <c r="I79" s="52">
        <f>IFERROR(VLOOKUP($A79, ワクチン一般接種!$A:$G, I$4, FALSE), 0)</f>
        <v>598493</v>
      </c>
      <c r="J79" s="52">
        <f>IFERROR(VLOOKUP($A79, ワクチン一般接種!$A:$G, J$4, FALSE), 0)</f>
        <v>43451</v>
      </c>
      <c r="K79" s="52">
        <f>IFERROR(VLOOKUP($A79, ワクチン一般接種!$A:$G, K$4, FALSE), 0)</f>
        <v>605010</v>
      </c>
      <c r="L79" s="52">
        <f>IFERROR(VLOOKUP($A79, ワクチン一般接種!$A:$G, L$4, FALSE), 0)</f>
        <v>3359</v>
      </c>
      <c r="M79" s="102">
        <f t="shared" si="5"/>
        <v>44370</v>
      </c>
      <c r="N79" s="53">
        <f t="shared" si="3"/>
        <v>693598</v>
      </c>
      <c r="O79" s="53">
        <f t="shared" si="4"/>
        <v>668201</v>
      </c>
    </row>
    <row r="80" spans="1:15" x14ac:dyDescent="0.55000000000000004">
      <c r="A80" s="82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1238642</v>
      </c>
      <c r="I80" s="52">
        <f>IFERROR(VLOOKUP($A80, ワクチン一般接種!$A:$G, I$4, FALSE), 0)</f>
        <v>585617</v>
      </c>
      <c r="J80" s="52">
        <f>IFERROR(VLOOKUP($A80, ワクチン一般接種!$A:$G, J$4, FALSE), 0)</f>
        <v>42070</v>
      </c>
      <c r="K80" s="52">
        <f>IFERROR(VLOOKUP($A80, ワクチン一般接種!$A:$G, K$4, FALSE), 0)</f>
        <v>607653</v>
      </c>
      <c r="L80" s="52">
        <f>IFERROR(VLOOKUP($A80, ワクチン一般接種!$A:$G, L$4, FALSE), 0)</f>
        <v>3302</v>
      </c>
      <c r="M80" s="102">
        <f t="shared" si="5"/>
        <v>44371</v>
      </c>
      <c r="N80" s="53">
        <f t="shared" si="3"/>
        <v>673069</v>
      </c>
      <c r="O80" s="53">
        <f t="shared" si="4"/>
        <v>674994</v>
      </c>
    </row>
    <row r="81" spans="1:15" x14ac:dyDescent="0.55000000000000004">
      <c r="A81" s="82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1217278</v>
      </c>
      <c r="I81" s="52">
        <f>IFERROR(VLOOKUP($A81, ワクチン一般接種!$A:$G, I$4, FALSE), 0)</f>
        <v>566230</v>
      </c>
      <c r="J81" s="52">
        <f>IFERROR(VLOOKUP($A81, ワクチン一般接種!$A:$G, J$4, FALSE), 0)</f>
        <v>44115</v>
      </c>
      <c r="K81" s="52">
        <f>IFERROR(VLOOKUP($A81, ワクチン一般接種!$A:$G, K$4, FALSE), 0)</f>
        <v>603166</v>
      </c>
      <c r="L81" s="52">
        <f>IFERROR(VLOOKUP($A81, ワクチン一般接種!$A:$G, L$4, FALSE), 0)</f>
        <v>3767</v>
      </c>
      <c r="M81" s="102">
        <f t="shared" si="5"/>
        <v>44372</v>
      </c>
      <c r="N81" s="53">
        <f t="shared" si="3"/>
        <v>663640</v>
      </c>
      <c r="O81" s="53">
        <f t="shared" si="4"/>
        <v>681993</v>
      </c>
    </row>
    <row r="82" spans="1:15" x14ac:dyDescent="0.55000000000000004">
      <c r="A82" s="82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1239555</v>
      </c>
      <c r="I82" s="52">
        <f>IFERROR(VLOOKUP($A82, ワクチン一般接種!$A:$G, I$4, FALSE), 0)</f>
        <v>612133</v>
      </c>
      <c r="J82" s="52">
        <f>IFERROR(VLOOKUP($A82, ワクチン一般接種!$A:$G, J$4, FALSE), 0)</f>
        <v>51007</v>
      </c>
      <c r="K82" s="52">
        <f>IFERROR(VLOOKUP($A82, ワクチン一般接種!$A:$G, K$4, FALSE), 0)</f>
        <v>572592</v>
      </c>
      <c r="L82" s="52">
        <f>IFERROR(VLOOKUP($A82, ワクチン一般接種!$A:$G, L$4, FALSE), 0)</f>
        <v>3823</v>
      </c>
      <c r="M82" s="102">
        <f t="shared" si="5"/>
        <v>44373</v>
      </c>
      <c r="N82" s="53">
        <f t="shared" si="3"/>
        <v>663140</v>
      </c>
      <c r="O82" s="53">
        <f t="shared" si="4"/>
        <v>576415</v>
      </c>
    </row>
    <row r="83" spans="1:15" x14ac:dyDescent="0.55000000000000004">
      <c r="A83" s="82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1229933</v>
      </c>
      <c r="I83" s="52">
        <f>IFERROR(VLOOKUP($A83, ワクチン一般接種!$A:$G, I$4, FALSE), 0)</f>
        <v>647309</v>
      </c>
      <c r="J83" s="52">
        <f>IFERROR(VLOOKUP($A83, ワクチン一般接種!$A:$G, J$4, FALSE), 0)</f>
        <v>49854</v>
      </c>
      <c r="K83" s="52">
        <f>IFERROR(VLOOKUP($A83, ワクチン一般接種!$A:$G, K$4, FALSE), 0)</f>
        <v>528152</v>
      </c>
      <c r="L83" s="52">
        <f>IFERROR(VLOOKUP($A83, ワクチン一般接種!$A:$G, L$4, FALSE), 0)</f>
        <v>4618</v>
      </c>
      <c r="M83" s="102">
        <f t="shared" si="5"/>
        <v>44374</v>
      </c>
      <c r="N83" s="53">
        <f t="shared" si="3"/>
        <v>697163</v>
      </c>
      <c r="O83" s="53">
        <f t="shared" si="4"/>
        <v>532770</v>
      </c>
    </row>
    <row r="84" spans="1:15" x14ac:dyDescent="0.55000000000000004">
      <c r="A84" s="82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1194930</v>
      </c>
      <c r="I84" s="52">
        <f>IFERROR(VLOOKUP($A84, ワクチン一般接種!$A:$G, I$4, FALSE), 0)</f>
        <v>537733</v>
      </c>
      <c r="J84" s="52">
        <f>IFERROR(VLOOKUP($A84, ワクチン一般接種!$A:$G, J$4, FALSE), 0)</f>
        <v>35954</v>
      </c>
      <c r="K84" s="52">
        <f>IFERROR(VLOOKUP($A84, ワクチン一般接種!$A:$G, K$4, FALSE), 0)</f>
        <v>602727</v>
      </c>
      <c r="L84" s="52">
        <f>IFERROR(VLOOKUP($A84, ワクチン一般接種!$A:$G, L$4, FALSE), 0)</f>
        <v>18516</v>
      </c>
      <c r="M84" s="102">
        <f t="shared" si="5"/>
        <v>44375</v>
      </c>
      <c r="N84" s="53">
        <f t="shared" si="3"/>
        <v>652796</v>
      </c>
      <c r="O84" s="53">
        <f t="shared" si="4"/>
        <v>701789</v>
      </c>
    </row>
    <row r="85" spans="1:15" x14ac:dyDescent="0.55000000000000004">
      <c r="A85" s="82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1288116</v>
      </c>
      <c r="I85" s="52">
        <f>IFERROR(VLOOKUP($A85, ワクチン一般接種!$A:$G, I$4, FALSE), 0)</f>
        <v>573671</v>
      </c>
      <c r="J85" s="52">
        <f>IFERROR(VLOOKUP($A85, ワクチン一般接種!$A:$G, J$4, FALSE), 0)</f>
        <v>36473</v>
      </c>
      <c r="K85" s="52">
        <f>IFERROR(VLOOKUP($A85, ワクチン一般接種!$A:$G, K$4, FALSE), 0)</f>
        <v>658937</v>
      </c>
      <c r="L85" s="52">
        <f>IFERROR(VLOOKUP($A85, ワクチン一般接種!$A:$G, L$4, FALSE), 0)</f>
        <v>19035</v>
      </c>
      <c r="M85" s="102">
        <f t="shared" si="5"/>
        <v>44376</v>
      </c>
      <c r="N85" s="53">
        <f t="shared" si="3"/>
        <v>649580</v>
      </c>
      <c r="O85" s="53">
        <f t="shared" si="4"/>
        <v>733017</v>
      </c>
    </row>
    <row r="86" spans="1:15" x14ac:dyDescent="0.55000000000000004">
      <c r="A86" s="82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1301616</v>
      </c>
      <c r="I86" s="52">
        <f>IFERROR(VLOOKUP($A86, ワクチン一般接種!$A:$G, I$4, FALSE), 0)</f>
        <v>587481</v>
      </c>
      <c r="J86" s="52">
        <f>IFERROR(VLOOKUP($A86, ワクチン一般接種!$A:$G, J$4, FALSE), 0)</f>
        <v>41563</v>
      </c>
      <c r="K86" s="52">
        <f>IFERROR(VLOOKUP($A86, ワクチン一般接種!$A:$G, K$4, FALSE), 0)</f>
        <v>653564</v>
      </c>
      <c r="L86" s="52">
        <f>IFERROR(VLOOKUP($A86, ワクチン一般接種!$A:$G, L$4, FALSE), 0)</f>
        <v>19008</v>
      </c>
      <c r="M86" s="102">
        <f t="shared" si="5"/>
        <v>44377</v>
      </c>
      <c r="N86" s="53">
        <f t="shared" si="3"/>
        <v>661145</v>
      </c>
      <c r="O86" s="53">
        <f t="shared" si="4"/>
        <v>719650</v>
      </c>
    </row>
    <row r="87" spans="1:15" x14ac:dyDescent="0.55000000000000004">
      <c r="A87" s="82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1052750</v>
      </c>
      <c r="I87" s="52">
        <f>IFERROR(VLOOKUP($A87, ワクチン一般接種!$A:$G, I$4, FALSE), 0)</f>
        <v>384236</v>
      </c>
      <c r="J87" s="52">
        <f>IFERROR(VLOOKUP($A87, ワクチン一般接種!$A:$G, J$4, FALSE), 0)</f>
        <v>42410</v>
      </c>
      <c r="K87" s="52">
        <f>IFERROR(VLOOKUP($A87, ワクチン一般接種!$A:$G, K$4, FALSE), 0)</f>
        <v>606512</v>
      </c>
      <c r="L87" s="52">
        <f>IFERROR(VLOOKUP($A87, ワクチン一般接種!$A:$G, L$4, FALSE), 0)</f>
        <v>19592</v>
      </c>
      <c r="M87" s="102">
        <f t="shared" si="5"/>
        <v>44378</v>
      </c>
      <c r="N87" s="53">
        <f t="shared" si="3"/>
        <v>463581</v>
      </c>
      <c r="O87" s="53">
        <f t="shared" si="4"/>
        <v>683966</v>
      </c>
    </row>
    <row r="88" spans="1:15" x14ac:dyDescent="0.55000000000000004">
      <c r="A88" s="82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1004684</v>
      </c>
      <c r="I88" s="52">
        <f>IFERROR(VLOOKUP($A88, ワクチン一般接種!$A:$G, I$4, FALSE), 0)</f>
        <v>323416</v>
      </c>
      <c r="J88" s="52">
        <f>IFERROR(VLOOKUP($A88, ワクチン一般接種!$A:$G, J$4, FALSE), 0)</f>
        <v>46805</v>
      </c>
      <c r="K88" s="52">
        <f>IFERROR(VLOOKUP($A88, ワクチン一般接種!$A:$G, K$4, FALSE), 0)</f>
        <v>614959</v>
      </c>
      <c r="L88" s="52">
        <f>IFERROR(VLOOKUP($A88, ワクチン一般接種!$A:$G, L$4, FALSE), 0)</f>
        <v>19504</v>
      </c>
      <c r="M88" s="102">
        <f t="shared" si="5"/>
        <v>44379</v>
      </c>
      <c r="N88" s="53">
        <f t="shared" si="3"/>
        <v>396605</v>
      </c>
      <c r="O88" s="53">
        <f t="shared" si="4"/>
        <v>689903</v>
      </c>
    </row>
    <row r="89" spans="1:15" x14ac:dyDescent="0.55000000000000004">
      <c r="A89" s="82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1287632</v>
      </c>
      <c r="I89" s="52">
        <f>IFERROR(VLOOKUP($A89, ワクチン一般接種!$A:$G, I$4, FALSE), 0)</f>
        <v>629743</v>
      </c>
      <c r="J89" s="52">
        <f>IFERROR(VLOOKUP($A89, ワクチン一般接種!$A:$G, J$4, FALSE), 0)</f>
        <v>61571</v>
      </c>
      <c r="K89" s="52">
        <f>IFERROR(VLOOKUP($A89, ワクチン一般接種!$A:$G, K$4, FALSE), 0)</f>
        <v>576430</v>
      </c>
      <c r="L89" s="52">
        <f>IFERROR(VLOOKUP($A89, ワクチン一般接種!$A:$G, L$4, FALSE), 0)</f>
        <v>19888</v>
      </c>
      <c r="M89" s="102">
        <f t="shared" si="5"/>
        <v>44380</v>
      </c>
      <c r="N89" s="53">
        <f t="shared" si="3"/>
        <v>691314</v>
      </c>
      <c r="O89" s="53">
        <f t="shared" si="4"/>
        <v>596318</v>
      </c>
    </row>
    <row r="90" spans="1:15" x14ac:dyDescent="0.55000000000000004">
      <c r="A90" s="82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1229635</v>
      </c>
      <c r="I90" s="52">
        <f>IFERROR(VLOOKUP($A90, ワクチン一般接種!$A:$G, I$4, FALSE), 0)</f>
        <v>639622</v>
      </c>
      <c r="J90" s="52">
        <f>IFERROR(VLOOKUP($A90, ワクチン一般接種!$A:$G, J$4, FALSE), 0)</f>
        <v>49446</v>
      </c>
      <c r="K90" s="52">
        <f>IFERROR(VLOOKUP($A90, ワクチン一般接種!$A:$G, K$4, FALSE), 0)</f>
        <v>518232</v>
      </c>
      <c r="L90" s="52">
        <f>IFERROR(VLOOKUP($A90, ワクチン一般接種!$A:$G, L$4, FALSE), 0)</f>
        <v>22335</v>
      </c>
      <c r="M90" s="102">
        <f t="shared" si="5"/>
        <v>44381</v>
      </c>
      <c r="N90" s="53">
        <f t="shared" si="3"/>
        <v>689068</v>
      </c>
      <c r="O90" s="53">
        <f t="shared" si="4"/>
        <v>540567</v>
      </c>
    </row>
    <row r="91" spans="1:15" x14ac:dyDescent="0.55000000000000004">
      <c r="A91" s="82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1240749</v>
      </c>
      <c r="I91" s="52">
        <f>IFERROR(VLOOKUP($A91, ワクチン一般接種!$A:$G, I$4, FALSE), 0)</f>
        <v>622343</v>
      </c>
      <c r="J91" s="52">
        <f>IFERROR(VLOOKUP($A91, ワクチン一般接種!$A:$G, J$4, FALSE), 0)</f>
        <v>56637</v>
      </c>
      <c r="K91" s="52">
        <f>IFERROR(VLOOKUP($A91, ワクチン一般接種!$A:$G, K$4, FALSE), 0)</f>
        <v>533616</v>
      </c>
      <c r="L91" s="52">
        <f>IFERROR(VLOOKUP($A91, ワクチン一般接種!$A:$G, L$4, FALSE), 0)</f>
        <v>28153</v>
      </c>
      <c r="M91" s="102">
        <f t="shared" si="5"/>
        <v>44382</v>
      </c>
      <c r="N91" s="53">
        <f t="shared" si="3"/>
        <v>742658</v>
      </c>
      <c r="O91" s="53">
        <f t="shared" si="4"/>
        <v>643180</v>
      </c>
    </row>
    <row r="92" spans="1:15" x14ac:dyDescent="0.55000000000000004">
      <c r="A92" s="82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1310908</v>
      </c>
      <c r="I92" s="52">
        <f>IFERROR(VLOOKUP($A92, ワクチン一般接種!$A:$G, I$4, FALSE), 0)</f>
        <v>653832</v>
      </c>
      <c r="J92" s="52">
        <f>IFERROR(VLOOKUP($A92, ワクチン一般接種!$A:$G, J$4, FALSE), 0)</f>
        <v>59628</v>
      </c>
      <c r="K92" s="52">
        <f>IFERROR(VLOOKUP($A92, ワクチン一般接種!$A:$G, K$4, FALSE), 0)</f>
        <v>568988</v>
      </c>
      <c r="L92" s="52">
        <f>IFERROR(VLOOKUP($A92, ワクチン一般接種!$A:$G, L$4, FALSE), 0)</f>
        <v>28460</v>
      </c>
      <c r="M92" s="102">
        <f t="shared" si="5"/>
        <v>44383</v>
      </c>
      <c r="N92" s="53">
        <f t="shared" si="3"/>
        <v>760051</v>
      </c>
      <c r="O92" s="53">
        <f t="shared" si="4"/>
        <v>650622</v>
      </c>
    </row>
    <row r="93" spans="1:15" x14ac:dyDescent="0.55000000000000004">
      <c r="A93" s="82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1328999</v>
      </c>
      <c r="I93" s="52">
        <f>IFERROR(VLOOKUP($A93, ワクチン一般接種!$A:$G, I$4, FALSE), 0)</f>
        <v>687962</v>
      </c>
      <c r="J93" s="52">
        <f>IFERROR(VLOOKUP($A93, ワクチン一般接種!$A:$G, J$4, FALSE), 0)</f>
        <v>62845</v>
      </c>
      <c r="K93" s="52">
        <f>IFERROR(VLOOKUP($A93, ワクチン一般接種!$A:$G, K$4, FALSE), 0)</f>
        <v>551696</v>
      </c>
      <c r="L93" s="52">
        <f>IFERROR(VLOOKUP($A93, ワクチン一般接種!$A:$G, L$4, FALSE), 0)</f>
        <v>26496</v>
      </c>
      <c r="M93" s="102">
        <f t="shared" si="5"/>
        <v>44384</v>
      </c>
      <c r="N93" s="53">
        <f t="shared" si="3"/>
        <v>781772</v>
      </c>
      <c r="O93" s="53">
        <f t="shared" si="4"/>
        <v>623880</v>
      </c>
    </row>
    <row r="94" spans="1:15" x14ac:dyDescent="0.55000000000000004">
      <c r="A94" s="82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83340</v>
      </c>
      <c r="D94" s="51">
        <f>IFERROR(VLOOKUP($A94, ワクチン医療従事者等!$A:$J, $D$4, FALSE), 0)</f>
        <v>34199</v>
      </c>
      <c r="E94" s="51">
        <f>IFERROR(VLOOKUP($A94, ワクチン医療従事者等!$A:$J, $E$4, FALSE), 0)</f>
        <v>2537</v>
      </c>
      <c r="F94" s="51">
        <f>IFERROR(VLOOKUP($A94, ワクチン医療従事者等!$A:$J, $F$4, FALSE), 0)</f>
        <v>44991</v>
      </c>
      <c r="G94" s="51">
        <f>IFERROR(VLOOKUP($A94, ワクチン医療従事者等!$A:$J, $G$4, FALSE), 0)</f>
        <v>1613</v>
      </c>
      <c r="H94" s="52">
        <f>IFERROR(VLOOKUP($A94, ワクチン一般接種!$A:$G, H$4, FALSE), 0)</f>
        <v>1307549</v>
      </c>
      <c r="I94" s="52">
        <f>IFERROR(VLOOKUP($A94, ワクチン一般接種!$A:$G, I$4, FALSE), 0)</f>
        <v>660992</v>
      </c>
      <c r="J94" s="52">
        <f>IFERROR(VLOOKUP($A94, ワクチン一般接種!$A:$G, J$4, FALSE), 0)</f>
        <v>68936</v>
      </c>
      <c r="K94" s="52">
        <f>IFERROR(VLOOKUP($A94, ワクチン一般接種!$A:$G, K$4, FALSE), 0)</f>
        <v>549389</v>
      </c>
      <c r="L94" s="52">
        <f>IFERROR(VLOOKUP($A94, ワクチン一般接種!$A:$G, L$4, FALSE), 0)</f>
        <v>28232</v>
      </c>
      <c r="M94" s="102">
        <f t="shared" si="5"/>
        <v>44385</v>
      </c>
      <c r="N94" s="53">
        <f t="shared" si="3"/>
        <v>766664</v>
      </c>
      <c r="O94" s="53">
        <f t="shared" si="4"/>
        <v>624225</v>
      </c>
    </row>
    <row r="95" spans="1:15" x14ac:dyDescent="0.55000000000000004">
      <c r="A95" s="82">
        <v>44386</v>
      </c>
      <c r="B95" s="51" t="str">
        <f>IFERROR(VLOOKUP($A95, ワクチン医療従事者等!$A:$J, $B$4, FALSE), TEXT(A95, "aaa"))</f>
        <v>(金)</v>
      </c>
      <c r="C95" s="51">
        <f>IFERROR(VLOOKUP($A95, ワクチン医療従事者等!$A:$J, $C$4, FALSE), 0)</f>
        <v>78312</v>
      </c>
      <c r="D95" s="51">
        <f>IFERROR(VLOOKUP($A95, ワクチン医療従事者等!$A:$J, $D$4, FALSE), 0)</f>
        <v>31738</v>
      </c>
      <c r="E95" s="51">
        <f>IFERROR(VLOOKUP($A95, ワクチン医療従事者等!$A:$J, $E$4, FALSE), 0)</f>
        <v>221</v>
      </c>
      <c r="F95" s="51">
        <f>IFERROR(VLOOKUP($A95, ワクチン医療従事者等!$A:$J, $F$4, FALSE), 0)</f>
        <v>44589</v>
      </c>
      <c r="G95" s="51">
        <f>IFERROR(VLOOKUP($A95, ワクチン医療従事者等!$A:$J, $G$4, FALSE), 0)</f>
        <v>1764</v>
      </c>
      <c r="H95" s="52">
        <f>IFERROR(VLOOKUP($A95, ワクチン一般接種!$A:$G, H$4, FALSE), 0)</f>
        <v>1286276</v>
      </c>
      <c r="I95" s="52">
        <f>IFERROR(VLOOKUP($A95, ワクチン一般接種!$A:$G, I$4, FALSE), 0)</f>
        <v>643336</v>
      </c>
      <c r="J95" s="52">
        <f>IFERROR(VLOOKUP($A95, ワクチン一般接種!$A:$G, J$4, FALSE), 0)</f>
        <v>73702</v>
      </c>
      <c r="K95" s="52">
        <f>IFERROR(VLOOKUP($A95, ワクチン一般接種!$A:$G, K$4, FALSE), 0)</f>
        <v>540678</v>
      </c>
      <c r="L95" s="52">
        <f>IFERROR(VLOOKUP($A95, ワクチン一般接種!$A:$G, L$4, FALSE), 0)</f>
        <v>28560</v>
      </c>
      <c r="M95" s="102">
        <f t="shared" si="5"/>
        <v>44386</v>
      </c>
      <c r="N95" s="53">
        <f t="shared" si="3"/>
        <v>748997</v>
      </c>
      <c r="O95" s="53">
        <f t="shared" si="4"/>
        <v>615591</v>
      </c>
    </row>
    <row r="96" spans="1:15" x14ac:dyDescent="0.55000000000000004">
      <c r="A96" s="82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1388337</v>
      </c>
      <c r="I96" s="52">
        <f>IFERROR(VLOOKUP($A96, ワクチン一般接種!$A:$G, I$4, FALSE), 0)</f>
        <v>695286</v>
      </c>
      <c r="J96" s="52">
        <f>IFERROR(VLOOKUP($A96, ワクチン一般接種!$A:$G, J$4, FALSE), 0)</f>
        <v>84664</v>
      </c>
      <c r="K96" s="52">
        <f>IFERROR(VLOOKUP($A96, ワクチン一般接種!$A:$G, K$4, FALSE), 0)</f>
        <v>575962</v>
      </c>
      <c r="L96" s="52">
        <f>IFERROR(VLOOKUP($A96, ワクチン一般接種!$A:$G, L$4, FALSE), 0)</f>
        <v>32425</v>
      </c>
      <c r="M96" s="102">
        <f t="shared" si="5"/>
        <v>44387</v>
      </c>
      <c r="N96" s="53">
        <f t="shared" si="3"/>
        <v>779950</v>
      </c>
      <c r="O96" s="53">
        <f t="shared" si="4"/>
        <v>608387</v>
      </c>
    </row>
    <row r="97" spans="1:15" x14ac:dyDescent="0.55000000000000004">
      <c r="A97" s="82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1212586</v>
      </c>
      <c r="I97" s="52">
        <f>IFERROR(VLOOKUP($A97, ワクチン一般接種!$A:$G, I$4, FALSE), 0)</f>
        <v>522120</v>
      </c>
      <c r="J97" s="52">
        <f>IFERROR(VLOOKUP($A97, ワクチン一般接種!$A:$G, J$4, FALSE), 0)</f>
        <v>71344</v>
      </c>
      <c r="K97" s="52">
        <f>IFERROR(VLOOKUP($A97, ワクチン一般接種!$A:$G, K$4, FALSE), 0)</f>
        <v>585973</v>
      </c>
      <c r="L97" s="52">
        <f>IFERROR(VLOOKUP($A97, ワクチン一般接種!$A:$G, L$4, FALSE), 0)</f>
        <v>33149</v>
      </c>
      <c r="M97" s="102">
        <f t="shared" si="5"/>
        <v>44388</v>
      </c>
      <c r="N97" s="53">
        <f t="shared" si="3"/>
        <v>593464</v>
      </c>
      <c r="O97" s="53">
        <f t="shared" si="4"/>
        <v>619122</v>
      </c>
    </row>
    <row r="98" spans="1:15" x14ac:dyDescent="0.55000000000000004">
      <c r="A98" s="82">
        <v>44389</v>
      </c>
      <c r="B98" s="51" t="str">
        <f>IFERROR(VLOOKUP($A98, ワクチン医療従事者等!$A:$J, $B$4, FALSE), TEXT(A98, "aaa"))</f>
        <v>(月)</v>
      </c>
      <c r="C98" s="51">
        <f>IFERROR(VLOOKUP($A98, ワクチン医療従事者等!$A:$J, $C$4, FALSE), 0)</f>
        <v>141584</v>
      </c>
      <c r="D98" s="51">
        <f>IFERROR(VLOOKUP($A98, ワクチン医療従事者等!$A:$J, $D$4, FALSE), 0)</f>
        <v>47667</v>
      </c>
      <c r="E98" s="51">
        <f>IFERROR(VLOOKUP($A98, ワクチン医療従事者等!$A:$J, $E$4, FALSE), 0)</f>
        <v>22048</v>
      </c>
      <c r="F98" s="51">
        <f>IFERROR(VLOOKUP($A98, ワクチン医療従事者等!$A:$J, $F$4, FALSE), 0)</f>
        <v>67841</v>
      </c>
      <c r="G98" s="51">
        <f>IFERROR(VLOOKUP($A98, ワクチン医療従事者等!$A:$J, $G$4, FALSE), 0)</f>
        <v>4028</v>
      </c>
      <c r="H98" s="52">
        <f>IFERROR(VLOOKUP($A98, ワクチン一般接種!$A:$G, H$4, FALSE), 0)</f>
        <v>1147786</v>
      </c>
      <c r="I98" s="52">
        <f>IFERROR(VLOOKUP($A98, ワクチン一般接種!$A:$G, I$4, FALSE), 0)</f>
        <v>510111</v>
      </c>
      <c r="J98" s="52">
        <f>IFERROR(VLOOKUP($A98, ワクチン一般接種!$A:$G, J$4, FALSE), 0)</f>
        <v>60418</v>
      </c>
      <c r="K98" s="52">
        <f>IFERROR(VLOOKUP($A98, ワクチン一般接種!$A:$G, K$4, FALSE), 0)</f>
        <v>546325</v>
      </c>
      <c r="L98" s="52">
        <f>IFERROR(VLOOKUP($A98, ワクチン一般接種!$A:$G, L$4, FALSE), 0)</f>
        <v>30932</v>
      </c>
      <c r="M98" s="102">
        <f t="shared" si="5"/>
        <v>44389</v>
      </c>
      <c r="N98" s="53">
        <f t="shared" si="3"/>
        <v>640244</v>
      </c>
      <c r="O98" s="53">
        <f t="shared" si="4"/>
        <v>649126</v>
      </c>
    </row>
    <row r="99" spans="1:15" x14ac:dyDescent="0.55000000000000004">
      <c r="A99" s="82">
        <v>44390</v>
      </c>
      <c r="B99" s="51" t="str">
        <f>IFERROR(VLOOKUP($A99, ワクチン医療従事者等!$A:$J, $B$4, FALSE), TEXT(A99, "aaa"))</f>
        <v>(火)</v>
      </c>
      <c r="C99" s="51">
        <f>IFERROR(VLOOKUP($A99, ワクチン医療従事者等!$A:$J, $C$4, FALSE), 0)</f>
        <v>73445</v>
      </c>
      <c r="D99" s="51">
        <f>IFERROR(VLOOKUP($A99, ワクチン医療従事者等!$A:$J, $D$4, FALSE), 0)</f>
        <v>25653</v>
      </c>
      <c r="E99" s="51">
        <f>IFERROR(VLOOKUP($A99, ワクチン医療従事者等!$A:$J, $E$4, FALSE), 0)</f>
        <v>9453</v>
      </c>
      <c r="F99" s="51">
        <f>IFERROR(VLOOKUP($A99, ワクチン医療従事者等!$A:$J, $F$4, FALSE), 0)</f>
        <v>37198</v>
      </c>
      <c r="G99" s="51">
        <f>IFERROR(VLOOKUP($A99, ワクチン医療従事者等!$A:$J, $G$4, FALSE), 0)</f>
        <v>1141</v>
      </c>
      <c r="H99" s="52">
        <f>IFERROR(VLOOKUP($A99, ワクチン一般接種!$A:$G, H$4, FALSE), 0)</f>
        <v>1213533</v>
      </c>
      <c r="I99" s="52">
        <f>IFERROR(VLOOKUP($A99, ワクチン一般接種!$A:$G, I$4, FALSE), 0)</f>
        <v>545622</v>
      </c>
      <c r="J99" s="52">
        <f>IFERROR(VLOOKUP($A99, ワクチン一般接種!$A:$G, J$4, FALSE), 0)</f>
        <v>73426</v>
      </c>
      <c r="K99" s="52">
        <f>IFERROR(VLOOKUP($A99, ワクチン一般接種!$A:$G, K$4, FALSE), 0)</f>
        <v>563267</v>
      </c>
      <c r="L99" s="52">
        <f>IFERROR(VLOOKUP($A99, ワクチン一般接種!$A:$G, L$4, FALSE), 0)</f>
        <v>31218</v>
      </c>
      <c r="M99" s="102">
        <f t="shared" si="5"/>
        <v>44390</v>
      </c>
      <c r="N99" s="53">
        <f t="shared" si="3"/>
        <v>654154</v>
      </c>
      <c r="O99" s="53">
        <f t="shared" si="4"/>
        <v>632824</v>
      </c>
    </row>
    <row r="100" spans="1:15" x14ac:dyDescent="0.55000000000000004">
      <c r="A100" s="82">
        <v>44391</v>
      </c>
      <c r="B100" s="51" t="str">
        <f>IFERROR(VLOOKUP($A100, ワクチン医療従事者等!$A:$J, $B$4, FALSE), TEXT(A100, "aaa"))</f>
        <v>(水)</v>
      </c>
      <c r="C100" s="51">
        <f>IFERROR(VLOOKUP($A100, ワクチン医療従事者等!$A:$J, $C$4, FALSE), 0)</f>
        <v>62157</v>
      </c>
      <c r="D100" s="51">
        <f>IFERROR(VLOOKUP($A100, ワクチン医療従事者等!$A:$J, $D$4, FALSE), 0)</f>
        <v>22176</v>
      </c>
      <c r="E100" s="51">
        <f>IFERROR(VLOOKUP($A100, ワクチン医療従事者等!$A:$J, $E$4, FALSE), 0)</f>
        <v>178</v>
      </c>
      <c r="F100" s="51">
        <f>IFERROR(VLOOKUP($A100, ワクチン医療従事者等!$A:$J, $F$4, FALSE), 0)</f>
        <v>37839</v>
      </c>
      <c r="G100" s="51">
        <f>IFERROR(VLOOKUP($A100, ワクチン医療従事者等!$A:$J, $G$4, FALSE), 0)</f>
        <v>1964</v>
      </c>
      <c r="H100" s="52">
        <f>IFERROR(VLOOKUP($A100, ワクチン一般接種!$A:$G, H$4, FALSE), 0)</f>
        <v>1216778</v>
      </c>
      <c r="I100" s="52">
        <f>IFERROR(VLOOKUP($A100, ワクチン一般接種!$A:$G, I$4, FALSE), 0)</f>
        <v>548889</v>
      </c>
      <c r="J100" s="52">
        <f>IFERROR(VLOOKUP($A100, ワクチン一般接種!$A:$G, J$4, FALSE), 0)</f>
        <v>69392</v>
      </c>
      <c r="K100" s="52">
        <f>IFERROR(VLOOKUP($A100, ワクチン一般接種!$A:$G, K$4, FALSE), 0)</f>
        <v>566321</v>
      </c>
      <c r="L100" s="52">
        <f>IFERROR(VLOOKUP($A100, ワクチン一般接種!$A:$G, L$4, FALSE), 0)</f>
        <v>32176</v>
      </c>
      <c r="M100" s="102">
        <f t="shared" si="5"/>
        <v>44391</v>
      </c>
      <c r="N100" s="53">
        <f t="shared" si="3"/>
        <v>640635</v>
      </c>
      <c r="O100" s="53">
        <f t="shared" si="4"/>
        <v>638300</v>
      </c>
    </row>
    <row r="101" spans="1:15" x14ac:dyDescent="0.55000000000000004">
      <c r="A101" s="82">
        <v>44392</v>
      </c>
      <c r="B101" s="51" t="str">
        <f>IFERROR(VLOOKUP($A101, ワクチン医療従事者等!$A:$J, $B$4, FALSE), TEXT(A101, "aaa"))</f>
        <v>(木)</v>
      </c>
      <c r="C101" s="51">
        <f>IFERROR(VLOOKUP($A101, ワクチン医療従事者等!$A:$J, $C$4, FALSE), 0)</f>
        <v>58287</v>
      </c>
      <c r="D101" s="51">
        <f>IFERROR(VLOOKUP($A101, ワクチン医療従事者等!$A:$J, $D$4, FALSE), 0)</f>
        <v>24563</v>
      </c>
      <c r="E101" s="51">
        <f>IFERROR(VLOOKUP($A101, ワクチン医療従事者等!$A:$J, $E$4, FALSE), 0)</f>
        <v>533</v>
      </c>
      <c r="F101" s="51">
        <f>IFERROR(VLOOKUP($A101, ワクチン医療従事者等!$A:$J, $F$4, FALSE), 0)</f>
        <v>31996</v>
      </c>
      <c r="G101" s="51">
        <f>IFERROR(VLOOKUP($A101, ワクチン医療従事者等!$A:$J, $G$4, FALSE), 0)</f>
        <v>1195</v>
      </c>
      <c r="H101" s="52">
        <f>IFERROR(VLOOKUP($A101, ワクチン一般接種!$A:$G, H$4, FALSE), 0)</f>
        <v>1176046</v>
      </c>
      <c r="I101" s="52">
        <f>IFERROR(VLOOKUP($A101, ワクチン一般接種!$A:$G, I$4, FALSE), 0)</f>
        <v>529384</v>
      </c>
      <c r="J101" s="52">
        <f>IFERROR(VLOOKUP($A101, ワクチン一般接種!$A:$G, J$4, FALSE), 0)</f>
        <v>68196</v>
      </c>
      <c r="K101" s="52">
        <f>IFERROR(VLOOKUP($A101, ワクチン一般接種!$A:$G, K$4, FALSE), 0)</f>
        <v>546997</v>
      </c>
      <c r="L101" s="52">
        <f>IFERROR(VLOOKUP($A101, ワクチン一般接種!$A:$G, L$4, FALSE), 0)</f>
        <v>31469</v>
      </c>
      <c r="M101" s="102">
        <f t="shared" si="5"/>
        <v>44392</v>
      </c>
      <c r="N101" s="53">
        <f t="shared" si="3"/>
        <v>622676</v>
      </c>
      <c r="O101" s="53">
        <f t="shared" si="4"/>
        <v>611657</v>
      </c>
    </row>
    <row r="102" spans="1:15" x14ac:dyDescent="0.55000000000000004">
      <c r="A102" s="82">
        <v>44393</v>
      </c>
      <c r="B102" s="51" t="str">
        <f>IFERROR(VLOOKUP($A102, ワクチン医療従事者等!$A:$J, $B$4, FALSE), TEXT(A102, "aaa"))</f>
        <v>(金)</v>
      </c>
      <c r="C102" s="51">
        <f>IFERROR(VLOOKUP($A102, ワクチン医療従事者等!$A:$J, $C$4, FALSE), 0)</f>
        <v>65454</v>
      </c>
      <c r="D102" s="51">
        <f>IFERROR(VLOOKUP($A102, ワクチン医療従事者等!$A:$J, $D$4, FALSE), 0)</f>
        <v>23717</v>
      </c>
      <c r="E102" s="51">
        <f>IFERROR(VLOOKUP($A102, ワクチン医療従事者等!$A:$J, $E$4, FALSE), 0)</f>
        <v>4551</v>
      </c>
      <c r="F102" s="51">
        <f>IFERROR(VLOOKUP($A102, ワクチン医療従事者等!$A:$J, $F$4, FALSE), 0)</f>
        <v>35455</v>
      </c>
      <c r="G102" s="51">
        <f>IFERROR(VLOOKUP($A102, ワクチン医療従事者等!$A:$J, $G$4, FALSE), 0)</f>
        <v>1731</v>
      </c>
      <c r="H102" s="52">
        <f>IFERROR(VLOOKUP($A102, ワクチン一般接種!$A:$G, H$4, FALSE), 0)</f>
        <v>1139723</v>
      </c>
      <c r="I102" s="52">
        <f>IFERROR(VLOOKUP($A102, ワクチン一般接種!$A:$G, I$4, FALSE), 0)</f>
        <v>529835</v>
      </c>
      <c r="J102" s="52">
        <f>IFERROR(VLOOKUP($A102, ワクチン一般接種!$A:$G, J$4, FALSE), 0)</f>
        <v>66333</v>
      </c>
      <c r="K102" s="52">
        <f>IFERROR(VLOOKUP($A102, ワクチン一般接種!$A:$G, K$4, FALSE), 0)</f>
        <v>513872</v>
      </c>
      <c r="L102" s="52">
        <f>IFERROR(VLOOKUP($A102, ワクチン一般接種!$A:$G, L$4, FALSE), 0)</f>
        <v>29683</v>
      </c>
      <c r="M102" s="102">
        <f t="shared" si="5"/>
        <v>44393</v>
      </c>
      <c r="N102" s="53">
        <f t="shared" si="3"/>
        <v>624436</v>
      </c>
      <c r="O102" s="53">
        <f t="shared" si="4"/>
        <v>580741</v>
      </c>
    </row>
    <row r="103" spans="1:15" x14ac:dyDescent="0.55000000000000004">
      <c r="A103" s="82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1229598</v>
      </c>
      <c r="I103" s="52">
        <f>IFERROR(VLOOKUP($A103, ワクチン一般接種!$A:$G, I$4, FALSE), 0)</f>
        <v>551673</v>
      </c>
      <c r="J103" s="52">
        <f>IFERROR(VLOOKUP($A103, ワクチン一般接種!$A:$G, J$4, FALSE), 0)</f>
        <v>73354</v>
      </c>
      <c r="K103" s="52">
        <f>IFERROR(VLOOKUP($A103, ワクチン一般接種!$A:$G, K$4, FALSE), 0)</f>
        <v>568518</v>
      </c>
      <c r="L103" s="52">
        <f>IFERROR(VLOOKUP($A103, ワクチン一般接種!$A:$G, L$4, FALSE), 0)</f>
        <v>36053</v>
      </c>
      <c r="M103" s="102">
        <f t="shared" si="5"/>
        <v>44394</v>
      </c>
      <c r="N103" s="53">
        <f t="shared" si="3"/>
        <v>625027</v>
      </c>
      <c r="O103" s="53">
        <f t="shared" si="4"/>
        <v>604571</v>
      </c>
    </row>
    <row r="104" spans="1:15" x14ac:dyDescent="0.55000000000000004">
      <c r="A104" s="82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1125282</v>
      </c>
      <c r="I104" s="52">
        <f>IFERROR(VLOOKUP($A104, ワクチン一般接種!$A:$G, I$4, FALSE), 0)</f>
        <v>418284</v>
      </c>
      <c r="J104" s="52">
        <f>IFERROR(VLOOKUP($A104, ワクチン一般接種!$A:$G, J$4, FALSE), 0)</f>
        <v>67221</v>
      </c>
      <c r="K104" s="52">
        <f>IFERROR(VLOOKUP($A104, ワクチン一般接種!$A:$G, K$4, FALSE), 0)</f>
        <v>604030</v>
      </c>
      <c r="L104" s="52">
        <f>IFERROR(VLOOKUP($A104, ワクチン一般接種!$A:$G, L$4, FALSE), 0)</f>
        <v>35747</v>
      </c>
      <c r="M104" s="102">
        <f t="shared" si="5"/>
        <v>44395</v>
      </c>
      <c r="N104" s="53">
        <f t="shared" si="3"/>
        <v>485505</v>
      </c>
      <c r="O104" s="53">
        <f t="shared" si="4"/>
        <v>639777</v>
      </c>
    </row>
    <row r="105" spans="1:15" x14ac:dyDescent="0.55000000000000004">
      <c r="A105" s="82">
        <v>44396</v>
      </c>
      <c r="B105" s="51" t="str">
        <f>IFERROR(VLOOKUP($A105, ワクチン医療従事者等!$A:$J, $B$4, FALSE), TEXT(A105, "aaa"))</f>
        <v>(月)</v>
      </c>
      <c r="C105" s="51">
        <f>IFERROR(VLOOKUP($A105, ワクチン医療従事者等!$A:$J, $C$4, FALSE), 0)</f>
        <v>112168</v>
      </c>
      <c r="D105" s="51">
        <f>IFERROR(VLOOKUP($A105, ワクチン医療従事者等!$A:$J, $D$4, FALSE), 0)</f>
        <v>29457</v>
      </c>
      <c r="E105" s="51">
        <f>IFERROR(VLOOKUP($A105, ワクチン医療従事者等!$A:$J, $E$4, FALSE), 0)</f>
        <v>14740</v>
      </c>
      <c r="F105" s="51">
        <f>IFERROR(VLOOKUP($A105, ワクチン医療従事者等!$A:$J, $F$4, FALSE), 0)</f>
        <v>60294</v>
      </c>
      <c r="G105" s="51">
        <f>IFERROR(VLOOKUP($A105, ワクチン医療従事者等!$A:$J, $G$4, FALSE), 0)</f>
        <v>7677</v>
      </c>
      <c r="H105" s="52">
        <f>IFERROR(VLOOKUP($A105, ワクチン一般接種!$A:$G, H$4, FALSE), 0)</f>
        <v>906897</v>
      </c>
      <c r="I105" s="52">
        <f>IFERROR(VLOOKUP($A105, ワクチン一般接種!$A:$G, I$4, FALSE), 0)</f>
        <v>275815</v>
      </c>
      <c r="J105" s="52">
        <f>IFERROR(VLOOKUP($A105, ワクチン一般接種!$A:$G, J$4, FALSE), 0)</f>
        <v>65044</v>
      </c>
      <c r="K105" s="52">
        <f>IFERROR(VLOOKUP($A105, ワクチン一般接種!$A:$G, K$4, FALSE), 0)</f>
        <v>527433</v>
      </c>
      <c r="L105" s="52">
        <f>IFERROR(VLOOKUP($A105, ワクチン一般接種!$A:$G, L$4, FALSE), 0)</f>
        <v>38605</v>
      </c>
      <c r="M105" s="102">
        <f t="shared" si="5"/>
        <v>44396</v>
      </c>
      <c r="N105" s="53">
        <f t="shared" si="3"/>
        <v>385056</v>
      </c>
      <c r="O105" s="53">
        <f t="shared" si="4"/>
        <v>634009</v>
      </c>
    </row>
    <row r="106" spans="1:15" x14ac:dyDescent="0.55000000000000004">
      <c r="A106" s="82">
        <v>44397</v>
      </c>
      <c r="B106" s="51" t="str">
        <f>IFERROR(VLOOKUP($A106, ワクチン医療従事者等!$A:$J, $B$4, FALSE), TEXT(A106, "aaa"))</f>
        <v>(火)</v>
      </c>
      <c r="C106" s="51">
        <f>IFERROR(VLOOKUP($A106, ワクチン医療従事者等!$A:$J, $C$4, FALSE), 0)</f>
        <v>73571</v>
      </c>
      <c r="D106" s="51">
        <f>IFERROR(VLOOKUP($A106, ワクチン医療従事者等!$A:$J, $D$4, FALSE), 0)</f>
        <v>34550</v>
      </c>
      <c r="E106" s="51">
        <f>IFERROR(VLOOKUP($A106, ワクチン医療従事者等!$A:$J, $E$4, FALSE), 0)</f>
        <v>5981</v>
      </c>
      <c r="F106" s="51">
        <f>IFERROR(VLOOKUP($A106, ワクチン医療従事者等!$A:$J, $F$4, FALSE), 0)</f>
        <v>30208</v>
      </c>
      <c r="G106" s="51">
        <f>IFERROR(VLOOKUP($A106, ワクチン医療従事者等!$A:$J, $G$4, FALSE), 0)</f>
        <v>2832</v>
      </c>
      <c r="H106" s="52">
        <f>IFERROR(VLOOKUP($A106, ワクチン一般接種!$A:$G, H$4, FALSE), 0)</f>
        <v>994323</v>
      </c>
      <c r="I106" s="52">
        <f>IFERROR(VLOOKUP($A106, ワクチン一般接種!$A:$G, I$4, FALSE), 0)</f>
        <v>405834</v>
      </c>
      <c r="J106" s="52">
        <f>IFERROR(VLOOKUP($A106, ワクチン一般接種!$A:$G, J$4, FALSE), 0)</f>
        <v>64007</v>
      </c>
      <c r="K106" s="52">
        <f>IFERROR(VLOOKUP($A106, ワクチン一般接種!$A:$G, K$4, FALSE), 0)</f>
        <v>484920</v>
      </c>
      <c r="L106" s="52">
        <f>IFERROR(VLOOKUP($A106, ワクチン一般接種!$A:$G, L$4, FALSE), 0)</f>
        <v>39562</v>
      </c>
      <c r="M106" s="102">
        <f t="shared" si="5"/>
        <v>44397</v>
      </c>
      <c r="N106" s="53">
        <f t="shared" si="3"/>
        <v>510372</v>
      </c>
      <c r="O106" s="53">
        <f t="shared" si="4"/>
        <v>557522</v>
      </c>
    </row>
    <row r="107" spans="1:15" x14ac:dyDescent="0.55000000000000004">
      <c r="A107" s="82">
        <v>44398</v>
      </c>
      <c r="B107" s="51" t="str">
        <f>IFERROR(VLOOKUP($A107, ワクチン医療従事者等!$A:$J, $B$4, FALSE), TEXT(A107, "aaa"))</f>
        <v>(水)</v>
      </c>
      <c r="C107" s="51">
        <f>IFERROR(VLOOKUP($A107, ワクチン医療従事者等!$A:$J, $C$4, FALSE), 0)</f>
        <v>46866</v>
      </c>
      <c r="D107" s="51">
        <f>IFERROR(VLOOKUP($A107, ワクチン医療従事者等!$A:$J, $D$4, FALSE), 0)</f>
        <v>371</v>
      </c>
      <c r="E107" s="51">
        <f>IFERROR(VLOOKUP($A107, ワクチン医療従事者等!$A:$J, $E$4, FALSE), 0)</f>
        <v>3619</v>
      </c>
      <c r="F107" s="51">
        <f>IFERROR(VLOOKUP($A107, ワクチン医療従事者等!$A:$J, $F$4, FALSE), 0)</f>
        <v>35406</v>
      </c>
      <c r="G107" s="51">
        <f>IFERROR(VLOOKUP($A107, ワクチン医療従事者等!$A:$J, $G$4, FALSE), 0)</f>
        <v>7470</v>
      </c>
      <c r="H107" s="52">
        <f>IFERROR(VLOOKUP($A107, ワクチン一般接種!$A:$G, H$4, FALSE), 0)</f>
        <v>930524</v>
      </c>
      <c r="I107" s="52">
        <f>IFERROR(VLOOKUP($A107, ワクチン一般接種!$A:$G, I$4, FALSE), 0)</f>
        <v>352253</v>
      </c>
      <c r="J107" s="52">
        <f>IFERROR(VLOOKUP($A107, ワクチン一般接種!$A:$G, J$4, FALSE), 0)</f>
        <v>63597</v>
      </c>
      <c r="K107" s="52">
        <f>IFERROR(VLOOKUP($A107, ワクチン一般接種!$A:$G, K$4, FALSE), 0)</f>
        <v>475657</v>
      </c>
      <c r="L107" s="52">
        <f>IFERROR(VLOOKUP($A107, ワクチン一般接種!$A:$G, L$4, FALSE), 0)</f>
        <v>39017</v>
      </c>
      <c r="M107" s="102">
        <f t="shared" si="5"/>
        <v>44398</v>
      </c>
      <c r="N107" s="53">
        <f t="shared" si="3"/>
        <v>419840</v>
      </c>
      <c r="O107" s="53">
        <f t="shared" si="4"/>
        <v>557550</v>
      </c>
    </row>
    <row r="108" spans="1:15" x14ac:dyDescent="0.55000000000000004">
      <c r="A108" s="82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438690</v>
      </c>
      <c r="I108" s="52">
        <f>IFERROR(VLOOKUP($A108, ワクチン一般接種!$A:$G, I$4, FALSE), 0)</f>
        <v>143058</v>
      </c>
      <c r="J108" s="52">
        <f>IFERROR(VLOOKUP($A108, ワクチン一般接種!$A:$G, J$4, FALSE), 0)</f>
        <v>48425</v>
      </c>
      <c r="K108" s="52">
        <f>IFERROR(VLOOKUP($A108, ワクチン一般接種!$A:$G, K$4, FALSE), 0)</f>
        <v>210695</v>
      </c>
      <c r="L108" s="52">
        <f>IFERROR(VLOOKUP($A108, ワクチン一般接種!$A:$G, L$4, FALSE), 0)</f>
        <v>36512</v>
      </c>
      <c r="M108" s="102">
        <f t="shared" si="5"/>
        <v>44399</v>
      </c>
      <c r="N108" s="53">
        <f t="shared" si="3"/>
        <v>191483</v>
      </c>
      <c r="O108" s="53">
        <f t="shared" si="4"/>
        <v>247207</v>
      </c>
    </row>
    <row r="109" spans="1:15" x14ac:dyDescent="0.55000000000000004">
      <c r="A109" s="82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313213</v>
      </c>
      <c r="I109" s="52">
        <f>IFERROR(VLOOKUP($A109, ワクチン一般接種!$A:$G, I$4, FALSE), 0)</f>
        <v>94107</v>
      </c>
      <c r="J109" s="52">
        <f>IFERROR(VLOOKUP($A109, ワクチン一般接種!$A:$G, J$4, FALSE), 0)</f>
        <v>43720</v>
      </c>
      <c r="K109" s="52">
        <f>IFERROR(VLOOKUP($A109, ワクチン一般接種!$A:$G, K$4, FALSE), 0)</f>
        <v>136982</v>
      </c>
      <c r="L109" s="52">
        <f>IFERROR(VLOOKUP($A109, ワクチン一般接種!$A:$G, L$4, FALSE), 0)</f>
        <v>38404</v>
      </c>
      <c r="M109" s="102">
        <f t="shared" si="5"/>
        <v>44400</v>
      </c>
      <c r="N109" s="53">
        <f t="shared" si="3"/>
        <v>137827</v>
      </c>
      <c r="O109" s="53">
        <f t="shared" si="4"/>
        <v>175386</v>
      </c>
    </row>
    <row r="110" spans="1:15" x14ac:dyDescent="0.55000000000000004">
      <c r="A110" s="82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823931</v>
      </c>
      <c r="I110" s="52">
        <f>IFERROR(VLOOKUP($A110, ワクチン一般接種!$A:$G, I$4, FALSE), 0)</f>
        <v>213385</v>
      </c>
      <c r="J110" s="52">
        <f>IFERROR(VLOOKUP($A110, ワクチン一般接種!$A:$G, J$4, FALSE), 0)</f>
        <v>55262</v>
      </c>
      <c r="K110" s="52">
        <f>IFERROR(VLOOKUP($A110, ワクチン一般接種!$A:$G, K$4, FALSE), 0)</f>
        <v>509524</v>
      </c>
      <c r="L110" s="52">
        <f>IFERROR(VLOOKUP($A110, ワクチン一般接種!$A:$G, L$4, FALSE), 0)</f>
        <v>45760</v>
      </c>
      <c r="M110" s="102">
        <f t="shared" si="5"/>
        <v>44401</v>
      </c>
      <c r="N110" s="53">
        <f t="shared" si="3"/>
        <v>268647</v>
      </c>
      <c r="O110" s="53">
        <f t="shared" si="4"/>
        <v>555284</v>
      </c>
    </row>
    <row r="111" spans="1:15" x14ac:dyDescent="0.55000000000000004">
      <c r="A111" s="82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712464</v>
      </c>
      <c r="I111" s="52">
        <f>IFERROR(VLOOKUP($A111, ワクチン一般接種!$A:$G, I$4, FALSE), 0)</f>
        <v>182619</v>
      </c>
      <c r="J111" s="52">
        <f>IFERROR(VLOOKUP($A111, ワクチン一般接種!$A:$G, J$4, FALSE), 0)</f>
        <v>45888</v>
      </c>
      <c r="K111" s="52">
        <f>IFERROR(VLOOKUP($A111, ワクチン一般接種!$A:$G, K$4, FALSE), 0)</f>
        <v>440191</v>
      </c>
      <c r="L111" s="52">
        <f>IFERROR(VLOOKUP($A111, ワクチン一般接種!$A:$G, L$4, FALSE), 0)</f>
        <v>43766</v>
      </c>
      <c r="M111" s="102">
        <f t="shared" si="5"/>
        <v>44402</v>
      </c>
      <c r="N111" s="53">
        <f t="shared" si="3"/>
        <v>228507</v>
      </c>
      <c r="O111" s="53">
        <f t="shared" si="4"/>
        <v>483957</v>
      </c>
    </row>
    <row r="112" spans="1:15" x14ac:dyDescent="0.55000000000000004">
      <c r="A112" s="82">
        <v>44403</v>
      </c>
      <c r="B112" s="51" t="str">
        <f>IFERROR(VLOOKUP($A112, ワクチン医療従事者等!$A:$J, $B$4, FALSE), TEXT(A112, "aaa"))</f>
        <v>(月)</v>
      </c>
      <c r="C112" s="51">
        <f>IFERROR(VLOOKUP($A112, ワクチン医療従事者等!$A:$J, $C$4, FALSE), 0)</f>
        <v>69145</v>
      </c>
      <c r="D112" s="51">
        <f>IFERROR(VLOOKUP($A112, ワクチン医療従事者等!$A:$J, $D$4, FALSE), 0)</f>
        <v>20343</v>
      </c>
      <c r="E112" s="51">
        <f>IFERROR(VLOOKUP($A112, ワクチン医療従事者等!$A:$J, $E$4, FALSE), 0)</f>
        <v>5887</v>
      </c>
      <c r="F112" s="51">
        <f>IFERROR(VLOOKUP($A112, ワクチン医療従事者等!$A:$J, $F$4, FALSE), 0)</f>
        <v>40920</v>
      </c>
      <c r="G112" s="51">
        <f>IFERROR(VLOOKUP($A112, ワクチン医療従事者等!$A:$J, $G$4, FALSE), 0)</f>
        <v>1995</v>
      </c>
      <c r="H112" s="52">
        <f>IFERROR(VLOOKUP($A112, ワクチン一般接種!$A:$G, H$4, FALSE), 0)</f>
        <v>657626</v>
      </c>
      <c r="I112" s="52">
        <f>IFERROR(VLOOKUP($A112, ワクチン一般接種!$A:$G, I$4, FALSE), 0)</f>
        <v>195483</v>
      </c>
      <c r="J112" s="52">
        <f>IFERROR(VLOOKUP($A112, ワクチン一般接種!$A:$G, J$4, FALSE), 0)</f>
        <v>35411</v>
      </c>
      <c r="K112" s="52">
        <f>IFERROR(VLOOKUP($A112, ワクチン一般接種!$A:$G, K$4, FALSE), 0)</f>
        <v>386665</v>
      </c>
      <c r="L112" s="52">
        <f>IFERROR(VLOOKUP($A112, ワクチン一般接種!$A:$G, L$4, FALSE), 0)</f>
        <v>40067</v>
      </c>
      <c r="M112" s="102">
        <f t="shared" si="5"/>
        <v>44403</v>
      </c>
      <c r="N112" s="53">
        <f t="shared" si="3"/>
        <v>257124</v>
      </c>
      <c r="O112" s="53">
        <f t="shared" si="4"/>
        <v>469647</v>
      </c>
    </row>
    <row r="113" spans="1:15" x14ac:dyDescent="0.55000000000000004">
      <c r="A113" s="82">
        <v>44404</v>
      </c>
      <c r="B113" s="51" t="str">
        <f>IFERROR(VLOOKUP($A113, ワクチン医療従事者等!$A:$J, $B$4, FALSE), TEXT(A113, "aaa"))</f>
        <v>火</v>
      </c>
      <c r="C113" s="51">
        <f>IFERROR(VLOOKUP($A113, ワクチン医療従事者等!$A:$J, $C$4, FALSE), 0)</f>
        <v>0</v>
      </c>
      <c r="D113" s="51">
        <f>IFERROR(VLOOKUP($A113, ワクチン医療従事者等!$A:$J, $D$4, FALSE), 0)</f>
        <v>0</v>
      </c>
      <c r="E113" s="51">
        <f>IFERROR(VLOOKUP($A113, ワクチン医療従事者等!$A:$J, $E$4, FALSE), 0)</f>
        <v>0</v>
      </c>
      <c r="F113" s="51">
        <f>IFERROR(VLOOKUP($A113, ワクチン医療従事者等!$A:$J, $F$4, FALSE), 0)</f>
        <v>0</v>
      </c>
      <c r="G113" s="51">
        <f>IFERROR(VLOOKUP($A113, ワクチン医療従事者等!$A:$J, $G$4, FALSE), 0)</f>
        <v>0</v>
      </c>
      <c r="H113" s="52">
        <f>IFERROR(VLOOKUP($A113, ワクチン一般接種!$A:$G, H$4, FALSE), 0)</f>
        <v>0</v>
      </c>
      <c r="I113" s="52">
        <f>IFERROR(VLOOKUP($A113, ワクチン一般接種!$A:$G, I$4, FALSE), 0)</f>
        <v>0</v>
      </c>
      <c r="J113" s="52">
        <f>IFERROR(VLOOKUP($A113, ワクチン一般接種!$A:$G, J$4, FALSE), 0)</f>
        <v>0</v>
      </c>
      <c r="K113" s="52">
        <f>IFERROR(VLOOKUP($A113, ワクチン一般接種!$A:$G, K$4, FALSE), 0)</f>
        <v>0</v>
      </c>
      <c r="L113" s="52">
        <f>IFERROR(VLOOKUP($A113, ワクチン一般接種!$A:$G, L$4, FALSE), 0)</f>
        <v>0</v>
      </c>
      <c r="M113" s="102">
        <f t="shared" si="5"/>
        <v>44404</v>
      </c>
      <c r="N113" s="53">
        <f t="shared" si="3"/>
        <v>0</v>
      </c>
      <c r="O113" s="53">
        <f t="shared" si="4"/>
        <v>0</v>
      </c>
    </row>
    <row r="114" spans="1:15" x14ac:dyDescent="0.55000000000000004">
      <c r="A114" s="82">
        <v>44405</v>
      </c>
      <c r="B114" s="51" t="str">
        <f>IFERROR(VLOOKUP($A114, ワクチン医療従事者等!$A:$J, $B$4, FALSE), TEXT(A114, "aaa"))</f>
        <v>水</v>
      </c>
      <c r="C114" s="51">
        <f>IFERROR(VLOOKUP($A114, ワクチン医療従事者等!$A:$J, $C$4, FALSE), 0)</f>
        <v>0</v>
      </c>
      <c r="D114" s="51">
        <f>IFERROR(VLOOKUP($A114, ワクチン医療従事者等!$A:$J, $D$4, FALSE), 0)</f>
        <v>0</v>
      </c>
      <c r="E114" s="51">
        <f>IFERROR(VLOOKUP($A114, ワクチン医療従事者等!$A:$J, $E$4, FALSE), 0)</f>
        <v>0</v>
      </c>
      <c r="F114" s="51">
        <f>IFERROR(VLOOKUP($A114, ワクチン医療従事者等!$A:$J, $F$4, FALSE), 0)</f>
        <v>0</v>
      </c>
      <c r="G114" s="51">
        <f>IFERROR(VLOOKUP($A114, ワクチン医療従事者等!$A:$J, $G$4, FALSE), 0)</f>
        <v>0</v>
      </c>
      <c r="H114" s="52">
        <f>IFERROR(VLOOKUP($A114, ワクチン一般接種!$A:$G, H$4, FALSE), 0)</f>
        <v>0</v>
      </c>
      <c r="I114" s="52">
        <f>IFERROR(VLOOKUP($A114, ワクチン一般接種!$A:$G, I$4, FALSE), 0)</f>
        <v>0</v>
      </c>
      <c r="J114" s="52">
        <f>IFERROR(VLOOKUP($A114, ワクチン一般接種!$A:$G, J$4, FALSE), 0)</f>
        <v>0</v>
      </c>
      <c r="K114" s="52">
        <f>IFERROR(VLOOKUP($A114, ワクチン一般接種!$A:$G, K$4, FALSE), 0)</f>
        <v>0</v>
      </c>
      <c r="L114" s="52">
        <f>IFERROR(VLOOKUP($A114, ワクチン一般接種!$A:$G, L$4, FALSE), 0)</f>
        <v>0</v>
      </c>
      <c r="M114" s="102">
        <f t="shared" si="5"/>
        <v>44405</v>
      </c>
      <c r="N114" s="53">
        <f t="shared" si="3"/>
        <v>0</v>
      </c>
      <c r="O114" s="53">
        <f t="shared" si="4"/>
        <v>0</v>
      </c>
    </row>
    <row r="115" spans="1:15" x14ac:dyDescent="0.55000000000000004">
      <c r="A115" s="82">
        <v>44406</v>
      </c>
      <c r="B115" s="51" t="str">
        <f>IFERROR(VLOOKUP($A115, ワクチン医療従事者等!$A:$J, $B$4, FALSE), TEXT(A115, "aaa"))</f>
        <v>木</v>
      </c>
      <c r="C115" s="51">
        <f>IFERROR(VLOOKUP($A115, ワクチン医療従事者等!$A:$J, $C$4, FALSE), 0)</f>
        <v>0</v>
      </c>
      <c r="D115" s="51">
        <f>IFERROR(VLOOKUP($A115, ワクチン医療従事者等!$A:$J, $D$4, FALSE), 0)</f>
        <v>0</v>
      </c>
      <c r="E115" s="51">
        <f>IFERROR(VLOOKUP($A115, ワクチン医療従事者等!$A:$J, $E$4, FALSE), 0)</f>
        <v>0</v>
      </c>
      <c r="F115" s="51">
        <f>IFERROR(VLOOKUP($A115, ワクチン医療従事者等!$A:$J, $F$4, FALSE), 0)</f>
        <v>0</v>
      </c>
      <c r="G115" s="51">
        <f>IFERROR(VLOOKUP($A115, ワクチン医療従事者等!$A:$J, $G$4, FALSE), 0)</f>
        <v>0</v>
      </c>
      <c r="H115" s="52">
        <f>IFERROR(VLOOKUP($A115, ワクチン一般接種!$A:$G, H$4, FALSE), 0)</f>
        <v>0</v>
      </c>
      <c r="I115" s="52">
        <f>IFERROR(VLOOKUP($A115, ワクチン一般接種!$A:$G, I$4, FALSE), 0)</f>
        <v>0</v>
      </c>
      <c r="J115" s="52">
        <f>IFERROR(VLOOKUP($A115, ワクチン一般接種!$A:$G, J$4, FALSE), 0)</f>
        <v>0</v>
      </c>
      <c r="K115" s="52">
        <f>IFERROR(VLOOKUP($A115, ワクチン一般接種!$A:$G, K$4, FALSE), 0)</f>
        <v>0</v>
      </c>
      <c r="L115" s="52">
        <f>IFERROR(VLOOKUP($A115, ワクチン一般接種!$A:$G, L$4, FALSE), 0)</f>
        <v>0</v>
      </c>
      <c r="M115" s="102">
        <f t="shared" si="5"/>
        <v>44406</v>
      </c>
      <c r="N115" s="53">
        <f t="shared" si="3"/>
        <v>0</v>
      </c>
      <c r="O115" s="53">
        <f t="shared" si="4"/>
        <v>0</v>
      </c>
    </row>
    <row r="116" spans="1:15" x14ac:dyDescent="0.55000000000000004">
      <c r="A116" s="82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102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2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102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2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102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2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102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2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02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2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02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2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02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2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02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2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02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2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02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2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02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2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02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2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02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2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02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2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02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2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02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2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02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2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02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2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02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2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02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2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02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2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02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2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02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2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02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2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02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2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02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2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02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2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02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2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02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2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02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2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02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2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02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2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02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2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02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2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02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2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02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2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02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2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02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2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02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2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02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2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02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2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02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2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02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2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02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2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02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2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02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2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02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2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02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2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02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2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02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2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02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2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02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2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02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2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02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2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02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2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02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2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02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2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02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2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02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2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02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2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02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2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02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2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02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2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02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2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02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2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02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2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02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2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02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2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02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2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02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2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02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2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02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2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02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2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02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2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02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2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02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2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02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2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02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2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02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2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02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2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02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2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02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2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02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2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02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2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02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2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02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2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02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2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02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2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02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2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02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2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02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2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02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2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02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2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02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2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02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2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02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2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02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2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02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2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02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2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02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2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02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2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02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2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02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2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02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2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02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2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02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2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02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2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02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2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02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2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02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2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02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2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02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2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02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2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02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2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02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2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02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2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02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2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02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2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02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2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02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2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02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2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02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2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02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2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02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2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02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2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02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2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02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2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02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2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02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2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02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2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02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2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02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2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02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2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02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2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02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2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02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2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02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2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02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2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02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2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02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2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02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2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02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2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02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2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02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2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02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2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02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2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02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2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02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2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02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2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02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2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02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2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02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2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02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2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02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2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02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1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EAAE3-1257-42F5-AC59-21E367AA0C60}">
  <dimension ref="A1:C318"/>
  <sheetViews>
    <sheetView topLeftCell="A303" workbookViewId="0">
      <selection activeCell="B1" sqref="B1:C318"/>
    </sheetView>
  </sheetViews>
  <sheetFormatPr defaultRowHeight="18" x14ac:dyDescent="0.55000000000000004"/>
  <sheetData>
    <row r="1" spans="1:3" x14ac:dyDescent="0.55000000000000004">
      <c r="A1">
        <v>44298</v>
      </c>
      <c r="B1">
        <v>31607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18196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14517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25636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40985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8120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8905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98124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149250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186673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186926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203378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36027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23471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282709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252265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282838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19650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296046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39245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23777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7151</v>
      </c>
      <c r="C64">
        <v>819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8157</v>
      </c>
      <c r="C67">
        <v>737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9436</v>
      </c>
      <c r="C70">
        <v>870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312652</v>
      </c>
      <c r="C73">
        <v>70218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140573</v>
      </c>
      <c r="C76">
        <v>51934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59060</v>
      </c>
      <c r="C79">
        <v>6730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72117</v>
      </c>
      <c r="C82">
        <v>8008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254639</v>
      </c>
      <c r="C85">
        <v>91247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214491</v>
      </c>
      <c r="C88">
        <v>114326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237777</v>
      </c>
      <c r="C91">
        <v>141768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245572</v>
      </c>
      <c r="C94">
        <v>168161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230437</v>
      </c>
      <c r="C97">
        <v>181441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135262</v>
      </c>
      <c r="C100">
        <v>29880</v>
      </c>
    </row>
    <row r="101" spans="1:3" x14ac:dyDescent="0.55000000000000004">
      <c r="A101">
        <v>44331</v>
      </c>
      <c r="B101">
        <v>0</v>
      </c>
      <c r="C101">
        <v>0</v>
      </c>
    </row>
    <row r="102" spans="1:3" x14ac:dyDescent="0.55000000000000004">
      <c r="A102">
        <v>44331</v>
      </c>
      <c r="B102">
        <v>0</v>
      </c>
      <c r="C102">
        <v>0</v>
      </c>
    </row>
    <row r="103" spans="1:3" x14ac:dyDescent="0.55000000000000004">
      <c r="A103">
        <v>44332</v>
      </c>
      <c r="B103">
        <v>185353</v>
      </c>
      <c r="C103">
        <v>20693</v>
      </c>
    </row>
    <row r="104" spans="1:3" x14ac:dyDescent="0.55000000000000004">
      <c r="A104">
        <v>44332</v>
      </c>
      <c r="B104">
        <v>0</v>
      </c>
      <c r="C104">
        <v>0</v>
      </c>
    </row>
    <row r="105" spans="1:3" x14ac:dyDescent="0.55000000000000004">
      <c r="A105">
        <v>44332</v>
      </c>
      <c r="B105">
        <v>0</v>
      </c>
      <c r="C105">
        <v>0</v>
      </c>
    </row>
    <row r="106" spans="1:3" x14ac:dyDescent="0.55000000000000004">
      <c r="A106">
        <v>44333</v>
      </c>
      <c r="B106">
        <v>338621</v>
      </c>
      <c r="C106">
        <v>260013</v>
      </c>
    </row>
    <row r="107" spans="1:3" x14ac:dyDescent="0.55000000000000004">
      <c r="A107" s="27">
        <v>44333</v>
      </c>
      <c r="B107">
        <v>0</v>
      </c>
      <c r="C107">
        <v>0</v>
      </c>
    </row>
    <row r="108" spans="1:3" x14ac:dyDescent="0.55000000000000004">
      <c r="A108" s="27">
        <v>44333</v>
      </c>
      <c r="B108" s="27">
        <v>0</v>
      </c>
      <c r="C108" s="27">
        <v>0</v>
      </c>
    </row>
    <row r="109" spans="1:3" x14ac:dyDescent="0.55000000000000004">
      <c r="A109" s="27">
        <v>44334</v>
      </c>
      <c r="B109" s="27">
        <v>340252</v>
      </c>
      <c r="C109" s="27">
        <v>212854</v>
      </c>
    </row>
    <row r="110" spans="1:3" x14ac:dyDescent="0.55000000000000004">
      <c r="A110" s="27">
        <v>44334</v>
      </c>
      <c r="B110" s="27">
        <v>0</v>
      </c>
      <c r="C110" s="27">
        <v>0</v>
      </c>
    </row>
    <row r="111" spans="1:3" x14ac:dyDescent="0.55000000000000004">
      <c r="A111" s="27">
        <v>44334</v>
      </c>
      <c r="B111" s="27">
        <v>0</v>
      </c>
      <c r="C111" s="27">
        <v>0</v>
      </c>
    </row>
    <row r="112" spans="1:3" x14ac:dyDescent="0.55000000000000004">
      <c r="A112" s="27">
        <v>44335</v>
      </c>
      <c r="B112" s="27">
        <v>387449</v>
      </c>
      <c r="C112" s="27">
        <v>239157</v>
      </c>
    </row>
    <row r="113" spans="1:3" x14ac:dyDescent="0.55000000000000004">
      <c r="A113" s="27">
        <v>44335</v>
      </c>
      <c r="B113" s="27">
        <v>0</v>
      </c>
      <c r="C113" s="27">
        <v>0</v>
      </c>
    </row>
    <row r="114" spans="1:3" x14ac:dyDescent="0.55000000000000004">
      <c r="A114" s="27">
        <v>44335</v>
      </c>
      <c r="B114" s="27">
        <v>0</v>
      </c>
      <c r="C114" s="27">
        <v>0</v>
      </c>
    </row>
    <row r="115" spans="1:3" x14ac:dyDescent="0.55000000000000004">
      <c r="A115" s="27">
        <v>44336</v>
      </c>
      <c r="B115" s="27">
        <v>394387</v>
      </c>
      <c r="C115" s="27">
        <v>132006</v>
      </c>
    </row>
    <row r="116" spans="1:3" x14ac:dyDescent="0.55000000000000004">
      <c r="A116" s="27">
        <v>44336</v>
      </c>
      <c r="B116" s="27">
        <v>0</v>
      </c>
      <c r="C116" s="27">
        <v>0</v>
      </c>
    </row>
    <row r="117" spans="1:3" x14ac:dyDescent="0.55000000000000004">
      <c r="A117" s="27">
        <v>44336</v>
      </c>
      <c r="B117" s="27">
        <v>0</v>
      </c>
      <c r="C117" s="27">
        <v>0</v>
      </c>
    </row>
    <row r="118" spans="1:3" x14ac:dyDescent="0.55000000000000004">
      <c r="A118" s="27">
        <v>44337</v>
      </c>
      <c r="B118" s="27">
        <v>370621</v>
      </c>
      <c r="C118" s="27">
        <v>197648</v>
      </c>
    </row>
    <row r="119" spans="1:3" x14ac:dyDescent="0.55000000000000004">
      <c r="A119" s="27">
        <v>44337</v>
      </c>
      <c r="B119" s="27">
        <v>0</v>
      </c>
      <c r="C119" s="27">
        <v>0</v>
      </c>
    </row>
    <row r="120" spans="1:3" x14ac:dyDescent="0.55000000000000004">
      <c r="A120" s="27">
        <v>44337</v>
      </c>
      <c r="B120" s="27">
        <v>0</v>
      </c>
      <c r="C120" s="27">
        <v>0</v>
      </c>
    </row>
    <row r="121" spans="1:3" x14ac:dyDescent="0.55000000000000004">
      <c r="A121" s="27">
        <v>44338</v>
      </c>
      <c r="B121" s="27">
        <v>280234</v>
      </c>
      <c r="C121" s="27">
        <v>39462</v>
      </c>
    </row>
    <row r="122" spans="1:3" x14ac:dyDescent="0.55000000000000004">
      <c r="A122" s="27">
        <v>44338</v>
      </c>
      <c r="B122" s="27">
        <v>0</v>
      </c>
      <c r="C122" s="27">
        <v>0</v>
      </c>
    </row>
    <row r="123" spans="1:3" x14ac:dyDescent="0.55000000000000004">
      <c r="A123" s="27">
        <v>44338</v>
      </c>
      <c r="B123" s="27">
        <v>0</v>
      </c>
      <c r="C123" s="27">
        <v>0</v>
      </c>
    </row>
    <row r="124" spans="1:3" x14ac:dyDescent="0.55000000000000004">
      <c r="A124" s="27">
        <v>44339</v>
      </c>
      <c r="B124" s="27">
        <v>322972</v>
      </c>
      <c r="C124" s="27">
        <v>23204</v>
      </c>
    </row>
    <row r="125" spans="1:3" x14ac:dyDescent="0.55000000000000004">
      <c r="A125" s="27">
        <v>44339</v>
      </c>
      <c r="B125" s="27">
        <v>0</v>
      </c>
      <c r="C125" s="27">
        <v>0</v>
      </c>
    </row>
    <row r="126" spans="1:3" x14ac:dyDescent="0.55000000000000004">
      <c r="A126" s="27">
        <v>44339</v>
      </c>
      <c r="B126" s="27">
        <v>0</v>
      </c>
      <c r="C126" s="27">
        <v>0</v>
      </c>
    </row>
    <row r="127" spans="1:3" x14ac:dyDescent="0.55000000000000004">
      <c r="A127" s="27">
        <v>44340</v>
      </c>
      <c r="B127" s="27">
        <v>572379</v>
      </c>
      <c r="C127" s="27">
        <v>203341</v>
      </c>
    </row>
    <row r="128" spans="1:3" x14ac:dyDescent="0.55000000000000004">
      <c r="A128" s="27">
        <v>44340</v>
      </c>
      <c r="B128" s="27">
        <v>0</v>
      </c>
      <c r="C128" s="27">
        <v>0</v>
      </c>
    </row>
    <row r="129" spans="1:3" x14ac:dyDescent="0.55000000000000004">
      <c r="A129" s="27">
        <v>44340</v>
      </c>
      <c r="B129" s="27">
        <v>0</v>
      </c>
      <c r="C129" s="27">
        <v>0</v>
      </c>
    </row>
    <row r="130" spans="1:3" x14ac:dyDescent="0.55000000000000004">
      <c r="A130" s="27">
        <v>44341</v>
      </c>
      <c r="B130" s="27">
        <v>591581</v>
      </c>
      <c r="C130" s="27">
        <v>62209</v>
      </c>
    </row>
    <row r="131" spans="1:3" x14ac:dyDescent="0.55000000000000004">
      <c r="A131" s="27">
        <v>44341</v>
      </c>
      <c r="B131" s="27">
        <v>0</v>
      </c>
      <c r="C131" s="27">
        <v>0</v>
      </c>
    </row>
    <row r="132" spans="1:3" x14ac:dyDescent="0.55000000000000004">
      <c r="A132" s="27">
        <v>44341</v>
      </c>
      <c r="B132" s="27">
        <v>0</v>
      </c>
      <c r="C132" s="27">
        <v>0</v>
      </c>
    </row>
    <row r="133" spans="1:3" x14ac:dyDescent="0.55000000000000004">
      <c r="A133" s="27">
        <v>44342</v>
      </c>
      <c r="B133" s="27">
        <v>654008</v>
      </c>
      <c r="C133" s="27">
        <v>60756</v>
      </c>
    </row>
    <row r="134" spans="1:3" x14ac:dyDescent="0.55000000000000004">
      <c r="A134" s="27">
        <v>44342</v>
      </c>
      <c r="B134" s="27">
        <v>0</v>
      </c>
      <c r="C134" s="27">
        <v>0</v>
      </c>
    </row>
    <row r="135" spans="1:3" x14ac:dyDescent="0.55000000000000004">
      <c r="A135" s="27">
        <v>44342</v>
      </c>
      <c r="B135" s="27">
        <v>0</v>
      </c>
      <c r="C135" s="27">
        <v>0</v>
      </c>
    </row>
    <row r="136" spans="1:3" x14ac:dyDescent="0.55000000000000004">
      <c r="A136" s="27">
        <v>44343</v>
      </c>
      <c r="B136" s="27">
        <v>626069</v>
      </c>
      <c r="C136" s="27">
        <v>101779</v>
      </c>
    </row>
    <row r="137" spans="1:3" x14ac:dyDescent="0.55000000000000004">
      <c r="A137" s="27">
        <v>44343</v>
      </c>
      <c r="B137" s="27">
        <v>0</v>
      </c>
      <c r="C137" s="27">
        <v>0</v>
      </c>
    </row>
    <row r="138" spans="1:3" x14ac:dyDescent="0.55000000000000004">
      <c r="A138" s="27">
        <v>44343</v>
      </c>
      <c r="B138" s="27">
        <v>0</v>
      </c>
      <c r="C138" s="27">
        <v>0</v>
      </c>
    </row>
    <row r="139" spans="1:3" x14ac:dyDescent="0.55000000000000004">
      <c r="A139" s="27">
        <v>44344</v>
      </c>
      <c r="B139" s="27">
        <v>605109</v>
      </c>
      <c r="C139" s="27">
        <v>116960</v>
      </c>
    </row>
    <row r="140" spans="1:3" x14ac:dyDescent="0.55000000000000004">
      <c r="A140" s="27">
        <v>44344</v>
      </c>
      <c r="B140" s="27">
        <v>0</v>
      </c>
      <c r="C140" s="27">
        <v>0</v>
      </c>
    </row>
    <row r="141" spans="1:3" x14ac:dyDescent="0.55000000000000004">
      <c r="A141" s="27">
        <v>44344</v>
      </c>
      <c r="B141" s="27">
        <v>0</v>
      </c>
      <c r="C141" s="27">
        <v>0</v>
      </c>
    </row>
    <row r="142" spans="1:3" x14ac:dyDescent="0.55000000000000004">
      <c r="A142" s="27">
        <v>44345</v>
      </c>
      <c r="B142" s="27">
        <v>465951</v>
      </c>
      <c r="C142" s="27">
        <v>55490</v>
      </c>
    </row>
    <row r="143" spans="1:3" x14ac:dyDescent="0.55000000000000004">
      <c r="A143" s="27">
        <v>44345</v>
      </c>
      <c r="B143" s="27">
        <v>0</v>
      </c>
      <c r="C143" s="27">
        <v>0</v>
      </c>
    </row>
    <row r="144" spans="1:3" x14ac:dyDescent="0.55000000000000004">
      <c r="A144" s="27">
        <v>44345</v>
      </c>
      <c r="B144" s="27">
        <v>0</v>
      </c>
      <c r="C144" s="27">
        <v>0</v>
      </c>
    </row>
    <row r="145" spans="1:3" x14ac:dyDescent="0.55000000000000004">
      <c r="A145" s="27">
        <v>44346</v>
      </c>
      <c r="B145" s="27">
        <v>457359</v>
      </c>
      <c r="C145" s="27">
        <v>63514</v>
      </c>
    </row>
    <row r="146" spans="1:3" x14ac:dyDescent="0.55000000000000004">
      <c r="A146" s="27">
        <v>44346</v>
      </c>
      <c r="B146" s="27">
        <v>0</v>
      </c>
      <c r="C146" s="27">
        <v>0</v>
      </c>
    </row>
    <row r="147" spans="1:3" x14ac:dyDescent="0.55000000000000004">
      <c r="A147" s="27">
        <v>44346</v>
      </c>
      <c r="B147" s="27">
        <v>0</v>
      </c>
      <c r="C147" s="27">
        <v>0</v>
      </c>
    </row>
    <row r="148" spans="1:3" x14ac:dyDescent="0.55000000000000004">
      <c r="A148" s="27">
        <v>44347</v>
      </c>
      <c r="B148" s="27">
        <v>656632</v>
      </c>
      <c r="C148" s="27">
        <v>230213</v>
      </c>
    </row>
    <row r="149" spans="1:3" x14ac:dyDescent="0.55000000000000004">
      <c r="A149" s="27">
        <v>44347</v>
      </c>
      <c r="B149" s="27">
        <v>0</v>
      </c>
      <c r="C149" s="27">
        <v>0</v>
      </c>
    </row>
    <row r="150" spans="1:3" x14ac:dyDescent="0.55000000000000004">
      <c r="A150" s="27">
        <v>44347</v>
      </c>
      <c r="B150" s="27">
        <v>0</v>
      </c>
      <c r="C150" s="27">
        <v>0</v>
      </c>
    </row>
    <row r="151" spans="1:3" x14ac:dyDescent="0.55000000000000004">
      <c r="A151" s="27">
        <v>44348</v>
      </c>
      <c r="B151" s="27">
        <v>696512</v>
      </c>
      <c r="C151" s="27">
        <v>198943</v>
      </c>
    </row>
    <row r="152" spans="1:3" x14ac:dyDescent="0.55000000000000004">
      <c r="A152" s="27">
        <v>44348</v>
      </c>
      <c r="B152" s="27">
        <v>0</v>
      </c>
      <c r="C152" s="27">
        <v>0</v>
      </c>
    </row>
    <row r="153" spans="1:3" x14ac:dyDescent="0.55000000000000004">
      <c r="A153" s="27">
        <v>44348</v>
      </c>
      <c r="B153" s="27">
        <v>0</v>
      </c>
      <c r="C153" s="27">
        <v>0</v>
      </c>
    </row>
    <row r="154" spans="1:3" x14ac:dyDescent="0.55000000000000004">
      <c r="A154" s="27">
        <v>44349</v>
      </c>
      <c r="B154" s="27">
        <v>721544</v>
      </c>
      <c r="C154" s="27">
        <v>221061</v>
      </c>
    </row>
    <row r="155" spans="1:3" x14ac:dyDescent="0.55000000000000004">
      <c r="A155" s="27">
        <v>44349</v>
      </c>
      <c r="B155" s="27">
        <v>0</v>
      </c>
      <c r="C155" s="27">
        <v>0</v>
      </c>
    </row>
    <row r="156" spans="1:3" x14ac:dyDescent="0.55000000000000004">
      <c r="A156" s="27">
        <v>44349</v>
      </c>
      <c r="B156" s="27">
        <v>0</v>
      </c>
      <c r="C156" s="27">
        <v>0</v>
      </c>
    </row>
    <row r="157" spans="1:3" x14ac:dyDescent="0.55000000000000004">
      <c r="A157" s="27">
        <v>44350</v>
      </c>
      <c r="B157" s="27">
        <v>712484</v>
      </c>
      <c r="C157" s="27">
        <v>215205</v>
      </c>
    </row>
    <row r="158" spans="1:3" x14ac:dyDescent="0.55000000000000004">
      <c r="A158" s="27">
        <v>44350</v>
      </c>
      <c r="B158" s="27">
        <v>0</v>
      </c>
      <c r="C158" s="27">
        <v>0</v>
      </c>
    </row>
    <row r="159" spans="1:3" x14ac:dyDescent="0.55000000000000004">
      <c r="A159" s="27">
        <v>44350</v>
      </c>
      <c r="B159" s="27">
        <v>0</v>
      </c>
      <c r="C159" s="27">
        <v>0</v>
      </c>
    </row>
    <row r="160" spans="1:3" x14ac:dyDescent="0.55000000000000004">
      <c r="A160" s="27">
        <v>44351</v>
      </c>
      <c r="B160" s="27">
        <v>700379</v>
      </c>
      <c r="C160" s="27">
        <v>207166</v>
      </c>
    </row>
    <row r="161" spans="1:3" x14ac:dyDescent="0.55000000000000004">
      <c r="A161" s="27">
        <v>44351</v>
      </c>
      <c r="B161" s="27">
        <v>0</v>
      </c>
      <c r="C161" s="27">
        <v>0</v>
      </c>
    </row>
    <row r="162" spans="1:3" x14ac:dyDescent="0.55000000000000004">
      <c r="A162" s="27">
        <v>44351</v>
      </c>
      <c r="B162" s="27">
        <v>0</v>
      </c>
      <c r="C162" s="27">
        <v>0</v>
      </c>
    </row>
    <row r="163" spans="1:3" x14ac:dyDescent="0.55000000000000004">
      <c r="A163" s="27">
        <v>44352</v>
      </c>
      <c r="B163" s="27">
        <v>606672</v>
      </c>
      <c r="C163" s="27">
        <v>123016</v>
      </c>
    </row>
    <row r="164" spans="1:3" x14ac:dyDescent="0.55000000000000004">
      <c r="A164" s="27">
        <v>44352</v>
      </c>
      <c r="B164" s="27">
        <v>0</v>
      </c>
      <c r="C164" s="27">
        <v>0</v>
      </c>
    </row>
    <row r="165" spans="1:3" x14ac:dyDescent="0.55000000000000004">
      <c r="A165" s="27">
        <v>44352</v>
      </c>
      <c r="B165" s="27">
        <v>0</v>
      </c>
      <c r="C165" s="27">
        <v>0</v>
      </c>
    </row>
    <row r="166" spans="1:3" x14ac:dyDescent="0.55000000000000004">
      <c r="A166" s="27">
        <v>44353</v>
      </c>
      <c r="B166" s="27">
        <v>556419</v>
      </c>
      <c r="C166" s="27">
        <v>177732</v>
      </c>
    </row>
    <row r="167" spans="1:3" x14ac:dyDescent="0.55000000000000004">
      <c r="A167" s="27">
        <v>44353</v>
      </c>
      <c r="B167" s="27">
        <v>0</v>
      </c>
      <c r="C167" s="27">
        <v>0</v>
      </c>
    </row>
    <row r="168" spans="1:3" x14ac:dyDescent="0.55000000000000004">
      <c r="A168" s="27">
        <v>44353</v>
      </c>
      <c r="B168" s="27">
        <v>0</v>
      </c>
      <c r="C168" s="27">
        <v>0</v>
      </c>
    </row>
    <row r="169" spans="1:3" x14ac:dyDescent="0.55000000000000004">
      <c r="A169" s="27">
        <v>44354</v>
      </c>
      <c r="B169" s="27">
        <v>754466</v>
      </c>
      <c r="C169" s="27">
        <v>313530</v>
      </c>
    </row>
    <row r="170" spans="1:3" x14ac:dyDescent="0.55000000000000004">
      <c r="A170" s="27">
        <v>44354</v>
      </c>
      <c r="B170" s="27">
        <v>0</v>
      </c>
      <c r="C170" s="27">
        <v>0</v>
      </c>
    </row>
    <row r="171" spans="1:3" x14ac:dyDescent="0.55000000000000004">
      <c r="A171" s="27">
        <v>44354</v>
      </c>
      <c r="B171" s="27">
        <v>0</v>
      </c>
      <c r="C171" s="27">
        <v>0</v>
      </c>
    </row>
    <row r="172" spans="1:3" x14ac:dyDescent="0.55000000000000004">
      <c r="A172" s="27">
        <v>44355</v>
      </c>
      <c r="B172" s="27">
        <v>774710</v>
      </c>
      <c r="C172" s="27">
        <v>308471</v>
      </c>
    </row>
    <row r="173" spans="1:3" x14ac:dyDescent="0.55000000000000004">
      <c r="A173" s="27">
        <v>44355</v>
      </c>
      <c r="B173" s="27">
        <v>0</v>
      </c>
      <c r="C173" s="27">
        <v>0</v>
      </c>
    </row>
    <row r="174" spans="1:3" x14ac:dyDescent="0.55000000000000004">
      <c r="A174" s="27">
        <v>44355</v>
      </c>
      <c r="B174" s="27">
        <v>0</v>
      </c>
      <c r="C174" s="27">
        <v>0</v>
      </c>
    </row>
    <row r="175" spans="1:3" x14ac:dyDescent="0.55000000000000004">
      <c r="A175" s="27">
        <v>44356</v>
      </c>
      <c r="B175" s="27">
        <v>753540</v>
      </c>
      <c r="C175" s="27">
        <v>369891</v>
      </c>
    </row>
    <row r="176" spans="1:3" x14ac:dyDescent="0.55000000000000004">
      <c r="A176" s="27">
        <v>44356</v>
      </c>
      <c r="B176" s="27">
        <v>0</v>
      </c>
      <c r="C176" s="27">
        <v>0</v>
      </c>
    </row>
    <row r="177" spans="1:3" x14ac:dyDescent="0.55000000000000004">
      <c r="A177" s="27">
        <v>44356</v>
      </c>
      <c r="B177" s="27">
        <v>0</v>
      </c>
      <c r="C177" s="27">
        <v>0</v>
      </c>
    </row>
    <row r="178" spans="1:3" x14ac:dyDescent="0.55000000000000004">
      <c r="A178" s="27">
        <v>44357</v>
      </c>
      <c r="B178" s="27">
        <v>724195</v>
      </c>
      <c r="C178" s="27">
        <v>368272</v>
      </c>
    </row>
    <row r="179" spans="1:3" x14ac:dyDescent="0.55000000000000004">
      <c r="A179" s="27">
        <v>44357</v>
      </c>
      <c r="B179" s="27">
        <v>0</v>
      </c>
      <c r="C179" s="27">
        <v>0</v>
      </c>
    </row>
    <row r="180" spans="1:3" x14ac:dyDescent="0.55000000000000004">
      <c r="A180" s="27">
        <v>44357</v>
      </c>
      <c r="B180" s="27">
        <v>0</v>
      </c>
      <c r="C180" s="27">
        <v>0</v>
      </c>
    </row>
    <row r="181" spans="1:3" x14ac:dyDescent="0.55000000000000004">
      <c r="A181" s="27">
        <v>44358</v>
      </c>
      <c r="B181" s="27">
        <v>732142</v>
      </c>
      <c r="C181" s="27">
        <v>343695</v>
      </c>
    </row>
    <row r="182" spans="1:3" x14ac:dyDescent="0.55000000000000004">
      <c r="A182" s="27">
        <v>44358</v>
      </c>
      <c r="B182" s="27">
        <v>0</v>
      </c>
      <c r="C182" s="27">
        <v>0</v>
      </c>
    </row>
    <row r="183" spans="1:3" x14ac:dyDescent="0.55000000000000004">
      <c r="A183" s="27">
        <v>44358</v>
      </c>
      <c r="B183" s="27">
        <v>0</v>
      </c>
      <c r="C183" s="27">
        <v>0</v>
      </c>
    </row>
    <row r="184" spans="1:3" x14ac:dyDescent="0.55000000000000004">
      <c r="A184" s="27">
        <v>44359</v>
      </c>
      <c r="B184" s="27">
        <v>643487</v>
      </c>
      <c r="C184" s="27">
        <v>267496</v>
      </c>
    </row>
    <row r="185" spans="1:3" x14ac:dyDescent="0.55000000000000004">
      <c r="A185" s="27">
        <v>44359</v>
      </c>
      <c r="B185" s="27">
        <v>0</v>
      </c>
      <c r="C185" s="27">
        <v>0</v>
      </c>
    </row>
    <row r="186" spans="1:3" x14ac:dyDescent="0.55000000000000004">
      <c r="A186" s="27">
        <v>44359</v>
      </c>
      <c r="B186" s="27">
        <v>0</v>
      </c>
      <c r="C186" s="27">
        <v>0</v>
      </c>
    </row>
    <row r="187" spans="1:3" x14ac:dyDescent="0.55000000000000004">
      <c r="A187" s="27">
        <v>44360</v>
      </c>
      <c r="B187" s="27">
        <v>587434</v>
      </c>
      <c r="C187" s="27">
        <v>313285</v>
      </c>
    </row>
    <row r="188" spans="1:3" x14ac:dyDescent="0.55000000000000004">
      <c r="A188" s="27">
        <v>44360</v>
      </c>
      <c r="B188" s="27">
        <v>0</v>
      </c>
      <c r="C188" s="27">
        <v>0</v>
      </c>
    </row>
    <row r="189" spans="1:3" x14ac:dyDescent="0.55000000000000004">
      <c r="A189" s="27">
        <v>44360</v>
      </c>
      <c r="B189" s="27">
        <v>0</v>
      </c>
      <c r="C189" s="27">
        <v>0</v>
      </c>
    </row>
    <row r="190" spans="1:3" x14ac:dyDescent="0.55000000000000004">
      <c r="A190" s="27">
        <v>44361</v>
      </c>
      <c r="B190" s="27">
        <v>674800</v>
      </c>
      <c r="C190" s="27">
        <v>523682</v>
      </c>
    </row>
    <row r="191" spans="1:3" x14ac:dyDescent="0.55000000000000004">
      <c r="A191" s="27">
        <v>44361</v>
      </c>
      <c r="B191" s="27">
        <v>0</v>
      </c>
      <c r="C191" s="27">
        <v>0</v>
      </c>
    </row>
    <row r="192" spans="1:3" x14ac:dyDescent="0.55000000000000004">
      <c r="A192" s="27">
        <v>44361</v>
      </c>
      <c r="B192" s="27">
        <v>0</v>
      </c>
      <c r="C192" s="27">
        <v>0</v>
      </c>
    </row>
    <row r="193" spans="1:3" x14ac:dyDescent="0.55000000000000004">
      <c r="A193" s="27">
        <v>44362</v>
      </c>
      <c r="B193" s="27">
        <v>670961</v>
      </c>
      <c r="C193" s="27">
        <v>534518</v>
      </c>
    </row>
    <row r="194" spans="1:3" x14ac:dyDescent="0.55000000000000004">
      <c r="A194" s="27">
        <v>44362</v>
      </c>
      <c r="B194" s="27">
        <v>0</v>
      </c>
      <c r="C194" s="27">
        <v>0</v>
      </c>
    </row>
    <row r="195" spans="1:3" x14ac:dyDescent="0.55000000000000004">
      <c r="A195" s="27">
        <v>44362</v>
      </c>
      <c r="B195" s="27">
        <v>0</v>
      </c>
      <c r="C195" s="27">
        <v>0</v>
      </c>
    </row>
    <row r="196" spans="1:3" x14ac:dyDescent="0.55000000000000004">
      <c r="A196" s="27">
        <v>44363</v>
      </c>
      <c r="B196" s="27">
        <v>655868</v>
      </c>
      <c r="C196" s="27">
        <v>587583</v>
      </c>
    </row>
    <row r="197" spans="1:3" x14ac:dyDescent="0.55000000000000004">
      <c r="A197" s="27">
        <v>44363</v>
      </c>
      <c r="B197" s="27">
        <v>0</v>
      </c>
      <c r="C197" s="27">
        <v>0</v>
      </c>
    </row>
    <row r="198" spans="1:3" x14ac:dyDescent="0.55000000000000004">
      <c r="A198" s="27">
        <v>44363</v>
      </c>
      <c r="B198" s="27">
        <v>0</v>
      </c>
      <c r="C198" s="27">
        <v>0</v>
      </c>
    </row>
    <row r="199" spans="1:3" x14ac:dyDescent="0.55000000000000004">
      <c r="A199" s="27">
        <v>44364</v>
      </c>
      <c r="B199" s="27">
        <v>671620</v>
      </c>
      <c r="C199" s="27">
        <v>580873</v>
      </c>
    </row>
    <row r="200" spans="1:3" x14ac:dyDescent="0.55000000000000004">
      <c r="A200" s="27">
        <v>44364</v>
      </c>
      <c r="B200" s="27">
        <v>0</v>
      </c>
      <c r="C200" s="27">
        <v>0</v>
      </c>
    </row>
    <row r="201" spans="1:3" x14ac:dyDescent="0.55000000000000004">
      <c r="A201" s="27">
        <v>44364</v>
      </c>
      <c r="B201" s="27">
        <v>0</v>
      </c>
      <c r="C201" s="27">
        <v>0</v>
      </c>
    </row>
    <row r="202" spans="1:3" x14ac:dyDescent="0.55000000000000004">
      <c r="A202" s="27">
        <v>44365</v>
      </c>
      <c r="B202" s="27">
        <v>647324</v>
      </c>
      <c r="C202" s="27">
        <v>552476</v>
      </c>
    </row>
    <row r="203" spans="1:3" x14ac:dyDescent="0.55000000000000004">
      <c r="A203" s="27">
        <v>44365</v>
      </c>
      <c r="B203" s="27">
        <v>0</v>
      </c>
      <c r="C203" s="27">
        <v>0</v>
      </c>
    </row>
    <row r="204" spans="1:3" x14ac:dyDescent="0.55000000000000004">
      <c r="A204" s="27">
        <v>44365</v>
      </c>
      <c r="B204" s="27">
        <v>0</v>
      </c>
      <c r="C204" s="27">
        <v>0</v>
      </c>
    </row>
    <row r="205" spans="1:3" x14ac:dyDescent="0.55000000000000004">
      <c r="A205" s="27">
        <v>44366</v>
      </c>
      <c r="B205" s="27">
        <v>638470</v>
      </c>
      <c r="C205" s="27">
        <v>430740</v>
      </c>
    </row>
    <row r="206" spans="1:3" x14ac:dyDescent="0.55000000000000004">
      <c r="A206" s="27">
        <v>44366</v>
      </c>
      <c r="B206" s="27">
        <v>0</v>
      </c>
      <c r="C206" s="27">
        <v>0</v>
      </c>
    </row>
    <row r="207" spans="1:3" x14ac:dyDescent="0.55000000000000004">
      <c r="A207" s="27">
        <v>44366</v>
      </c>
      <c r="B207" s="27">
        <v>0</v>
      </c>
      <c r="C207" s="27">
        <v>0</v>
      </c>
    </row>
    <row r="208" spans="1:3" x14ac:dyDescent="0.55000000000000004">
      <c r="A208" s="27">
        <v>44367</v>
      </c>
      <c r="B208" s="27">
        <v>637901</v>
      </c>
      <c r="C208" s="27">
        <v>432864</v>
      </c>
    </row>
    <row r="209" spans="1:3" x14ac:dyDescent="0.55000000000000004">
      <c r="A209" s="27">
        <v>44367</v>
      </c>
      <c r="B209" s="27">
        <v>0</v>
      </c>
      <c r="C209" s="27">
        <v>0</v>
      </c>
    </row>
    <row r="210" spans="1:3" x14ac:dyDescent="0.55000000000000004">
      <c r="A210" s="27">
        <v>44367</v>
      </c>
      <c r="B210" s="27">
        <v>0</v>
      </c>
      <c r="C210" s="27">
        <v>0</v>
      </c>
    </row>
    <row r="211" spans="1:3" x14ac:dyDescent="0.55000000000000004">
      <c r="A211" s="27">
        <v>44368</v>
      </c>
      <c r="B211" s="27">
        <v>696606</v>
      </c>
      <c r="C211" s="27">
        <v>614204</v>
      </c>
    </row>
    <row r="212" spans="1:3" x14ac:dyDescent="0.55000000000000004">
      <c r="A212" s="27">
        <v>44368</v>
      </c>
      <c r="B212" s="27">
        <v>0</v>
      </c>
      <c r="C212" s="27">
        <v>0</v>
      </c>
    </row>
    <row r="213" spans="1:3" x14ac:dyDescent="0.55000000000000004">
      <c r="A213" s="27">
        <v>44368</v>
      </c>
      <c r="B213" s="27">
        <v>0</v>
      </c>
      <c r="C213" s="27">
        <v>0</v>
      </c>
    </row>
    <row r="214" spans="1:3" x14ac:dyDescent="0.55000000000000004">
      <c r="A214" s="27">
        <v>44369</v>
      </c>
      <c r="B214" s="27">
        <v>688235</v>
      </c>
      <c r="C214" s="27">
        <v>636471</v>
      </c>
    </row>
    <row r="215" spans="1:3" x14ac:dyDescent="0.55000000000000004">
      <c r="A215" s="27">
        <v>44369</v>
      </c>
      <c r="B215" s="27">
        <v>0</v>
      </c>
      <c r="C215" s="27">
        <v>0</v>
      </c>
    </row>
    <row r="216" spans="1:3" x14ac:dyDescent="0.55000000000000004">
      <c r="A216" s="27">
        <v>44369</v>
      </c>
      <c r="B216" s="27">
        <v>0</v>
      </c>
      <c r="C216" s="27">
        <v>0</v>
      </c>
    </row>
    <row r="217" spans="1:3" x14ac:dyDescent="0.55000000000000004">
      <c r="A217" s="27">
        <v>44370</v>
      </c>
      <c r="B217" s="27">
        <v>693598</v>
      </c>
      <c r="C217" s="27">
        <v>668201</v>
      </c>
    </row>
    <row r="218" spans="1:3" x14ac:dyDescent="0.55000000000000004">
      <c r="A218" s="27">
        <v>44370</v>
      </c>
      <c r="B218" s="27">
        <v>0</v>
      </c>
      <c r="C218" s="27">
        <v>0</v>
      </c>
    </row>
    <row r="219" spans="1:3" x14ac:dyDescent="0.55000000000000004">
      <c r="A219" s="27">
        <v>44370</v>
      </c>
      <c r="B219" s="27">
        <v>0</v>
      </c>
      <c r="C219" s="27">
        <v>0</v>
      </c>
    </row>
    <row r="220" spans="1:3" x14ac:dyDescent="0.55000000000000004">
      <c r="A220" s="27">
        <v>44371</v>
      </c>
      <c r="B220" s="27">
        <v>673069</v>
      </c>
      <c r="C220" s="27">
        <v>674994</v>
      </c>
    </row>
    <row r="221" spans="1:3" x14ac:dyDescent="0.55000000000000004">
      <c r="A221" s="27">
        <v>44371</v>
      </c>
      <c r="B221" s="27">
        <v>0</v>
      </c>
      <c r="C221" s="27">
        <v>0</v>
      </c>
    </row>
    <row r="222" spans="1:3" x14ac:dyDescent="0.55000000000000004">
      <c r="A222" s="27">
        <v>44371</v>
      </c>
      <c r="B222" s="27">
        <v>0</v>
      </c>
      <c r="C222" s="27">
        <v>0</v>
      </c>
    </row>
    <row r="223" spans="1:3" x14ac:dyDescent="0.55000000000000004">
      <c r="A223" s="27">
        <v>44372</v>
      </c>
      <c r="B223" s="27">
        <v>663640</v>
      </c>
      <c r="C223" s="27">
        <v>681993</v>
      </c>
    </row>
    <row r="224" spans="1:3" x14ac:dyDescent="0.55000000000000004">
      <c r="A224" s="27">
        <v>44372</v>
      </c>
      <c r="B224" s="27">
        <v>0</v>
      </c>
      <c r="C224" s="27">
        <v>0</v>
      </c>
    </row>
    <row r="225" spans="1:3" x14ac:dyDescent="0.55000000000000004">
      <c r="A225" s="27">
        <v>44372</v>
      </c>
      <c r="B225" s="27">
        <v>0</v>
      </c>
      <c r="C225" s="27">
        <v>0</v>
      </c>
    </row>
    <row r="226" spans="1:3" x14ac:dyDescent="0.55000000000000004">
      <c r="A226" s="27">
        <v>44373</v>
      </c>
      <c r="B226" s="27">
        <v>663140</v>
      </c>
      <c r="C226" s="27">
        <v>576415</v>
      </c>
    </row>
    <row r="227" spans="1:3" x14ac:dyDescent="0.55000000000000004">
      <c r="A227" s="27">
        <v>44373</v>
      </c>
      <c r="B227" s="27">
        <v>0</v>
      </c>
      <c r="C227" s="27">
        <v>0</v>
      </c>
    </row>
    <row r="228" spans="1:3" x14ac:dyDescent="0.55000000000000004">
      <c r="A228" s="27">
        <v>44373</v>
      </c>
      <c r="B228" s="27">
        <v>0</v>
      </c>
      <c r="C228" s="27">
        <v>0</v>
      </c>
    </row>
    <row r="229" spans="1:3" x14ac:dyDescent="0.55000000000000004">
      <c r="A229" s="27">
        <v>44374</v>
      </c>
      <c r="B229" s="27">
        <v>697163</v>
      </c>
      <c r="C229" s="27">
        <v>532770</v>
      </c>
    </row>
    <row r="230" spans="1:3" x14ac:dyDescent="0.55000000000000004">
      <c r="A230" s="27">
        <v>44374</v>
      </c>
      <c r="B230" s="27">
        <v>0</v>
      </c>
      <c r="C230" s="27">
        <v>0</v>
      </c>
    </row>
    <row r="231" spans="1:3" x14ac:dyDescent="0.55000000000000004">
      <c r="A231" s="27">
        <v>44374</v>
      </c>
      <c r="B231" s="27">
        <v>0</v>
      </c>
      <c r="C231" s="27">
        <v>0</v>
      </c>
    </row>
    <row r="232" spans="1:3" x14ac:dyDescent="0.55000000000000004">
      <c r="A232" s="27">
        <v>44375</v>
      </c>
      <c r="B232" s="27">
        <v>652796</v>
      </c>
      <c r="C232" s="27">
        <v>701789</v>
      </c>
    </row>
    <row r="233" spans="1:3" x14ac:dyDescent="0.55000000000000004">
      <c r="A233" s="27">
        <v>44375</v>
      </c>
      <c r="B233" s="27">
        <v>0</v>
      </c>
      <c r="C233" s="27">
        <v>0</v>
      </c>
    </row>
    <row r="234" spans="1:3" x14ac:dyDescent="0.55000000000000004">
      <c r="A234" s="27">
        <v>44375</v>
      </c>
      <c r="B234" s="27">
        <v>0</v>
      </c>
      <c r="C234" s="27">
        <v>0</v>
      </c>
    </row>
    <row r="235" spans="1:3" x14ac:dyDescent="0.55000000000000004">
      <c r="A235" s="27">
        <v>44376</v>
      </c>
      <c r="B235" s="27">
        <v>649580</v>
      </c>
      <c r="C235" s="27">
        <v>733017</v>
      </c>
    </row>
    <row r="236" spans="1:3" x14ac:dyDescent="0.55000000000000004">
      <c r="A236" s="27">
        <v>44376</v>
      </c>
      <c r="B236" s="27">
        <v>0</v>
      </c>
      <c r="C236" s="27">
        <v>0</v>
      </c>
    </row>
    <row r="237" spans="1:3" x14ac:dyDescent="0.55000000000000004">
      <c r="A237" s="27">
        <v>44376</v>
      </c>
      <c r="B237" s="27">
        <v>0</v>
      </c>
      <c r="C237" s="27">
        <v>0</v>
      </c>
    </row>
    <row r="238" spans="1:3" x14ac:dyDescent="0.55000000000000004">
      <c r="A238" s="27">
        <v>44377</v>
      </c>
      <c r="B238" s="27">
        <v>661145</v>
      </c>
      <c r="C238" s="27">
        <v>719650</v>
      </c>
    </row>
    <row r="239" spans="1:3" x14ac:dyDescent="0.55000000000000004">
      <c r="A239" s="27">
        <v>44377</v>
      </c>
      <c r="B239" s="27">
        <v>0</v>
      </c>
      <c r="C239" s="27">
        <v>0</v>
      </c>
    </row>
    <row r="240" spans="1:3" x14ac:dyDescent="0.55000000000000004">
      <c r="A240" s="27">
        <v>44377</v>
      </c>
      <c r="B240" s="27">
        <v>0</v>
      </c>
      <c r="C240" s="27">
        <v>0</v>
      </c>
    </row>
    <row r="241" spans="1:3" x14ac:dyDescent="0.55000000000000004">
      <c r="A241" s="27">
        <v>44378</v>
      </c>
      <c r="B241" s="27">
        <v>463581</v>
      </c>
      <c r="C241" s="27">
        <v>683966</v>
      </c>
    </row>
    <row r="242" spans="1:3" x14ac:dyDescent="0.55000000000000004">
      <c r="A242" s="27">
        <v>44378</v>
      </c>
      <c r="B242" s="27">
        <v>0</v>
      </c>
      <c r="C242" s="27">
        <v>0</v>
      </c>
    </row>
    <row r="243" spans="1:3" x14ac:dyDescent="0.55000000000000004">
      <c r="A243" s="27">
        <v>44378</v>
      </c>
      <c r="B243" s="27">
        <v>0</v>
      </c>
      <c r="C243" s="27">
        <v>0</v>
      </c>
    </row>
    <row r="244" spans="1:3" x14ac:dyDescent="0.55000000000000004">
      <c r="A244" s="27">
        <v>44379</v>
      </c>
      <c r="B244" s="27">
        <v>396605</v>
      </c>
      <c r="C244" s="27">
        <v>689903</v>
      </c>
    </row>
    <row r="245" spans="1:3" x14ac:dyDescent="0.55000000000000004">
      <c r="A245" s="27">
        <v>44379</v>
      </c>
      <c r="B245" s="27">
        <v>0</v>
      </c>
      <c r="C245" s="27">
        <v>0</v>
      </c>
    </row>
    <row r="246" spans="1:3" x14ac:dyDescent="0.55000000000000004">
      <c r="A246" s="27">
        <v>44379</v>
      </c>
      <c r="B246" s="27">
        <v>0</v>
      </c>
      <c r="C246" s="27">
        <v>0</v>
      </c>
    </row>
    <row r="247" spans="1:3" x14ac:dyDescent="0.55000000000000004">
      <c r="A247" s="27">
        <v>44380</v>
      </c>
      <c r="B247" s="27">
        <v>691314</v>
      </c>
      <c r="C247" s="27">
        <v>596318</v>
      </c>
    </row>
    <row r="248" spans="1:3" x14ac:dyDescent="0.55000000000000004">
      <c r="A248" s="27">
        <v>44380</v>
      </c>
      <c r="B248" s="27">
        <v>0</v>
      </c>
      <c r="C248" s="27">
        <v>0</v>
      </c>
    </row>
    <row r="249" spans="1:3" x14ac:dyDescent="0.55000000000000004">
      <c r="A249" s="27">
        <v>44380</v>
      </c>
      <c r="B249" s="27">
        <v>0</v>
      </c>
      <c r="C249" s="27">
        <v>0</v>
      </c>
    </row>
    <row r="250" spans="1:3" x14ac:dyDescent="0.55000000000000004">
      <c r="A250" s="27">
        <v>44381</v>
      </c>
      <c r="B250" s="27">
        <v>689068</v>
      </c>
      <c r="C250" s="27">
        <v>540567</v>
      </c>
    </row>
    <row r="251" spans="1:3" x14ac:dyDescent="0.55000000000000004">
      <c r="A251" s="27">
        <v>44381</v>
      </c>
      <c r="B251" s="27">
        <v>0</v>
      </c>
      <c r="C251" s="27">
        <v>0</v>
      </c>
    </row>
    <row r="252" spans="1:3" x14ac:dyDescent="0.55000000000000004">
      <c r="A252" s="27">
        <v>44381</v>
      </c>
      <c r="B252" s="27">
        <v>0</v>
      </c>
      <c r="C252" s="27">
        <v>0</v>
      </c>
    </row>
    <row r="253" spans="1:3" x14ac:dyDescent="0.55000000000000004">
      <c r="A253" s="27">
        <v>44382</v>
      </c>
      <c r="B253" s="27">
        <v>742658</v>
      </c>
      <c r="C253" s="27">
        <v>643180</v>
      </c>
    </row>
    <row r="254" spans="1:3" x14ac:dyDescent="0.55000000000000004">
      <c r="A254" s="27">
        <v>44382</v>
      </c>
      <c r="B254" s="27">
        <v>0</v>
      </c>
      <c r="C254" s="27">
        <v>0</v>
      </c>
    </row>
    <row r="255" spans="1:3" x14ac:dyDescent="0.55000000000000004">
      <c r="A255" s="27">
        <v>44382</v>
      </c>
      <c r="B255" s="27">
        <v>0</v>
      </c>
      <c r="C255" s="27">
        <v>0</v>
      </c>
    </row>
    <row r="256" spans="1:3" x14ac:dyDescent="0.55000000000000004">
      <c r="A256" s="27">
        <v>44383</v>
      </c>
      <c r="B256" s="27">
        <v>760051</v>
      </c>
      <c r="C256" s="27">
        <v>650622</v>
      </c>
    </row>
    <row r="257" spans="1:3" x14ac:dyDescent="0.55000000000000004">
      <c r="A257" s="27">
        <v>44383</v>
      </c>
      <c r="B257" s="27">
        <v>0</v>
      </c>
      <c r="C257" s="27">
        <v>0</v>
      </c>
    </row>
    <row r="258" spans="1:3" x14ac:dyDescent="0.55000000000000004">
      <c r="A258" s="27">
        <v>44383</v>
      </c>
      <c r="B258" s="27">
        <v>0</v>
      </c>
      <c r="C258" s="27">
        <v>0</v>
      </c>
    </row>
    <row r="259" spans="1:3" x14ac:dyDescent="0.55000000000000004">
      <c r="A259" s="27">
        <v>44384</v>
      </c>
      <c r="B259" s="27">
        <v>781772</v>
      </c>
      <c r="C259" s="27">
        <v>623880</v>
      </c>
    </row>
    <row r="260" spans="1:3" x14ac:dyDescent="0.55000000000000004">
      <c r="A260" s="27">
        <v>44384</v>
      </c>
      <c r="B260" s="27">
        <v>0</v>
      </c>
      <c r="C260" s="27">
        <v>0</v>
      </c>
    </row>
    <row r="261" spans="1:3" x14ac:dyDescent="0.55000000000000004">
      <c r="A261" s="27">
        <v>44384</v>
      </c>
      <c r="B261" s="27">
        <v>0</v>
      </c>
      <c r="C261" s="27">
        <v>0</v>
      </c>
    </row>
    <row r="262" spans="1:3" x14ac:dyDescent="0.55000000000000004">
      <c r="A262" s="27">
        <v>44385</v>
      </c>
      <c r="B262" s="27">
        <v>766664</v>
      </c>
      <c r="C262" s="27">
        <v>624225</v>
      </c>
    </row>
    <row r="263" spans="1:3" x14ac:dyDescent="0.55000000000000004">
      <c r="A263" s="27">
        <v>44385</v>
      </c>
      <c r="B263" s="27">
        <v>0</v>
      </c>
      <c r="C263" s="27">
        <v>0</v>
      </c>
    </row>
    <row r="264" spans="1:3" x14ac:dyDescent="0.55000000000000004">
      <c r="A264" s="27">
        <v>44385</v>
      </c>
      <c r="B264" s="27">
        <v>0</v>
      </c>
      <c r="C264" s="27">
        <v>0</v>
      </c>
    </row>
    <row r="265" spans="1:3" x14ac:dyDescent="0.55000000000000004">
      <c r="A265" s="27">
        <v>44386</v>
      </c>
      <c r="B265" s="27">
        <v>748997</v>
      </c>
      <c r="C265" s="27">
        <v>615591</v>
      </c>
    </row>
    <row r="266" spans="1:3" x14ac:dyDescent="0.55000000000000004">
      <c r="A266" s="27">
        <v>44386</v>
      </c>
      <c r="B266" s="27">
        <v>0</v>
      </c>
      <c r="C266" s="27">
        <v>0</v>
      </c>
    </row>
    <row r="267" spans="1:3" x14ac:dyDescent="0.55000000000000004">
      <c r="A267" s="27">
        <v>44386</v>
      </c>
      <c r="B267" s="27">
        <v>0</v>
      </c>
      <c r="C267" s="27">
        <v>0</v>
      </c>
    </row>
    <row r="268" spans="1:3" x14ac:dyDescent="0.55000000000000004">
      <c r="A268" s="27">
        <v>44387</v>
      </c>
      <c r="B268" s="27">
        <v>779950</v>
      </c>
      <c r="C268" s="27">
        <v>608387</v>
      </c>
    </row>
    <row r="269" spans="1:3" x14ac:dyDescent="0.55000000000000004">
      <c r="A269" s="27">
        <v>44387</v>
      </c>
      <c r="B269" s="27">
        <v>0</v>
      </c>
      <c r="C269" s="27">
        <v>0</v>
      </c>
    </row>
    <row r="270" spans="1:3" x14ac:dyDescent="0.55000000000000004">
      <c r="A270" s="27">
        <v>44387</v>
      </c>
      <c r="B270" s="27">
        <v>0</v>
      </c>
      <c r="C270" s="27">
        <v>0</v>
      </c>
    </row>
    <row r="271" spans="1:3" x14ac:dyDescent="0.55000000000000004">
      <c r="A271" s="27">
        <v>44388</v>
      </c>
      <c r="B271" s="27">
        <v>593464</v>
      </c>
      <c r="C271" s="27">
        <v>619122</v>
      </c>
    </row>
    <row r="272" spans="1:3" x14ac:dyDescent="0.55000000000000004">
      <c r="A272" s="27">
        <v>44388</v>
      </c>
      <c r="B272" s="27">
        <v>0</v>
      </c>
      <c r="C272" s="27">
        <v>0</v>
      </c>
    </row>
    <row r="273" spans="1:3" x14ac:dyDescent="0.55000000000000004">
      <c r="A273" s="27">
        <v>44388</v>
      </c>
      <c r="B273" s="27">
        <v>0</v>
      </c>
      <c r="C273" s="27">
        <v>0</v>
      </c>
    </row>
    <row r="274" spans="1:3" x14ac:dyDescent="0.55000000000000004">
      <c r="A274" s="27">
        <v>44389</v>
      </c>
      <c r="B274" s="27">
        <v>640244</v>
      </c>
      <c r="C274" s="27">
        <v>649126</v>
      </c>
    </row>
    <row r="275" spans="1:3" x14ac:dyDescent="0.55000000000000004">
      <c r="A275" s="27">
        <v>44389</v>
      </c>
      <c r="B275" s="27">
        <v>0</v>
      </c>
      <c r="C275" s="27">
        <v>0</v>
      </c>
    </row>
    <row r="276" spans="1:3" x14ac:dyDescent="0.55000000000000004">
      <c r="A276" s="27">
        <v>44389</v>
      </c>
      <c r="B276" s="27">
        <v>0</v>
      </c>
      <c r="C276" s="27">
        <v>0</v>
      </c>
    </row>
    <row r="277" spans="1:3" x14ac:dyDescent="0.55000000000000004">
      <c r="A277" s="27">
        <v>44390</v>
      </c>
      <c r="B277" s="27">
        <v>654154</v>
      </c>
      <c r="C277" s="27">
        <v>632824</v>
      </c>
    </row>
    <row r="278" spans="1:3" x14ac:dyDescent="0.55000000000000004">
      <c r="A278" s="27">
        <v>44390</v>
      </c>
      <c r="B278" s="27">
        <v>0</v>
      </c>
      <c r="C278" s="27">
        <v>0</v>
      </c>
    </row>
    <row r="279" spans="1:3" x14ac:dyDescent="0.55000000000000004">
      <c r="A279" s="27">
        <v>44390</v>
      </c>
      <c r="B279" s="27">
        <v>0</v>
      </c>
      <c r="C279" s="27">
        <v>0</v>
      </c>
    </row>
    <row r="280" spans="1:3" x14ac:dyDescent="0.55000000000000004">
      <c r="A280" s="27">
        <v>44391</v>
      </c>
      <c r="B280" s="27">
        <v>640635</v>
      </c>
      <c r="C280" s="27">
        <v>638300</v>
      </c>
    </row>
    <row r="281" spans="1:3" x14ac:dyDescent="0.55000000000000004">
      <c r="A281" s="27">
        <v>44391</v>
      </c>
      <c r="B281" s="27">
        <v>0</v>
      </c>
      <c r="C281" s="27">
        <v>0</v>
      </c>
    </row>
    <row r="282" spans="1:3" x14ac:dyDescent="0.55000000000000004">
      <c r="A282" s="27">
        <v>44391</v>
      </c>
      <c r="B282" s="27">
        <v>0</v>
      </c>
      <c r="C282" s="27">
        <v>0</v>
      </c>
    </row>
    <row r="283" spans="1:3" x14ac:dyDescent="0.55000000000000004">
      <c r="A283" s="27">
        <v>44392</v>
      </c>
      <c r="B283" s="27">
        <v>622676</v>
      </c>
      <c r="C283" s="27">
        <v>611657</v>
      </c>
    </row>
    <row r="284" spans="1:3" x14ac:dyDescent="0.55000000000000004">
      <c r="A284" s="27">
        <v>44392</v>
      </c>
      <c r="B284" s="27">
        <v>0</v>
      </c>
      <c r="C284" s="27">
        <v>0</v>
      </c>
    </row>
    <row r="285" spans="1:3" x14ac:dyDescent="0.55000000000000004">
      <c r="A285" s="27">
        <v>44392</v>
      </c>
      <c r="B285" s="27">
        <v>0</v>
      </c>
      <c r="C285" s="27">
        <v>0</v>
      </c>
    </row>
    <row r="286" spans="1:3" x14ac:dyDescent="0.55000000000000004">
      <c r="A286" s="27">
        <v>44393</v>
      </c>
      <c r="B286" s="27">
        <v>624436</v>
      </c>
      <c r="C286" s="27">
        <v>580741</v>
      </c>
    </row>
    <row r="287" spans="1:3" x14ac:dyDescent="0.55000000000000004">
      <c r="A287" s="27">
        <v>44393</v>
      </c>
      <c r="B287" s="27">
        <v>0</v>
      </c>
      <c r="C287" s="27">
        <v>0</v>
      </c>
    </row>
    <row r="288" spans="1:3" x14ac:dyDescent="0.55000000000000004">
      <c r="A288" s="27">
        <v>44393</v>
      </c>
      <c r="B288" s="27">
        <v>0</v>
      </c>
      <c r="C288" s="27">
        <v>0</v>
      </c>
    </row>
    <row r="289" spans="1:3" x14ac:dyDescent="0.55000000000000004">
      <c r="A289" s="27">
        <v>44394</v>
      </c>
      <c r="B289" s="27">
        <v>625027</v>
      </c>
      <c r="C289" s="27">
        <v>604571</v>
      </c>
    </row>
    <row r="290" spans="1:3" x14ac:dyDescent="0.55000000000000004">
      <c r="A290" s="27">
        <v>44394</v>
      </c>
      <c r="B290" s="27">
        <v>0</v>
      </c>
      <c r="C290" s="27">
        <v>0</v>
      </c>
    </row>
    <row r="291" spans="1:3" x14ac:dyDescent="0.55000000000000004">
      <c r="A291" s="27">
        <v>44394</v>
      </c>
      <c r="B291" s="27">
        <v>0</v>
      </c>
      <c r="C291" s="27">
        <v>0</v>
      </c>
    </row>
    <row r="292" spans="1:3" x14ac:dyDescent="0.55000000000000004">
      <c r="A292" s="27">
        <v>44395</v>
      </c>
      <c r="B292" s="27">
        <v>485505</v>
      </c>
      <c r="C292" s="27">
        <v>639777</v>
      </c>
    </row>
    <row r="293" spans="1:3" x14ac:dyDescent="0.55000000000000004">
      <c r="A293" s="27">
        <v>44395</v>
      </c>
      <c r="B293" s="27">
        <v>0</v>
      </c>
      <c r="C293" s="27">
        <v>0</v>
      </c>
    </row>
    <row r="294" spans="1:3" x14ac:dyDescent="0.55000000000000004">
      <c r="A294" s="27">
        <v>44395</v>
      </c>
      <c r="B294" s="27">
        <v>0</v>
      </c>
      <c r="C294" s="27">
        <v>0</v>
      </c>
    </row>
    <row r="295" spans="1:3" x14ac:dyDescent="0.55000000000000004">
      <c r="A295" s="27">
        <v>44396</v>
      </c>
      <c r="B295" s="27">
        <v>385056</v>
      </c>
      <c r="C295" s="27">
        <v>634009</v>
      </c>
    </row>
    <row r="296" spans="1:3" x14ac:dyDescent="0.55000000000000004">
      <c r="A296" s="27">
        <v>44396</v>
      </c>
      <c r="B296" s="27">
        <v>0</v>
      </c>
      <c r="C296" s="27">
        <v>0</v>
      </c>
    </row>
    <row r="297" spans="1:3" x14ac:dyDescent="0.55000000000000004">
      <c r="A297" s="27">
        <v>44396</v>
      </c>
      <c r="B297" s="27">
        <v>0</v>
      </c>
      <c r="C297" s="27">
        <v>0</v>
      </c>
    </row>
    <row r="298" spans="1:3" x14ac:dyDescent="0.55000000000000004">
      <c r="A298" s="27">
        <v>44397</v>
      </c>
      <c r="B298" s="27">
        <v>510372</v>
      </c>
      <c r="C298" s="27">
        <v>557522</v>
      </c>
    </row>
    <row r="299" spans="1:3" x14ac:dyDescent="0.55000000000000004">
      <c r="A299" s="27">
        <v>44397</v>
      </c>
      <c r="B299" s="27">
        <v>0</v>
      </c>
      <c r="C299" s="27">
        <v>0</v>
      </c>
    </row>
    <row r="300" spans="1:3" x14ac:dyDescent="0.55000000000000004">
      <c r="A300" s="27">
        <v>44397</v>
      </c>
      <c r="B300" s="27">
        <v>0</v>
      </c>
      <c r="C300" s="27">
        <v>0</v>
      </c>
    </row>
    <row r="301" spans="1:3" x14ac:dyDescent="0.55000000000000004">
      <c r="A301" s="27">
        <v>44398</v>
      </c>
      <c r="B301" s="27">
        <v>419840</v>
      </c>
      <c r="C301" s="27">
        <v>557550</v>
      </c>
    </row>
    <row r="302" spans="1:3" x14ac:dyDescent="0.55000000000000004">
      <c r="A302" s="27">
        <v>44398</v>
      </c>
      <c r="B302" s="27">
        <v>0</v>
      </c>
      <c r="C302" s="27">
        <v>0</v>
      </c>
    </row>
    <row r="303" spans="1:3" x14ac:dyDescent="0.55000000000000004">
      <c r="A303" s="27">
        <v>44398</v>
      </c>
      <c r="B303" s="27">
        <v>0</v>
      </c>
      <c r="C303" s="27">
        <v>0</v>
      </c>
    </row>
    <row r="304" spans="1:3" x14ac:dyDescent="0.55000000000000004">
      <c r="A304" s="27">
        <v>44399</v>
      </c>
      <c r="B304" s="27">
        <v>191483</v>
      </c>
      <c r="C304" s="27">
        <v>247207</v>
      </c>
    </row>
    <row r="305" spans="1:3" x14ac:dyDescent="0.55000000000000004">
      <c r="A305" s="27">
        <v>44399</v>
      </c>
      <c r="B305" s="27">
        <v>0</v>
      </c>
      <c r="C305" s="27">
        <v>0</v>
      </c>
    </row>
    <row r="306" spans="1:3" x14ac:dyDescent="0.55000000000000004">
      <c r="A306" s="27">
        <v>44399</v>
      </c>
      <c r="B306" s="27">
        <v>0</v>
      </c>
      <c r="C306" s="27">
        <v>0</v>
      </c>
    </row>
    <row r="307" spans="1:3" x14ac:dyDescent="0.55000000000000004">
      <c r="A307" s="27">
        <v>44400</v>
      </c>
      <c r="B307" s="27">
        <v>137827</v>
      </c>
      <c r="C307" s="27">
        <v>175386</v>
      </c>
    </row>
    <row r="308" spans="1:3" x14ac:dyDescent="0.55000000000000004">
      <c r="A308" s="27">
        <v>44400</v>
      </c>
      <c r="B308" s="27">
        <v>0</v>
      </c>
      <c r="C308" s="27">
        <v>0</v>
      </c>
    </row>
    <row r="309" spans="1:3" x14ac:dyDescent="0.55000000000000004">
      <c r="A309" s="27">
        <v>44400</v>
      </c>
      <c r="B309" s="27">
        <v>0</v>
      </c>
      <c r="C309" s="27">
        <v>0</v>
      </c>
    </row>
    <row r="310" spans="1:3" x14ac:dyDescent="0.55000000000000004">
      <c r="A310" s="27">
        <v>44401</v>
      </c>
      <c r="B310" s="27">
        <v>268647</v>
      </c>
      <c r="C310" s="27">
        <v>555284</v>
      </c>
    </row>
    <row r="311" spans="1:3" x14ac:dyDescent="0.55000000000000004">
      <c r="A311" s="27">
        <v>44401</v>
      </c>
      <c r="B311" s="27">
        <v>0</v>
      </c>
      <c r="C311" s="27">
        <v>0</v>
      </c>
    </row>
    <row r="312" spans="1:3" x14ac:dyDescent="0.55000000000000004">
      <c r="A312" s="27">
        <v>44401</v>
      </c>
      <c r="B312" s="27">
        <v>0</v>
      </c>
      <c r="C312" s="27">
        <v>0</v>
      </c>
    </row>
    <row r="313" spans="1:3" x14ac:dyDescent="0.55000000000000004">
      <c r="A313" s="27">
        <v>44402</v>
      </c>
      <c r="B313" s="27">
        <v>228507</v>
      </c>
      <c r="C313" s="27">
        <v>483957</v>
      </c>
    </row>
    <row r="314" spans="1:3" x14ac:dyDescent="0.55000000000000004">
      <c r="A314" s="27">
        <v>44402</v>
      </c>
      <c r="B314" s="27">
        <v>0</v>
      </c>
      <c r="C314" s="27">
        <v>0</v>
      </c>
    </row>
    <row r="315" spans="1:3" x14ac:dyDescent="0.55000000000000004">
      <c r="A315" s="27">
        <v>44402</v>
      </c>
      <c r="B315" s="27">
        <v>0</v>
      </c>
      <c r="C315" s="27">
        <v>0</v>
      </c>
    </row>
    <row r="316" spans="1:3" x14ac:dyDescent="0.55000000000000004">
      <c r="A316" s="27">
        <v>44403</v>
      </c>
      <c r="B316" s="27">
        <v>257124</v>
      </c>
      <c r="C316" s="27">
        <v>469647</v>
      </c>
    </row>
    <row r="317" spans="1:3" x14ac:dyDescent="0.55000000000000004">
      <c r="A317" s="27">
        <v>44403</v>
      </c>
      <c r="B317" s="27">
        <v>0</v>
      </c>
      <c r="C317" s="27">
        <v>0</v>
      </c>
    </row>
    <row r="318" spans="1:3" x14ac:dyDescent="0.55000000000000004">
      <c r="A318" s="27">
        <v>44403</v>
      </c>
      <c r="B318" s="27">
        <v>0</v>
      </c>
      <c r="C318" s="27">
        <v>0</v>
      </c>
    </row>
  </sheetData>
  <sortState xmlns:xlrd2="http://schemas.microsoft.com/office/spreadsheetml/2017/richdata2" ref="A1:C318">
    <sortCondition ref="A1:A318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8"/>
      <c r="C1" s="119"/>
      <c r="D1" s="119"/>
      <c r="E1" s="119"/>
      <c r="F1" s="119"/>
      <c r="G1" s="119"/>
      <c r="H1" s="119"/>
      <c r="I1" s="119"/>
    </row>
    <row r="2" spans="1:9" ht="28.5" customHeight="1" x14ac:dyDescent="0.55000000000000004">
      <c r="B2" s="120" t="s">
        <v>228</v>
      </c>
      <c r="C2" s="119"/>
      <c r="D2" s="119"/>
      <c r="E2" s="119"/>
      <c r="F2" s="119"/>
      <c r="G2" s="119"/>
      <c r="H2" s="119"/>
      <c r="I2" s="119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1" t="s">
        <v>180</v>
      </c>
      <c r="C4" s="132" t="s">
        <v>381</v>
      </c>
      <c r="D4" s="133" t="s">
        <v>382</v>
      </c>
      <c r="E4" s="134" t="s">
        <v>383</v>
      </c>
      <c r="F4" s="135"/>
      <c r="G4" s="123" t="s">
        <v>384</v>
      </c>
      <c r="H4" s="123" t="s">
        <v>385</v>
      </c>
      <c r="I4" s="19"/>
    </row>
    <row r="5" spans="1:9" ht="13.25" customHeight="1" x14ac:dyDescent="0.55000000000000004">
      <c r="B5" s="122"/>
      <c r="C5" s="136"/>
      <c r="D5" s="137"/>
      <c r="E5" s="138" t="s">
        <v>386</v>
      </c>
      <c r="F5" s="139" t="s">
        <v>387</v>
      </c>
      <c r="G5" s="124"/>
      <c r="H5" s="124"/>
      <c r="I5" s="19"/>
    </row>
    <row r="6" spans="1:9" ht="12" customHeight="1" x14ac:dyDescent="0.55000000000000004">
      <c r="A6" s="15" t="s">
        <v>181</v>
      </c>
      <c r="B6" s="20" t="s">
        <v>229</v>
      </c>
      <c r="C6" s="140">
        <v>43265</v>
      </c>
      <c r="D6" s="140">
        <v>837785</v>
      </c>
      <c r="E6" s="140">
        <v>1073</v>
      </c>
      <c r="F6" s="141">
        <v>6</v>
      </c>
      <c r="G6" s="140">
        <v>40683</v>
      </c>
      <c r="H6" s="140">
        <v>1423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40">
        <v>2619</v>
      </c>
      <c r="D7" s="140">
        <v>54873</v>
      </c>
      <c r="E7" s="141">
        <v>55</v>
      </c>
      <c r="F7" s="141">
        <v>1</v>
      </c>
      <c r="G7" s="140">
        <v>2533</v>
      </c>
      <c r="H7" s="141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40">
        <v>1923</v>
      </c>
      <c r="D8" s="140">
        <v>92171</v>
      </c>
      <c r="E8" s="141">
        <v>101</v>
      </c>
      <c r="F8" s="141">
        <v>0</v>
      </c>
      <c r="G8" s="140">
        <v>1775</v>
      </c>
      <c r="H8" s="141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40">
        <v>9685</v>
      </c>
      <c r="D9" s="140">
        <v>169162</v>
      </c>
      <c r="E9" s="141">
        <v>201</v>
      </c>
      <c r="F9" s="141">
        <v>2</v>
      </c>
      <c r="G9" s="140">
        <v>9386</v>
      </c>
      <c r="H9" s="141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41">
        <v>996</v>
      </c>
      <c r="D10" s="140">
        <v>17192</v>
      </c>
      <c r="E10" s="141">
        <v>32</v>
      </c>
      <c r="F10" s="141">
        <v>1</v>
      </c>
      <c r="G10" s="141">
        <v>944</v>
      </c>
      <c r="H10" s="141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40">
        <v>2092</v>
      </c>
      <c r="D11" s="140">
        <v>70383</v>
      </c>
      <c r="E11" s="141">
        <v>22</v>
      </c>
      <c r="F11" s="141">
        <v>0</v>
      </c>
      <c r="G11" s="140">
        <v>2023</v>
      </c>
      <c r="H11" s="14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40">
        <v>5378</v>
      </c>
      <c r="D12" s="140">
        <v>303580</v>
      </c>
      <c r="E12" s="141">
        <v>241</v>
      </c>
      <c r="F12" s="141">
        <v>10</v>
      </c>
      <c r="G12" s="140">
        <v>4975</v>
      </c>
      <c r="H12" s="141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40">
        <v>11611</v>
      </c>
      <c r="D13" s="140">
        <v>34583</v>
      </c>
      <c r="E13" s="141">
        <v>532</v>
      </c>
      <c r="F13" s="141">
        <v>5</v>
      </c>
      <c r="G13" s="140">
        <v>10913</v>
      </c>
      <c r="H13" s="141">
        <v>166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40">
        <v>7682</v>
      </c>
      <c r="D14" s="140">
        <v>322306</v>
      </c>
      <c r="E14" s="141">
        <v>340</v>
      </c>
      <c r="F14" s="141">
        <v>8</v>
      </c>
      <c r="G14" s="140">
        <v>7258</v>
      </c>
      <c r="H14" s="141">
        <v>84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40">
        <v>8325</v>
      </c>
      <c r="D15" s="140">
        <v>209397</v>
      </c>
      <c r="E15" s="141">
        <v>186</v>
      </c>
      <c r="F15" s="141">
        <v>2</v>
      </c>
      <c r="G15" s="140">
        <v>7984</v>
      </c>
      <c r="H15" s="141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40">
        <v>52728</v>
      </c>
      <c r="D16" s="140">
        <v>1055907</v>
      </c>
      <c r="E16" s="140">
        <v>4211</v>
      </c>
      <c r="F16" s="141">
        <v>37</v>
      </c>
      <c r="G16" s="140">
        <v>47671</v>
      </c>
      <c r="H16" s="141">
        <v>846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40">
        <v>46075</v>
      </c>
      <c r="D17" s="140">
        <v>761920</v>
      </c>
      <c r="E17" s="140">
        <v>2779</v>
      </c>
      <c r="F17" s="141">
        <v>21</v>
      </c>
      <c r="G17" s="140">
        <v>42567</v>
      </c>
      <c r="H17" s="141">
        <v>729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40">
        <v>200720</v>
      </c>
      <c r="D18" s="140">
        <v>2741489</v>
      </c>
      <c r="E18" s="140">
        <v>12831</v>
      </c>
      <c r="F18" s="141">
        <v>78</v>
      </c>
      <c r="G18" s="140">
        <v>185612</v>
      </c>
      <c r="H18" s="140">
        <v>2277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40">
        <v>77379</v>
      </c>
      <c r="D19" s="140">
        <v>1133676</v>
      </c>
      <c r="E19" s="140">
        <v>4514</v>
      </c>
      <c r="F19" s="141">
        <v>59</v>
      </c>
      <c r="G19" s="140">
        <v>71885</v>
      </c>
      <c r="H19" s="141">
        <v>980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40">
        <v>3773</v>
      </c>
      <c r="D20" s="140">
        <v>189016</v>
      </c>
      <c r="E20" s="141">
        <v>225</v>
      </c>
      <c r="F20" s="141">
        <v>3</v>
      </c>
      <c r="G20" s="140">
        <v>3494</v>
      </c>
      <c r="H20" s="141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40">
        <v>2171</v>
      </c>
      <c r="D21" s="140">
        <v>79872</v>
      </c>
      <c r="E21" s="141">
        <v>103</v>
      </c>
      <c r="F21" s="141">
        <v>4</v>
      </c>
      <c r="G21" s="140">
        <v>2030</v>
      </c>
      <c r="H21" s="141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40">
        <v>4621</v>
      </c>
      <c r="D22" s="140">
        <v>133283</v>
      </c>
      <c r="E22" s="141">
        <v>463</v>
      </c>
      <c r="F22" s="141">
        <v>1</v>
      </c>
      <c r="G22" s="140">
        <v>4033</v>
      </c>
      <c r="H22" s="141">
        <v>116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40">
        <v>1490</v>
      </c>
      <c r="D23" s="140">
        <v>76581</v>
      </c>
      <c r="E23" s="141">
        <v>84</v>
      </c>
      <c r="F23" s="141">
        <v>0</v>
      </c>
      <c r="G23" s="140">
        <v>1370</v>
      </c>
      <c r="H23" s="141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40">
        <v>2268</v>
      </c>
      <c r="D24" s="140">
        <v>69775</v>
      </c>
      <c r="E24" s="141">
        <v>86</v>
      </c>
      <c r="F24" s="141">
        <v>0</v>
      </c>
      <c r="G24" s="140">
        <v>2161</v>
      </c>
      <c r="H24" s="141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40">
        <v>5150</v>
      </c>
      <c r="D25" s="140">
        <v>221648</v>
      </c>
      <c r="E25" s="141">
        <v>69</v>
      </c>
      <c r="F25" s="141">
        <v>0</v>
      </c>
      <c r="G25" s="140">
        <v>5062</v>
      </c>
      <c r="H25" s="141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40">
        <v>9656</v>
      </c>
      <c r="D26" s="140">
        <v>288055</v>
      </c>
      <c r="E26" s="141">
        <v>111</v>
      </c>
      <c r="F26" s="141">
        <v>2</v>
      </c>
      <c r="G26" s="140">
        <v>9357</v>
      </c>
      <c r="H26" s="141">
        <v>188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40">
        <v>10262</v>
      </c>
      <c r="D27" s="140">
        <v>437255</v>
      </c>
      <c r="E27" s="141">
        <v>547</v>
      </c>
      <c r="F27" s="141">
        <v>2</v>
      </c>
      <c r="G27" s="140">
        <v>9561</v>
      </c>
      <c r="H27" s="141">
        <v>154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40">
        <v>52738</v>
      </c>
      <c r="D28" s="140">
        <v>904584</v>
      </c>
      <c r="E28" s="141">
        <v>977</v>
      </c>
      <c r="F28" s="141">
        <v>10</v>
      </c>
      <c r="G28" s="140">
        <v>50758</v>
      </c>
      <c r="H28" s="140">
        <v>1003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40">
        <v>5594</v>
      </c>
      <c r="D29" s="140">
        <v>156553</v>
      </c>
      <c r="E29" s="141">
        <v>181</v>
      </c>
      <c r="F29" s="141">
        <v>2</v>
      </c>
      <c r="G29" s="140">
        <v>5440</v>
      </c>
      <c r="H29" s="141">
        <v>114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40">
        <v>5805</v>
      </c>
      <c r="D30" s="140">
        <v>166453</v>
      </c>
      <c r="E30" s="141">
        <v>141</v>
      </c>
      <c r="F30" s="141">
        <v>1</v>
      </c>
      <c r="G30" s="140">
        <v>5571</v>
      </c>
      <c r="H30" s="141">
        <v>93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40">
        <v>17531</v>
      </c>
      <c r="D31" s="140">
        <v>304370</v>
      </c>
      <c r="E31" s="141">
        <v>466</v>
      </c>
      <c r="F31" s="141">
        <v>8</v>
      </c>
      <c r="G31" s="140">
        <v>16740</v>
      </c>
      <c r="H31" s="141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40">
        <v>109742</v>
      </c>
      <c r="D32" s="140">
        <v>2402057</v>
      </c>
      <c r="E32" s="140">
        <v>3517</v>
      </c>
      <c r="F32" s="141">
        <v>158</v>
      </c>
      <c r="G32" s="140">
        <v>102620</v>
      </c>
      <c r="H32" s="140">
        <v>2719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40">
        <v>42525</v>
      </c>
      <c r="D33" s="140">
        <v>544463</v>
      </c>
      <c r="E33" s="141">
        <v>888</v>
      </c>
      <c r="F33" s="141">
        <v>15</v>
      </c>
      <c r="G33" s="140">
        <v>40322</v>
      </c>
      <c r="H33" s="140">
        <v>1315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40">
        <v>8778</v>
      </c>
      <c r="D34" s="140">
        <v>183125</v>
      </c>
      <c r="E34" s="141">
        <v>238</v>
      </c>
      <c r="F34" s="141">
        <v>6</v>
      </c>
      <c r="G34" s="140">
        <v>8407</v>
      </c>
      <c r="H34" s="141">
        <v>133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40">
        <v>2813</v>
      </c>
      <c r="D35" s="140">
        <v>43605</v>
      </c>
      <c r="E35" s="141">
        <v>74</v>
      </c>
      <c r="F35" s="141">
        <v>2</v>
      </c>
      <c r="G35" s="140">
        <v>2629</v>
      </c>
      <c r="H35" s="141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41">
        <v>658</v>
      </c>
      <c r="D36" s="140">
        <v>94011</v>
      </c>
      <c r="E36" s="141">
        <v>125</v>
      </c>
      <c r="F36" s="141">
        <v>1</v>
      </c>
      <c r="G36" s="141">
        <v>496</v>
      </c>
      <c r="H36" s="141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41">
        <v>675</v>
      </c>
      <c r="D37" s="140">
        <v>33691</v>
      </c>
      <c r="E37" s="141">
        <v>106</v>
      </c>
      <c r="F37" s="141">
        <v>0</v>
      </c>
      <c r="G37" s="141">
        <v>567</v>
      </c>
      <c r="H37" s="141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40">
        <v>7891</v>
      </c>
      <c r="D38" s="140">
        <v>178588</v>
      </c>
      <c r="E38" s="141">
        <v>104</v>
      </c>
      <c r="F38" s="141">
        <v>1</v>
      </c>
      <c r="G38" s="140">
        <v>7518</v>
      </c>
      <c r="H38" s="141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40">
        <v>11846</v>
      </c>
      <c r="D39" s="140">
        <v>578001</v>
      </c>
      <c r="E39" s="141">
        <v>160</v>
      </c>
      <c r="F39" s="141">
        <v>3</v>
      </c>
      <c r="G39" s="140">
        <v>11468</v>
      </c>
      <c r="H39" s="141">
        <v>179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40">
        <v>3218</v>
      </c>
      <c r="D40" s="140">
        <v>128696</v>
      </c>
      <c r="E40" s="141">
        <v>40</v>
      </c>
      <c r="F40" s="141">
        <v>0</v>
      </c>
      <c r="G40" s="140">
        <v>3098</v>
      </c>
      <c r="H40" s="141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40">
        <v>1741</v>
      </c>
      <c r="D41" s="140">
        <v>70065</v>
      </c>
      <c r="E41" s="141">
        <v>54</v>
      </c>
      <c r="F41" s="141">
        <v>0</v>
      </c>
      <c r="G41" s="140">
        <v>1625</v>
      </c>
      <c r="H41" s="14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40">
        <v>2163</v>
      </c>
      <c r="D42" s="140">
        <v>92055</v>
      </c>
      <c r="E42" s="141">
        <v>38</v>
      </c>
      <c r="F42" s="141">
        <v>0</v>
      </c>
      <c r="G42" s="140">
        <v>2097</v>
      </c>
      <c r="H42" s="141">
        <v>32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40">
        <v>2851</v>
      </c>
      <c r="D43" s="140">
        <v>102935</v>
      </c>
      <c r="E43" s="141">
        <v>73</v>
      </c>
      <c r="F43" s="141">
        <v>3</v>
      </c>
      <c r="G43" s="140">
        <v>2701</v>
      </c>
      <c r="H43" s="141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40">
        <v>1999</v>
      </c>
      <c r="D44" s="140">
        <v>62096</v>
      </c>
      <c r="E44" s="141">
        <v>58</v>
      </c>
      <c r="F44" s="141">
        <v>4</v>
      </c>
      <c r="G44" s="140">
        <v>1912</v>
      </c>
      <c r="H44" s="141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40">
        <v>37381</v>
      </c>
      <c r="D45" s="140">
        <v>895642</v>
      </c>
      <c r="E45" s="140">
        <v>1045</v>
      </c>
      <c r="F45" s="141">
        <v>11</v>
      </c>
      <c r="G45" s="140">
        <v>35636</v>
      </c>
      <c r="H45" s="141">
        <v>529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40">
        <v>2641</v>
      </c>
      <c r="D46" s="140">
        <v>61817</v>
      </c>
      <c r="E46" s="141">
        <v>55</v>
      </c>
      <c r="F46" s="141">
        <v>0</v>
      </c>
      <c r="G46" s="140">
        <v>2596</v>
      </c>
      <c r="H46" s="141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40">
        <v>3340</v>
      </c>
      <c r="D47" s="140">
        <v>133654</v>
      </c>
      <c r="E47" s="141">
        <v>90</v>
      </c>
      <c r="F47" s="141">
        <v>0</v>
      </c>
      <c r="G47" s="140">
        <v>3182</v>
      </c>
      <c r="H47" s="14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40">
        <v>6661</v>
      </c>
      <c r="D48" s="140">
        <v>83776</v>
      </c>
      <c r="E48" s="141">
        <v>141</v>
      </c>
      <c r="F48" s="141">
        <v>0</v>
      </c>
      <c r="G48" s="140">
        <v>6399</v>
      </c>
      <c r="H48" s="141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40">
        <v>3570</v>
      </c>
      <c r="D49" s="140">
        <v>181308</v>
      </c>
      <c r="E49" s="141">
        <v>57</v>
      </c>
      <c r="F49" s="141">
        <v>0</v>
      </c>
      <c r="G49" s="140">
        <v>3449</v>
      </c>
      <c r="H49" s="141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40">
        <v>3167</v>
      </c>
      <c r="D50" s="140">
        <v>45406</v>
      </c>
      <c r="E50" s="141">
        <v>51</v>
      </c>
      <c r="F50" s="141">
        <v>0</v>
      </c>
      <c r="G50" s="140">
        <v>3078</v>
      </c>
      <c r="H50" s="14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40">
        <v>3860</v>
      </c>
      <c r="D51" s="140">
        <v>116341</v>
      </c>
      <c r="E51" s="141">
        <v>93</v>
      </c>
      <c r="F51" s="141">
        <v>2</v>
      </c>
      <c r="G51" s="140">
        <v>3754</v>
      </c>
      <c r="H51" s="141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40">
        <v>22847</v>
      </c>
      <c r="D52" s="140">
        <v>275498</v>
      </c>
      <c r="E52" s="140">
        <v>1215</v>
      </c>
      <c r="F52" s="141">
        <v>45</v>
      </c>
      <c r="G52" s="140">
        <v>21376</v>
      </c>
      <c r="H52" s="141">
        <v>233</v>
      </c>
      <c r="I52" s="25"/>
    </row>
    <row r="53" spans="1:9" ht="12" customHeight="1" x14ac:dyDescent="0.55000000000000004">
      <c r="B53" s="22" t="s">
        <v>276</v>
      </c>
      <c r="C53" s="141">
        <v>149</v>
      </c>
      <c r="D53" s="142" t="s">
        <v>388</v>
      </c>
      <c r="E53" s="141">
        <v>0</v>
      </c>
      <c r="F53" s="142" t="s">
        <v>388</v>
      </c>
      <c r="G53" s="141">
        <v>149</v>
      </c>
      <c r="H53" s="142" t="s">
        <v>388</v>
      </c>
      <c r="I53" s="25"/>
    </row>
    <row r="54" spans="1:9" ht="12" customHeight="1" x14ac:dyDescent="0.55000000000000004">
      <c r="B54" s="21" t="s">
        <v>164</v>
      </c>
      <c r="C54" s="140">
        <v>872053</v>
      </c>
      <c r="D54" s="140">
        <v>17138699</v>
      </c>
      <c r="E54" s="140">
        <v>38793</v>
      </c>
      <c r="F54" s="141">
        <v>514</v>
      </c>
      <c r="G54" s="140">
        <v>816865</v>
      </c>
      <c r="H54" s="140">
        <v>15131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15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5" t="s">
        <v>326</v>
      </c>
      <c r="B1" s="95"/>
      <c r="C1" s="95"/>
      <c r="D1" s="95"/>
      <c r="E1" s="95"/>
      <c r="F1" s="95"/>
      <c r="G1" s="95"/>
      <c r="H1" s="95"/>
      <c r="I1" s="95"/>
      <c r="J1" s="95"/>
      <c r="K1" s="95"/>
    </row>
    <row r="2" spans="1:11" x14ac:dyDescent="0.55000000000000004">
      <c r="A2" s="95"/>
      <c r="B2" s="95"/>
      <c r="C2" s="95"/>
      <c r="D2" s="95"/>
      <c r="E2" s="95"/>
      <c r="F2" s="95"/>
      <c r="G2" s="95"/>
      <c r="H2" s="95"/>
      <c r="I2" s="95"/>
      <c r="J2" s="95"/>
      <c r="K2" s="96" t="str">
        <f>"（" &amp; TEXT(MAX(A3:A112)+1,"m月d日") &amp; "公表時点）"</f>
        <v>（7月27日公表時点）</v>
      </c>
    </row>
    <row r="3" spans="1:11" x14ac:dyDescent="0.55000000000000004">
      <c r="A3" s="128" t="s">
        <v>327</v>
      </c>
      <c r="B3" s="128" t="s">
        <v>297</v>
      </c>
      <c r="C3" s="128" t="s">
        <v>298</v>
      </c>
      <c r="D3" s="127" t="s">
        <v>328</v>
      </c>
      <c r="E3" s="127"/>
      <c r="F3" s="127"/>
      <c r="G3" s="127"/>
      <c r="H3" s="127" t="s">
        <v>329</v>
      </c>
      <c r="I3" s="127"/>
      <c r="J3" s="127"/>
      <c r="K3" s="127"/>
    </row>
    <row r="4" spans="1:11" x14ac:dyDescent="0.55000000000000004">
      <c r="A4" s="128"/>
      <c r="B4" s="128"/>
      <c r="C4" s="128"/>
      <c r="D4" s="126" t="s">
        <v>299</v>
      </c>
      <c r="E4" s="126"/>
      <c r="F4" s="126" t="s">
        <v>300</v>
      </c>
      <c r="G4" s="126"/>
      <c r="H4" s="126" t="s">
        <v>299</v>
      </c>
      <c r="I4" s="126"/>
      <c r="J4" s="126" t="s">
        <v>300</v>
      </c>
      <c r="K4" s="126"/>
    </row>
    <row r="5" spans="1:11" x14ac:dyDescent="0.55000000000000004">
      <c r="A5" s="128"/>
      <c r="B5" s="128"/>
      <c r="C5" s="128"/>
      <c r="D5" s="97" t="s">
        <v>301</v>
      </c>
      <c r="E5" s="97" t="s">
        <v>302</v>
      </c>
      <c r="F5" s="97" t="s">
        <v>301</v>
      </c>
      <c r="G5" s="97" t="s">
        <v>302</v>
      </c>
      <c r="H5" s="97" t="s">
        <v>301</v>
      </c>
      <c r="I5" s="97" t="s">
        <v>302</v>
      </c>
      <c r="J5" s="97" t="s">
        <v>301</v>
      </c>
      <c r="K5" s="97" t="s">
        <v>302</v>
      </c>
    </row>
    <row r="6" spans="1:11" x14ac:dyDescent="0.55000000000000004">
      <c r="A6" s="125" t="s">
        <v>287</v>
      </c>
      <c r="B6" s="126"/>
      <c r="C6" s="67">
        <f t="shared" ref="C6:C43" ca="1" si="0">SUM(D6:G6)</f>
        <v>67233472</v>
      </c>
      <c r="D6" s="67">
        <f ca="1">SUM(OFFSET(D$6,1,0,MAX($A$6:$A112)-DATE(2021,4,12)+1,1))</f>
        <v>37753169</v>
      </c>
      <c r="E6" s="67">
        <f ca="1">SUM(OFFSET(E$6,1,0,MAX($A$6:$A112)-DATE(2021,4,12)+1,1))</f>
        <v>2675448</v>
      </c>
      <c r="F6" s="67">
        <f ca="1">SUM(OFFSET(F$6,1,0,MAX($A$6:$A112)-DATE(2021,4,12)+1,1))</f>
        <v>25887707</v>
      </c>
      <c r="G6" s="67">
        <f ca="1">SUM(OFFSET(G$6,1,0,MAX($A$6:$A112)-DATE(2021,4,12)+1,1))</f>
        <v>917148</v>
      </c>
      <c r="H6" s="67">
        <f ca="1">SUM(OFFSET(H$6,1,0,MAX($A$6:$A112)-DATE(2021,4,12)+1,1))</f>
        <v>29214553</v>
      </c>
      <c r="I6" s="67">
        <f ca="1">SUM(OFFSET(I$6,1,0,MAX($A$6:$A112)-DATE(2021,4,12)+1,1))</f>
        <v>803296</v>
      </c>
      <c r="J6" s="67">
        <f ca="1">SUM(OFFSET(J$6,1,0,MAX($A$6:$A112)-DATE(2021,4,12)+1,1))</f>
        <v>23532023</v>
      </c>
      <c r="K6" s="67">
        <f ca="1">SUM(OFFSET(K$6,1,0,MAX($A$6:$A112)-DATE(2021,4,12)+1,1))</f>
        <v>671205</v>
      </c>
    </row>
    <row r="7" spans="1:11" x14ac:dyDescent="0.55000000000000004">
      <c r="A7" s="104">
        <v>44403</v>
      </c>
      <c r="B7" s="105" t="str">
        <f t="shared" ref="B7:B33" si="1">"(" &amp; TEXT(A7,"aaa") &amp; ")"</f>
        <v>(月)</v>
      </c>
      <c r="C7" s="67">
        <f t="shared" ref="C7:C21" si="2">SUM(D7:G7)</f>
        <v>657626</v>
      </c>
      <c r="D7" s="67">
        <v>195483</v>
      </c>
      <c r="E7" s="67">
        <v>35411</v>
      </c>
      <c r="F7" s="67">
        <v>386665</v>
      </c>
      <c r="G7" s="67">
        <v>40067</v>
      </c>
      <c r="H7" s="67">
        <v>45476</v>
      </c>
      <c r="I7" s="67">
        <v>469</v>
      </c>
      <c r="J7" s="67">
        <v>269772</v>
      </c>
      <c r="K7" s="67">
        <v>10040</v>
      </c>
    </row>
    <row r="8" spans="1:11" x14ac:dyDescent="0.55000000000000004">
      <c r="A8" s="104">
        <v>44402</v>
      </c>
      <c r="B8" s="106" t="str">
        <f t="shared" si="1"/>
        <v>(日)</v>
      </c>
      <c r="C8" s="67">
        <f t="shared" si="2"/>
        <v>712464</v>
      </c>
      <c r="D8" s="67">
        <v>182619</v>
      </c>
      <c r="E8" s="67">
        <v>45888</v>
      </c>
      <c r="F8" s="67">
        <v>440191</v>
      </c>
      <c r="G8" s="67">
        <v>43766</v>
      </c>
      <c r="H8" s="67">
        <v>25834</v>
      </c>
      <c r="I8" s="67">
        <v>869</v>
      </c>
      <c r="J8" s="67">
        <v>296074</v>
      </c>
      <c r="K8" s="67">
        <v>12969</v>
      </c>
    </row>
    <row r="9" spans="1:11" x14ac:dyDescent="0.55000000000000004">
      <c r="A9" s="104">
        <v>44401</v>
      </c>
      <c r="B9" s="105" t="str">
        <f t="shared" si="1"/>
        <v>(土)</v>
      </c>
      <c r="C9" s="67">
        <f t="shared" si="2"/>
        <v>823931</v>
      </c>
      <c r="D9" s="67">
        <v>213385</v>
      </c>
      <c r="E9" s="67">
        <v>55262</v>
      </c>
      <c r="F9" s="67">
        <v>509524</v>
      </c>
      <c r="G9" s="67">
        <v>45760</v>
      </c>
      <c r="H9" s="67">
        <v>36757</v>
      </c>
      <c r="I9" s="67">
        <v>1329</v>
      </c>
      <c r="J9" s="67">
        <v>355026</v>
      </c>
      <c r="K9" s="67">
        <v>17638</v>
      </c>
    </row>
    <row r="10" spans="1:11" x14ac:dyDescent="0.55000000000000004">
      <c r="A10" s="104">
        <v>44400</v>
      </c>
      <c r="B10" s="106" t="str">
        <f t="shared" si="1"/>
        <v>(金)</v>
      </c>
      <c r="C10" s="67">
        <f t="shared" si="2"/>
        <v>313213</v>
      </c>
      <c r="D10" s="67">
        <v>94107</v>
      </c>
      <c r="E10" s="67">
        <v>43720</v>
      </c>
      <c r="F10" s="67">
        <v>136982</v>
      </c>
      <c r="G10" s="67">
        <v>38404</v>
      </c>
      <c r="H10" s="67">
        <v>12656</v>
      </c>
      <c r="I10" s="67">
        <v>1230</v>
      </c>
      <c r="J10" s="67">
        <v>99506</v>
      </c>
      <c r="K10" s="67">
        <v>16020</v>
      </c>
    </row>
    <row r="11" spans="1:11" x14ac:dyDescent="0.55000000000000004">
      <c r="A11" s="104">
        <v>44399</v>
      </c>
      <c r="B11" s="105" t="str">
        <f t="shared" si="1"/>
        <v>(木)</v>
      </c>
      <c r="C11" s="67">
        <f t="shared" si="2"/>
        <v>438690</v>
      </c>
      <c r="D11" s="67">
        <v>143058</v>
      </c>
      <c r="E11" s="67">
        <v>48425</v>
      </c>
      <c r="F11" s="67">
        <v>210695</v>
      </c>
      <c r="G11" s="67">
        <v>36512</v>
      </c>
      <c r="H11" s="67">
        <v>23209</v>
      </c>
      <c r="I11" s="67">
        <v>2185</v>
      </c>
      <c r="J11" s="67">
        <v>166431</v>
      </c>
      <c r="K11" s="67">
        <v>16761</v>
      </c>
    </row>
    <row r="12" spans="1:11" x14ac:dyDescent="0.55000000000000004">
      <c r="A12" s="104">
        <v>44398</v>
      </c>
      <c r="B12" s="106" t="str">
        <f t="shared" si="1"/>
        <v>(水)</v>
      </c>
      <c r="C12" s="67">
        <f t="shared" si="2"/>
        <v>930524</v>
      </c>
      <c r="D12" s="67">
        <v>352253</v>
      </c>
      <c r="E12" s="67">
        <v>63597</v>
      </c>
      <c r="F12" s="67">
        <v>475657</v>
      </c>
      <c r="G12" s="67">
        <v>39017</v>
      </c>
      <c r="H12" s="67">
        <v>91366</v>
      </c>
      <c r="I12" s="67">
        <v>1140</v>
      </c>
      <c r="J12" s="67">
        <v>381145</v>
      </c>
      <c r="K12" s="67">
        <v>17998</v>
      </c>
    </row>
    <row r="13" spans="1:11" x14ac:dyDescent="0.55000000000000004">
      <c r="A13" s="104">
        <v>44397</v>
      </c>
      <c r="B13" s="105" t="str">
        <f t="shared" si="1"/>
        <v>(火)</v>
      </c>
      <c r="C13" s="67">
        <f t="shared" si="2"/>
        <v>994323</v>
      </c>
      <c r="D13" s="67">
        <v>405834</v>
      </c>
      <c r="E13" s="67">
        <v>64007</v>
      </c>
      <c r="F13" s="67">
        <v>484920</v>
      </c>
      <c r="G13" s="67">
        <v>39562</v>
      </c>
      <c r="H13" s="67">
        <v>116544</v>
      </c>
      <c r="I13" s="67">
        <v>879</v>
      </c>
      <c r="J13" s="67">
        <v>397871</v>
      </c>
      <c r="K13" s="67">
        <v>21587</v>
      </c>
    </row>
    <row r="14" spans="1:11" x14ac:dyDescent="0.55000000000000004">
      <c r="A14" s="104">
        <v>44396</v>
      </c>
      <c r="B14" s="106" t="str">
        <f t="shared" si="1"/>
        <v>(月)</v>
      </c>
      <c r="C14" s="67">
        <f t="shared" si="2"/>
        <v>906897</v>
      </c>
      <c r="D14" s="67">
        <v>275815</v>
      </c>
      <c r="E14" s="67">
        <v>65044</v>
      </c>
      <c r="F14" s="67">
        <v>527433</v>
      </c>
      <c r="G14" s="67">
        <v>38605</v>
      </c>
      <c r="H14" s="67">
        <v>55726</v>
      </c>
      <c r="I14" s="67">
        <v>2859</v>
      </c>
      <c r="J14" s="67">
        <v>394090</v>
      </c>
      <c r="K14" s="67">
        <v>22123</v>
      </c>
    </row>
    <row r="15" spans="1:11" x14ac:dyDescent="0.55000000000000004">
      <c r="A15" s="104">
        <v>44395</v>
      </c>
      <c r="B15" s="105" t="str">
        <f t="shared" si="1"/>
        <v>(日)</v>
      </c>
      <c r="C15" s="67">
        <f t="shared" si="2"/>
        <v>1125282</v>
      </c>
      <c r="D15" s="67">
        <v>418284</v>
      </c>
      <c r="E15" s="67">
        <v>67221</v>
      </c>
      <c r="F15" s="67">
        <v>604030</v>
      </c>
      <c r="G15" s="67">
        <v>35747</v>
      </c>
      <c r="H15" s="67">
        <v>86067</v>
      </c>
      <c r="I15" s="67">
        <v>2998</v>
      </c>
      <c r="J15" s="67">
        <v>503287</v>
      </c>
      <c r="K15" s="67">
        <v>26819</v>
      </c>
    </row>
    <row r="16" spans="1:11" x14ac:dyDescent="0.55000000000000004">
      <c r="A16" s="104">
        <v>44394</v>
      </c>
      <c r="B16" s="106" t="str">
        <f t="shared" si="1"/>
        <v>(土)</v>
      </c>
      <c r="C16" s="67">
        <f t="shared" si="2"/>
        <v>1229598</v>
      </c>
      <c r="D16" s="67">
        <v>551673</v>
      </c>
      <c r="E16" s="67">
        <v>73354</v>
      </c>
      <c r="F16" s="67">
        <v>568518</v>
      </c>
      <c r="G16" s="67">
        <v>36053</v>
      </c>
      <c r="H16" s="67">
        <v>139667</v>
      </c>
      <c r="I16" s="67">
        <v>2641</v>
      </c>
      <c r="J16" s="67">
        <v>482444</v>
      </c>
      <c r="K16" s="67">
        <v>28319</v>
      </c>
    </row>
    <row r="17" spans="1:11" x14ac:dyDescent="0.55000000000000004">
      <c r="A17" s="104">
        <v>44393</v>
      </c>
      <c r="B17" s="105" t="str">
        <f t="shared" si="1"/>
        <v>(金)</v>
      </c>
      <c r="C17" s="67">
        <f t="shared" si="2"/>
        <v>1139723</v>
      </c>
      <c r="D17" s="67">
        <v>529835</v>
      </c>
      <c r="E17" s="67">
        <v>66333</v>
      </c>
      <c r="F17" s="67">
        <v>513872</v>
      </c>
      <c r="G17" s="67">
        <v>29683</v>
      </c>
      <c r="H17" s="67">
        <v>181846</v>
      </c>
      <c r="I17" s="67">
        <v>1539</v>
      </c>
      <c r="J17" s="67">
        <v>441431</v>
      </c>
      <c r="K17" s="67">
        <v>24117</v>
      </c>
    </row>
    <row r="18" spans="1:11" x14ac:dyDescent="0.55000000000000004">
      <c r="A18" s="104">
        <v>44392</v>
      </c>
      <c r="B18" s="106" t="str">
        <f t="shared" si="1"/>
        <v>(木)</v>
      </c>
      <c r="C18" s="67">
        <f t="shared" si="2"/>
        <v>1176046</v>
      </c>
      <c r="D18" s="67">
        <v>529384</v>
      </c>
      <c r="E18" s="67">
        <v>68196</v>
      </c>
      <c r="F18" s="67">
        <v>546997</v>
      </c>
      <c r="G18" s="67">
        <v>31469</v>
      </c>
      <c r="H18" s="67">
        <v>190532</v>
      </c>
      <c r="I18" s="67">
        <v>4818</v>
      </c>
      <c r="J18" s="67">
        <v>488191</v>
      </c>
      <c r="K18" s="67">
        <v>28385</v>
      </c>
    </row>
    <row r="19" spans="1:11" x14ac:dyDescent="0.55000000000000004">
      <c r="A19" s="104">
        <v>44391</v>
      </c>
      <c r="B19" s="105" t="str">
        <f t="shared" si="1"/>
        <v>(水)</v>
      </c>
      <c r="C19" s="67">
        <f t="shared" si="2"/>
        <v>1216778</v>
      </c>
      <c r="D19" s="67">
        <v>548889</v>
      </c>
      <c r="E19" s="67">
        <v>69392</v>
      </c>
      <c r="F19" s="67">
        <v>566321</v>
      </c>
      <c r="G19" s="67">
        <v>32176</v>
      </c>
      <c r="H19" s="67">
        <v>211247</v>
      </c>
      <c r="I19" s="67">
        <v>1630</v>
      </c>
      <c r="J19" s="67">
        <v>508599</v>
      </c>
      <c r="K19" s="67">
        <v>27933</v>
      </c>
    </row>
    <row r="20" spans="1:11" x14ac:dyDescent="0.55000000000000004">
      <c r="A20" s="104">
        <v>44390</v>
      </c>
      <c r="B20" s="106" t="str">
        <f t="shared" si="1"/>
        <v>(火)</v>
      </c>
      <c r="C20" s="67">
        <f t="shared" si="2"/>
        <v>1213533</v>
      </c>
      <c r="D20" s="67">
        <v>545622</v>
      </c>
      <c r="E20" s="67">
        <v>73426</v>
      </c>
      <c r="F20" s="67">
        <v>563267</v>
      </c>
      <c r="G20" s="67">
        <v>31218</v>
      </c>
      <c r="H20" s="67">
        <v>235793</v>
      </c>
      <c r="I20" s="67">
        <v>1982</v>
      </c>
      <c r="J20" s="67">
        <v>511128</v>
      </c>
      <c r="K20" s="67">
        <v>28172</v>
      </c>
    </row>
    <row r="21" spans="1:11" x14ac:dyDescent="0.55000000000000004">
      <c r="A21" s="104">
        <v>44389</v>
      </c>
      <c r="B21" s="105" t="str">
        <f t="shared" si="1"/>
        <v>(月)</v>
      </c>
      <c r="C21" s="67">
        <f t="shared" si="2"/>
        <v>1147786</v>
      </c>
      <c r="D21" s="67">
        <v>510111</v>
      </c>
      <c r="E21" s="67">
        <v>60418</v>
      </c>
      <c r="F21" s="67">
        <v>546325</v>
      </c>
      <c r="G21" s="67">
        <v>30932</v>
      </c>
      <c r="H21" s="67">
        <v>232684</v>
      </c>
      <c r="I21" s="67">
        <v>1599</v>
      </c>
      <c r="J21" s="67">
        <v>501786</v>
      </c>
      <c r="K21" s="67">
        <v>28176</v>
      </c>
    </row>
    <row r="22" spans="1:11" x14ac:dyDescent="0.55000000000000004">
      <c r="A22" s="104">
        <v>44388</v>
      </c>
      <c r="B22" s="106" t="str">
        <f t="shared" si="1"/>
        <v>(日)</v>
      </c>
      <c r="C22" s="67">
        <f t="shared" si="0"/>
        <v>1212586</v>
      </c>
      <c r="D22" s="67">
        <v>522120</v>
      </c>
      <c r="E22" s="67">
        <v>71344</v>
      </c>
      <c r="F22" s="67">
        <v>585973</v>
      </c>
      <c r="G22" s="67">
        <v>33149</v>
      </c>
      <c r="H22" s="67">
        <v>200938</v>
      </c>
      <c r="I22" s="67">
        <v>2811</v>
      </c>
      <c r="J22" s="67">
        <v>530695</v>
      </c>
      <c r="K22" s="67">
        <v>30391</v>
      </c>
    </row>
    <row r="23" spans="1:11" x14ac:dyDescent="0.55000000000000004">
      <c r="A23" s="104">
        <v>44387</v>
      </c>
      <c r="B23" s="105" t="str">
        <f t="shared" si="1"/>
        <v>(土)</v>
      </c>
      <c r="C23" s="67">
        <f t="shared" ref="C23:C33" si="3">SUM(D23:G23)</f>
        <v>1388337</v>
      </c>
      <c r="D23" s="67">
        <v>695286</v>
      </c>
      <c r="E23" s="67">
        <v>84664</v>
      </c>
      <c r="F23" s="67">
        <v>575962</v>
      </c>
      <c r="G23" s="67">
        <v>32425</v>
      </c>
      <c r="H23" s="67">
        <v>347045</v>
      </c>
      <c r="I23" s="67">
        <v>3194</v>
      </c>
      <c r="J23" s="67">
        <v>526904</v>
      </c>
      <c r="K23" s="67">
        <v>30053</v>
      </c>
    </row>
    <row r="24" spans="1:11" x14ac:dyDescent="0.55000000000000004">
      <c r="A24" s="104">
        <v>44386</v>
      </c>
      <c r="B24" s="106" t="str">
        <f t="shared" si="1"/>
        <v>(金)</v>
      </c>
      <c r="C24" s="67">
        <f t="shared" si="3"/>
        <v>1286276</v>
      </c>
      <c r="D24" s="67">
        <v>643336</v>
      </c>
      <c r="E24" s="67">
        <v>73702</v>
      </c>
      <c r="F24" s="67">
        <v>540678</v>
      </c>
      <c r="G24" s="67">
        <v>28560</v>
      </c>
      <c r="H24" s="67">
        <v>361492</v>
      </c>
      <c r="I24" s="67">
        <v>2633</v>
      </c>
      <c r="J24" s="67">
        <v>502731</v>
      </c>
      <c r="K24" s="67">
        <v>26373</v>
      </c>
    </row>
    <row r="25" spans="1:11" x14ac:dyDescent="0.55000000000000004">
      <c r="A25" s="104">
        <v>44385</v>
      </c>
      <c r="B25" s="105" t="str">
        <f t="shared" si="1"/>
        <v>(木)</v>
      </c>
      <c r="C25" s="67">
        <f t="shared" si="3"/>
        <v>1307549</v>
      </c>
      <c r="D25" s="67">
        <v>660992</v>
      </c>
      <c r="E25" s="67">
        <v>68936</v>
      </c>
      <c r="F25" s="67">
        <v>549389</v>
      </c>
      <c r="G25" s="67">
        <v>28232</v>
      </c>
      <c r="H25" s="67">
        <v>409543</v>
      </c>
      <c r="I25" s="67">
        <v>2776</v>
      </c>
      <c r="J25" s="67">
        <v>518729</v>
      </c>
      <c r="K25" s="67">
        <v>26078</v>
      </c>
    </row>
    <row r="26" spans="1:11" x14ac:dyDescent="0.55000000000000004">
      <c r="A26" s="104">
        <v>44384</v>
      </c>
      <c r="B26" s="106" t="str">
        <f t="shared" si="1"/>
        <v>(水)</v>
      </c>
      <c r="C26" s="67">
        <f t="shared" si="3"/>
        <v>1328999</v>
      </c>
      <c r="D26" s="67">
        <v>687962</v>
      </c>
      <c r="E26" s="67">
        <v>62845</v>
      </c>
      <c r="F26" s="67">
        <v>551696</v>
      </c>
      <c r="G26" s="67">
        <v>26496</v>
      </c>
      <c r="H26" s="67">
        <v>444263</v>
      </c>
      <c r="I26" s="67">
        <v>2909</v>
      </c>
      <c r="J26" s="67">
        <v>522334</v>
      </c>
      <c r="K26" s="67">
        <v>24676</v>
      </c>
    </row>
    <row r="27" spans="1:11" x14ac:dyDescent="0.55000000000000004">
      <c r="A27" s="104">
        <v>44383</v>
      </c>
      <c r="B27" s="105" t="str">
        <f t="shared" si="1"/>
        <v>(火)</v>
      </c>
      <c r="C27" s="67">
        <f t="shared" si="3"/>
        <v>1310908</v>
      </c>
      <c r="D27" s="67">
        <v>653832</v>
      </c>
      <c r="E27" s="67">
        <v>59628</v>
      </c>
      <c r="F27" s="67">
        <v>568988</v>
      </c>
      <c r="G27" s="67">
        <v>28460</v>
      </c>
      <c r="H27" s="67">
        <v>435319</v>
      </c>
      <c r="I27" s="67">
        <v>2681</v>
      </c>
      <c r="J27" s="67">
        <v>542457</v>
      </c>
      <c r="K27" s="67">
        <v>26790</v>
      </c>
    </row>
    <row r="28" spans="1:11" x14ac:dyDescent="0.55000000000000004">
      <c r="A28" s="104">
        <v>44382</v>
      </c>
      <c r="B28" s="106" t="str">
        <f t="shared" si="1"/>
        <v>(月)</v>
      </c>
      <c r="C28" s="67">
        <f t="shared" si="3"/>
        <v>1240749</v>
      </c>
      <c r="D28" s="67">
        <v>622343</v>
      </c>
      <c r="E28" s="67">
        <v>56637</v>
      </c>
      <c r="F28" s="67">
        <v>533616</v>
      </c>
      <c r="G28" s="67">
        <v>28153</v>
      </c>
      <c r="H28" s="67">
        <v>426627</v>
      </c>
      <c r="I28" s="67">
        <v>2651</v>
      </c>
      <c r="J28" s="67">
        <v>510215</v>
      </c>
      <c r="K28" s="67">
        <v>26513</v>
      </c>
    </row>
    <row r="29" spans="1:11" x14ac:dyDescent="0.55000000000000004">
      <c r="A29" s="104">
        <v>44381</v>
      </c>
      <c r="B29" s="105" t="str">
        <f t="shared" si="1"/>
        <v>(日)</v>
      </c>
      <c r="C29" s="67">
        <f t="shared" si="3"/>
        <v>1229635</v>
      </c>
      <c r="D29" s="67">
        <v>639622</v>
      </c>
      <c r="E29" s="67">
        <v>49446</v>
      </c>
      <c r="F29" s="67">
        <v>518232</v>
      </c>
      <c r="G29" s="67">
        <v>22335</v>
      </c>
      <c r="H29" s="67">
        <v>433622</v>
      </c>
      <c r="I29" s="67">
        <v>4435</v>
      </c>
      <c r="J29" s="67">
        <v>491947</v>
      </c>
      <c r="K29" s="67">
        <v>21239</v>
      </c>
    </row>
    <row r="30" spans="1:11" x14ac:dyDescent="0.55000000000000004">
      <c r="A30" s="104">
        <v>44380</v>
      </c>
      <c r="B30" s="106" t="str">
        <f t="shared" si="1"/>
        <v>(土)</v>
      </c>
      <c r="C30" s="67">
        <f t="shared" si="3"/>
        <v>1287632</v>
      </c>
      <c r="D30" s="67">
        <v>629743</v>
      </c>
      <c r="E30" s="67">
        <v>61571</v>
      </c>
      <c r="F30" s="67">
        <v>576430</v>
      </c>
      <c r="G30" s="67">
        <v>19888</v>
      </c>
      <c r="H30" s="67">
        <v>436580</v>
      </c>
      <c r="I30" s="67">
        <v>9416</v>
      </c>
      <c r="J30" s="67">
        <v>549185</v>
      </c>
      <c r="K30" s="67">
        <v>18553</v>
      </c>
    </row>
    <row r="31" spans="1:11" x14ac:dyDescent="0.55000000000000004">
      <c r="A31" s="104">
        <v>44379</v>
      </c>
      <c r="B31" s="105" t="str">
        <f t="shared" si="1"/>
        <v>(金)</v>
      </c>
      <c r="C31" s="67">
        <f t="shared" si="3"/>
        <v>1004684</v>
      </c>
      <c r="D31" s="67">
        <v>323416</v>
      </c>
      <c r="E31" s="67">
        <v>46805</v>
      </c>
      <c r="F31" s="67">
        <v>614959</v>
      </c>
      <c r="G31" s="67">
        <v>19504</v>
      </c>
      <c r="H31" s="67">
        <v>226907</v>
      </c>
      <c r="I31" s="67">
        <v>7236</v>
      </c>
      <c r="J31" s="67">
        <v>589609</v>
      </c>
      <c r="K31" s="67">
        <v>18248</v>
      </c>
    </row>
    <row r="32" spans="1:11" x14ac:dyDescent="0.55000000000000004">
      <c r="A32" s="104">
        <v>44378</v>
      </c>
      <c r="B32" s="106" t="str">
        <f t="shared" si="1"/>
        <v>(木)</v>
      </c>
      <c r="C32" s="67">
        <f t="shared" si="3"/>
        <v>1052750</v>
      </c>
      <c r="D32" s="67">
        <v>384236</v>
      </c>
      <c r="E32" s="67">
        <v>42410</v>
      </c>
      <c r="F32" s="67">
        <v>606512</v>
      </c>
      <c r="G32" s="67">
        <v>19592</v>
      </c>
      <c r="H32" s="67">
        <v>294442</v>
      </c>
      <c r="I32" s="67">
        <v>7360</v>
      </c>
      <c r="J32" s="67">
        <v>585220</v>
      </c>
      <c r="K32" s="67">
        <v>18399</v>
      </c>
    </row>
    <row r="33" spans="1:11" x14ac:dyDescent="0.55000000000000004">
      <c r="A33" s="104">
        <v>44377</v>
      </c>
      <c r="B33" s="105" t="str">
        <f t="shared" si="1"/>
        <v>(水)</v>
      </c>
      <c r="C33" s="67">
        <f t="shared" si="3"/>
        <v>1301616</v>
      </c>
      <c r="D33" s="67">
        <v>587481</v>
      </c>
      <c r="E33" s="67">
        <v>41563</v>
      </c>
      <c r="F33" s="67">
        <v>653564</v>
      </c>
      <c r="G33" s="67">
        <v>19008</v>
      </c>
      <c r="H33" s="67">
        <v>468780</v>
      </c>
      <c r="I33" s="67">
        <v>10832</v>
      </c>
      <c r="J33" s="67">
        <v>629136</v>
      </c>
      <c r="K33" s="67">
        <v>17965</v>
      </c>
    </row>
    <row r="34" spans="1:11" x14ac:dyDescent="0.55000000000000004">
      <c r="A34" s="104">
        <v>44376</v>
      </c>
      <c r="B34" s="106" t="str">
        <f>"(" &amp; TEXT(A34,"aaa") &amp; ")"</f>
        <v>(火)</v>
      </c>
      <c r="C34" s="67">
        <f>SUM(D34:G34)</f>
        <v>1288116</v>
      </c>
      <c r="D34" s="67">
        <v>573671</v>
      </c>
      <c r="E34" s="67">
        <v>36473</v>
      </c>
      <c r="F34" s="67">
        <v>658937</v>
      </c>
      <c r="G34" s="67">
        <v>19035</v>
      </c>
      <c r="H34" s="67">
        <v>465223</v>
      </c>
      <c r="I34" s="67">
        <v>10569</v>
      </c>
      <c r="J34" s="67">
        <v>636584</v>
      </c>
      <c r="K34" s="67">
        <v>17925</v>
      </c>
    </row>
    <row r="35" spans="1:11" x14ac:dyDescent="0.55000000000000004">
      <c r="A35" s="104">
        <v>44375</v>
      </c>
      <c r="B35" s="105" t="str">
        <f t="shared" ref="B35:B59" si="4">"(" &amp; TEXT(A35,"aaa") &amp; ")"</f>
        <v>(月)</v>
      </c>
      <c r="C35" s="67">
        <f t="shared" si="0"/>
        <v>1194930</v>
      </c>
      <c r="D35" s="67">
        <v>537733</v>
      </c>
      <c r="E35" s="67">
        <v>35954</v>
      </c>
      <c r="F35" s="67">
        <v>602727</v>
      </c>
      <c r="G35" s="67">
        <v>18516</v>
      </c>
      <c r="H35" s="67">
        <v>441723</v>
      </c>
      <c r="I35" s="67">
        <v>12144</v>
      </c>
      <c r="J35" s="67">
        <v>583594</v>
      </c>
      <c r="K35" s="67">
        <v>17467</v>
      </c>
    </row>
    <row r="36" spans="1:11" x14ac:dyDescent="0.55000000000000004">
      <c r="A36" s="104">
        <v>44374</v>
      </c>
      <c r="B36" s="105" t="str">
        <f t="shared" si="4"/>
        <v>(日)</v>
      </c>
      <c r="C36" s="67">
        <f t="shared" si="0"/>
        <v>1229933</v>
      </c>
      <c r="D36" s="67">
        <v>647309</v>
      </c>
      <c r="E36" s="67">
        <v>49854</v>
      </c>
      <c r="F36" s="67">
        <v>528152</v>
      </c>
      <c r="G36" s="67">
        <v>4618</v>
      </c>
      <c r="H36" s="67">
        <v>531816</v>
      </c>
      <c r="I36" s="67">
        <v>14982</v>
      </c>
      <c r="J36" s="67">
        <v>508403</v>
      </c>
      <c r="K36" s="67">
        <v>4368</v>
      </c>
    </row>
    <row r="37" spans="1:11" x14ac:dyDescent="0.55000000000000004">
      <c r="A37" s="104">
        <v>44373</v>
      </c>
      <c r="B37" s="105" t="str">
        <f t="shared" si="4"/>
        <v>(土)</v>
      </c>
      <c r="C37" s="67">
        <f t="shared" si="0"/>
        <v>1239555</v>
      </c>
      <c r="D37" s="67">
        <v>612133</v>
      </c>
      <c r="E37" s="67">
        <v>51007</v>
      </c>
      <c r="F37" s="67">
        <v>572592</v>
      </c>
      <c r="G37" s="67">
        <v>3823</v>
      </c>
      <c r="H37" s="67">
        <v>507473</v>
      </c>
      <c r="I37" s="67">
        <v>18492</v>
      </c>
      <c r="J37" s="67">
        <v>551451</v>
      </c>
      <c r="K37" s="67">
        <v>3516</v>
      </c>
    </row>
    <row r="38" spans="1:11" x14ac:dyDescent="0.55000000000000004">
      <c r="A38" s="104">
        <v>44372</v>
      </c>
      <c r="B38" s="105" t="str">
        <f t="shared" si="4"/>
        <v>(金)</v>
      </c>
      <c r="C38" s="67">
        <f t="shared" si="0"/>
        <v>1217278</v>
      </c>
      <c r="D38" s="67">
        <v>566230</v>
      </c>
      <c r="E38" s="67">
        <v>44115</v>
      </c>
      <c r="F38" s="67">
        <v>603166</v>
      </c>
      <c r="G38" s="67">
        <v>3767</v>
      </c>
      <c r="H38" s="67">
        <v>478386</v>
      </c>
      <c r="I38" s="67">
        <v>14063</v>
      </c>
      <c r="J38" s="67">
        <v>581452</v>
      </c>
      <c r="K38" s="67">
        <v>3580</v>
      </c>
    </row>
    <row r="39" spans="1:11" x14ac:dyDescent="0.55000000000000004">
      <c r="A39" s="104">
        <v>44371</v>
      </c>
      <c r="B39" s="105" t="str">
        <f t="shared" si="4"/>
        <v>(木)</v>
      </c>
      <c r="C39" s="67">
        <f t="shared" si="0"/>
        <v>1238642</v>
      </c>
      <c r="D39" s="67">
        <v>585617</v>
      </c>
      <c r="E39" s="67">
        <v>42070</v>
      </c>
      <c r="F39" s="67">
        <v>607653</v>
      </c>
      <c r="G39" s="67">
        <v>3302</v>
      </c>
      <c r="H39" s="67">
        <v>514775</v>
      </c>
      <c r="I39" s="67">
        <v>14216</v>
      </c>
      <c r="J39" s="67">
        <v>588087</v>
      </c>
      <c r="K39" s="67">
        <v>3157</v>
      </c>
    </row>
    <row r="40" spans="1:11" x14ac:dyDescent="0.55000000000000004">
      <c r="A40" s="104">
        <v>44370</v>
      </c>
      <c r="B40" s="105" t="str">
        <f t="shared" si="4"/>
        <v>(水)</v>
      </c>
      <c r="C40" s="67">
        <f t="shared" si="0"/>
        <v>1250313</v>
      </c>
      <c r="D40" s="67">
        <v>598493</v>
      </c>
      <c r="E40" s="67">
        <v>43451</v>
      </c>
      <c r="F40" s="67">
        <v>605010</v>
      </c>
      <c r="G40" s="67">
        <v>3359</v>
      </c>
      <c r="H40" s="67">
        <v>534576</v>
      </c>
      <c r="I40" s="67">
        <v>14836</v>
      </c>
      <c r="J40" s="67">
        <v>586418</v>
      </c>
      <c r="K40" s="67">
        <v>3167</v>
      </c>
    </row>
    <row r="41" spans="1:11" x14ac:dyDescent="0.55000000000000004">
      <c r="A41" s="104">
        <v>44369</v>
      </c>
      <c r="B41" s="105" t="str">
        <f t="shared" si="4"/>
        <v>(火)</v>
      </c>
      <c r="C41" s="67">
        <f t="shared" si="0"/>
        <v>1230571</v>
      </c>
      <c r="D41" s="67">
        <v>597238</v>
      </c>
      <c r="E41" s="67">
        <v>44578</v>
      </c>
      <c r="F41" s="67">
        <v>586022</v>
      </c>
      <c r="G41" s="67">
        <v>2733</v>
      </c>
      <c r="H41" s="67">
        <v>539128</v>
      </c>
      <c r="I41" s="67">
        <v>18446</v>
      </c>
      <c r="J41" s="67">
        <v>569002</v>
      </c>
      <c r="K41" s="67">
        <v>2594</v>
      </c>
    </row>
    <row r="42" spans="1:11" x14ac:dyDescent="0.55000000000000004">
      <c r="A42" s="104">
        <v>44368</v>
      </c>
      <c r="B42" s="105" t="str">
        <f t="shared" si="4"/>
        <v>(月)</v>
      </c>
      <c r="C42" s="67">
        <f t="shared" si="0"/>
        <v>1112030</v>
      </c>
      <c r="D42" s="67">
        <v>577833</v>
      </c>
      <c r="E42" s="67">
        <v>43776</v>
      </c>
      <c r="F42" s="67">
        <v>487199</v>
      </c>
      <c r="G42" s="67">
        <v>3222</v>
      </c>
      <c r="H42" s="67">
        <v>529026</v>
      </c>
      <c r="I42" s="67">
        <v>18373</v>
      </c>
      <c r="J42" s="67">
        <v>473605</v>
      </c>
      <c r="K42" s="67">
        <v>3096</v>
      </c>
    </row>
    <row r="43" spans="1:11" x14ac:dyDescent="0.55000000000000004">
      <c r="A43" s="104">
        <v>44367</v>
      </c>
      <c r="B43" s="105" t="str">
        <f t="shared" si="4"/>
        <v>(日)</v>
      </c>
      <c r="C43" s="67">
        <f t="shared" si="0"/>
        <v>1070765</v>
      </c>
      <c r="D43" s="67">
        <v>598840</v>
      </c>
      <c r="E43" s="67">
        <v>39061</v>
      </c>
      <c r="F43" s="67">
        <v>432864</v>
      </c>
      <c r="G43" s="67">
        <v>0</v>
      </c>
      <c r="H43" s="67">
        <v>540653</v>
      </c>
      <c r="I43" s="67">
        <v>23171</v>
      </c>
      <c r="J43" s="67">
        <v>420693</v>
      </c>
      <c r="K43" s="67">
        <v>0</v>
      </c>
    </row>
    <row r="44" spans="1:11" x14ac:dyDescent="0.55000000000000004">
      <c r="A44" s="104">
        <v>44366</v>
      </c>
      <c r="B44" s="105" t="str">
        <f t="shared" si="4"/>
        <v>(土)</v>
      </c>
      <c r="C44" s="67">
        <f t="shared" ref="C44:C107" si="5">SUM(D44:G44)</f>
        <v>1069210</v>
      </c>
      <c r="D44" s="67">
        <v>601706</v>
      </c>
      <c r="E44" s="67">
        <v>36764</v>
      </c>
      <c r="F44" s="67">
        <v>430740</v>
      </c>
      <c r="G44" s="67">
        <v>0</v>
      </c>
      <c r="H44" s="67">
        <v>547501</v>
      </c>
      <c r="I44" s="67">
        <v>24430</v>
      </c>
      <c r="J44" s="67">
        <v>416678</v>
      </c>
      <c r="K44" s="67">
        <v>0</v>
      </c>
    </row>
    <row r="45" spans="1:11" x14ac:dyDescent="0.55000000000000004">
      <c r="A45" s="104">
        <v>44365</v>
      </c>
      <c r="B45" s="105" t="str">
        <f t="shared" si="4"/>
        <v>(金)</v>
      </c>
      <c r="C45" s="67">
        <f t="shared" si="5"/>
        <v>1073852</v>
      </c>
      <c r="D45" s="67">
        <v>565691</v>
      </c>
      <c r="E45" s="67">
        <v>29376</v>
      </c>
      <c r="F45" s="67">
        <v>478785</v>
      </c>
      <c r="G45" s="67">
        <v>0</v>
      </c>
      <c r="H45" s="67">
        <v>523355</v>
      </c>
      <c r="I45" s="67">
        <v>19756</v>
      </c>
      <c r="J45" s="67">
        <v>462155</v>
      </c>
      <c r="K45" s="67">
        <v>0</v>
      </c>
    </row>
    <row r="46" spans="1:11" x14ac:dyDescent="0.55000000000000004">
      <c r="A46" s="104">
        <v>44364</v>
      </c>
      <c r="B46" s="105" t="str">
        <f t="shared" si="4"/>
        <v>(木)</v>
      </c>
      <c r="C46" s="67">
        <f t="shared" si="5"/>
        <v>1123163</v>
      </c>
      <c r="D46" s="67">
        <v>588436</v>
      </c>
      <c r="E46" s="67">
        <v>31647</v>
      </c>
      <c r="F46" s="67">
        <v>503080</v>
      </c>
      <c r="G46" s="67">
        <v>0</v>
      </c>
      <c r="H46" s="67">
        <v>550892</v>
      </c>
      <c r="I46" s="67">
        <v>24148</v>
      </c>
      <c r="J46" s="67">
        <v>486697</v>
      </c>
      <c r="K46" s="67">
        <v>0</v>
      </c>
    </row>
    <row r="47" spans="1:11" x14ac:dyDescent="0.55000000000000004">
      <c r="A47" s="104">
        <v>44363</v>
      </c>
      <c r="B47" s="105" t="str">
        <f t="shared" si="4"/>
        <v>(水)</v>
      </c>
      <c r="C47" s="67">
        <f t="shared" si="5"/>
        <v>1124716</v>
      </c>
      <c r="D47" s="67">
        <v>579089</v>
      </c>
      <c r="E47" s="67">
        <v>30085</v>
      </c>
      <c r="F47" s="67">
        <v>515542</v>
      </c>
      <c r="G47" s="67">
        <v>0</v>
      </c>
      <c r="H47" s="67">
        <v>545513</v>
      </c>
      <c r="I47" s="67">
        <v>25664</v>
      </c>
      <c r="J47" s="67">
        <v>498891</v>
      </c>
      <c r="K47" s="67">
        <v>0</v>
      </c>
    </row>
    <row r="48" spans="1:11" x14ac:dyDescent="0.55000000000000004">
      <c r="A48" s="104">
        <v>44362</v>
      </c>
      <c r="B48" s="105" t="str">
        <f t="shared" si="4"/>
        <v>(火)</v>
      </c>
      <c r="C48" s="67">
        <f t="shared" si="5"/>
        <v>1090116</v>
      </c>
      <c r="D48" s="78">
        <v>598280</v>
      </c>
      <c r="E48" s="78">
        <v>29266</v>
      </c>
      <c r="F48" s="78">
        <v>462570</v>
      </c>
      <c r="G48" s="67">
        <v>0</v>
      </c>
      <c r="H48" s="78">
        <v>567404</v>
      </c>
      <c r="I48" s="78">
        <v>26094</v>
      </c>
      <c r="J48" s="78">
        <v>447381</v>
      </c>
      <c r="K48" s="67">
        <v>0</v>
      </c>
    </row>
    <row r="49" spans="1:11" x14ac:dyDescent="0.55000000000000004">
      <c r="A49" s="104">
        <v>44361</v>
      </c>
      <c r="B49" s="105" t="str">
        <f t="shared" si="4"/>
        <v>(月)</v>
      </c>
      <c r="C49" s="67">
        <f t="shared" si="5"/>
        <v>983517</v>
      </c>
      <c r="D49" s="78">
        <v>554009</v>
      </c>
      <c r="E49" s="78">
        <v>29362</v>
      </c>
      <c r="F49" s="78">
        <v>400146</v>
      </c>
      <c r="G49" s="67">
        <v>0</v>
      </c>
      <c r="H49" s="78">
        <v>527276</v>
      </c>
      <c r="I49" s="78">
        <v>26952</v>
      </c>
      <c r="J49" s="78">
        <v>387966</v>
      </c>
      <c r="K49" s="67">
        <v>0</v>
      </c>
    </row>
    <row r="50" spans="1:11" x14ac:dyDescent="0.55000000000000004">
      <c r="A50" s="104">
        <v>44360</v>
      </c>
      <c r="B50" s="105" t="str">
        <f t="shared" si="4"/>
        <v>(日)</v>
      </c>
      <c r="C50" s="67">
        <f t="shared" si="5"/>
        <v>900719</v>
      </c>
      <c r="D50" s="78">
        <v>553794</v>
      </c>
      <c r="E50" s="78">
        <v>33640</v>
      </c>
      <c r="F50" s="78">
        <v>313285</v>
      </c>
      <c r="G50" s="67">
        <v>0</v>
      </c>
      <c r="H50" s="78">
        <v>523223</v>
      </c>
      <c r="I50" s="78">
        <v>30691</v>
      </c>
      <c r="J50" s="78">
        <v>303265</v>
      </c>
      <c r="K50" s="67">
        <v>0</v>
      </c>
    </row>
    <row r="51" spans="1:11" x14ac:dyDescent="0.55000000000000004">
      <c r="A51" s="104">
        <v>44359</v>
      </c>
      <c r="B51" s="105" t="str">
        <f t="shared" si="4"/>
        <v>(土)</v>
      </c>
      <c r="C51" s="67">
        <f t="shared" si="5"/>
        <v>910983</v>
      </c>
      <c r="D51" s="78">
        <v>610688</v>
      </c>
      <c r="E51" s="78">
        <v>32799</v>
      </c>
      <c r="F51" s="78">
        <v>267496</v>
      </c>
      <c r="G51" s="67">
        <v>0</v>
      </c>
      <c r="H51" s="78">
        <v>579900</v>
      </c>
      <c r="I51" s="78">
        <v>30320</v>
      </c>
      <c r="J51" s="78">
        <v>256442</v>
      </c>
      <c r="K51" s="67">
        <v>0</v>
      </c>
    </row>
    <row r="52" spans="1:11" x14ac:dyDescent="0.55000000000000004">
      <c r="A52" s="104">
        <v>44358</v>
      </c>
      <c r="B52" s="105" t="str">
        <f t="shared" si="4"/>
        <v>(金)</v>
      </c>
      <c r="C52" s="67">
        <f t="shared" si="5"/>
        <v>927854</v>
      </c>
      <c r="D52" s="78">
        <v>646604</v>
      </c>
      <c r="E52" s="78">
        <v>29035</v>
      </c>
      <c r="F52" s="78">
        <v>252215</v>
      </c>
      <c r="G52" s="67">
        <v>0</v>
      </c>
      <c r="H52" s="78">
        <v>617564</v>
      </c>
      <c r="I52" s="78">
        <v>26732</v>
      </c>
      <c r="J52" s="78">
        <v>240107</v>
      </c>
      <c r="K52" s="67">
        <v>0</v>
      </c>
    </row>
    <row r="53" spans="1:11" x14ac:dyDescent="0.55000000000000004">
      <c r="A53" s="104">
        <v>44357</v>
      </c>
      <c r="B53" s="105" t="str">
        <f t="shared" si="4"/>
        <v>(木)</v>
      </c>
      <c r="C53" s="67">
        <f t="shared" si="5"/>
        <v>955876</v>
      </c>
      <c r="D53" s="78">
        <v>641332</v>
      </c>
      <c r="E53" s="78">
        <v>28894</v>
      </c>
      <c r="F53" s="78">
        <v>285650</v>
      </c>
      <c r="G53" s="67">
        <v>0</v>
      </c>
      <c r="H53" s="78">
        <v>615934</v>
      </c>
      <c r="I53" s="78">
        <v>26693</v>
      </c>
      <c r="J53" s="78">
        <v>273245</v>
      </c>
      <c r="K53" s="67">
        <v>0</v>
      </c>
    </row>
    <row r="54" spans="1:11" x14ac:dyDescent="0.55000000000000004">
      <c r="A54" s="104">
        <v>44356</v>
      </c>
      <c r="B54" s="105" t="str">
        <f t="shared" si="4"/>
        <v>(水)</v>
      </c>
      <c r="C54" s="67">
        <f t="shared" si="5"/>
        <v>956047</v>
      </c>
      <c r="D54" s="78">
        <v>657581</v>
      </c>
      <c r="E54" s="78">
        <v>27218</v>
      </c>
      <c r="F54" s="78">
        <v>271248</v>
      </c>
      <c r="G54" s="67">
        <v>0</v>
      </c>
      <c r="H54" s="78">
        <v>632184</v>
      </c>
      <c r="I54" s="78">
        <v>25262</v>
      </c>
      <c r="J54" s="78">
        <v>259393</v>
      </c>
      <c r="K54" s="67">
        <v>0</v>
      </c>
    </row>
    <row r="55" spans="1:11" x14ac:dyDescent="0.55000000000000004">
      <c r="A55" s="104">
        <v>44355</v>
      </c>
      <c r="B55" s="105" t="str">
        <f t="shared" si="4"/>
        <v>(火)</v>
      </c>
      <c r="C55" s="67">
        <f t="shared" si="5"/>
        <v>921259</v>
      </c>
      <c r="D55" s="78">
        <v>672885</v>
      </c>
      <c r="E55" s="78">
        <v>29146</v>
      </c>
      <c r="F55" s="78">
        <v>219228</v>
      </c>
      <c r="G55" s="67">
        <v>0</v>
      </c>
      <c r="H55" s="78">
        <v>649081</v>
      </c>
      <c r="I55" s="78">
        <v>27385</v>
      </c>
      <c r="J55" s="78">
        <v>209007</v>
      </c>
      <c r="K55" s="67">
        <v>0</v>
      </c>
    </row>
    <row r="56" spans="1:11" x14ac:dyDescent="0.55000000000000004">
      <c r="A56" s="104">
        <v>44354</v>
      </c>
      <c r="B56" s="105" t="str">
        <f t="shared" si="4"/>
        <v>(月)</v>
      </c>
      <c r="C56" s="67">
        <f t="shared" si="5"/>
        <v>828659</v>
      </c>
      <c r="D56" s="78">
        <v>618928</v>
      </c>
      <c r="E56" s="78">
        <v>28957</v>
      </c>
      <c r="F56" s="78">
        <v>180774</v>
      </c>
      <c r="G56" s="67">
        <v>0</v>
      </c>
      <c r="H56" s="78">
        <v>598762</v>
      </c>
      <c r="I56" s="78">
        <v>27178</v>
      </c>
      <c r="J56" s="78">
        <v>172317</v>
      </c>
      <c r="K56" s="67">
        <v>0</v>
      </c>
    </row>
    <row r="57" spans="1:11" x14ac:dyDescent="0.55000000000000004">
      <c r="A57" s="70">
        <v>44353</v>
      </c>
      <c r="B57" s="105" t="str">
        <f t="shared" si="4"/>
        <v>(日)</v>
      </c>
      <c r="C57" s="67">
        <f t="shared" si="5"/>
        <v>734151</v>
      </c>
      <c r="D57" s="78">
        <v>533621</v>
      </c>
      <c r="E57" s="78">
        <v>22798</v>
      </c>
      <c r="F57" s="78">
        <v>177732</v>
      </c>
      <c r="G57" s="67">
        <v>0</v>
      </c>
      <c r="H57" s="78">
        <v>513051</v>
      </c>
      <c r="I57" s="78">
        <v>21482</v>
      </c>
      <c r="J57" s="78">
        <v>172132</v>
      </c>
      <c r="K57" s="67">
        <v>0</v>
      </c>
    </row>
    <row r="58" spans="1:11" x14ac:dyDescent="0.55000000000000004">
      <c r="A58" s="70">
        <v>44352</v>
      </c>
      <c r="B58" s="105" t="str">
        <f t="shared" si="4"/>
        <v>(土)</v>
      </c>
      <c r="C58" s="67">
        <f t="shared" si="5"/>
        <v>729688</v>
      </c>
      <c r="D58" s="78">
        <v>586236</v>
      </c>
      <c r="E58" s="78">
        <v>20436</v>
      </c>
      <c r="F58" s="78">
        <v>123016</v>
      </c>
      <c r="G58" s="67">
        <v>0</v>
      </c>
      <c r="H58" s="78">
        <v>564172</v>
      </c>
      <c r="I58" s="78">
        <v>18820</v>
      </c>
      <c r="J58" s="78">
        <v>115383</v>
      </c>
      <c r="K58" s="67">
        <v>0</v>
      </c>
    </row>
    <row r="59" spans="1:11" x14ac:dyDescent="0.55000000000000004">
      <c r="A59" s="70">
        <v>44351</v>
      </c>
      <c r="B59" s="105" t="str">
        <f t="shared" si="4"/>
        <v>(金)</v>
      </c>
      <c r="C59" s="67">
        <f t="shared" si="5"/>
        <v>748342</v>
      </c>
      <c r="D59" s="78">
        <v>616593</v>
      </c>
      <c r="E59" s="78">
        <v>20223</v>
      </c>
      <c r="F59" s="78">
        <v>111526</v>
      </c>
      <c r="G59" s="67">
        <v>0</v>
      </c>
      <c r="H59" s="78">
        <v>594672</v>
      </c>
      <c r="I59" s="78">
        <v>18780</v>
      </c>
      <c r="J59" s="78">
        <v>102075</v>
      </c>
      <c r="K59" s="67">
        <v>0</v>
      </c>
    </row>
    <row r="60" spans="1:11" x14ac:dyDescent="0.55000000000000004">
      <c r="A60" s="70">
        <v>44350</v>
      </c>
      <c r="B60" s="105" t="str">
        <f>"(" &amp; TEXT(A60,"aaa") &amp; ")"</f>
        <v>(木)</v>
      </c>
      <c r="C60" s="67">
        <f t="shared" si="5"/>
        <v>784532</v>
      </c>
      <c r="D60" s="78">
        <v>632732</v>
      </c>
      <c r="E60" s="78">
        <v>19986</v>
      </c>
      <c r="F60" s="78">
        <v>131814</v>
      </c>
      <c r="G60" s="67">
        <v>0</v>
      </c>
      <c r="H60" s="78">
        <v>611973</v>
      </c>
      <c r="I60" s="78">
        <v>18778</v>
      </c>
      <c r="J60" s="78">
        <v>122581</v>
      </c>
      <c r="K60" s="67">
        <v>0</v>
      </c>
    </row>
    <row r="61" spans="1:11" x14ac:dyDescent="0.55000000000000004">
      <c r="A61" s="70">
        <v>44349</v>
      </c>
      <c r="B61" s="105" t="str">
        <f t="shared" ref="B61:B112" si="6">"(" &amp; TEXT(A61,"aaa") &amp; ")"</f>
        <v>(水)</v>
      </c>
      <c r="C61" s="67">
        <f t="shared" si="5"/>
        <v>783479</v>
      </c>
      <c r="D61" s="78">
        <v>630475</v>
      </c>
      <c r="E61" s="78">
        <v>19613</v>
      </c>
      <c r="F61" s="78">
        <v>133391</v>
      </c>
      <c r="G61" s="67">
        <v>0</v>
      </c>
      <c r="H61" s="78">
        <v>610760</v>
      </c>
      <c r="I61" s="78">
        <v>18417</v>
      </c>
      <c r="J61" s="78">
        <v>124237</v>
      </c>
      <c r="K61" s="67">
        <v>0</v>
      </c>
    </row>
    <row r="62" spans="1:11" x14ac:dyDescent="0.55000000000000004">
      <c r="A62" s="70">
        <v>44348</v>
      </c>
      <c r="B62" s="105" t="str">
        <f t="shared" si="6"/>
        <v>(火)</v>
      </c>
      <c r="C62" s="67">
        <f t="shared" si="5"/>
        <v>736398</v>
      </c>
      <c r="D62" s="78">
        <v>610945</v>
      </c>
      <c r="E62" s="78">
        <v>19180</v>
      </c>
      <c r="F62" s="78">
        <v>106273</v>
      </c>
      <c r="G62" s="67">
        <v>0</v>
      </c>
      <c r="H62" s="78">
        <v>592143</v>
      </c>
      <c r="I62" s="78">
        <v>18062</v>
      </c>
      <c r="J62" s="78">
        <v>97803</v>
      </c>
      <c r="K62" s="67">
        <v>0</v>
      </c>
    </row>
    <row r="63" spans="1:11" x14ac:dyDescent="0.55000000000000004">
      <c r="A63" s="70">
        <v>44347</v>
      </c>
      <c r="B63" s="105" t="str">
        <f t="shared" si="6"/>
        <v>(月)</v>
      </c>
      <c r="C63" s="67">
        <f t="shared" si="5"/>
        <v>613590</v>
      </c>
      <c r="D63" s="78">
        <v>506312</v>
      </c>
      <c r="E63" s="78">
        <v>18315</v>
      </c>
      <c r="F63" s="78">
        <v>88963</v>
      </c>
      <c r="G63" s="67">
        <v>0</v>
      </c>
      <c r="H63" s="78">
        <v>488846</v>
      </c>
      <c r="I63" s="78">
        <v>17123</v>
      </c>
      <c r="J63" s="78">
        <v>76300</v>
      </c>
      <c r="K63" s="67">
        <v>0</v>
      </c>
    </row>
    <row r="64" spans="1:11" x14ac:dyDescent="0.55000000000000004">
      <c r="A64" s="70">
        <v>44346</v>
      </c>
      <c r="B64" s="105" t="str">
        <f t="shared" si="6"/>
        <v>(日)</v>
      </c>
      <c r="C64" s="67">
        <f t="shared" si="5"/>
        <v>520873</v>
      </c>
      <c r="D64" s="78">
        <v>441458</v>
      </c>
      <c r="E64" s="78">
        <v>15901</v>
      </c>
      <c r="F64" s="78">
        <v>63514</v>
      </c>
      <c r="G64" s="67">
        <v>0</v>
      </c>
      <c r="H64" s="78">
        <v>427296</v>
      </c>
      <c r="I64" s="78">
        <v>15054</v>
      </c>
      <c r="J64" s="78">
        <v>58734</v>
      </c>
      <c r="K64" s="67">
        <v>0</v>
      </c>
    </row>
    <row r="65" spans="1:11" x14ac:dyDescent="0.55000000000000004">
      <c r="A65" s="70">
        <v>44345</v>
      </c>
      <c r="B65" s="105" t="str">
        <f t="shared" si="6"/>
        <v>(土)</v>
      </c>
      <c r="C65" s="67">
        <f t="shared" si="5"/>
        <v>521441</v>
      </c>
      <c r="D65" s="78">
        <v>450428</v>
      </c>
      <c r="E65" s="78">
        <v>15523</v>
      </c>
      <c r="F65" s="78">
        <v>55490</v>
      </c>
      <c r="G65" s="67">
        <v>0</v>
      </c>
      <c r="H65" s="78">
        <v>432756</v>
      </c>
      <c r="I65" s="78">
        <v>14615</v>
      </c>
      <c r="J65" s="78">
        <v>46587</v>
      </c>
      <c r="K65" s="67">
        <v>0</v>
      </c>
    </row>
    <row r="66" spans="1:11" x14ac:dyDescent="0.55000000000000004">
      <c r="A66" s="70">
        <v>44344</v>
      </c>
      <c r="B66" s="105" t="str">
        <f t="shared" si="6"/>
        <v>(金)</v>
      </c>
      <c r="C66" s="67">
        <f t="shared" si="5"/>
        <v>557553</v>
      </c>
      <c r="D66" s="78">
        <v>503125</v>
      </c>
      <c r="E66" s="78">
        <v>14243</v>
      </c>
      <c r="F66" s="78">
        <v>40185</v>
      </c>
      <c r="G66" s="67">
        <v>0</v>
      </c>
      <c r="H66" s="78">
        <v>480064</v>
      </c>
      <c r="I66" s="78">
        <v>13419</v>
      </c>
      <c r="J66" s="78">
        <v>29349</v>
      </c>
      <c r="K66" s="67">
        <v>0</v>
      </c>
    </row>
    <row r="67" spans="1:11" x14ac:dyDescent="0.55000000000000004">
      <c r="A67" s="70">
        <v>44343</v>
      </c>
      <c r="B67" s="105" t="str">
        <f t="shared" si="6"/>
        <v>(木)</v>
      </c>
      <c r="C67" s="67">
        <f t="shared" si="5"/>
        <v>582699</v>
      </c>
      <c r="D67" s="78">
        <v>529422</v>
      </c>
      <c r="E67" s="78">
        <v>12390</v>
      </c>
      <c r="F67" s="78">
        <v>40887</v>
      </c>
      <c r="G67" s="67">
        <v>0</v>
      </c>
      <c r="H67" s="78">
        <v>505663</v>
      </c>
      <c r="I67" s="78">
        <v>11726</v>
      </c>
      <c r="J67" s="78">
        <v>31603</v>
      </c>
      <c r="K67" s="67">
        <v>0</v>
      </c>
    </row>
    <row r="68" spans="1:11" x14ac:dyDescent="0.55000000000000004">
      <c r="A68" s="70">
        <v>44342</v>
      </c>
      <c r="B68" s="105" t="str">
        <f t="shared" si="6"/>
        <v>(水)</v>
      </c>
      <c r="C68" s="67">
        <f t="shared" si="5"/>
        <v>572175</v>
      </c>
      <c r="D68" s="78">
        <v>549129</v>
      </c>
      <c r="E68" s="78">
        <v>11464</v>
      </c>
      <c r="F68" s="78">
        <v>11582</v>
      </c>
      <c r="G68" s="67">
        <v>0</v>
      </c>
      <c r="H68" s="78">
        <v>523896</v>
      </c>
      <c r="I68" s="78">
        <v>10754</v>
      </c>
      <c r="J68" s="78">
        <v>8964</v>
      </c>
      <c r="K68" s="67">
        <v>0</v>
      </c>
    </row>
    <row r="69" spans="1:11" x14ac:dyDescent="0.55000000000000004">
      <c r="A69" s="70">
        <v>44341</v>
      </c>
      <c r="B69" s="105" t="str">
        <f t="shared" si="6"/>
        <v>(火)</v>
      </c>
      <c r="C69" s="67">
        <f t="shared" si="5"/>
        <v>514138</v>
      </c>
      <c r="D69" s="78">
        <v>494206</v>
      </c>
      <c r="E69" s="78">
        <v>9785</v>
      </c>
      <c r="F69" s="78">
        <v>10147</v>
      </c>
      <c r="G69" s="67">
        <v>0</v>
      </c>
      <c r="H69" s="78">
        <v>471945</v>
      </c>
      <c r="I69" s="78">
        <v>9282</v>
      </c>
      <c r="J69" s="78">
        <v>7595</v>
      </c>
      <c r="K69" s="67">
        <v>0</v>
      </c>
    </row>
    <row r="70" spans="1:11" x14ac:dyDescent="0.55000000000000004">
      <c r="A70" s="70">
        <v>44340</v>
      </c>
      <c r="B70" s="105" t="str">
        <f t="shared" si="6"/>
        <v>(月)</v>
      </c>
      <c r="C70" s="67">
        <f t="shared" si="5"/>
        <v>445131</v>
      </c>
      <c r="D70" s="78">
        <v>425801</v>
      </c>
      <c r="E70" s="78">
        <v>9818</v>
      </c>
      <c r="F70" s="78">
        <v>9512</v>
      </c>
      <c r="G70" s="67">
        <v>0</v>
      </c>
      <c r="H70" s="78">
        <v>408271</v>
      </c>
      <c r="I70" s="78">
        <v>9286</v>
      </c>
      <c r="J70" s="78">
        <v>6914</v>
      </c>
      <c r="K70" s="67">
        <v>0</v>
      </c>
    </row>
    <row r="71" spans="1:11" x14ac:dyDescent="0.55000000000000004">
      <c r="A71" s="70">
        <v>44339</v>
      </c>
      <c r="B71" s="105" t="str">
        <f t="shared" si="6"/>
        <v>(日)</v>
      </c>
      <c r="C71" s="67">
        <f t="shared" si="5"/>
        <v>346176</v>
      </c>
      <c r="D71" s="78">
        <v>322972</v>
      </c>
      <c r="E71" s="78">
        <v>0</v>
      </c>
      <c r="F71" s="78">
        <v>23204</v>
      </c>
      <c r="G71" s="67">
        <v>0</v>
      </c>
      <c r="H71" s="78">
        <v>311809</v>
      </c>
      <c r="I71" s="78">
        <v>0</v>
      </c>
      <c r="J71" s="78">
        <v>20412</v>
      </c>
      <c r="K71" s="67">
        <v>0</v>
      </c>
    </row>
    <row r="72" spans="1:11" x14ac:dyDescent="0.55000000000000004">
      <c r="A72" s="70">
        <v>44338</v>
      </c>
      <c r="B72" s="105" t="str">
        <f t="shared" si="6"/>
        <v>(土)</v>
      </c>
      <c r="C72" s="67">
        <f t="shared" si="5"/>
        <v>319696</v>
      </c>
      <c r="D72" s="78">
        <v>280234</v>
      </c>
      <c r="E72" s="78">
        <v>0</v>
      </c>
      <c r="F72" s="78">
        <v>39462</v>
      </c>
      <c r="G72" s="67">
        <v>0</v>
      </c>
      <c r="H72" s="78">
        <v>265715</v>
      </c>
      <c r="I72" s="78">
        <v>0</v>
      </c>
      <c r="J72" s="78">
        <v>23228</v>
      </c>
      <c r="K72" s="67">
        <v>0</v>
      </c>
    </row>
    <row r="73" spans="1:11" x14ac:dyDescent="0.55000000000000004">
      <c r="A73" s="70">
        <v>44337</v>
      </c>
      <c r="B73" s="105" t="str">
        <f t="shared" si="6"/>
        <v>(金)</v>
      </c>
      <c r="C73" s="67">
        <f t="shared" si="5"/>
        <v>319248</v>
      </c>
      <c r="D73" s="78">
        <v>270703</v>
      </c>
      <c r="E73" s="78">
        <v>0</v>
      </c>
      <c r="F73" s="78">
        <v>48545</v>
      </c>
      <c r="G73" s="67">
        <v>0</v>
      </c>
      <c r="H73" s="78">
        <v>250299</v>
      </c>
      <c r="I73" s="78">
        <v>0</v>
      </c>
      <c r="J73" s="78">
        <v>23908</v>
      </c>
      <c r="K73" s="67">
        <v>0</v>
      </c>
    </row>
    <row r="74" spans="1:11" x14ac:dyDescent="0.55000000000000004">
      <c r="A74" s="70">
        <v>44336</v>
      </c>
      <c r="B74" s="105" t="str">
        <f t="shared" si="6"/>
        <v>(木)</v>
      </c>
      <c r="C74" s="67">
        <f t="shared" si="5"/>
        <v>335860</v>
      </c>
      <c r="D74" s="78">
        <v>312965</v>
      </c>
      <c r="E74" s="78">
        <v>0</v>
      </c>
      <c r="F74" s="78">
        <v>22895</v>
      </c>
      <c r="G74" s="67">
        <v>0</v>
      </c>
      <c r="H74" s="78">
        <v>290033</v>
      </c>
      <c r="I74" s="78">
        <v>0</v>
      </c>
      <c r="J74" s="78">
        <v>13450</v>
      </c>
      <c r="K74" s="67">
        <v>0</v>
      </c>
    </row>
    <row r="75" spans="1:11" x14ac:dyDescent="0.55000000000000004">
      <c r="A75" s="70">
        <v>44335</v>
      </c>
      <c r="B75" s="105" t="str">
        <f t="shared" si="6"/>
        <v>(水)</v>
      </c>
      <c r="C75" s="67">
        <f t="shared" si="5"/>
        <v>358740</v>
      </c>
      <c r="D75" s="78">
        <v>299286</v>
      </c>
      <c r="E75" s="78">
        <v>0</v>
      </c>
      <c r="F75" s="78">
        <v>59454</v>
      </c>
      <c r="G75" s="67">
        <v>0</v>
      </c>
      <c r="H75" s="78">
        <v>279019</v>
      </c>
      <c r="I75" s="78">
        <v>0</v>
      </c>
      <c r="J75" s="78">
        <v>32397</v>
      </c>
      <c r="K75" s="67">
        <v>0</v>
      </c>
    </row>
    <row r="76" spans="1:11" x14ac:dyDescent="0.55000000000000004">
      <c r="A76" s="70">
        <v>44334</v>
      </c>
      <c r="B76" s="105" t="str">
        <f t="shared" si="6"/>
        <v>(火)</v>
      </c>
      <c r="C76" s="67">
        <f t="shared" si="5"/>
        <v>302862</v>
      </c>
      <c r="D76" s="78">
        <v>245675</v>
      </c>
      <c r="E76" s="78">
        <v>0</v>
      </c>
      <c r="F76" s="78">
        <v>57187</v>
      </c>
      <c r="G76" s="67">
        <v>0</v>
      </c>
      <c r="H76" s="78">
        <v>228305</v>
      </c>
      <c r="I76" s="78">
        <v>0</v>
      </c>
      <c r="J76" s="78">
        <v>34048</v>
      </c>
      <c r="K76" s="67">
        <v>0</v>
      </c>
    </row>
    <row r="77" spans="1:11" x14ac:dyDescent="0.55000000000000004">
      <c r="A77" s="70">
        <v>44333</v>
      </c>
      <c r="B77" s="105" t="str">
        <f t="shared" si="6"/>
        <v>(月)</v>
      </c>
      <c r="C77" s="67">
        <f t="shared" si="5"/>
        <v>249068</v>
      </c>
      <c r="D77" s="78">
        <v>204778</v>
      </c>
      <c r="E77" s="78">
        <v>0</v>
      </c>
      <c r="F77" s="78">
        <v>44290</v>
      </c>
      <c r="G77" s="67">
        <v>0</v>
      </c>
      <c r="H77" s="78">
        <v>190385</v>
      </c>
      <c r="I77" s="78">
        <v>0</v>
      </c>
      <c r="J77" s="78">
        <v>25442</v>
      </c>
      <c r="K77" s="67">
        <v>0</v>
      </c>
    </row>
    <row r="78" spans="1:11" x14ac:dyDescent="0.55000000000000004">
      <c r="A78" s="70">
        <v>44332</v>
      </c>
      <c r="B78" s="105" t="str">
        <f t="shared" si="6"/>
        <v>(日)</v>
      </c>
      <c r="C78" s="67">
        <f t="shared" si="5"/>
        <v>206046</v>
      </c>
      <c r="D78" s="78">
        <v>185353</v>
      </c>
      <c r="E78" s="78">
        <v>0</v>
      </c>
      <c r="F78" s="78">
        <v>20693</v>
      </c>
      <c r="G78" s="67">
        <v>0</v>
      </c>
      <c r="H78" s="78">
        <v>178309</v>
      </c>
      <c r="I78" s="78">
        <v>0</v>
      </c>
      <c r="J78" s="78">
        <v>14712</v>
      </c>
      <c r="K78" s="67">
        <v>0</v>
      </c>
    </row>
    <row r="79" spans="1:11" x14ac:dyDescent="0.55000000000000004">
      <c r="A79" s="70">
        <v>44331</v>
      </c>
      <c r="B79" s="105" t="str">
        <f t="shared" si="6"/>
        <v>(土)</v>
      </c>
      <c r="C79" s="67">
        <f t="shared" si="5"/>
        <v>165142</v>
      </c>
      <c r="D79" s="78">
        <v>135262</v>
      </c>
      <c r="E79" s="78">
        <v>0</v>
      </c>
      <c r="F79" s="78">
        <v>29880</v>
      </c>
      <c r="G79" s="67">
        <v>0</v>
      </c>
      <c r="H79" s="78">
        <v>124756</v>
      </c>
      <c r="I79" s="78">
        <v>0</v>
      </c>
      <c r="J79" s="78">
        <v>15403</v>
      </c>
      <c r="K79" s="67">
        <v>0</v>
      </c>
    </row>
    <row r="80" spans="1:11" x14ac:dyDescent="0.55000000000000004">
      <c r="A80" s="70">
        <v>44330</v>
      </c>
      <c r="B80" s="105" t="str">
        <f t="shared" si="6"/>
        <v>(金)</v>
      </c>
      <c r="C80" s="67">
        <f t="shared" si="5"/>
        <v>169000</v>
      </c>
      <c r="D80" s="78">
        <v>130944</v>
      </c>
      <c r="E80" s="78">
        <v>0</v>
      </c>
      <c r="F80" s="78">
        <v>38056</v>
      </c>
      <c r="G80" s="67">
        <v>0</v>
      </c>
      <c r="H80" s="78">
        <v>112984</v>
      </c>
      <c r="I80" s="78">
        <v>0</v>
      </c>
      <c r="J80" s="78">
        <v>16867</v>
      </c>
      <c r="K80" s="67">
        <v>0</v>
      </c>
    </row>
    <row r="81" spans="1:11" x14ac:dyDescent="0.55000000000000004">
      <c r="A81" s="70">
        <v>44329</v>
      </c>
      <c r="B81" s="105" t="str">
        <f t="shared" si="6"/>
        <v>(木)</v>
      </c>
      <c r="C81" s="67">
        <f t="shared" si="5"/>
        <v>194594</v>
      </c>
      <c r="D81" s="78">
        <v>152143</v>
      </c>
      <c r="E81" s="78">
        <v>0</v>
      </c>
      <c r="F81" s="78">
        <v>42451</v>
      </c>
      <c r="G81" s="67">
        <v>0</v>
      </c>
      <c r="H81" s="78">
        <v>134899</v>
      </c>
      <c r="I81" s="78">
        <v>0</v>
      </c>
      <c r="J81" s="78">
        <v>23558</v>
      </c>
      <c r="K81" s="67">
        <v>0</v>
      </c>
    </row>
    <row r="82" spans="1:11" x14ac:dyDescent="0.55000000000000004">
      <c r="A82" s="70">
        <v>44328</v>
      </c>
      <c r="B82" s="105" t="str">
        <f t="shared" si="6"/>
        <v>(水)</v>
      </c>
      <c r="C82" s="67">
        <f t="shared" si="5"/>
        <v>197825</v>
      </c>
      <c r="D82" s="78">
        <v>154818</v>
      </c>
      <c r="E82" s="78">
        <v>0</v>
      </c>
      <c r="F82" s="78">
        <v>43007</v>
      </c>
      <c r="G82" s="67">
        <v>0</v>
      </c>
      <c r="H82" s="78">
        <v>137501</v>
      </c>
      <c r="I82" s="78">
        <v>0</v>
      </c>
      <c r="J82" s="78">
        <v>24805</v>
      </c>
      <c r="K82" s="67">
        <v>0</v>
      </c>
    </row>
    <row r="83" spans="1:11" x14ac:dyDescent="0.55000000000000004">
      <c r="A83" s="70">
        <v>44327</v>
      </c>
      <c r="B83" s="105" t="str">
        <f t="shared" si="6"/>
        <v>(火)</v>
      </c>
      <c r="C83" s="67">
        <f t="shared" si="5"/>
        <v>160079</v>
      </c>
      <c r="D83" s="78">
        <v>124204</v>
      </c>
      <c r="E83" s="78">
        <v>0</v>
      </c>
      <c r="F83" s="78">
        <v>35875</v>
      </c>
      <c r="G83" s="67">
        <v>0</v>
      </c>
      <c r="H83" s="78">
        <v>107587</v>
      </c>
      <c r="I83" s="78">
        <v>0</v>
      </c>
      <c r="J83" s="78">
        <v>20706</v>
      </c>
      <c r="K83" s="67">
        <v>0</v>
      </c>
    </row>
    <row r="84" spans="1:11" x14ac:dyDescent="0.55000000000000004">
      <c r="A84" s="70">
        <v>44326</v>
      </c>
      <c r="B84" s="105" t="str">
        <f t="shared" si="6"/>
        <v>(月)</v>
      </c>
      <c r="C84" s="67">
        <f t="shared" si="5"/>
        <v>122382</v>
      </c>
      <c r="D84" s="78">
        <v>99384</v>
      </c>
      <c r="E84" s="78">
        <v>0</v>
      </c>
      <c r="F84" s="78">
        <v>22998</v>
      </c>
      <c r="G84" s="67">
        <v>0</v>
      </c>
      <c r="H84" s="78">
        <v>85168</v>
      </c>
      <c r="I84" s="78">
        <v>0</v>
      </c>
      <c r="J84" s="78">
        <v>13039</v>
      </c>
      <c r="K84" s="67">
        <v>0</v>
      </c>
    </row>
    <row r="85" spans="1:11" x14ac:dyDescent="0.55000000000000004">
      <c r="A85" s="70">
        <v>44325</v>
      </c>
      <c r="B85" s="105" t="str">
        <f t="shared" si="6"/>
        <v>(日)</v>
      </c>
      <c r="C85" s="67">
        <f t="shared" si="5"/>
        <v>80125</v>
      </c>
      <c r="D85" s="78">
        <v>72117</v>
      </c>
      <c r="E85" s="78">
        <v>0</v>
      </c>
      <c r="F85" s="78">
        <v>8008</v>
      </c>
      <c r="G85" s="67">
        <v>0</v>
      </c>
      <c r="H85" s="78">
        <v>66433</v>
      </c>
      <c r="I85" s="78">
        <v>0</v>
      </c>
      <c r="J85" s="78">
        <v>5809</v>
      </c>
      <c r="K85" s="67">
        <v>0</v>
      </c>
    </row>
    <row r="86" spans="1:11" x14ac:dyDescent="0.55000000000000004">
      <c r="A86" s="70">
        <v>44324</v>
      </c>
      <c r="B86" s="105" t="str">
        <f t="shared" si="6"/>
        <v>(土)</v>
      </c>
      <c r="C86" s="67">
        <f t="shared" si="5"/>
        <v>65790</v>
      </c>
      <c r="D86" s="78">
        <v>59060</v>
      </c>
      <c r="E86" s="78">
        <v>0</v>
      </c>
      <c r="F86" s="78">
        <v>6730</v>
      </c>
      <c r="G86" s="67">
        <v>0</v>
      </c>
      <c r="H86" s="78">
        <v>49538</v>
      </c>
      <c r="I86" s="78">
        <v>0</v>
      </c>
      <c r="J86" s="78">
        <v>3883</v>
      </c>
      <c r="K86" s="67">
        <v>0</v>
      </c>
    </row>
    <row r="87" spans="1:11" x14ac:dyDescent="0.55000000000000004">
      <c r="A87" s="70">
        <v>44323</v>
      </c>
      <c r="B87" s="105" t="str">
        <f t="shared" si="6"/>
        <v>(金)</v>
      </c>
      <c r="C87" s="67">
        <f t="shared" si="5"/>
        <v>52163</v>
      </c>
      <c r="D87" s="78">
        <v>43408</v>
      </c>
      <c r="E87" s="78">
        <v>0</v>
      </c>
      <c r="F87" s="78">
        <v>8755</v>
      </c>
      <c r="G87" s="67">
        <v>0</v>
      </c>
      <c r="H87" s="78">
        <v>32169</v>
      </c>
      <c r="I87" s="78">
        <v>0</v>
      </c>
      <c r="J87" s="78">
        <v>4569</v>
      </c>
      <c r="K87" s="67">
        <v>0</v>
      </c>
    </row>
    <row r="88" spans="1:11" x14ac:dyDescent="0.55000000000000004">
      <c r="A88" s="70">
        <v>44322</v>
      </c>
      <c r="B88" s="105" t="str">
        <f t="shared" si="6"/>
        <v>(木)</v>
      </c>
      <c r="C88" s="67">
        <f t="shared" si="5"/>
        <v>50956</v>
      </c>
      <c r="D88" s="78">
        <v>43674</v>
      </c>
      <c r="E88" s="78">
        <v>0</v>
      </c>
      <c r="F88" s="78">
        <v>7282</v>
      </c>
      <c r="G88" s="67">
        <v>0</v>
      </c>
      <c r="H88" s="78">
        <v>33579</v>
      </c>
      <c r="I88" s="78">
        <v>0</v>
      </c>
      <c r="J88" s="78">
        <v>4696</v>
      </c>
      <c r="K88" s="67">
        <v>0</v>
      </c>
    </row>
    <row r="89" spans="1:11" x14ac:dyDescent="0.55000000000000004">
      <c r="A89" s="70">
        <v>44321</v>
      </c>
      <c r="B89" s="105" t="str">
        <f t="shared" si="6"/>
        <v>(水)</v>
      </c>
      <c r="C89" s="67">
        <f t="shared" si="5"/>
        <v>10306</v>
      </c>
      <c r="D89" s="78">
        <v>9436</v>
      </c>
      <c r="E89" s="78">
        <v>0</v>
      </c>
      <c r="F89" s="78">
        <v>870</v>
      </c>
      <c r="G89" s="67">
        <v>0</v>
      </c>
      <c r="H89" s="78">
        <v>8204</v>
      </c>
      <c r="I89" s="78">
        <v>0</v>
      </c>
      <c r="J89" s="78">
        <v>735</v>
      </c>
      <c r="K89" s="67">
        <v>0</v>
      </c>
    </row>
    <row r="90" spans="1:11" x14ac:dyDescent="0.55000000000000004">
      <c r="A90" s="70">
        <v>44320</v>
      </c>
      <c r="B90" s="105" t="str">
        <f t="shared" si="6"/>
        <v>(火)</v>
      </c>
      <c r="C90" s="67">
        <f t="shared" si="5"/>
        <v>8894</v>
      </c>
      <c r="D90" s="78">
        <v>8157</v>
      </c>
      <c r="E90" s="78">
        <v>0</v>
      </c>
      <c r="F90" s="78">
        <v>737</v>
      </c>
      <c r="G90" s="67">
        <v>0</v>
      </c>
      <c r="H90" s="78">
        <v>6750</v>
      </c>
      <c r="I90" s="78">
        <v>0</v>
      </c>
      <c r="J90" s="78">
        <v>539</v>
      </c>
      <c r="K90" s="67">
        <v>0</v>
      </c>
    </row>
    <row r="91" spans="1:11" x14ac:dyDescent="0.55000000000000004">
      <c r="A91" s="70">
        <v>44319</v>
      </c>
      <c r="B91" s="105" t="str">
        <f t="shared" si="6"/>
        <v>(月)</v>
      </c>
      <c r="C91" s="67">
        <f t="shared" si="5"/>
        <v>7970</v>
      </c>
      <c r="D91" s="78">
        <v>7151</v>
      </c>
      <c r="E91" s="78">
        <v>0</v>
      </c>
      <c r="F91" s="78">
        <v>819</v>
      </c>
      <c r="G91" s="67">
        <v>0</v>
      </c>
      <c r="H91" s="78">
        <v>5789</v>
      </c>
      <c r="I91" s="78">
        <v>0</v>
      </c>
      <c r="J91" s="78">
        <v>784</v>
      </c>
      <c r="K91" s="67">
        <v>0</v>
      </c>
    </row>
    <row r="92" spans="1:11" x14ac:dyDescent="0.55000000000000004">
      <c r="A92" s="70">
        <v>44318</v>
      </c>
      <c r="B92" s="105" t="str">
        <f t="shared" si="6"/>
        <v>(日)</v>
      </c>
      <c r="C92" s="67">
        <f t="shared" si="5"/>
        <v>23777</v>
      </c>
      <c r="D92" s="78">
        <v>23777</v>
      </c>
      <c r="E92" s="78">
        <v>0</v>
      </c>
      <c r="F92" s="78">
        <v>0</v>
      </c>
      <c r="G92" s="67">
        <v>0</v>
      </c>
      <c r="H92" s="78">
        <v>20450</v>
      </c>
      <c r="I92" s="78">
        <v>0</v>
      </c>
      <c r="J92" s="78">
        <v>0</v>
      </c>
      <c r="K92" s="67">
        <v>0</v>
      </c>
    </row>
    <row r="93" spans="1:11" x14ac:dyDescent="0.55000000000000004">
      <c r="A93" s="70">
        <v>44317</v>
      </c>
      <c r="B93" s="105" t="str">
        <f t="shared" si="6"/>
        <v>(土)</v>
      </c>
      <c r="C93" s="67">
        <f t="shared" si="5"/>
        <v>39245</v>
      </c>
      <c r="D93" s="78">
        <v>39245</v>
      </c>
      <c r="E93" s="78">
        <v>0</v>
      </c>
      <c r="F93" s="78">
        <v>0</v>
      </c>
      <c r="G93" s="67">
        <v>0</v>
      </c>
      <c r="H93" s="78">
        <v>23259</v>
      </c>
      <c r="I93" s="78">
        <v>0</v>
      </c>
      <c r="J93" s="78">
        <v>0</v>
      </c>
      <c r="K93" s="67">
        <v>0</v>
      </c>
    </row>
    <row r="94" spans="1:11" x14ac:dyDescent="0.55000000000000004">
      <c r="A94" s="70">
        <v>44316</v>
      </c>
      <c r="B94" s="105" t="str">
        <f t="shared" si="6"/>
        <v>(金)</v>
      </c>
      <c r="C94" s="67">
        <f t="shared" si="5"/>
        <v>68379</v>
      </c>
      <c r="D94" s="78">
        <v>68379</v>
      </c>
      <c r="E94" s="78">
        <v>0</v>
      </c>
      <c r="F94" s="78">
        <v>0</v>
      </c>
      <c r="G94" s="67">
        <v>0</v>
      </c>
      <c r="H94" s="78">
        <v>27994</v>
      </c>
      <c r="I94" s="78">
        <v>0</v>
      </c>
      <c r="J94" s="78">
        <v>0</v>
      </c>
      <c r="K94" s="67">
        <v>0</v>
      </c>
    </row>
    <row r="95" spans="1:11" x14ac:dyDescent="0.55000000000000004">
      <c r="A95" s="70">
        <v>44315</v>
      </c>
      <c r="B95" s="105" t="str">
        <f>"(" &amp; TEXT(A95,"aaa") &amp; ")"</f>
        <v>(木)</v>
      </c>
      <c r="C95" s="67">
        <f t="shared" si="5"/>
        <v>19650</v>
      </c>
      <c r="D95" s="78">
        <v>19650</v>
      </c>
      <c r="E95" s="78">
        <v>0</v>
      </c>
      <c r="F95" s="78">
        <v>0</v>
      </c>
      <c r="G95" s="67">
        <v>0</v>
      </c>
      <c r="H95" s="78">
        <v>13096</v>
      </c>
      <c r="I95" s="78">
        <v>0</v>
      </c>
      <c r="J95" s="78">
        <v>0</v>
      </c>
      <c r="K95" s="67">
        <v>0</v>
      </c>
    </row>
    <row r="96" spans="1:11" x14ac:dyDescent="0.55000000000000004">
      <c r="A96" s="70">
        <v>44314</v>
      </c>
      <c r="B96" s="105" t="str">
        <f t="shared" si="6"/>
        <v>(水)</v>
      </c>
      <c r="C96" s="67">
        <f t="shared" si="5"/>
        <v>88833</v>
      </c>
      <c r="D96" s="78">
        <v>88833</v>
      </c>
      <c r="E96" s="78">
        <v>0</v>
      </c>
      <c r="F96" s="78">
        <v>0</v>
      </c>
      <c r="G96" s="67">
        <v>0</v>
      </c>
      <c r="H96" s="78">
        <v>38030</v>
      </c>
      <c r="I96" s="78">
        <v>0</v>
      </c>
      <c r="J96" s="78">
        <v>0</v>
      </c>
      <c r="K96" s="67">
        <v>0</v>
      </c>
    </row>
    <row r="97" spans="1:11" x14ac:dyDescent="0.55000000000000004">
      <c r="A97" s="70">
        <v>44313</v>
      </c>
      <c r="B97" s="105" t="str">
        <f t="shared" si="6"/>
        <v>(火)</v>
      </c>
      <c r="C97" s="67">
        <f t="shared" si="5"/>
        <v>80196</v>
      </c>
      <c r="D97" s="78">
        <v>80196</v>
      </c>
      <c r="E97" s="78">
        <v>0</v>
      </c>
      <c r="F97" s="78">
        <v>0</v>
      </c>
      <c r="G97" s="67">
        <v>0</v>
      </c>
      <c r="H97" s="78">
        <v>38495</v>
      </c>
      <c r="I97" s="78">
        <v>0</v>
      </c>
      <c r="J97" s="78">
        <v>0</v>
      </c>
      <c r="K97" s="67">
        <v>0</v>
      </c>
    </row>
    <row r="98" spans="1:11" x14ac:dyDescent="0.55000000000000004">
      <c r="A98" s="70">
        <v>44312</v>
      </c>
      <c r="B98" s="105" t="str">
        <f t="shared" si="6"/>
        <v>(月)</v>
      </c>
      <c r="C98" s="67">
        <f t="shared" si="5"/>
        <v>61032</v>
      </c>
      <c r="D98" s="78">
        <v>61032</v>
      </c>
      <c r="E98" s="78">
        <v>0</v>
      </c>
      <c r="F98" s="78">
        <v>0</v>
      </c>
      <c r="G98" s="67">
        <v>0</v>
      </c>
      <c r="H98" s="78">
        <v>28541</v>
      </c>
      <c r="I98" s="78">
        <v>0</v>
      </c>
      <c r="J98" s="78">
        <v>0</v>
      </c>
      <c r="K98" s="67">
        <v>0</v>
      </c>
    </row>
    <row r="99" spans="1:11" x14ac:dyDescent="0.55000000000000004">
      <c r="A99" s="70">
        <v>44311</v>
      </c>
      <c r="B99" s="105" t="str">
        <f t="shared" si="6"/>
        <v>(日)</v>
      </c>
      <c r="C99" s="67">
        <f t="shared" si="5"/>
        <v>23471</v>
      </c>
      <c r="D99" s="78">
        <v>23471</v>
      </c>
      <c r="E99" s="78">
        <v>0</v>
      </c>
      <c r="F99" s="78">
        <v>0</v>
      </c>
      <c r="G99" s="67">
        <v>0</v>
      </c>
      <c r="H99" s="78">
        <v>15476</v>
      </c>
      <c r="I99" s="78">
        <v>0</v>
      </c>
      <c r="J99" s="78">
        <v>0</v>
      </c>
      <c r="K99" s="67">
        <v>0</v>
      </c>
    </row>
    <row r="100" spans="1:11" x14ac:dyDescent="0.55000000000000004">
      <c r="A100" s="70">
        <v>44310</v>
      </c>
      <c r="B100" s="105" t="str">
        <f t="shared" si="6"/>
        <v>(土)</v>
      </c>
      <c r="C100" s="67">
        <f t="shared" si="5"/>
        <v>36027</v>
      </c>
      <c r="D100" s="78">
        <v>36027</v>
      </c>
      <c r="E100" s="78">
        <v>0</v>
      </c>
      <c r="F100" s="78">
        <v>0</v>
      </c>
      <c r="G100" s="67">
        <v>0</v>
      </c>
      <c r="H100" s="78">
        <v>16393</v>
      </c>
      <c r="I100" s="78">
        <v>0</v>
      </c>
      <c r="J100" s="78">
        <v>0</v>
      </c>
      <c r="K100" s="67">
        <v>0</v>
      </c>
    </row>
    <row r="101" spans="1:11" x14ac:dyDescent="0.55000000000000004">
      <c r="A101" s="70">
        <v>44309</v>
      </c>
      <c r="B101" s="105" t="str">
        <f t="shared" si="6"/>
        <v>(金)</v>
      </c>
      <c r="C101" s="67">
        <f t="shared" si="5"/>
        <v>55389</v>
      </c>
      <c r="D101" s="78">
        <v>55389</v>
      </c>
      <c r="E101" s="78">
        <v>0</v>
      </c>
      <c r="F101" s="78">
        <v>0</v>
      </c>
      <c r="G101" s="67">
        <v>0</v>
      </c>
      <c r="H101" s="78">
        <v>19099</v>
      </c>
      <c r="I101" s="78">
        <v>0</v>
      </c>
      <c r="J101" s="78">
        <v>0</v>
      </c>
      <c r="K101" s="67">
        <v>0</v>
      </c>
    </row>
    <row r="102" spans="1:11" x14ac:dyDescent="0.55000000000000004">
      <c r="A102" s="70">
        <v>44308</v>
      </c>
      <c r="B102" s="105" t="str">
        <f t="shared" si="6"/>
        <v>(木)</v>
      </c>
      <c r="C102" s="67">
        <f t="shared" si="5"/>
        <v>58292</v>
      </c>
      <c r="D102" s="78">
        <v>58292</v>
      </c>
      <c r="E102" s="78">
        <v>0</v>
      </c>
      <c r="F102" s="78">
        <v>0</v>
      </c>
      <c r="G102" s="67">
        <v>0</v>
      </c>
      <c r="H102" s="78">
        <v>25577</v>
      </c>
      <c r="I102" s="78">
        <v>0</v>
      </c>
      <c r="J102" s="78">
        <v>0</v>
      </c>
      <c r="K102" s="67">
        <v>0</v>
      </c>
    </row>
    <row r="103" spans="1:11" x14ac:dyDescent="0.55000000000000004">
      <c r="A103" s="70">
        <v>44307</v>
      </c>
      <c r="B103" s="105" t="str">
        <f t="shared" si="6"/>
        <v>(水)</v>
      </c>
      <c r="C103" s="67">
        <f t="shared" si="5"/>
        <v>60485</v>
      </c>
      <c r="D103" s="78">
        <v>60485</v>
      </c>
      <c r="E103" s="78">
        <v>0</v>
      </c>
      <c r="F103" s="78">
        <v>0</v>
      </c>
      <c r="G103" s="67">
        <v>0</v>
      </c>
      <c r="H103" s="78">
        <v>27059</v>
      </c>
      <c r="I103" s="78">
        <v>0</v>
      </c>
      <c r="J103" s="78">
        <v>0</v>
      </c>
      <c r="K103" s="67">
        <v>0</v>
      </c>
    </row>
    <row r="104" spans="1:11" x14ac:dyDescent="0.55000000000000004">
      <c r="A104" s="70">
        <v>44306</v>
      </c>
      <c r="B104" s="105" t="str">
        <f t="shared" si="6"/>
        <v>(火)</v>
      </c>
      <c r="C104" s="67">
        <f t="shared" si="5"/>
        <v>50628</v>
      </c>
      <c r="D104" s="78">
        <v>50628</v>
      </c>
      <c r="E104" s="78">
        <v>0</v>
      </c>
      <c r="F104" s="78">
        <v>0</v>
      </c>
      <c r="G104" s="67">
        <v>0</v>
      </c>
      <c r="H104" s="78">
        <v>22696</v>
      </c>
      <c r="I104" s="78">
        <v>0</v>
      </c>
      <c r="J104" s="78">
        <v>0</v>
      </c>
      <c r="K104" s="67">
        <v>0</v>
      </c>
    </row>
    <row r="105" spans="1:11" x14ac:dyDescent="0.55000000000000004">
      <c r="A105" s="70">
        <v>44305</v>
      </c>
      <c r="B105" s="105" t="str">
        <f t="shared" si="6"/>
        <v>(月)</v>
      </c>
      <c r="C105" s="67">
        <f t="shared" si="5"/>
        <v>33399</v>
      </c>
      <c r="D105" s="78">
        <v>33399</v>
      </c>
      <c r="E105" s="78">
        <v>0</v>
      </c>
      <c r="F105" s="78">
        <v>0</v>
      </c>
      <c r="G105" s="67">
        <v>0</v>
      </c>
      <c r="H105" s="78">
        <v>14352</v>
      </c>
      <c r="I105" s="78">
        <v>0</v>
      </c>
      <c r="J105" s="78">
        <v>0</v>
      </c>
      <c r="K105" s="67">
        <v>0</v>
      </c>
    </row>
    <row r="106" spans="1:11" x14ac:dyDescent="0.55000000000000004">
      <c r="A106" s="70">
        <v>44304</v>
      </c>
      <c r="B106" s="105" t="str">
        <f t="shared" si="6"/>
        <v>(日)</v>
      </c>
      <c r="C106" s="67">
        <f t="shared" si="5"/>
        <v>8905</v>
      </c>
      <c r="D106" s="78">
        <v>8905</v>
      </c>
      <c r="E106" s="78">
        <v>0</v>
      </c>
      <c r="F106" s="78">
        <v>0</v>
      </c>
      <c r="G106" s="67">
        <v>0</v>
      </c>
      <c r="H106" s="78">
        <v>5723</v>
      </c>
      <c r="I106" s="78">
        <v>0</v>
      </c>
      <c r="J106" s="78">
        <v>0</v>
      </c>
      <c r="K106" s="67">
        <v>0</v>
      </c>
    </row>
    <row r="107" spans="1:11" x14ac:dyDescent="0.55000000000000004">
      <c r="A107" s="70">
        <v>44303</v>
      </c>
      <c r="B107" s="105" t="str">
        <f t="shared" si="6"/>
        <v>(土)</v>
      </c>
      <c r="C107" s="67">
        <f t="shared" si="5"/>
        <v>8120</v>
      </c>
      <c r="D107" s="78">
        <v>8120</v>
      </c>
      <c r="E107" s="78">
        <v>0</v>
      </c>
      <c r="F107" s="78">
        <v>0</v>
      </c>
      <c r="G107" s="67">
        <v>0</v>
      </c>
      <c r="H107" s="78">
        <v>3762</v>
      </c>
      <c r="I107" s="78">
        <v>0</v>
      </c>
      <c r="J107" s="78">
        <v>0</v>
      </c>
      <c r="K107" s="67">
        <v>0</v>
      </c>
    </row>
    <row r="108" spans="1:11" x14ac:dyDescent="0.55000000000000004">
      <c r="A108" s="70">
        <v>44302</v>
      </c>
      <c r="B108" s="105" t="str">
        <f t="shared" si="6"/>
        <v>(金)</v>
      </c>
      <c r="C108" s="67">
        <f t="shared" ref="C108:C110" si="7">SUM(D108:G108)</f>
        <v>11289</v>
      </c>
      <c r="D108" s="78">
        <v>11289</v>
      </c>
      <c r="E108" s="78">
        <v>0</v>
      </c>
      <c r="F108" s="78">
        <v>0</v>
      </c>
      <c r="G108" s="67">
        <v>0</v>
      </c>
      <c r="H108" s="78">
        <v>3552</v>
      </c>
      <c r="I108" s="78">
        <v>0</v>
      </c>
      <c r="J108" s="78">
        <v>0</v>
      </c>
      <c r="K108" s="67">
        <v>0</v>
      </c>
    </row>
    <row r="109" spans="1:11" x14ac:dyDescent="0.55000000000000004">
      <c r="A109" s="70">
        <v>44301</v>
      </c>
      <c r="B109" s="105" t="str">
        <f t="shared" si="6"/>
        <v>(木)</v>
      </c>
      <c r="C109" s="67">
        <f t="shared" si="7"/>
        <v>8999</v>
      </c>
      <c r="D109" s="78">
        <v>8999</v>
      </c>
      <c r="E109" s="78">
        <v>0</v>
      </c>
      <c r="F109" s="78">
        <v>0</v>
      </c>
      <c r="G109" s="67">
        <v>0</v>
      </c>
      <c r="H109" s="78">
        <v>4376</v>
      </c>
      <c r="I109" s="78">
        <v>0</v>
      </c>
      <c r="J109" s="78">
        <v>0</v>
      </c>
      <c r="K109" s="67">
        <v>0</v>
      </c>
    </row>
    <row r="110" spans="1:11" x14ac:dyDescent="0.55000000000000004">
      <c r="A110" s="70">
        <v>44300</v>
      </c>
      <c r="B110" s="105" t="str">
        <f t="shared" si="6"/>
        <v>(水)</v>
      </c>
      <c r="C110" s="67">
        <f t="shared" si="7"/>
        <v>4948</v>
      </c>
      <c r="D110" s="78">
        <v>4948</v>
      </c>
      <c r="E110" s="78">
        <v>0</v>
      </c>
      <c r="F110" s="78">
        <v>0</v>
      </c>
      <c r="G110" s="67">
        <v>0</v>
      </c>
      <c r="H110" s="78">
        <v>3169</v>
      </c>
      <c r="I110" s="78">
        <v>0</v>
      </c>
      <c r="J110" s="78">
        <v>0</v>
      </c>
      <c r="K110" s="67">
        <v>0</v>
      </c>
    </row>
    <row r="111" spans="1:11" x14ac:dyDescent="0.55000000000000004">
      <c r="A111" s="70">
        <v>44299</v>
      </c>
      <c r="B111" s="105" t="str">
        <f t="shared" si="6"/>
        <v>(火)</v>
      </c>
      <c r="C111" s="67">
        <f>SUM(D111:G111)</f>
        <v>4300</v>
      </c>
      <c r="D111" s="78">
        <v>4300</v>
      </c>
      <c r="E111" s="78">
        <v>0</v>
      </c>
      <c r="F111" s="78">
        <v>0</v>
      </c>
      <c r="G111" s="67">
        <v>0</v>
      </c>
      <c r="H111" s="78">
        <v>2908</v>
      </c>
      <c r="I111" s="78">
        <v>0</v>
      </c>
      <c r="J111" s="78">
        <v>0</v>
      </c>
      <c r="K111" s="67">
        <v>0</v>
      </c>
    </row>
    <row r="112" spans="1:11" x14ac:dyDescent="0.55000000000000004">
      <c r="A112" s="70">
        <v>44298</v>
      </c>
      <c r="B112" s="105" t="str">
        <f t="shared" si="6"/>
        <v>(月)</v>
      </c>
      <c r="C112" s="67">
        <f>SUM(D112:G112)</f>
        <v>4757</v>
      </c>
      <c r="D112" s="98">
        <v>4757</v>
      </c>
      <c r="E112" s="98">
        <v>0</v>
      </c>
      <c r="F112" s="98">
        <v>0</v>
      </c>
      <c r="G112" s="98">
        <v>0</v>
      </c>
      <c r="H112" s="98">
        <v>3477</v>
      </c>
      <c r="I112" s="98">
        <v>0</v>
      </c>
      <c r="J112" s="98">
        <v>0</v>
      </c>
      <c r="K112" s="98">
        <v>0</v>
      </c>
    </row>
    <row r="113" spans="1:11" x14ac:dyDescent="0.55000000000000004">
      <c r="A113" s="95"/>
      <c r="B113" s="95"/>
      <c r="C113" s="95"/>
      <c r="D113" s="95"/>
      <c r="E113" s="95"/>
      <c r="F113" s="95"/>
      <c r="G113" s="95"/>
      <c r="H113" s="95"/>
      <c r="I113" s="95"/>
      <c r="J113" s="95"/>
      <c r="K113" s="95"/>
    </row>
    <row r="114" spans="1:11" x14ac:dyDescent="0.55000000000000004">
      <c r="A114" s="95" t="s">
        <v>330</v>
      </c>
      <c r="B114" s="95"/>
    </row>
    <row r="115" spans="1:11" x14ac:dyDescent="0.55000000000000004">
      <c r="A115" s="99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4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3" t="s">
        <v>389</v>
      </c>
    </row>
    <row r="3" spans="1:9" x14ac:dyDescent="0.55000000000000004">
      <c r="A3" s="130" t="s">
        <v>296</v>
      </c>
      <c r="B3" s="128" t="s">
        <v>297</v>
      </c>
      <c r="C3" s="126" t="s">
        <v>298</v>
      </c>
      <c r="D3" s="126" t="s">
        <v>299</v>
      </c>
      <c r="E3" s="129"/>
      <c r="F3" s="126" t="s">
        <v>300</v>
      </c>
      <c r="G3" s="129"/>
      <c r="H3" s="93"/>
      <c r="I3" s="93"/>
    </row>
    <row r="4" spans="1:9" x14ac:dyDescent="0.55000000000000004">
      <c r="A4" s="129"/>
      <c r="B4" s="131"/>
      <c r="C4" s="129"/>
      <c r="D4" s="77" t="s">
        <v>301</v>
      </c>
      <c r="E4" s="77" t="s">
        <v>302</v>
      </c>
      <c r="F4" s="77" t="s">
        <v>301</v>
      </c>
      <c r="G4" s="77" t="s">
        <v>302</v>
      </c>
      <c r="H4" s="92"/>
      <c r="I4" s="92"/>
    </row>
    <row r="5" spans="1:9" x14ac:dyDescent="0.55000000000000004">
      <c r="A5" s="125" t="s">
        <v>287</v>
      </c>
      <c r="B5" s="129"/>
      <c r="C5" s="67">
        <f t="shared" ref="C5:C68" si="0">SUM(D5:G5)</f>
        <v>12150187</v>
      </c>
      <c r="D5" s="67">
        <v>6338926</v>
      </c>
      <c r="E5" s="67">
        <v>144358</v>
      </c>
      <c r="F5" s="67">
        <v>5626568</v>
      </c>
      <c r="G5" s="67">
        <v>40335</v>
      </c>
      <c r="H5" s="92"/>
      <c r="I5" s="92"/>
    </row>
    <row r="6" spans="1:9" x14ac:dyDescent="0.55000000000000004">
      <c r="A6" s="104">
        <v>44403</v>
      </c>
      <c r="B6" s="107" t="s">
        <v>294</v>
      </c>
      <c r="C6" s="67">
        <f t="shared" si="0"/>
        <v>69145</v>
      </c>
      <c r="D6" s="67">
        <v>20343</v>
      </c>
      <c r="E6" s="67">
        <v>5887</v>
      </c>
      <c r="F6" s="67">
        <v>40920</v>
      </c>
      <c r="G6" s="67">
        <v>1995</v>
      </c>
      <c r="H6" s="92"/>
      <c r="I6" s="92"/>
    </row>
    <row r="7" spans="1:9" x14ac:dyDescent="0.55000000000000004">
      <c r="A7" s="104">
        <v>44398</v>
      </c>
      <c r="B7" s="107" t="s">
        <v>306</v>
      </c>
      <c r="C7" s="67">
        <f t="shared" si="0"/>
        <v>46866</v>
      </c>
      <c r="D7" s="67">
        <v>371</v>
      </c>
      <c r="E7" s="67">
        <v>3619</v>
      </c>
      <c r="F7" s="67">
        <v>35406</v>
      </c>
      <c r="G7" s="67">
        <v>7470</v>
      </c>
      <c r="H7" s="92"/>
      <c r="I7" s="92"/>
    </row>
    <row r="8" spans="1:9" x14ac:dyDescent="0.55000000000000004">
      <c r="A8" s="104">
        <v>44397</v>
      </c>
      <c r="B8" s="107" t="s">
        <v>295</v>
      </c>
      <c r="C8" s="67">
        <f t="shared" si="0"/>
        <v>73571</v>
      </c>
      <c r="D8" s="67">
        <v>34550</v>
      </c>
      <c r="E8" s="67">
        <v>5981</v>
      </c>
      <c r="F8" s="67">
        <v>30208</v>
      </c>
      <c r="G8" s="67">
        <v>2832</v>
      </c>
      <c r="H8" s="92"/>
      <c r="I8" s="92"/>
    </row>
    <row r="9" spans="1:9" x14ac:dyDescent="0.55000000000000004">
      <c r="A9" s="104">
        <v>44396</v>
      </c>
      <c r="B9" s="107" t="s">
        <v>294</v>
      </c>
      <c r="C9" s="67">
        <f t="shared" si="0"/>
        <v>112168</v>
      </c>
      <c r="D9" s="67">
        <v>29457</v>
      </c>
      <c r="E9" s="67">
        <v>14740</v>
      </c>
      <c r="F9" s="67">
        <v>60294</v>
      </c>
      <c r="G9" s="67">
        <v>7677</v>
      </c>
      <c r="H9" s="92"/>
      <c r="I9" s="92"/>
    </row>
    <row r="10" spans="1:9" x14ac:dyDescent="0.55000000000000004">
      <c r="A10" s="104">
        <v>44393</v>
      </c>
      <c r="B10" s="107" t="s">
        <v>304</v>
      </c>
      <c r="C10" s="67">
        <f t="shared" si="0"/>
        <v>65454</v>
      </c>
      <c r="D10" s="67">
        <v>23717</v>
      </c>
      <c r="E10" s="67">
        <v>4551</v>
      </c>
      <c r="F10" s="67">
        <v>35455</v>
      </c>
      <c r="G10" s="67">
        <v>1731</v>
      </c>
      <c r="H10" s="92"/>
      <c r="I10" s="92"/>
    </row>
    <row r="11" spans="1:9" x14ac:dyDescent="0.55000000000000004">
      <c r="A11" s="104">
        <v>44392</v>
      </c>
      <c r="B11" s="107" t="s">
        <v>305</v>
      </c>
      <c r="C11" s="67">
        <f t="shared" si="0"/>
        <v>58287</v>
      </c>
      <c r="D11" s="67">
        <v>24563</v>
      </c>
      <c r="E11" s="67">
        <v>533</v>
      </c>
      <c r="F11" s="67">
        <v>31996</v>
      </c>
      <c r="G11" s="67">
        <v>1195</v>
      </c>
      <c r="H11" s="92"/>
      <c r="I11" s="92"/>
    </row>
    <row r="12" spans="1:9" x14ac:dyDescent="0.55000000000000004">
      <c r="A12" s="104">
        <v>44391</v>
      </c>
      <c r="B12" s="107" t="s">
        <v>306</v>
      </c>
      <c r="C12" s="67">
        <f t="shared" si="0"/>
        <v>62157</v>
      </c>
      <c r="D12" s="67">
        <v>22176</v>
      </c>
      <c r="E12" s="67">
        <v>178</v>
      </c>
      <c r="F12" s="67">
        <v>37839</v>
      </c>
      <c r="G12" s="67">
        <v>1964</v>
      </c>
      <c r="H12" s="92"/>
      <c r="I12" s="92"/>
    </row>
    <row r="13" spans="1:9" x14ac:dyDescent="0.55000000000000004">
      <c r="A13" s="104">
        <v>44390</v>
      </c>
      <c r="B13" s="107" t="s">
        <v>295</v>
      </c>
      <c r="C13" s="67">
        <f t="shared" si="0"/>
        <v>73445</v>
      </c>
      <c r="D13" s="67">
        <v>25653</v>
      </c>
      <c r="E13" s="67">
        <v>9453</v>
      </c>
      <c r="F13" s="67">
        <v>37198</v>
      </c>
      <c r="G13" s="67">
        <v>1141</v>
      </c>
      <c r="H13" s="92"/>
      <c r="I13" s="92"/>
    </row>
    <row r="14" spans="1:9" x14ac:dyDescent="0.55000000000000004">
      <c r="A14" s="104">
        <v>44389</v>
      </c>
      <c r="B14" s="107" t="s">
        <v>294</v>
      </c>
      <c r="C14" s="67">
        <f t="shared" si="0"/>
        <v>141584</v>
      </c>
      <c r="D14" s="67">
        <v>47667</v>
      </c>
      <c r="E14" s="67">
        <v>22048</v>
      </c>
      <c r="F14" s="67">
        <v>67841</v>
      </c>
      <c r="G14" s="67">
        <v>4028</v>
      </c>
      <c r="H14" s="92"/>
      <c r="I14" s="92"/>
    </row>
    <row r="15" spans="1:9" x14ac:dyDescent="0.55000000000000004">
      <c r="A15" s="104">
        <v>44386</v>
      </c>
      <c r="B15" s="107" t="s">
        <v>304</v>
      </c>
      <c r="C15" s="67">
        <f t="shared" si="0"/>
        <v>78312</v>
      </c>
      <c r="D15" s="67">
        <v>31738</v>
      </c>
      <c r="E15" s="67">
        <v>221</v>
      </c>
      <c r="F15" s="67">
        <v>44589</v>
      </c>
      <c r="G15" s="67">
        <v>1764</v>
      </c>
      <c r="H15" s="92"/>
      <c r="I15" s="92"/>
    </row>
    <row r="16" spans="1:9" x14ac:dyDescent="0.55000000000000004">
      <c r="A16" s="104">
        <v>44385</v>
      </c>
      <c r="B16" s="107" t="s">
        <v>305</v>
      </c>
      <c r="C16" s="67">
        <f t="shared" si="0"/>
        <v>83340</v>
      </c>
      <c r="D16" s="67">
        <v>34199</v>
      </c>
      <c r="E16" s="67">
        <v>2537</v>
      </c>
      <c r="F16" s="67">
        <v>44991</v>
      </c>
      <c r="G16" s="67">
        <v>1613</v>
      </c>
      <c r="H16" s="92"/>
      <c r="I16" s="92"/>
    </row>
    <row r="17" spans="1:9" x14ac:dyDescent="0.55000000000000004">
      <c r="A17" s="104">
        <v>44384</v>
      </c>
      <c r="B17" s="107" t="s">
        <v>306</v>
      </c>
      <c r="C17" s="67">
        <f t="shared" si="0"/>
        <v>76653</v>
      </c>
      <c r="D17" s="67">
        <v>28661</v>
      </c>
      <c r="E17" s="67">
        <v>2304</v>
      </c>
      <c r="F17" s="67">
        <v>44525</v>
      </c>
      <c r="G17" s="67">
        <v>1163</v>
      </c>
      <c r="H17" s="92"/>
      <c r="I17" s="92"/>
    </row>
    <row r="18" spans="1:9" x14ac:dyDescent="0.55000000000000004">
      <c r="A18" s="104">
        <v>44383</v>
      </c>
      <c r="B18" s="107" t="s">
        <v>295</v>
      </c>
      <c r="C18" s="67">
        <f t="shared" si="0"/>
        <v>99765</v>
      </c>
      <c r="D18" s="67">
        <v>45037</v>
      </c>
      <c r="E18" s="67">
        <v>1554</v>
      </c>
      <c r="F18" s="67">
        <v>52475</v>
      </c>
      <c r="G18" s="67">
        <v>699</v>
      </c>
      <c r="H18" s="92"/>
      <c r="I18" s="92"/>
    </row>
    <row r="19" spans="1:9" x14ac:dyDescent="0.55000000000000004">
      <c r="A19" s="104">
        <v>44382</v>
      </c>
      <c r="B19" s="107" t="s">
        <v>294</v>
      </c>
      <c r="C19" s="67">
        <f t="shared" si="0"/>
        <v>145089</v>
      </c>
      <c r="D19" s="67">
        <v>57890</v>
      </c>
      <c r="E19" s="67">
        <v>5788</v>
      </c>
      <c r="F19" s="67">
        <v>79320</v>
      </c>
      <c r="G19" s="67">
        <v>2091</v>
      </c>
      <c r="H19" s="92"/>
      <c r="I19" s="92"/>
    </row>
    <row r="20" spans="1:9" x14ac:dyDescent="0.55000000000000004">
      <c r="A20" s="104">
        <v>44379</v>
      </c>
      <c r="B20" s="107" t="s">
        <v>304</v>
      </c>
      <c r="C20" s="67">
        <f t="shared" si="0"/>
        <v>81824</v>
      </c>
      <c r="D20" s="67">
        <v>25406</v>
      </c>
      <c r="E20" s="67">
        <v>978</v>
      </c>
      <c r="F20" s="67">
        <v>55293</v>
      </c>
      <c r="G20" s="67">
        <v>147</v>
      </c>
      <c r="H20" s="92"/>
      <c r="I20" s="92"/>
    </row>
    <row r="21" spans="1:9" x14ac:dyDescent="0.55000000000000004">
      <c r="A21" s="104">
        <v>44378</v>
      </c>
      <c r="B21" s="107" t="s">
        <v>305</v>
      </c>
      <c r="C21" s="67">
        <f t="shared" si="0"/>
        <v>94797</v>
      </c>
      <c r="D21" s="67">
        <v>36346</v>
      </c>
      <c r="E21" s="67">
        <v>589</v>
      </c>
      <c r="F21" s="67">
        <v>57754</v>
      </c>
      <c r="G21" s="67">
        <v>108</v>
      </c>
      <c r="H21" s="92"/>
      <c r="I21" s="92"/>
    </row>
    <row r="22" spans="1:9" x14ac:dyDescent="0.55000000000000004">
      <c r="A22" s="104">
        <v>44377</v>
      </c>
      <c r="B22" s="107" t="s">
        <v>306</v>
      </c>
      <c r="C22" s="67">
        <f t="shared" si="0"/>
        <v>79179</v>
      </c>
      <c r="D22" s="67">
        <v>30313</v>
      </c>
      <c r="E22" s="67">
        <v>1788</v>
      </c>
      <c r="F22" s="67">
        <v>46697</v>
      </c>
      <c r="G22" s="67">
        <v>381</v>
      </c>
      <c r="H22" s="92"/>
      <c r="I22" s="92"/>
    </row>
    <row r="23" spans="1:9" x14ac:dyDescent="0.55000000000000004">
      <c r="A23" s="104">
        <v>44376</v>
      </c>
      <c r="B23" s="107" t="s">
        <v>295</v>
      </c>
      <c r="C23" s="67">
        <f t="shared" si="0"/>
        <v>94481</v>
      </c>
      <c r="D23" s="67">
        <v>36069</v>
      </c>
      <c r="E23" s="67">
        <v>3367</v>
      </c>
      <c r="F23" s="67">
        <v>53790</v>
      </c>
      <c r="G23" s="67">
        <v>1255</v>
      </c>
      <c r="H23" s="92"/>
      <c r="I23" s="92"/>
    </row>
    <row r="24" spans="1:9" x14ac:dyDescent="0.55000000000000004">
      <c r="A24" s="104">
        <v>44375</v>
      </c>
      <c r="B24" s="107" t="s">
        <v>294</v>
      </c>
      <c r="C24" s="67">
        <f t="shared" si="0"/>
        <v>159655</v>
      </c>
      <c r="D24" s="67">
        <v>71303</v>
      </c>
      <c r="E24" s="67">
        <v>7806</v>
      </c>
      <c r="F24" s="67">
        <v>80018</v>
      </c>
      <c r="G24" s="67">
        <v>528</v>
      </c>
      <c r="H24" s="92"/>
      <c r="I24" s="92"/>
    </row>
    <row r="25" spans="1:9" x14ac:dyDescent="0.55000000000000004">
      <c r="A25" s="104">
        <v>44372</v>
      </c>
      <c r="B25" s="107" t="s">
        <v>309</v>
      </c>
      <c r="C25" s="67">
        <f t="shared" si="0"/>
        <v>128355</v>
      </c>
      <c r="D25" s="67">
        <v>47766</v>
      </c>
      <c r="E25" s="67">
        <v>5529</v>
      </c>
      <c r="F25" s="67">
        <v>74926</v>
      </c>
      <c r="G25" s="67">
        <v>134</v>
      </c>
      <c r="H25" s="92"/>
      <c r="I25" s="92"/>
    </row>
    <row r="26" spans="1:9" x14ac:dyDescent="0.55000000000000004">
      <c r="A26" s="104">
        <v>44371</v>
      </c>
      <c r="B26" s="107" t="s">
        <v>320</v>
      </c>
      <c r="C26" s="67">
        <f t="shared" si="0"/>
        <v>109421</v>
      </c>
      <c r="D26" s="67">
        <v>43798</v>
      </c>
      <c r="E26" s="67">
        <v>1584</v>
      </c>
      <c r="F26" s="67">
        <v>63930</v>
      </c>
      <c r="G26" s="67">
        <v>109</v>
      </c>
      <c r="H26" s="92"/>
      <c r="I26" s="92"/>
    </row>
    <row r="27" spans="1:9" x14ac:dyDescent="0.55000000000000004">
      <c r="A27" s="104">
        <v>44370</v>
      </c>
      <c r="B27" s="107" t="s">
        <v>306</v>
      </c>
      <c r="C27" s="67">
        <f t="shared" si="0"/>
        <v>111486</v>
      </c>
      <c r="D27" s="67">
        <v>46971</v>
      </c>
      <c r="E27" s="67">
        <v>4683</v>
      </c>
      <c r="F27" s="67">
        <v>59733</v>
      </c>
      <c r="G27" s="67">
        <v>99</v>
      </c>
      <c r="H27" s="92"/>
      <c r="I27" s="92"/>
    </row>
    <row r="28" spans="1:9" x14ac:dyDescent="0.55000000000000004">
      <c r="A28" s="104">
        <v>44369</v>
      </c>
      <c r="B28" s="107" t="s">
        <v>295</v>
      </c>
      <c r="C28" s="67">
        <f t="shared" si="0"/>
        <v>94135</v>
      </c>
      <c r="D28" s="67">
        <v>44473</v>
      </c>
      <c r="E28" s="67">
        <v>1946</v>
      </c>
      <c r="F28" s="67">
        <v>47609</v>
      </c>
      <c r="G28" s="67">
        <v>107</v>
      </c>
      <c r="H28" s="92"/>
      <c r="I28" s="92"/>
    </row>
    <row r="29" spans="1:9" x14ac:dyDescent="0.55000000000000004">
      <c r="A29" s="104">
        <v>44368</v>
      </c>
      <c r="B29" s="107" t="s">
        <v>294</v>
      </c>
      <c r="C29" s="67">
        <f t="shared" si="0"/>
        <v>198780</v>
      </c>
      <c r="D29" s="67">
        <v>67154</v>
      </c>
      <c r="E29" s="67">
        <v>7843</v>
      </c>
      <c r="F29" s="67">
        <v>123679</v>
      </c>
      <c r="G29" s="67">
        <v>104</v>
      </c>
      <c r="H29" s="92"/>
      <c r="I29" s="92"/>
    </row>
    <row r="30" spans="1:9" x14ac:dyDescent="0.55000000000000004">
      <c r="A30" s="104">
        <v>44365</v>
      </c>
      <c r="B30" s="107" t="s">
        <v>304</v>
      </c>
      <c r="C30" s="67">
        <f t="shared" si="0"/>
        <v>125948</v>
      </c>
      <c r="D30" s="67">
        <v>50112</v>
      </c>
      <c r="E30" s="67">
        <v>2145</v>
      </c>
      <c r="F30" s="67">
        <v>73691</v>
      </c>
      <c r="G30" s="67">
        <v>0</v>
      </c>
      <c r="H30" s="92"/>
      <c r="I30" s="92"/>
    </row>
    <row r="31" spans="1:9" x14ac:dyDescent="0.55000000000000004">
      <c r="A31" s="104">
        <v>44364</v>
      </c>
      <c r="B31" s="107" t="s">
        <v>320</v>
      </c>
      <c r="C31" s="67">
        <f t="shared" si="0"/>
        <v>129330</v>
      </c>
      <c r="D31" s="67">
        <v>46926</v>
      </c>
      <c r="E31" s="67">
        <v>4611</v>
      </c>
      <c r="F31" s="67">
        <v>77793</v>
      </c>
      <c r="G31" s="67">
        <v>0</v>
      </c>
      <c r="H31" s="92"/>
      <c r="I31" s="92"/>
    </row>
    <row r="32" spans="1:9" x14ac:dyDescent="0.55000000000000004">
      <c r="A32" s="104">
        <v>44363</v>
      </c>
      <c r="B32" s="107" t="s">
        <v>306</v>
      </c>
      <c r="C32" s="67">
        <f t="shared" si="0"/>
        <v>118735</v>
      </c>
      <c r="D32" s="67">
        <v>43912</v>
      </c>
      <c r="E32" s="67">
        <v>2782</v>
      </c>
      <c r="F32" s="67">
        <v>72041</v>
      </c>
      <c r="G32" s="67">
        <v>0</v>
      </c>
      <c r="H32" s="92"/>
      <c r="I32" s="92"/>
    </row>
    <row r="33" spans="1:9" x14ac:dyDescent="0.55000000000000004">
      <c r="A33" s="104">
        <v>44362</v>
      </c>
      <c r="B33" s="107" t="s">
        <v>295</v>
      </c>
      <c r="C33" s="67">
        <f t="shared" si="0"/>
        <v>115363</v>
      </c>
      <c r="D33" s="67">
        <v>40459</v>
      </c>
      <c r="E33" s="67">
        <v>2956</v>
      </c>
      <c r="F33" s="67">
        <v>71948</v>
      </c>
      <c r="G33" s="67">
        <v>0</v>
      </c>
      <c r="H33" s="92"/>
      <c r="I33" s="92"/>
    </row>
    <row r="34" spans="1:9" x14ac:dyDescent="0.55000000000000004">
      <c r="A34" s="104">
        <v>44361</v>
      </c>
      <c r="B34" s="107" t="s">
        <v>294</v>
      </c>
      <c r="C34" s="67">
        <f t="shared" si="0"/>
        <v>214965</v>
      </c>
      <c r="D34" s="67">
        <v>85819</v>
      </c>
      <c r="E34" s="67">
        <v>5610</v>
      </c>
      <c r="F34" s="67">
        <v>123536</v>
      </c>
      <c r="G34" s="67">
        <v>0</v>
      </c>
      <c r="H34" s="92"/>
      <c r="I34" s="92"/>
    </row>
    <row r="35" spans="1:9" x14ac:dyDescent="0.55000000000000004">
      <c r="A35" s="104">
        <v>44358</v>
      </c>
      <c r="B35" s="107" t="s">
        <v>304</v>
      </c>
      <c r="C35" s="67">
        <f t="shared" si="0"/>
        <v>147983</v>
      </c>
      <c r="D35" s="67">
        <v>54834</v>
      </c>
      <c r="E35" s="67">
        <v>1669</v>
      </c>
      <c r="F35" s="67">
        <v>91480</v>
      </c>
      <c r="G35" s="67">
        <v>0</v>
      </c>
      <c r="H35" s="92"/>
      <c r="I35" s="92"/>
    </row>
    <row r="36" spans="1:9" x14ac:dyDescent="0.55000000000000004">
      <c r="A36" s="104">
        <v>44357</v>
      </c>
      <c r="B36" s="107" t="s">
        <v>305</v>
      </c>
      <c r="C36" s="67">
        <f t="shared" si="0"/>
        <v>136591</v>
      </c>
      <c r="D36" s="67">
        <v>52250</v>
      </c>
      <c r="E36" s="67">
        <v>1719</v>
      </c>
      <c r="F36" s="67">
        <v>82622</v>
      </c>
      <c r="G36" s="67">
        <v>0</v>
      </c>
      <c r="H36" s="92"/>
      <c r="I36" s="92"/>
    </row>
    <row r="37" spans="1:9" x14ac:dyDescent="0.55000000000000004">
      <c r="A37" s="104">
        <v>44356</v>
      </c>
      <c r="B37" s="107" t="s">
        <v>306</v>
      </c>
      <c r="C37" s="67">
        <f t="shared" si="0"/>
        <v>167384</v>
      </c>
      <c r="D37" s="67">
        <v>67694</v>
      </c>
      <c r="E37" s="67">
        <v>1047</v>
      </c>
      <c r="F37" s="67">
        <v>98643</v>
      </c>
      <c r="G37" s="67">
        <v>0</v>
      </c>
      <c r="H37" s="92"/>
      <c r="I37" s="92"/>
    </row>
    <row r="38" spans="1:9" x14ac:dyDescent="0.55000000000000004">
      <c r="A38" s="104">
        <v>44355</v>
      </c>
      <c r="B38" s="107" t="s">
        <v>295</v>
      </c>
      <c r="C38" s="67">
        <f t="shared" si="0"/>
        <v>161922</v>
      </c>
      <c r="D38" s="67">
        <v>71689</v>
      </c>
      <c r="E38" s="67">
        <v>990</v>
      </c>
      <c r="F38" s="67">
        <v>89243</v>
      </c>
      <c r="G38" s="67">
        <v>0</v>
      </c>
      <c r="H38" s="92"/>
      <c r="I38" s="92"/>
    </row>
    <row r="39" spans="1:9" x14ac:dyDescent="0.55000000000000004">
      <c r="A39" s="104">
        <v>44354</v>
      </c>
      <c r="B39" s="107" t="s">
        <v>294</v>
      </c>
      <c r="C39" s="67">
        <f t="shared" si="0"/>
        <v>239337</v>
      </c>
      <c r="D39" s="67">
        <v>104435</v>
      </c>
      <c r="E39" s="67">
        <v>2146</v>
      </c>
      <c r="F39" s="67">
        <v>132756</v>
      </c>
      <c r="G39" s="67">
        <v>0</v>
      </c>
      <c r="H39" s="92"/>
      <c r="I39" s="92"/>
    </row>
    <row r="40" spans="1:9" x14ac:dyDescent="0.55000000000000004">
      <c r="A40" s="104">
        <v>44351</v>
      </c>
      <c r="B40" s="107" t="s">
        <v>304</v>
      </c>
      <c r="C40" s="67">
        <f t="shared" si="0"/>
        <v>159203</v>
      </c>
      <c r="D40" s="67">
        <v>62634</v>
      </c>
      <c r="E40" s="67">
        <v>929</v>
      </c>
      <c r="F40" s="67">
        <v>95640</v>
      </c>
      <c r="G40" s="67">
        <v>0</v>
      </c>
      <c r="H40" s="92"/>
      <c r="I40" s="92"/>
    </row>
    <row r="41" spans="1:9" x14ac:dyDescent="0.55000000000000004">
      <c r="A41" s="70">
        <v>44350</v>
      </c>
      <c r="B41" s="105" t="s">
        <v>305</v>
      </c>
      <c r="C41" s="67">
        <f t="shared" si="0"/>
        <v>143157</v>
      </c>
      <c r="D41" s="67">
        <v>59654</v>
      </c>
      <c r="E41" s="67">
        <v>112</v>
      </c>
      <c r="F41" s="67">
        <v>83391</v>
      </c>
      <c r="G41" s="67">
        <v>0</v>
      </c>
      <c r="H41" s="92"/>
      <c r="I41" s="92"/>
    </row>
    <row r="42" spans="1:9" x14ac:dyDescent="0.55000000000000004">
      <c r="A42" s="70">
        <v>44349</v>
      </c>
      <c r="B42" s="105" t="s">
        <v>306</v>
      </c>
      <c r="C42" s="67">
        <f t="shared" si="0"/>
        <v>159126</v>
      </c>
      <c r="D42" s="67">
        <v>71140</v>
      </c>
      <c r="E42" s="67">
        <v>316</v>
      </c>
      <c r="F42" s="67">
        <v>87670</v>
      </c>
      <c r="G42" s="67">
        <v>0</v>
      </c>
      <c r="H42" s="92"/>
      <c r="I42" s="92"/>
    </row>
    <row r="43" spans="1:9" x14ac:dyDescent="0.55000000000000004">
      <c r="A43" s="70">
        <v>44348</v>
      </c>
      <c r="B43" s="105" t="s">
        <v>295</v>
      </c>
      <c r="C43" s="67">
        <f t="shared" si="0"/>
        <v>159057</v>
      </c>
      <c r="D43" s="67">
        <v>66264</v>
      </c>
      <c r="E43" s="67">
        <v>123</v>
      </c>
      <c r="F43" s="67">
        <v>92670</v>
      </c>
      <c r="G43" s="67">
        <v>0</v>
      </c>
      <c r="H43" s="92"/>
      <c r="I43" s="92"/>
    </row>
    <row r="44" spans="1:9" x14ac:dyDescent="0.55000000000000004">
      <c r="A44" s="70">
        <v>44347</v>
      </c>
      <c r="B44" s="105" t="s">
        <v>294</v>
      </c>
      <c r="C44" s="67">
        <f t="shared" si="0"/>
        <v>273255</v>
      </c>
      <c r="D44" s="67">
        <v>131423</v>
      </c>
      <c r="E44" s="67">
        <v>582</v>
      </c>
      <c r="F44" s="67">
        <v>141250</v>
      </c>
      <c r="G44" s="67">
        <v>0</v>
      </c>
      <c r="H44" s="92"/>
      <c r="I44" s="92"/>
    </row>
    <row r="45" spans="1:9" x14ac:dyDescent="0.55000000000000004">
      <c r="A45" s="70">
        <v>44344</v>
      </c>
      <c r="B45" s="105" t="s">
        <v>304</v>
      </c>
      <c r="C45" s="67">
        <f t="shared" si="0"/>
        <v>164516</v>
      </c>
      <c r="D45" s="67">
        <v>87584</v>
      </c>
      <c r="E45" s="67">
        <v>157</v>
      </c>
      <c r="F45" s="67">
        <v>76775</v>
      </c>
      <c r="G45" s="67">
        <v>0</v>
      </c>
      <c r="H45" s="92"/>
      <c r="I45" s="92"/>
    </row>
    <row r="46" spans="1:9" x14ac:dyDescent="0.55000000000000004">
      <c r="A46" s="70">
        <v>44343</v>
      </c>
      <c r="B46" s="105" t="s">
        <v>305</v>
      </c>
      <c r="C46" s="67">
        <f t="shared" si="0"/>
        <v>145149</v>
      </c>
      <c r="D46" s="67">
        <v>84217</v>
      </c>
      <c r="E46" s="67">
        <v>40</v>
      </c>
      <c r="F46" s="67">
        <v>60892</v>
      </c>
      <c r="G46" s="67">
        <v>0</v>
      </c>
      <c r="H46" s="92"/>
      <c r="I46" s="92"/>
    </row>
    <row r="47" spans="1:9" x14ac:dyDescent="0.55000000000000004">
      <c r="A47" s="70">
        <v>44342</v>
      </c>
      <c r="B47" s="105" t="s">
        <v>306</v>
      </c>
      <c r="C47" s="67">
        <f t="shared" si="0"/>
        <v>142589</v>
      </c>
      <c r="D47" s="67">
        <v>93243</v>
      </c>
      <c r="E47" s="67">
        <v>172</v>
      </c>
      <c r="F47" s="67">
        <v>49174</v>
      </c>
      <c r="G47" s="67">
        <v>0</v>
      </c>
      <c r="H47" s="92"/>
      <c r="I47" s="92"/>
    </row>
    <row r="48" spans="1:9" x14ac:dyDescent="0.55000000000000004">
      <c r="A48" s="70">
        <v>44341</v>
      </c>
      <c r="B48" s="105" t="s">
        <v>295</v>
      </c>
      <c r="C48" s="67">
        <f t="shared" si="0"/>
        <v>139652</v>
      </c>
      <c r="D48" s="67">
        <v>87114</v>
      </c>
      <c r="E48" s="67">
        <v>476</v>
      </c>
      <c r="F48" s="67">
        <v>52062</v>
      </c>
      <c r="G48" s="67">
        <v>0</v>
      </c>
      <c r="H48" s="92"/>
      <c r="I48" s="92"/>
    </row>
    <row r="49" spans="1:9" x14ac:dyDescent="0.55000000000000004">
      <c r="A49" s="70">
        <v>44340</v>
      </c>
      <c r="B49" s="105" t="s">
        <v>294</v>
      </c>
      <c r="C49" s="67">
        <f t="shared" si="0"/>
        <v>330589</v>
      </c>
      <c r="D49" s="67">
        <v>136491</v>
      </c>
      <c r="E49" s="67">
        <v>269</v>
      </c>
      <c r="F49" s="67">
        <v>193829</v>
      </c>
      <c r="G49" s="67">
        <v>0</v>
      </c>
      <c r="H49" s="92"/>
      <c r="I49" s="92"/>
    </row>
    <row r="50" spans="1:9" x14ac:dyDescent="0.55000000000000004">
      <c r="A50" s="70">
        <v>44337</v>
      </c>
      <c r="B50" s="105" t="s">
        <v>304</v>
      </c>
      <c r="C50" s="67">
        <f t="shared" si="0"/>
        <v>249021</v>
      </c>
      <c r="D50" s="67">
        <v>99918</v>
      </c>
      <c r="E50" s="67"/>
      <c r="F50" s="67">
        <v>149103</v>
      </c>
      <c r="G50" s="67"/>
      <c r="H50" s="92"/>
      <c r="I50" s="92"/>
    </row>
    <row r="51" spans="1:9" x14ac:dyDescent="0.55000000000000004">
      <c r="A51" s="70">
        <v>44336</v>
      </c>
      <c r="B51" s="105" t="s">
        <v>305</v>
      </c>
      <c r="C51" s="67">
        <f t="shared" si="0"/>
        <v>190533</v>
      </c>
      <c r="D51" s="67">
        <v>81422</v>
      </c>
      <c r="E51" s="67"/>
      <c r="F51" s="67">
        <v>109111</v>
      </c>
      <c r="G51" s="67"/>
      <c r="H51" s="92"/>
      <c r="I51" s="92"/>
    </row>
    <row r="52" spans="1:9" x14ac:dyDescent="0.55000000000000004">
      <c r="A52" s="70">
        <v>44335</v>
      </c>
      <c r="B52" s="105" t="s">
        <v>306</v>
      </c>
      <c r="C52" s="67">
        <f t="shared" si="0"/>
        <v>267866</v>
      </c>
      <c r="D52" s="67">
        <v>88163</v>
      </c>
      <c r="E52" s="67"/>
      <c r="F52" s="67">
        <v>179703</v>
      </c>
      <c r="G52" s="67"/>
      <c r="H52" s="92"/>
      <c r="I52" s="92"/>
    </row>
    <row r="53" spans="1:9" x14ac:dyDescent="0.55000000000000004">
      <c r="A53" s="70">
        <v>44334</v>
      </c>
      <c r="B53" s="105" t="s">
        <v>295</v>
      </c>
      <c r="C53" s="67">
        <f t="shared" si="0"/>
        <v>250244</v>
      </c>
      <c r="D53" s="67">
        <v>94577</v>
      </c>
      <c r="E53" s="67"/>
      <c r="F53" s="67">
        <v>155667</v>
      </c>
      <c r="G53" s="67"/>
      <c r="H53" s="92"/>
      <c r="I53" s="92"/>
    </row>
    <row r="54" spans="1:9" x14ac:dyDescent="0.55000000000000004">
      <c r="A54" s="70">
        <v>44333</v>
      </c>
      <c r="B54" s="105" t="s">
        <v>294</v>
      </c>
      <c r="C54" s="67">
        <f t="shared" si="0"/>
        <v>349566</v>
      </c>
      <c r="D54" s="67">
        <v>133843</v>
      </c>
      <c r="E54" s="67"/>
      <c r="F54" s="67">
        <v>215723</v>
      </c>
      <c r="G54" s="67"/>
      <c r="H54" s="92"/>
      <c r="I54" s="92"/>
    </row>
    <row r="55" spans="1:9" x14ac:dyDescent="0.55000000000000004">
      <c r="A55" s="70">
        <v>44330</v>
      </c>
      <c r="B55" s="105" t="s">
        <v>304</v>
      </c>
      <c r="C55" s="67">
        <f t="shared" si="0"/>
        <v>242878</v>
      </c>
      <c r="D55" s="67">
        <v>99493</v>
      </c>
      <c r="E55" s="67"/>
      <c r="F55" s="67">
        <v>143385</v>
      </c>
      <c r="G55" s="67"/>
      <c r="H55" s="92"/>
      <c r="I55" s="92"/>
    </row>
    <row r="56" spans="1:9" x14ac:dyDescent="0.55000000000000004">
      <c r="A56" s="70">
        <v>44329</v>
      </c>
      <c r="B56" s="105" t="s">
        <v>305</v>
      </c>
      <c r="C56" s="67">
        <f t="shared" si="0"/>
        <v>219139</v>
      </c>
      <c r="D56" s="67">
        <v>93429</v>
      </c>
      <c r="E56" s="67"/>
      <c r="F56" s="67">
        <v>125710</v>
      </c>
      <c r="G56" s="67"/>
      <c r="H56" s="92"/>
      <c r="I56" s="92"/>
    </row>
    <row r="57" spans="1:9" x14ac:dyDescent="0.55000000000000004">
      <c r="A57" s="70">
        <v>44328</v>
      </c>
      <c r="B57" s="105" t="s">
        <v>306</v>
      </c>
      <c r="C57" s="67">
        <f t="shared" si="0"/>
        <v>181720</v>
      </c>
      <c r="D57" s="67">
        <v>82959</v>
      </c>
      <c r="E57" s="67"/>
      <c r="F57" s="67">
        <v>98761</v>
      </c>
      <c r="G57" s="67"/>
      <c r="H57" s="92"/>
      <c r="I57" s="92"/>
    </row>
    <row r="58" spans="1:9" x14ac:dyDescent="0.55000000000000004">
      <c r="A58" s="70">
        <v>44327</v>
      </c>
      <c r="B58" s="105" t="s">
        <v>307</v>
      </c>
      <c r="C58" s="67">
        <f t="shared" si="0"/>
        <v>168738</v>
      </c>
      <c r="D58" s="67">
        <v>90287</v>
      </c>
      <c r="E58" s="67"/>
      <c r="F58" s="67">
        <v>78451</v>
      </c>
      <c r="G58" s="67"/>
      <c r="H58" s="92"/>
      <c r="I58" s="92"/>
    </row>
    <row r="59" spans="1:9" x14ac:dyDescent="0.55000000000000004">
      <c r="A59" s="70">
        <v>44326</v>
      </c>
      <c r="B59" s="105" t="s">
        <v>294</v>
      </c>
      <c r="C59" s="67">
        <f t="shared" si="0"/>
        <v>223504</v>
      </c>
      <c r="D59" s="67">
        <v>155255</v>
      </c>
      <c r="E59" s="67"/>
      <c r="F59" s="67">
        <v>68249</v>
      </c>
      <c r="G59" s="67"/>
      <c r="H59" s="92"/>
      <c r="I59" s="92"/>
    </row>
    <row r="60" spans="1:9" x14ac:dyDescent="0.55000000000000004">
      <c r="A60" s="70">
        <v>44323</v>
      </c>
      <c r="B60" s="105" t="s">
        <v>304</v>
      </c>
      <c r="C60" s="67">
        <f t="shared" si="0"/>
        <v>140344</v>
      </c>
      <c r="D60" s="67">
        <v>97165</v>
      </c>
      <c r="E60" s="67"/>
      <c r="F60" s="67">
        <v>43179</v>
      </c>
      <c r="G60" s="67"/>
      <c r="H60" s="92"/>
      <c r="I60" s="92"/>
    </row>
    <row r="61" spans="1:9" x14ac:dyDescent="0.55000000000000004">
      <c r="A61" s="70">
        <v>44322</v>
      </c>
      <c r="B61" s="105" t="s">
        <v>305</v>
      </c>
      <c r="C61" s="67">
        <f t="shared" si="0"/>
        <v>331914</v>
      </c>
      <c r="D61" s="67">
        <v>268978</v>
      </c>
      <c r="E61" s="67"/>
      <c r="F61" s="67">
        <v>62936</v>
      </c>
      <c r="G61" s="67"/>
      <c r="H61" s="92"/>
      <c r="I61" s="92"/>
    </row>
    <row r="62" spans="1:9" x14ac:dyDescent="0.55000000000000004">
      <c r="A62" s="70">
        <v>44316</v>
      </c>
      <c r="B62" s="105" t="s">
        <v>304</v>
      </c>
      <c r="C62" s="67">
        <f t="shared" si="0"/>
        <v>274907</v>
      </c>
      <c r="D62" s="67">
        <v>227667</v>
      </c>
      <c r="E62" s="67"/>
      <c r="F62" s="67">
        <v>47240</v>
      </c>
      <c r="G62" s="67"/>
      <c r="H62" s="92"/>
      <c r="I62" s="92"/>
    </row>
    <row r="63" spans="1:9" x14ac:dyDescent="0.55000000000000004">
      <c r="A63" s="70">
        <v>44314</v>
      </c>
      <c r="B63" s="105" t="s">
        <v>306</v>
      </c>
      <c r="C63" s="67">
        <f t="shared" si="0"/>
        <v>238273</v>
      </c>
      <c r="D63" s="67">
        <v>194005</v>
      </c>
      <c r="E63" s="67"/>
      <c r="F63" s="67">
        <v>44268</v>
      </c>
      <c r="G63" s="67"/>
      <c r="H63" s="92"/>
      <c r="I63" s="92"/>
    </row>
    <row r="64" spans="1:9" x14ac:dyDescent="0.55000000000000004">
      <c r="A64" s="70">
        <v>44313</v>
      </c>
      <c r="B64" s="105" t="s">
        <v>295</v>
      </c>
      <c r="C64" s="67">
        <f t="shared" si="0"/>
        <v>203174</v>
      </c>
      <c r="D64" s="67">
        <v>172069</v>
      </c>
      <c r="E64" s="67"/>
      <c r="F64" s="67">
        <v>31105</v>
      </c>
      <c r="G64" s="67"/>
      <c r="H64" s="92"/>
      <c r="I64" s="92"/>
    </row>
    <row r="65" spans="1:9" x14ac:dyDescent="0.55000000000000004">
      <c r="A65" s="70">
        <v>44312</v>
      </c>
      <c r="B65" s="105" t="s">
        <v>308</v>
      </c>
      <c r="C65" s="67">
        <f t="shared" si="0"/>
        <v>263328</v>
      </c>
      <c r="D65" s="67">
        <v>221677</v>
      </c>
      <c r="E65" s="67"/>
      <c r="F65" s="67">
        <v>41651</v>
      </c>
      <c r="G65" s="67"/>
      <c r="H65" s="92"/>
      <c r="I65" s="92"/>
    </row>
    <row r="66" spans="1:9" x14ac:dyDescent="0.55000000000000004">
      <c r="A66" s="70">
        <v>44309</v>
      </c>
      <c r="B66" s="105" t="s">
        <v>309</v>
      </c>
      <c r="C66" s="67">
        <f t="shared" si="0"/>
        <v>177672</v>
      </c>
      <c r="D66" s="67">
        <v>147989</v>
      </c>
      <c r="E66" s="67"/>
      <c r="F66" s="67">
        <v>29683</v>
      </c>
      <c r="G66" s="67"/>
      <c r="H66" s="92"/>
      <c r="I66" s="92"/>
    </row>
    <row r="67" spans="1:9" x14ac:dyDescent="0.55000000000000004">
      <c r="A67" s="70">
        <v>44308</v>
      </c>
      <c r="B67" s="105" t="s">
        <v>310</v>
      </c>
      <c r="C67" s="67">
        <f t="shared" si="0"/>
        <v>150489</v>
      </c>
      <c r="D67" s="67">
        <v>128634</v>
      </c>
      <c r="E67" s="67"/>
      <c r="F67" s="67">
        <v>21855</v>
      </c>
      <c r="G67" s="67"/>
      <c r="H67" s="92"/>
      <c r="I67" s="92"/>
    </row>
    <row r="68" spans="1:9" x14ac:dyDescent="0.55000000000000004">
      <c r="A68" s="70">
        <v>44307</v>
      </c>
      <c r="B68" s="105" t="s">
        <v>311</v>
      </c>
      <c r="C68" s="67">
        <f t="shared" si="0"/>
        <v>152884</v>
      </c>
      <c r="D68" s="67">
        <v>126188</v>
      </c>
      <c r="E68" s="67"/>
      <c r="F68" s="67">
        <v>26696</v>
      </c>
      <c r="G68" s="67"/>
      <c r="H68" s="92"/>
      <c r="I68" s="92"/>
    </row>
    <row r="69" spans="1:9" x14ac:dyDescent="0.55000000000000004">
      <c r="A69" s="70">
        <v>44306</v>
      </c>
      <c r="B69" s="105" t="s">
        <v>295</v>
      </c>
      <c r="C69" s="67">
        <f t="shared" ref="C69:C73" si="1">SUM(D69:G69)</f>
        <v>126419</v>
      </c>
      <c r="D69" s="67">
        <v>98622</v>
      </c>
      <c r="E69" s="67"/>
      <c r="F69" s="67">
        <v>27797</v>
      </c>
      <c r="G69" s="67"/>
      <c r="H69" s="92"/>
      <c r="I69" s="92"/>
    </row>
    <row r="70" spans="1:9" x14ac:dyDescent="0.55000000000000004">
      <c r="A70" s="79">
        <v>44305</v>
      </c>
      <c r="B70" s="69" t="str">
        <f t="shared" ref="B70:B75" si="2">"("&amp;TEXT(A70,"aaa")&amp;")"</f>
        <v>(月)</v>
      </c>
      <c r="C70" s="67">
        <f t="shared" si="1"/>
        <v>119032</v>
      </c>
      <c r="D70" s="67">
        <v>64725</v>
      </c>
      <c r="E70" s="67"/>
      <c r="F70" s="67">
        <v>54307</v>
      </c>
      <c r="G70" s="67"/>
      <c r="H70" s="92"/>
      <c r="I70" s="92"/>
    </row>
    <row r="71" spans="1:9" x14ac:dyDescent="0.55000000000000004">
      <c r="A71" s="70">
        <v>44302</v>
      </c>
      <c r="B71" s="69" t="str">
        <f t="shared" si="2"/>
        <v>(金)</v>
      </c>
      <c r="C71" s="67">
        <f t="shared" si="1"/>
        <v>69687</v>
      </c>
      <c r="D71" s="67">
        <v>29696</v>
      </c>
      <c r="E71" s="67"/>
      <c r="F71" s="67">
        <v>39991</v>
      </c>
      <c r="G71" s="67"/>
      <c r="H71" s="92"/>
      <c r="I71" s="92"/>
    </row>
    <row r="72" spans="1:9" x14ac:dyDescent="0.55000000000000004">
      <c r="A72" s="70">
        <v>44301</v>
      </c>
      <c r="B72" s="69" t="str">
        <f t="shared" si="2"/>
        <v>(木)</v>
      </c>
      <c r="C72" s="67">
        <f t="shared" si="1"/>
        <v>52620</v>
      </c>
      <c r="D72" s="67">
        <v>16637</v>
      </c>
      <c r="E72" s="67"/>
      <c r="F72" s="67">
        <v>35983</v>
      </c>
      <c r="G72" s="67"/>
      <c r="H72" s="92"/>
      <c r="I72" s="92"/>
    </row>
    <row r="73" spans="1:9" x14ac:dyDescent="0.55000000000000004">
      <c r="A73" s="70">
        <v>44300</v>
      </c>
      <c r="B73" s="69" t="str">
        <f t="shared" si="2"/>
        <v>(水)</v>
      </c>
      <c r="C73" s="67">
        <f t="shared" si="1"/>
        <v>50996</v>
      </c>
      <c r="D73" s="67">
        <v>9569</v>
      </c>
      <c r="E73" s="67"/>
      <c r="F73" s="67">
        <v>41427</v>
      </c>
      <c r="G73" s="67"/>
      <c r="H73" s="92"/>
      <c r="I73" s="92"/>
    </row>
    <row r="74" spans="1:9" x14ac:dyDescent="0.55000000000000004">
      <c r="A74" s="68">
        <v>44299</v>
      </c>
      <c r="B74" s="69" t="str">
        <f t="shared" si="2"/>
        <v>(火)</v>
      </c>
      <c r="C74" s="67">
        <f t="shared" ref="C74:C75" si="3">SUM(D74:G74)</f>
        <v>53986</v>
      </c>
      <c r="D74" s="67">
        <v>13896</v>
      </c>
      <c r="E74" s="67"/>
      <c r="F74" s="67">
        <v>40090</v>
      </c>
      <c r="G74" s="67"/>
      <c r="H74" s="92"/>
      <c r="I74" s="92"/>
    </row>
    <row r="75" spans="1:9" x14ac:dyDescent="0.55000000000000004">
      <c r="A75" s="68">
        <v>44298</v>
      </c>
      <c r="B75" s="69" t="str">
        <f t="shared" si="2"/>
        <v>(月)</v>
      </c>
      <c r="C75" s="67">
        <f t="shared" si="3"/>
        <v>96936</v>
      </c>
      <c r="D75" s="67">
        <v>26850</v>
      </c>
      <c r="E75" s="67"/>
      <c r="F75" s="67">
        <v>70086</v>
      </c>
      <c r="G75" s="67"/>
      <c r="H75" s="92"/>
      <c r="I75" s="92"/>
    </row>
    <row r="76" spans="1:9" x14ac:dyDescent="0.55000000000000004">
      <c r="A76" s="90"/>
      <c r="B76" s="91"/>
      <c r="C76" s="91"/>
      <c r="D76" s="91"/>
      <c r="E76" s="91"/>
      <c r="F76" s="91"/>
      <c r="G76" s="92"/>
      <c r="H76" s="92"/>
    </row>
    <row r="77" spans="1:9" x14ac:dyDescent="0.55000000000000004">
      <c r="A77" s="93" t="s">
        <v>325</v>
      </c>
      <c r="B77" s="92"/>
      <c r="C77" s="92"/>
      <c r="D77" s="92"/>
      <c r="E77" s="92"/>
      <c r="F77" s="92"/>
      <c r="G77" s="93"/>
      <c r="H77" s="92"/>
    </row>
    <row r="78" spans="1:9" x14ac:dyDescent="0.55000000000000004">
      <c r="A78" s="76" t="s">
        <v>321</v>
      </c>
      <c r="B78" s="93"/>
      <c r="C78" s="93"/>
      <c r="D78" s="93"/>
      <c r="E78" s="93"/>
      <c r="F78" s="93"/>
      <c r="H78" s="92"/>
    </row>
    <row r="79" spans="1:9" x14ac:dyDescent="0.55000000000000004">
      <c r="A79" s="76" t="s">
        <v>390</v>
      </c>
      <c r="B79" s="93"/>
      <c r="C79" s="93"/>
      <c r="D79" s="93"/>
      <c r="E79" s="93"/>
      <c r="F79" s="93"/>
      <c r="H79" s="92"/>
    </row>
    <row r="80" spans="1:9" x14ac:dyDescent="0.55000000000000004">
      <c r="A80" s="76" t="s">
        <v>391</v>
      </c>
      <c r="B80" s="93"/>
      <c r="C80" s="93"/>
      <c r="D80" s="93"/>
      <c r="E80" s="93"/>
      <c r="F80" s="93"/>
      <c r="H80" s="92"/>
    </row>
    <row r="81" spans="1:11" x14ac:dyDescent="0.55000000000000004">
      <c r="A81" s="76" t="s">
        <v>322</v>
      </c>
      <c r="H81" s="92"/>
    </row>
    <row r="82" spans="1:11" x14ac:dyDescent="0.55000000000000004">
      <c r="A82" s="76" t="s">
        <v>323</v>
      </c>
      <c r="H82" s="92"/>
    </row>
    <row r="83" spans="1:11" x14ac:dyDescent="0.55000000000000004">
      <c r="A83" s="76" t="s">
        <v>324</v>
      </c>
      <c r="H83" s="92"/>
      <c r="I83" s="94"/>
      <c r="J83" s="94"/>
      <c r="K83" s="94"/>
    </row>
    <row r="84" spans="1:11" x14ac:dyDescent="0.55000000000000004">
      <c r="H84" s="9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934A-3339-4FB0-945A-F6C2F3E46F36}">
  <sheetPr codeName="Sheet11"/>
  <dimension ref="A2:A67"/>
  <sheetViews>
    <sheetView workbookViewId="0"/>
  </sheetViews>
  <sheetFormatPr defaultRowHeight="18" x14ac:dyDescent="0.55000000000000004"/>
  <cols>
    <col min="1" max="1" width="74.9140625" bestFit="1" customWidth="1"/>
  </cols>
  <sheetData>
    <row r="2" spans="1:1" x14ac:dyDescent="0.55000000000000004">
      <c r="A2" t="s">
        <v>333</v>
      </c>
    </row>
    <row r="5" spans="1:1" x14ac:dyDescent="0.55000000000000004">
      <c r="A5" t="s">
        <v>334</v>
      </c>
    </row>
    <row r="9" spans="1:1" x14ac:dyDescent="0.55000000000000004">
      <c r="A9" t="s">
        <v>335</v>
      </c>
    </row>
    <row r="10" spans="1:1" x14ac:dyDescent="0.55000000000000004">
      <c r="A10" t="s">
        <v>336</v>
      </c>
    </row>
    <row r="11" spans="1:1" x14ac:dyDescent="0.55000000000000004">
      <c r="A11" t="s">
        <v>337</v>
      </c>
    </row>
    <row r="12" spans="1:1" x14ac:dyDescent="0.55000000000000004">
      <c r="A12" t="s">
        <v>338</v>
      </c>
    </row>
    <row r="13" spans="1:1" x14ac:dyDescent="0.55000000000000004">
      <c r="A13" t="s">
        <v>339</v>
      </c>
    </row>
    <row r="14" spans="1:1" x14ac:dyDescent="0.55000000000000004">
      <c r="A14" t="s">
        <v>340</v>
      </c>
    </row>
    <row r="15" spans="1:1" x14ac:dyDescent="0.55000000000000004">
      <c r="A15" t="s">
        <v>341</v>
      </c>
    </row>
    <row r="16" spans="1:1" x14ac:dyDescent="0.55000000000000004">
      <c r="A16" t="s">
        <v>342</v>
      </c>
    </row>
    <row r="17" spans="1:1" x14ac:dyDescent="0.55000000000000004">
      <c r="A17" t="s">
        <v>343</v>
      </c>
    </row>
    <row r="18" spans="1:1" x14ac:dyDescent="0.55000000000000004">
      <c r="A18" t="s">
        <v>335</v>
      </c>
    </row>
    <row r="19" spans="1:1" x14ac:dyDescent="0.55000000000000004">
      <c r="A19" t="s">
        <v>344</v>
      </c>
    </row>
    <row r="20" spans="1:1" x14ac:dyDescent="0.55000000000000004">
      <c r="A20" t="s">
        <v>337</v>
      </c>
    </row>
    <row r="21" spans="1:1" x14ac:dyDescent="0.55000000000000004">
      <c r="A21" t="s">
        <v>338</v>
      </c>
    </row>
    <row r="22" spans="1:1" x14ac:dyDescent="0.55000000000000004">
      <c r="A22" t="s">
        <v>345</v>
      </c>
    </row>
    <row r="23" spans="1:1" x14ac:dyDescent="0.55000000000000004">
      <c r="A23" t="s">
        <v>346</v>
      </c>
    </row>
    <row r="24" spans="1:1" x14ac:dyDescent="0.55000000000000004">
      <c r="A24" t="s">
        <v>337</v>
      </c>
    </row>
    <row r="25" spans="1:1" x14ac:dyDescent="0.55000000000000004">
      <c r="A25" t="s">
        <v>338</v>
      </c>
    </row>
    <row r="26" spans="1:1" x14ac:dyDescent="0.55000000000000004">
      <c r="A26" t="s">
        <v>347</v>
      </c>
    </row>
    <row r="27" spans="1:1" x14ac:dyDescent="0.55000000000000004">
      <c r="A27" t="s">
        <v>348</v>
      </c>
    </row>
    <row r="28" spans="1:1" x14ac:dyDescent="0.55000000000000004">
      <c r="A28" t="s">
        <v>340</v>
      </c>
    </row>
    <row r="29" spans="1:1" x14ac:dyDescent="0.55000000000000004">
      <c r="A29" t="s">
        <v>349</v>
      </c>
    </row>
    <row r="30" spans="1:1" x14ac:dyDescent="0.55000000000000004">
      <c r="A30" t="s">
        <v>350</v>
      </c>
    </row>
    <row r="31" spans="1:1" x14ac:dyDescent="0.55000000000000004">
      <c r="A31" t="s">
        <v>349</v>
      </c>
    </row>
    <row r="32" spans="1:1" x14ac:dyDescent="0.55000000000000004">
      <c r="A32" t="s">
        <v>351</v>
      </c>
    </row>
    <row r="33" spans="1:1" x14ac:dyDescent="0.55000000000000004">
      <c r="A33" t="s">
        <v>352</v>
      </c>
    </row>
    <row r="34" spans="1:1" x14ac:dyDescent="0.55000000000000004">
      <c r="A34" t="s">
        <v>353</v>
      </c>
    </row>
    <row r="35" spans="1:1" x14ac:dyDescent="0.55000000000000004">
      <c r="A35" t="s">
        <v>354</v>
      </c>
    </row>
    <row r="36" spans="1:1" x14ac:dyDescent="0.55000000000000004">
      <c r="A36" t="s">
        <v>355</v>
      </c>
    </row>
    <row r="37" spans="1:1" x14ac:dyDescent="0.55000000000000004">
      <c r="A37" t="s">
        <v>356</v>
      </c>
    </row>
    <row r="38" spans="1:1" x14ac:dyDescent="0.55000000000000004">
      <c r="A38" t="s">
        <v>357</v>
      </c>
    </row>
    <row r="39" spans="1:1" x14ac:dyDescent="0.55000000000000004">
      <c r="A39" t="s">
        <v>358</v>
      </c>
    </row>
    <row r="40" spans="1:1" x14ac:dyDescent="0.55000000000000004">
      <c r="A40" t="s">
        <v>359</v>
      </c>
    </row>
    <row r="41" spans="1:1" x14ac:dyDescent="0.55000000000000004">
      <c r="A41" t="s">
        <v>360</v>
      </c>
    </row>
    <row r="42" spans="1:1" x14ac:dyDescent="0.55000000000000004">
      <c r="A42" t="s">
        <v>361</v>
      </c>
    </row>
    <row r="43" spans="1:1" x14ac:dyDescent="0.55000000000000004">
      <c r="A43" t="s">
        <v>362</v>
      </c>
    </row>
    <row r="44" spans="1:1" x14ac:dyDescent="0.55000000000000004">
      <c r="A44" t="s">
        <v>363</v>
      </c>
    </row>
    <row r="45" spans="1:1" x14ac:dyDescent="0.55000000000000004">
      <c r="A45" t="s">
        <v>364</v>
      </c>
    </row>
    <row r="46" spans="1:1" x14ac:dyDescent="0.55000000000000004">
      <c r="A46" t="s">
        <v>365</v>
      </c>
    </row>
    <row r="47" spans="1:1" x14ac:dyDescent="0.55000000000000004">
      <c r="A47" t="s">
        <v>366</v>
      </c>
    </row>
    <row r="48" spans="1:1" x14ac:dyDescent="0.55000000000000004">
      <c r="A48" t="s">
        <v>367</v>
      </c>
    </row>
    <row r="49" spans="1:1" x14ac:dyDescent="0.55000000000000004">
      <c r="A49" t="s">
        <v>368</v>
      </c>
    </row>
    <row r="50" spans="1:1" x14ac:dyDescent="0.55000000000000004">
      <c r="A50" t="s">
        <v>369</v>
      </c>
    </row>
    <row r="51" spans="1:1" x14ac:dyDescent="0.55000000000000004">
      <c r="A51" t="s">
        <v>343</v>
      </c>
    </row>
    <row r="52" spans="1:1" x14ac:dyDescent="0.55000000000000004">
      <c r="A52" t="s">
        <v>335</v>
      </c>
    </row>
    <row r="53" spans="1:1" x14ac:dyDescent="0.55000000000000004">
      <c r="A53" t="s">
        <v>370</v>
      </c>
    </row>
    <row r="54" spans="1:1" x14ac:dyDescent="0.55000000000000004">
      <c r="A54" t="s">
        <v>371</v>
      </c>
    </row>
    <row r="55" spans="1:1" x14ac:dyDescent="0.55000000000000004">
      <c r="A55" t="s">
        <v>372</v>
      </c>
    </row>
    <row r="56" spans="1:1" x14ac:dyDescent="0.55000000000000004">
      <c r="A56" t="s">
        <v>373</v>
      </c>
    </row>
    <row r="57" spans="1:1" x14ac:dyDescent="0.55000000000000004">
      <c r="A57" t="s">
        <v>337</v>
      </c>
    </row>
    <row r="58" spans="1:1" x14ac:dyDescent="0.55000000000000004">
      <c r="A58" t="s">
        <v>338</v>
      </c>
    </row>
    <row r="59" spans="1:1" x14ac:dyDescent="0.55000000000000004">
      <c r="A59" t="s">
        <v>340</v>
      </c>
    </row>
    <row r="60" spans="1:1" x14ac:dyDescent="0.55000000000000004">
      <c r="A60" t="s">
        <v>374</v>
      </c>
    </row>
    <row r="61" spans="1:1" x14ac:dyDescent="0.55000000000000004">
      <c r="A61" t="s">
        <v>375</v>
      </c>
    </row>
    <row r="62" spans="1:1" x14ac:dyDescent="0.55000000000000004">
      <c r="A62" t="s">
        <v>376</v>
      </c>
    </row>
    <row r="63" spans="1:1" x14ac:dyDescent="0.55000000000000004">
      <c r="A63" t="s">
        <v>377</v>
      </c>
    </row>
    <row r="64" spans="1:1" x14ac:dyDescent="0.55000000000000004">
      <c r="A64" t="s">
        <v>378</v>
      </c>
    </row>
    <row r="65" spans="1:1" x14ac:dyDescent="0.55000000000000004">
      <c r="A65" t="s">
        <v>379</v>
      </c>
    </row>
    <row r="66" spans="1:1" x14ac:dyDescent="0.55000000000000004">
      <c r="A66" t="s">
        <v>380</v>
      </c>
    </row>
    <row r="67" spans="1:1" x14ac:dyDescent="0.55000000000000004">
      <c r="A67" t="s">
        <v>374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Conv-vaccine</vt:lpstr>
      <vt:lpstr>Sheet1</vt:lpstr>
      <vt:lpstr>各都道府県の状況</vt:lpstr>
      <vt:lpstr>ワクチン一般接種</vt:lpstr>
      <vt:lpstr>ワクチン医療従事者等</vt:lpstr>
      <vt:lpstr>Sheet105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2021-07-27T15:19:38Z</dcterms:modified>
</cp:coreProperties>
</file>