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C7DA7F8-89CA-4E30-9F89-67BBC33AA018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1" l="1"/>
  <c r="B21" i="11"/>
  <c r="D20" i="11"/>
  <c r="B20" i="11"/>
  <c r="D19" i="11"/>
  <c r="B19" i="11"/>
  <c r="D18" i="11"/>
  <c r="B18" i="11"/>
  <c r="D17" i="11"/>
  <c r="B17" i="11"/>
  <c r="D16" i="11"/>
  <c r="B16" i="11"/>
  <c r="G2" i="11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<sst xmlns="http://schemas.openxmlformats.org/spreadsheetml/2006/main" count="35169" uniqueCount="363">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</sst>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88"/>
  <sheetViews>
    <sheetView workbookViewId="0">
      <pane ySplit="1" topLeftCell="A1250" activePane="bottomLeft" state="frozen"/>
      <selection activeCell="O1257" sqref="O1257:P1685"/>
      <selection pane="bottomLeft" activeCell="O1257" sqref="O1257:P168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31699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18041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14849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25752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40637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99126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151738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189384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188954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204303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36522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24941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283408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252562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281257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19932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293561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39438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26088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7541</v>
      </c>
      <c r="P1320" s="27">
        <v>849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8484</v>
      </c>
      <c r="P1323" s="27">
        <v>728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9910</v>
      </c>
      <c r="P1326" s="27">
        <v>917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316155</v>
      </c>
      <c r="P1329" s="27">
        <v>71430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145787</v>
      </c>
      <c r="P1332" s="27">
        <v>53930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61245</v>
      </c>
      <c r="P1335" s="27">
        <v>7742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73731</v>
      </c>
      <c r="P1338" s="27">
        <v>8306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260075</v>
      </c>
      <c r="P1341" s="27">
        <v>97017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220472</v>
      </c>
      <c r="P1344" s="27">
        <v>122831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243638</v>
      </c>
      <c r="P1347" s="27">
        <v>151489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250169</v>
      </c>
      <c r="P1350" s="27">
        <v>176977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234507</v>
      </c>
      <c r="P1353" s="27">
        <v>190571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136851</v>
      </c>
      <c r="P1356" s="27">
        <v>32886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186358</v>
      </c>
      <c r="P1359" s="27">
        <v>22018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343622</v>
      </c>
      <c r="P1362" s="27">
        <v>267039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347428</v>
      </c>
      <c r="P1365" s="27">
        <v>221072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395224</v>
      </c>
      <c r="P1368" s="27">
        <v>249294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401619</v>
      </c>
      <c r="P1371" s="27">
        <v>134877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378280</v>
      </c>
      <c r="P1374" s="27">
        <v>206277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283858</v>
      </c>
      <c r="P1377" s="27">
        <v>41535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325269</v>
      </c>
      <c r="P1380" s="27">
        <v>25679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583043</v>
      </c>
      <c r="P1383" s="27">
        <v>203987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603141</v>
      </c>
      <c r="P1386" s="27">
        <v>62927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665173</v>
      </c>
      <c r="P1389" s="27">
        <v>61440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636448</v>
      </c>
      <c r="P1392" s="27">
        <v>105770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615230</v>
      </c>
      <c r="P1395" s="27">
        <v>122130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472235</v>
      </c>
      <c r="P1398" s="27">
        <v>58320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461367</v>
      </c>
      <c r="P1401" s="27">
        <v>65246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664786</v>
      </c>
      <c r="P1404" s="27">
        <v>235514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707848</v>
      </c>
      <c r="P1407" s="27">
        <v>205713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733407</v>
      </c>
      <c r="P1410" s="27">
        <v>227583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725630</v>
      </c>
      <c r="P1413" s="27">
        <v>221317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712243</v>
      </c>
      <c r="P1416" s="27">
        <v>213542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613671</v>
      </c>
      <c r="P1419" s="27">
        <v>125374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561420</v>
      </c>
      <c r="P1422" s="27">
        <v>178496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766078</v>
      </c>
      <c r="P1425" s="27">
        <v>319941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788193</v>
      </c>
      <c r="P1428" s="27">
        <v>317285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767191</v>
      </c>
      <c r="P1431" s="27">
        <v>380368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738996</v>
      </c>
      <c r="P1434" s="27">
        <v>379834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746304</v>
      </c>
      <c r="P1437" s="27">
        <v>353011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652824</v>
      </c>
      <c r="P1440" s="27">
        <v>271233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594878</v>
      </c>
      <c r="P1443" s="27">
        <v>315105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687534</v>
      </c>
      <c r="P1446" s="27">
        <v>533545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686539</v>
      </c>
      <c r="P1449" s="27">
        <v>547106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670201</v>
      </c>
      <c r="P1452" s="27">
        <v>598672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680584</v>
      </c>
      <c r="P1455" s="27">
        <v>591292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662161</v>
      </c>
      <c r="P1458" s="27">
        <v>563906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649880</v>
      </c>
      <c r="P1461" s="27">
        <v>437698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650852</v>
      </c>
      <c r="P1464" s="27">
        <v>436325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735935</v>
      </c>
      <c r="P1467" s="27">
        <v>619420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733844</v>
      </c>
      <c r="P1470" s="27">
        <v>646525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745603</v>
      </c>
      <c r="P1473" s="27">
        <v>677939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723916</v>
      </c>
      <c r="P1476" s="27">
        <v>684832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716381</v>
      </c>
      <c r="P1479" s="27">
        <v>687318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709756</v>
      </c>
      <c r="P1482" s="27">
        <v>580038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743989</v>
      </c>
      <c r="P1485" s="27">
        <v>533999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735393</v>
      </c>
      <c r="P1488" s="27">
        <v>696250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738591</v>
      </c>
      <c r="P1491" s="27">
        <v>729394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772118</v>
      </c>
      <c r="P1494" s="27">
        <v>717281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581512</v>
      </c>
      <c r="P1497" s="27">
        <v>694163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523102</v>
      </c>
      <c r="P1500" s="27">
        <v>703664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803649</v>
      </c>
      <c r="P1503" s="27">
        <v>601174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783852</v>
      </c>
      <c r="P1506" s="27">
        <v>534816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892594</v>
      </c>
      <c r="P1509" s="27">
        <v>642539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923128</v>
      </c>
      <c r="P1512" s="27">
        <v>655815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941838</v>
      </c>
      <c r="P1515" s="27">
        <v>631054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938445</v>
      </c>
      <c r="P1518" s="27">
        <v>628389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935872</v>
      </c>
      <c r="P1521" s="27">
        <v>624901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935369</v>
      </c>
      <c r="P1524" s="27">
        <v>604650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696130</v>
      </c>
      <c r="P1527" s="27">
        <v>615789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778036</v>
      </c>
      <c r="P1530" s="27">
        <v>668277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804601</v>
      </c>
      <c r="P1533" s="27">
        <v>652017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787180</v>
      </c>
      <c r="P1536" s="27">
        <v>658441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767151</v>
      </c>
      <c r="P1539" s="27">
        <v>633358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796189</v>
      </c>
      <c r="P1542" s="27">
        <v>623565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753451</v>
      </c>
      <c r="P1545" s="27">
        <v>630539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564723</v>
      </c>
      <c r="P1548" s="27">
        <v>649073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464397</v>
      </c>
      <c r="P1551" s="27">
        <v>625300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717462</v>
      </c>
      <c r="P1554" s="27">
        <v>637624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647548</v>
      </c>
      <c r="P1557" s="27">
        <v>683144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274868</v>
      </c>
      <c r="P1560" s="27">
        <v>271338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213187</v>
      </c>
      <c r="P1563" s="27">
        <v>192664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417400</v>
      </c>
      <c r="P1566" s="27">
        <v>724861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380179</v>
      </c>
      <c r="P1569" s="27">
        <v>674480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514031</v>
      </c>
      <c r="P1572" s="27">
        <v>761839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556111</v>
      </c>
      <c r="P1575" s="27">
        <v>759509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547351</v>
      </c>
      <c r="P1578" s="27">
        <v>766592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544006</v>
      </c>
      <c r="P1581" s="27">
        <v>751750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574995</v>
      </c>
      <c r="P1584" s="27">
        <v>757692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596100</v>
      </c>
      <c r="P1587" s="27">
        <v>781138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425344</v>
      </c>
      <c r="P1590" s="27">
        <v>1053470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518914</v>
      </c>
      <c r="P1593" s="27">
        <v>549926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536170</v>
      </c>
      <c r="P1596" s="27">
        <v>582164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530045</v>
      </c>
      <c r="P1599" s="27">
        <v>578384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519650</v>
      </c>
      <c r="P1602" s="27">
        <v>567516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535965</v>
      </c>
      <c r="P1605" s="27">
        <v>596264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669132</v>
      </c>
      <c r="P1608" s="27">
        <v>615073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-3908293</v>
      </c>
      <c r="P1611" s="27">
        <v>-318610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158494</v>
      </c>
      <c r="P1614" s="27">
        <v>98687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457071</v>
      </c>
      <c r="P1617" s="27">
        <v>555793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468954</v>
      </c>
      <c r="P1620" s="27">
        <v>484472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460214</v>
      </c>
      <c r="P1623" s="27">
        <v>221405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321305</v>
      </c>
      <c r="P1626" s="27">
        <v>132086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339877</v>
      </c>
      <c r="P1629" s="27">
        <v>246565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-7110062</v>
      </c>
      <c r="P1632" s="27">
        <v>-2494409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402736</v>
      </c>
      <c r="P1635" s="27">
        <v>346269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505677</v>
      </c>
      <c r="P1638" s="27">
        <v>428815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532111</v>
      </c>
      <c r="P1641" s="27">
        <v>417584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527404</v>
      </c>
      <c r="P1644" s="27">
        <v>403758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551779</v>
      </c>
      <c r="P1647" s="27">
        <v>445657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661237</v>
      </c>
      <c r="P1650" s="27">
        <v>505154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-10591047</v>
      </c>
      <c r="P1653" s="27">
        <v>-5395907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476763</v>
      </c>
      <c r="P1656" s="27">
        <v>406544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523817</v>
      </c>
      <c r="P1659" s="27">
        <v>415178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511763</v>
      </c>
      <c r="P1662" s="27">
        <v>410444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484672</v>
      </c>
      <c r="P1665" s="27">
        <v>392537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514484</v>
      </c>
      <c r="P1668" s="27">
        <v>419264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602870</v>
      </c>
      <c r="P1671" s="27">
        <v>528635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-600255</v>
      </c>
      <c r="P1674" s="27">
        <v>435749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269629</v>
      </c>
      <c r="P1677" s="27">
        <v>116024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428931</v>
      </c>
      <c r="P1680" s="27">
        <v>290344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319077</v>
      </c>
      <c r="P1683" s="27">
        <v>212536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>
        <v>0</v>
      </c>
      <c r="P1686">
        <v>0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>
        <v>0</v>
      </c>
      <c r="P168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>
        <v>0</v>
      </c>
      <c r="P168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052"/>
  <sheetViews>
    <sheetView workbookViewId="0">
      <pane xSplit="1" ySplit="1" topLeftCell="B25036" activePane="bottomRight" state="frozen"/>
      <selection activeCell="O1257" sqref="O1257:P1685"/>
      <selection pane="topRight" activeCell="O1257" sqref="O1257:P1685"/>
      <selection pane="bottomLeft" activeCell="O1257" sqref="O1257:P1685"/>
      <selection pane="bottomRight" activeCell="O1257" sqref="O1257:P168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44441</v>
      </c>
      <c r="B3" s="26" t="s">
        <v>153</v>
      </c>
      <c r="C3" s="26">
        <f>IF(D21="", "", D21)</f>
        <v>1503317</v>
      </c>
      <c r="D3" s="26">
        <f>IF(C21="", "", C21)</f>
        <v>21050497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205577</v>
      </c>
      <c r="I3" s="26" t="str">
        <f t="shared" si="1"/>
        <v/>
      </c>
      <c r="J3" s="26">
        <f t="shared" si="1"/>
        <v>2158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1274191</v>
      </c>
      <c r="N3" s="26">
        <f t="shared" si="2"/>
        <v>16116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44441</v>
      </c>
      <c r="B4" s="26" t="s">
        <v>154</v>
      </c>
      <c r="C4" s="26">
        <f>IF(D22="", "", D22)</f>
        <v>3891</v>
      </c>
      <c r="D4" s="26">
        <f>IF(C22="", "", C22)</f>
        <v>985320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3734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2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21050497</v>
      </c>
      <c r="D12" s="46">
        <v>1503317</v>
      </c>
      <c r="E12" s="46">
        <v>205577</v>
      </c>
      <c r="F12" s="46">
        <v>2158</v>
      </c>
      <c r="G12" s="46">
        <v>1274191</v>
      </c>
      <c r="H12" s="46">
        <v>16116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985320</v>
      </c>
      <c r="D13" s="46">
        <v>3891</v>
      </c>
      <c r="E13" s="46">
        <v>150</v>
      </c>
      <c r="F13" s="46">
        <v>0</v>
      </c>
      <c r="G13" s="46">
        <v>3734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22036646</v>
      </c>
      <c r="D15" s="45">
        <f t="shared" si="3"/>
        <v>1507223</v>
      </c>
      <c r="E15" s="45">
        <f t="shared" si="3"/>
        <v>205727</v>
      </c>
      <c r="F15" s="45">
        <f t="shared" si="3"/>
        <v>2158</v>
      </c>
      <c r="G15" s="45">
        <f t="shared" si="3"/>
        <v>1277940</v>
      </c>
      <c r="H15" s="45">
        <f t="shared" si="3"/>
        <v>16123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21050497</v>
      </c>
      <c r="D21" s="28">
        <f t="shared" si="4"/>
        <v>1503317</v>
      </c>
      <c r="E21" s="3"/>
      <c r="F21" s="3"/>
      <c r="G21" s="3"/>
      <c r="H21" s="3"/>
      <c r="I21" s="28">
        <f>E12</f>
        <v>205577</v>
      </c>
      <c r="J21" s="3"/>
      <c r="K21" s="28">
        <f>F12</f>
        <v>2158</v>
      </c>
      <c r="L21" s="3"/>
      <c r="M21" s="3"/>
      <c r="N21" s="16">
        <f>G21</f>
        <v>0</v>
      </c>
      <c r="O21" s="28">
        <f t="shared" ref="O21:P23" si="5">G12</f>
        <v>1274191</v>
      </c>
      <c r="P21" s="28">
        <f t="shared" si="5"/>
        <v>16116</v>
      </c>
    </row>
    <row r="22" spans="1:16" x14ac:dyDescent="0.55000000000000004">
      <c r="B22" s="26" t="s">
        <v>167</v>
      </c>
      <c r="C22" s="28">
        <f t="shared" si="4"/>
        <v>985320</v>
      </c>
      <c r="D22" s="28">
        <f t="shared" si="4"/>
        <v>3891</v>
      </c>
      <c r="E22" s="3"/>
      <c r="F22" s="3"/>
      <c r="G22" s="3"/>
      <c r="H22" s="3"/>
      <c r="I22" s="28">
        <f>E13</f>
        <v>150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3734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22036646</v>
      </c>
      <c r="D24" s="26">
        <f t="shared" si="6"/>
        <v>1507223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205727</v>
      </c>
      <c r="J24" s="26">
        <f t="shared" si="6"/>
        <v>0</v>
      </c>
      <c r="K24" s="26">
        <f t="shared" si="6"/>
        <v>2158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1277940</v>
      </c>
      <c r="P24" s="26">
        <f t="shared" si="6"/>
        <v>16123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44440</v>
      </c>
      <c r="C5" s="30" t="s">
        <v>7</v>
      </c>
      <c r="D5" s="40">
        <f>IFERROR(INT(TRIM(SUBSTITUTE(VLOOKUP($A5&amp;"*",各都道府県の状況!$A:$I,D$3,FALSE), "※5", ""))), "")</f>
        <v>57158</v>
      </c>
      <c r="E5" s="40">
        <f>IFERROR(INT(TRIM(SUBSTITUTE(VLOOKUP($A5&amp;"*",各都道府県の状況!$A:$I,E$3,FALSE), "※5", ""))), "")</f>
        <v>1001155</v>
      </c>
      <c r="F5" s="40">
        <f>IFERROR(INT(TRIM(SUBSTITUTE(VLOOKUP($A5&amp;"*",各都道府県の状況!$A:$I,F$3,FALSE), "※5", ""))), "")</f>
        <v>51348</v>
      </c>
      <c r="G5" s="40">
        <f>IFERROR(INT(TRIM(SUBSTITUTE(VLOOKUP($A5&amp;"*",各都道府県の状況!$A:$I,G$3,FALSE), "※5", ""))), "")</f>
        <v>1452</v>
      </c>
      <c r="H5" s="40">
        <f>IFERROR(INT(TRIM(SUBSTITUTE(VLOOKUP($A5&amp;"*",各都道府県の状況!$A:$I,H$3,FALSE), "※5", ""))), "")</f>
        <v>4570</v>
      </c>
      <c r="I5" s="40">
        <f>IFERROR(INT(TRIM(SUBSTITUTE(VLOOKUP($A5&amp;"*",各都道府県の状況!$A:$I,I$3,FALSE), "※5", ""))), "")</f>
        <v>21</v>
      </c>
      <c r="J5" s="2"/>
    </row>
    <row r="6" spans="1:10" x14ac:dyDescent="0.55000000000000004">
      <c r="A6" s="12" t="s">
        <v>182</v>
      </c>
      <c r="B6" s="13">
        <f t="shared" si="0"/>
        <v>44440</v>
      </c>
      <c r="C6" s="30" t="s">
        <v>11</v>
      </c>
      <c r="D6" s="40">
        <f>IFERROR(INT(TRIM(SUBSTITUTE(VLOOKUP($A6&amp;"*",各都道府県の状況!$A:$I,D$3,FALSE), "※5", ""))), "")</f>
        <v>4489</v>
      </c>
      <c r="E6" s="40">
        <f>IFERROR(INT(TRIM(SUBSTITUTE(VLOOKUP($A6&amp;"*",各都道府県の状況!$A:$I,E$3,FALSE), "※5", ""))), "")</f>
        <v>70801</v>
      </c>
      <c r="F6" s="40">
        <f>IFERROR(INT(TRIM(SUBSTITUTE(VLOOKUP($A6&amp;"*",各都道府県の状況!$A:$I,F$3,FALSE), "※5", ""))), "")</f>
        <v>3465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991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44440</v>
      </c>
      <c r="C7" s="30" t="s">
        <v>12</v>
      </c>
      <c r="D7" s="40">
        <f>IFERROR(INT(TRIM(SUBSTITUTE(VLOOKUP($A7&amp;"*",各都道府県の状況!$A:$I,D$3,FALSE), "※5", ""))), "")</f>
        <v>3048</v>
      </c>
      <c r="E7" s="40">
        <f>IFERROR(INT(TRIM(SUBSTITUTE(VLOOKUP($A7&amp;"*",各都道府県の状況!$A:$I,E$3,FALSE), "※5", ""))), "")</f>
        <v>108386</v>
      </c>
      <c r="F7" s="40">
        <f>IFERROR(INT(TRIM(SUBSTITUTE(VLOOKUP($A7&amp;"*",各都道府県の状況!$A:$I,F$3,FALSE), "※5", ""))), "")</f>
        <v>2652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347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44440</v>
      </c>
      <c r="C8" s="30" t="s">
        <v>13</v>
      </c>
      <c r="D8" s="40">
        <f>IFERROR(INT(TRIM(SUBSTITUTE(VLOOKUP($A8&amp;"*",各都道府県の状況!$A:$I,D$3,FALSE), "※5", ""))), "")</f>
        <v>14882</v>
      </c>
      <c r="E8" s="40">
        <f>IFERROR(INT(TRIM(SUBSTITUTE(VLOOKUP($A8&amp;"*",各都道府県の状況!$A:$I,E$3,FALSE), "※5", ""))), "")</f>
        <v>209631</v>
      </c>
      <c r="F8" s="40">
        <f>IFERROR(INT(TRIM(SUBSTITUTE(VLOOKUP($A8&amp;"*",各都道府県の状況!$A:$I,F$3,FALSE), "※5", ""))), "")</f>
        <v>12682</v>
      </c>
      <c r="G8" s="40">
        <f>IFERROR(INT(TRIM(SUBSTITUTE(VLOOKUP($A8&amp;"*",各都道府県の状況!$A:$I,G$3,FALSE), "※5", ""))), "")</f>
        <v>103</v>
      </c>
      <c r="H8" s="40">
        <f>IFERROR(INT(TRIM(SUBSTITUTE(VLOOKUP($A8&amp;"*",各都道府県の状況!$A:$I,H$3,FALSE), "※5", ""))), "")</f>
        <v>1981</v>
      </c>
      <c r="I8" s="40">
        <f>IFERROR(INT(TRIM(SUBSTITUTE(VLOOKUP($A8&amp;"*",各都道府県の状況!$A:$I,I$3,FALSE), "※5", ""))), "")</f>
        <v>30</v>
      </c>
    </row>
    <row r="9" spans="1:10" ht="21" customHeight="1" x14ac:dyDescent="0.55000000000000004">
      <c r="A9" s="12" t="s">
        <v>185</v>
      </c>
      <c r="B9" s="13">
        <f t="shared" si="0"/>
        <v>44440</v>
      </c>
      <c r="C9" s="30" t="s">
        <v>14</v>
      </c>
      <c r="D9" s="40">
        <f>IFERROR(INT(TRIM(SUBSTITUTE(VLOOKUP($A9&amp;"*",各都道府県の状況!$A:$I,D$3,FALSE), "※5", ""))), "")</f>
        <v>1635</v>
      </c>
      <c r="E9" s="40">
        <f>IFERROR(INT(TRIM(SUBSTITUTE(VLOOKUP($A9&amp;"*",各都道府県の状況!$A:$I,E$3,FALSE), "※5", ""))), "")</f>
        <v>22091</v>
      </c>
      <c r="F9" s="40">
        <f>IFERROR(INT(TRIM(SUBSTITUTE(VLOOKUP($A9&amp;"*",各都道府県の状況!$A:$I,F$3,FALSE), "※5", ""))), "")</f>
        <v>1411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201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44440</v>
      </c>
      <c r="C10" s="30" t="s">
        <v>15</v>
      </c>
      <c r="D10" s="40">
        <f>IFERROR(INT(TRIM(SUBSTITUTE(VLOOKUP($A10&amp;"*",各都道府県の状況!$A:$I,D$3,FALSE), "※5", ""))), "")</f>
        <v>3201</v>
      </c>
      <c r="E10" s="40">
        <f>IFERROR(INT(TRIM(SUBSTITUTE(VLOOKUP($A10&amp;"*",各都道府県の状況!$A:$I,E$3,FALSE), "※5", ""))), "")</f>
        <v>85932</v>
      </c>
      <c r="F10" s="40">
        <f>IFERROR(INT(TRIM(SUBSTITUTE(VLOOKUP($A10&amp;"*",各都道府県の状況!$A:$I,F$3,FALSE), "※5", ""))), "")</f>
        <v>2824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329</v>
      </c>
      <c r="I10" s="40">
        <f>IFERROR(INT(TRIM(SUBSTITUTE(VLOOKUP($A10&amp;"*",各都道府県の状況!$A:$I,I$3,FALSE), "※5", ""))), "")</f>
        <v>7</v>
      </c>
    </row>
    <row r="11" spans="1:10" x14ac:dyDescent="0.55000000000000004">
      <c r="A11" s="12" t="s">
        <v>187</v>
      </c>
      <c r="B11" s="13">
        <f t="shared" si="0"/>
        <v>44440</v>
      </c>
      <c r="C11" s="30" t="s">
        <v>16</v>
      </c>
      <c r="D11" s="40">
        <f>IFERROR(INT(TRIM(SUBSTITUTE(VLOOKUP($A11&amp;"*",各都道府県の状況!$A:$I,D$3,FALSE), "※5", ""))), "")</f>
        <v>8783</v>
      </c>
      <c r="E11" s="40">
        <f>IFERROR(INT(TRIM(SUBSTITUTE(VLOOKUP($A11&amp;"*",各都道府県の状況!$A:$I,E$3,FALSE), "※5", ""))), "")</f>
        <v>366771</v>
      </c>
      <c r="F11" s="40">
        <f>IFERROR(INT(TRIM(SUBSTITUTE(VLOOKUP($A11&amp;"*",各都道府県の状況!$A:$I,F$3,FALSE), "※5", ""))), "")</f>
        <v>7706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912</v>
      </c>
      <c r="I11" s="40">
        <f>IFERROR(INT(TRIM(SUBSTITUTE(VLOOKUP($A11&amp;"*",各都道府県の状況!$A:$I,I$3,FALSE), "※5", ""))), "")</f>
        <v>20</v>
      </c>
    </row>
    <row r="12" spans="1:10" x14ac:dyDescent="0.55000000000000004">
      <c r="A12" s="12" t="s">
        <v>188</v>
      </c>
      <c r="B12" s="13">
        <f t="shared" si="0"/>
        <v>44440</v>
      </c>
      <c r="C12" s="30" t="s">
        <v>17</v>
      </c>
      <c r="D12" s="40">
        <f>IFERROR(INT(TRIM(SUBSTITUTE(VLOOKUP($A12&amp;"*",各都道府県の状況!$A:$I,D$3,FALSE), "※5", ""))), "")</f>
        <v>20842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18565</v>
      </c>
      <c r="G12" s="40">
        <f>IFERROR(INT(TRIM(SUBSTITUTE(VLOOKUP($A12&amp;"*",各都道府県の状況!$A:$I,G$3,FALSE), "※5", ""))), "")</f>
        <v>192</v>
      </c>
      <c r="H12" s="40">
        <f>IFERROR(INT(TRIM(SUBSTITUTE(VLOOKUP($A12&amp;"*",各都道府県の状況!$A:$I,H$3,FALSE), "※5", ""))), "")</f>
        <v>2085</v>
      </c>
      <c r="I12" s="40">
        <f>IFERROR(INT(TRIM(SUBSTITUTE(VLOOKUP($A12&amp;"*",各都道府県の状況!$A:$I,I$3,FALSE), "※5", ""))), "")</f>
        <v>29</v>
      </c>
    </row>
    <row r="13" spans="1:10" x14ac:dyDescent="0.55000000000000004">
      <c r="A13" s="12" t="s">
        <v>189</v>
      </c>
      <c r="B13" s="13">
        <f t="shared" si="0"/>
        <v>44440</v>
      </c>
      <c r="C13" s="30" t="s">
        <v>18</v>
      </c>
      <c r="D13" s="40">
        <f>IFERROR(INT(TRIM(SUBSTITUTE(VLOOKUP($A13&amp;"*",各都道府県の状況!$A:$I,D$3,FALSE), "※5", ""))), "")</f>
        <v>13416</v>
      </c>
      <c r="E13" s="40">
        <f>IFERROR(INT(TRIM(SUBSTITUTE(VLOOKUP($A13&amp;"*",各都道府県の状況!$A:$I,E$3,FALSE), "※5", ""))), "")</f>
        <v>393256</v>
      </c>
      <c r="F13" s="40">
        <f>IFERROR(INT(TRIM(SUBSTITUTE(VLOOKUP($A13&amp;"*",各都道府県の状況!$A:$I,F$3,FALSE), "※5", ""))), "")</f>
        <v>11659</v>
      </c>
      <c r="G13" s="40">
        <f>IFERROR(INT(TRIM(SUBSTITUTE(VLOOKUP($A13&amp;"*",各都道府県の状況!$A:$I,G$3,FALSE), "※5", ""))), "")</f>
        <v>104</v>
      </c>
      <c r="H13" s="40">
        <f>IFERROR(INT(TRIM(SUBSTITUTE(VLOOKUP($A13&amp;"*",各都道府県の状況!$A:$I,H$3,FALSE), "※5", ""))), "")</f>
        <v>1653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44440</v>
      </c>
      <c r="C14" s="30" t="s">
        <v>19</v>
      </c>
      <c r="D14" s="40">
        <f>IFERROR(INT(TRIM(SUBSTITUTE(VLOOKUP($A14&amp;"*",各都道府県の状況!$A:$I,D$3,FALSE), "※5", ""))), "")</f>
        <v>15099</v>
      </c>
      <c r="E14" s="40">
        <f>IFERROR(INT(TRIM(SUBSTITUTE(VLOOKUP($A14&amp;"*",各都道府県の状況!$A:$I,E$3,FALSE), "※5", ""))), "")</f>
        <v>259397</v>
      </c>
      <c r="F14" s="40">
        <f>IFERROR(INT(TRIM(SUBSTITUTE(VLOOKUP($A14&amp;"*",各都道府県の状況!$A:$I,F$3,FALSE), "※5", ""))), "")</f>
        <v>12846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2094</v>
      </c>
      <c r="I14" s="40">
        <f>IFERROR(INT(TRIM(SUBSTITUTE(VLOOKUP($A14&amp;"*",各都道府県の状況!$A:$I,I$3,FALSE), "※5", ""))), "")</f>
        <v>25</v>
      </c>
    </row>
    <row r="15" spans="1:10" x14ac:dyDescent="0.55000000000000004">
      <c r="A15" s="12" t="s">
        <v>191</v>
      </c>
      <c r="B15" s="13">
        <f t="shared" si="0"/>
        <v>44440</v>
      </c>
      <c r="C15" s="30" t="s">
        <v>20</v>
      </c>
      <c r="D15" s="40">
        <f>IFERROR(INT(TRIM(SUBSTITUTE(VLOOKUP($A15&amp;"*",各都道府県の状況!$A:$I,D$3,FALSE), "※5", ""))), "")</f>
        <v>102257</v>
      </c>
      <c r="E15" s="40">
        <f>IFERROR(INT(TRIM(SUBSTITUTE(VLOOKUP($A15&amp;"*",各都道府県の状況!$A:$I,E$3,FALSE), "※5", ""))), "")</f>
        <v>1304011</v>
      </c>
      <c r="F15" s="40">
        <f>IFERROR(INT(TRIM(SUBSTITUTE(VLOOKUP($A15&amp;"*",各都道府県の状況!$A:$I,F$3,FALSE), "※5", ""))), "")</f>
        <v>87805</v>
      </c>
      <c r="G15" s="40">
        <f>IFERROR(INT(TRIM(SUBSTITUTE(VLOOKUP($A15&amp;"*",各都道府県の状況!$A:$I,G$3,FALSE), "※5", ""))), "")</f>
        <v>896</v>
      </c>
      <c r="H15" s="40">
        <f>IFERROR(INT(TRIM(SUBSTITUTE(VLOOKUP($A15&amp;"*",各都道府県の状況!$A:$I,H$3,FALSE), "※5", ""))), "")</f>
        <v>13556</v>
      </c>
      <c r="I15" s="40">
        <f>IFERROR(INT(TRIM(SUBSTITUTE(VLOOKUP($A15&amp;"*",各都道府県の状況!$A:$I,I$3,FALSE), "※5", ""))), "")</f>
        <v>165</v>
      </c>
    </row>
    <row r="16" spans="1:10" x14ac:dyDescent="0.55000000000000004">
      <c r="A16" s="12" t="s">
        <v>192</v>
      </c>
      <c r="B16" s="13">
        <f t="shared" si="0"/>
        <v>44440</v>
      </c>
      <c r="C16" s="30" t="s">
        <v>21</v>
      </c>
      <c r="D16" s="40">
        <f>IFERROR(INT(TRIM(SUBSTITUTE(VLOOKUP($A16&amp;"*",各都道府県の状況!$A:$I,D$3,FALSE), "※5", ""))), "")</f>
        <v>87992</v>
      </c>
      <c r="E16" s="40">
        <f>IFERROR(INT(TRIM(SUBSTITUTE(VLOOKUP($A16&amp;"*",各都道府県の状況!$A:$I,E$3,FALSE), "※5", ""))), "")</f>
        <v>943843</v>
      </c>
      <c r="F16" s="40">
        <f>IFERROR(INT(TRIM(SUBSTITUTE(VLOOKUP($A16&amp;"*",各都道府県の状況!$A:$I,F$3,FALSE), "※5", ""))), "")</f>
        <v>73330</v>
      </c>
      <c r="G16" s="40">
        <f>IFERROR(INT(TRIM(SUBSTITUTE(VLOOKUP($A16&amp;"*",各都道府県の状況!$A:$I,G$3,FALSE), "※5", ""))), "")</f>
        <v>867</v>
      </c>
      <c r="H16" s="40">
        <f>IFERROR(INT(TRIM(SUBSTITUTE(VLOOKUP($A16&amp;"*",各都道府県の状況!$A:$I,H$3,FALSE), "※5", ""))), "")</f>
        <v>13795</v>
      </c>
      <c r="I16" s="40">
        <f>IFERROR(INT(TRIM(SUBSTITUTE(VLOOKUP($A16&amp;"*",各都道府県の状況!$A:$I,I$3,FALSE), "※5", ""))), "")</f>
        <v>109</v>
      </c>
    </row>
    <row r="17" spans="1:9" x14ac:dyDescent="0.55000000000000004">
      <c r="A17" s="12" t="s">
        <v>193</v>
      </c>
      <c r="B17" s="13">
        <f t="shared" si="0"/>
        <v>44440</v>
      </c>
      <c r="C17" s="30" t="s">
        <v>22</v>
      </c>
      <c r="D17" s="40">
        <f>IFERROR(INT(TRIM(SUBSTITUTE(VLOOKUP($A17&amp;"*",各都道府県の状況!$A:$I,D$3,FALSE), "※5", ""))), "")</f>
        <v>346742</v>
      </c>
      <c r="E17" s="40">
        <f>IFERROR(INT(TRIM(SUBSTITUTE(VLOOKUP($A17&amp;"*",各都道府県の状況!$A:$I,E$3,FALSE), "※5", ""))), "")</f>
        <v>3299419</v>
      </c>
      <c r="F17" s="40">
        <f>IFERROR(INT(TRIM(SUBSTITUTE(VLOOKUP($A17&amp;"*",各都道府県の状況!$A:$I,F$3,FALSE), "※5", ""))), "")</f>
        <v>311124</v>
      </c>
      <c r="G17" s="40">
        <f>IFERROR(INT(TRIM(SUBSTITUTE(VLOOKUP($A17&amp;"*",各都道府県の状況!$A:$I,G$3,FALSE), "※5", ""))), "")</f>
        <v>2500</v>
      </c>
      <c r="H17" s="40">
        <f>IFERROR(INT(TRIM(SUBSTITUTE(VLOOKUP($A17&amp;"*",各都道府県の状況!$A:$I,H$3,FALSE), "※5", ""))), "")</f>
        <v>33118</v>
      </c>
      <c r="I17" s="40">
        <f>IFERROR(INT(TRIM(SUBSTITUTE(VLOOKUP($A17&amp;"*",各都道府県の状況!$A:$I,I$3,FALSE), "※5", ""))), "")</f>
        <v>286</v>
      </c>
    </row>
    <row r="18" spans="1:9" x14ac:dyDescent="0.55000000000000004">
      <c r="A18" s="12" t="s">
        <v>194</v>
      </c>
      <c r="B18" s="13">
        <f t="shared" si="0"/>
        <v>44440</v>
      </c>
      <c r="C18" s="30" t="s">
        <v>23</v>
      </c>
      <c r="D18" s="40">
        <f>IFERROR(INT(TRIM(SUBSTITUTE(VLOOKUP($A18&amp;"*",各都道府県の状況!$A:$I,D$3,FALSE), "※5", ""))), "")</f>
        <v>149687</v>
      </c>
      <c r="E18" s="40">
        <f>IFERROR(INT(TRIM(SUBSTITUTE(VLOOKUP($A18&amp;"*",各都道府県の状況!$A:$I,E$3,FALSE), "※5", ""))), "")</f>
        <v>1419514</v>
      </c>
      <c r="F18" s="40">
        <f>IFERROR(INT(TRIM(SUBSTITUTE(VLOOKUP($A18&amp;"*",各都道府県の状況!$A:$I,F$3,FALSE), "※5", ""))), "")</f>
        <v>132167</v>
      </c>
      <c r="G18" s="40">
        <f>IFERROR(INT(TRIM(SUBSTITUTE(VLOOKUP($A18&amp;"*",各都道府県の状況!$A:$I,G$3,FALSE), "※5", ""))), "")</f>
        <v>1111</v>
      </c>
      <c r="H18" s="40">
        <f>IFERROR(INT(TRIM(SUBSTITUTE(VLOOKUP($A18&amp;"*",各都道府県の状況!$A:$I,H$3,FALSE), "※5", ""))), "")</f>
        <v>16409</v>
      </c>
      <c r="I18" s="40">
        <f>IFERROR(INT(TRIM(SUBSTITUTE(VLOOKUP($A18&amp;"*",各都道府県の状況!$A:$I,I$3,FALSE), "※5", ""))), "")</f>
        <v>250</v>
      </c>
    </row>
    <row r="19" spans="1:9" x14ac:dyDescent="0.55000000000000004">
      <c r="A19" s="12" t="s">
        <v>195</v>
      </c>
      <c r="B19" s="13">
        <f t="shared" si="0"/>
        <v>44440</v>
      </c>
      <c r="C19" s="30" t="s">
        <v>24</v>
      </c>
      <c r="D19" s="40">
        <f>IFERROR(INT(TRIM(SUBSTITUTE(VLOOKUP($A19&amp;"*",各都道府県の状況!$A:$I,D$3,FALSE), "※5", ""))), "")</f>
        <v>6843</v>
      </c>
      <c r="E19" s="40">
        <f>IFERROR(INT(TRIM(SUBSTITUTE(VLOOKUP($A19&amp;"*",各都道府県の状況!$A:$I,E$3,FALSE), "※5", ""))), "")</f>
        <v>242531</v>
      </c>
      <c r="F19" s="40">
        <f>IFERROR(INT(TRIM(SUBSTITUTE(VLOOKUP($A19&amp;"*",各都道府県の状況!$A:$I,F$3,FALSE), "※5", ""))), "")</f>
        <v>5855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933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44440</v>
      </c>
      <c r="C20" s="30" t="s">
        <v>25</v>
      </c>
      <c r="D20" s="40">
        <f>IFERROR(INT(TRIM(SUBSTITUTE(VLOOKUP($A20&amp;"*",各都道府県の状況!$A:$I,D$3,FALSE), "※5", ""))), "")</f>
        <v>4417</v>
      </c>
      <c r="E20" s="40">
        <f>IFERROR(INT(TRIM(SUBSTITUTE(VLOOKUP($A20&amp;"*",各都道府県の状況!$A:$I,E$3,FALSE), "※5", ""))), "")</f>
        <v>101459</v>
      </c>
      <c r="F20" s="40">
        <f>IFERROR(INT(TRIM(SUBSTITUTE(VLOOKUP($A20&amp;"*",各都道府県の状況!$A:$I,F$3,FALSE), "※5", ""))), "")</f>
        <v>3498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877</v>
      </c>
      <c r="I20" s="40">
        <f>IFERROR(INT(TRIM(SUBSTITUTE(VLOOKUP($A20&amp;"*",各都道府県の状況!$A:$I,I$3,FALSE), "※5", ""))), "")</f>
        <v>15</v>
      </c>
    </row>
    <row r="21" spans="1:9" x14ac:dyDescent="0.55000000000000004">
      <c r="A21" s="12" t="s">
        <v>197</v>
      </c>
      <c r="B21" s="13">
        <f t="shared" si="0"/>
        <v>44440</v>
      </c>
      <c r="C21" s="30" t="s">
        <v>26</v>
      </c>
      <c r="D21" s="40">
        <f>IFERROR(INT(TRIM(SUBSTITUTE(VLOOKUP($A21&amp;"*",各都道府県の状況!$A:$I,D$3,FALSE), "※5", ""))), "")</f>
        <v>7315</v>
      </c>
      <c r="E21" s="40">
        <f>IFERROR(INT(TRIM(SUBSTITUTE(VLOOKUP($A21&amp;"*",各都道府県の状況!$A:$I,E$3,FALSE), "※5", ""))), "")</f>
        <v>168129</v>
      </c>
      <c r="F21" s="40">
        <f>IFERROR(INT(TRIM(SUBSTITUTE(VLOOKUP($A21&amp;"*",各都道府県の状況!$A:$I,F$3,FALSE), "※5", ""))), "")</f>
        <v>6566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608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44440</v>
      </c>
      <c r="C22" s="30" t="s">
        <v>27</v>
      </c>
      <c r="D22" s="40">
        <f>IFERROR(INT(TRIM(SUBSTITUTE(VLOOKUP($A22&amp;"*",各都道府県の状況!$A:$I,D$3,FALSE), "※5", ""))), "")</f>
        <v>2603</v>
      </c>
      <c r="E22" s="40">
        <f>IFERROR(INT(TRIM(SUBSTITUTE(VLOOKUP($A22&amp;"*",各都道府県の状況!$A:$I,E$3,FALSE), "※5", ""))), "")</f>
        <v>98773</v>
      </c>
      <c r="F22" s="40">
        <f>IFERROR(INT(TRIM(SUBSTITUTE(VLOOKUP($A22&amp;"*",各都道府県の状況!$A:$I,F$3,FALSE), "※5", ""))), "")</f>
        <v>2273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294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44440</v>
      </c>
      <c r="C23" s="30" t="s">
        <v>28</v>
      </c>
      <c r="D23" s="40">
        <f>IFERROR(INT(TRIM(SUBSTITUTE(VLOOKUP($A23&amp;"*",各都道府県の状況!$A:$I,D$3,FALSE), "※5", ""))), "")</f>
        <v>4493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3836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637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44440</v>
      </c>
      <c r="C24" s="30" t="s">
        <v>29</v>
      </c>
      <c r="D24" s="40">
        <f>IFERROR(INT(TRIM(SUBSTITUTE(VLOOKUP($A24&amp;"*",各都道府県の状況!$A:$I,D$3,FALSE), "※5", ""))), "")</f>
        <v>7956</v>
      </c>
      <c r="E24" s="40">
        <f>IFERROR(INT(TRIM(SUBSTITUTE(VLOOKUP($A24&amp;"*",各都道府県の状況!$A:$I,E$3,FALSE), "※5", ""))), "")</f>
        <v>273306</v>
      </c>
      <c r="F24" s="40">
        <f>IFERROR(INT(TRIM(SUBSTITUTE(VLOOKUP($A24&amp;"*",各都道府県の状況!$A:$I,F$3,FALSE), "※5", ""))), "")</f>
        <v>7105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696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44440</v>
      </c>
      <c r="C25" s="30" t="s">
        <v>30</v>
      </c>
      <c r="D25" s="40">
        <f>IFERROR(INT(TRIM(SUBSTITUTE(VLOOKUP($A25&amp;"*",各都道府県の状況!$A:$I,D$3,FALSE), "※5", ""))), "")</f>
        <v>16061</v>
      </c>
      <c r="E25" s="40">
        <f>IFERROR(INT(TRIM(SUBSTITUTE(VLOOKUP($A25&amp;"*",各都道府県の状況!$A:$I,E$3,FALSE), "※5", ""))), "")</f>
        <v>352480</v>
      </c>
      <c r="F25" s="40">
        <f>IFERROR(INT(TRIM(SUBSTITUTE(VLOOKUP($A25&amp;"*",各都道府県の状況!$A:$I,F$3,FALSE), "※5", ""))), "")</f>
        <v>12993</v>
      </c>
      <c r="G25" s="40">
        <f>IFERROR(INT(TRIM(SUBSTITUTE(VLOOKUP($A25&amp;"*",各都道府県の状況!$A:$I,G$3,FALSE), "※5", ""))), "")</f>
        <v>202</v>
      </c>
      <c r="H25" s="40">
        <f>IFERROR(INT(TRIM(SUBSTITUTE(VLOOKUP($A25&amp;"*",各都道府県の状況!$A:$I,H$3,FALSE), "※5", ""))), "")</f>
        <v>2783</v>
      </c>
      <c r="I25" s="40">
        <f>IFERROR(INT(TRIM(SUBSTITUTE(VLOOKUP($A25&amp;"*",各都道府県の状況!$A:$I,I$3,FALSE), "※5", ""))), "")</f>
        <v>15</v>
      </c>
    </row>
    <row r="26" spans="1:9" x14ac:dyDescent="0.55000000000000004">
      <c r="A26" s="12" t="s">
        <v>202</v>
      </c>
      <c r="B26" s="13">
        <f t="shared" si="0"/>
        <v>44440</v>
      </c>
      <c r="C26" s="30" t="s">
        <v>31</v>
      </c>
      <c r="D26" s="40">
        <f>IFERROR(INT(TRIM(SUBSTITUTE(VLOOKUP($A26&amp;"*",各都道府県の状況!$A:$I,D$3,FALSE), "※5", ""))), "")</f>
        <v>22359</v>
      </c>
      <c r="E26" s="40">
        <f>IFERROR(INT(TRIM(SUBSTITUTE(VLOOKUP($A26&amp;"*",各都道府県の状況!$A:$I,E$3,FALSE), "※5", ""))), "")</f>
        <v>543803</v>
      </c>
      <c r="F26" s="40">
        <f>IFERROR(INT(TRIM(SUBSTITUTE(VLOOKUP($A26&amp;"*",各都道府県の状況!$A:$I,F$3,FALSE), "※5", ""))), "")</f>
        <v>16552</v>
      </c>
      <c r="G26" s="40">
        <f>IFERROR(INT(TRIM(SUBSTITUTE(VLOOKUP($A26&amp;"*",各都道府県の状況!$A:$I,G$3,FALSE), "※5", ""))), "")</f>
        <v>174</v>
      </c>
      <c r="H26" s="40">
        <f>IFERROR(INT(TRIM(SUBSTITUTE(VLOOKUP($A26&amp;"*",各都道府県の状況!$A:$I,H$3,FALSE), "※5", ""))), "")</f>
        <v>5633</v>
      </c>
      <c r="I26" s="40">
        <f>IFERROR(INT(TRIM(SUBSTITUTE(VLOOKUP($A26&amp;"*",各都道府県の状況!$A:$I,I$3,FALSE), "※5", ""))), "")</f>
        <v>31</v>
      </c>
    </row>
    <row r="27" spans="1:9" x14ac:dyDescent="0.55000000000000004">
      <c r="A27" s="12" t="s">
        <v>203</v>
      </c>
      <c r="B27" s="13">
        <f t="shared" si="0"/>
        <v>44440</v>
      </c>
      <c r="C27" s="30" t="s">
        <v>32</v>
      </c>
      <c r="D27" s="40">
        <f>IFERROR(INT(TRIM(SUBSTITUTE(VLOOKUP($A27&amp;"*",各都道府県の状況!$A:$I,D$3,FALSE), "※5", ""))), "")</f>
        <v>83547</v>
      </c>
      <c r="E27" s="40">
        <f>IFERROR(INT(TRIM(SUBSTITUTE(VLOOKUP($A27&amp;"*",各都道府県の状況!$A:$I,E$3,FALSE), "※5", ""))), "")</f>
        <v>1081827</v>
      </c>
      <c r="F27" s="40">
        <f>IFERROR(INT(TRIM(SUBSTITUTE(VLOOKUP($A27&amp;"*",各都道府県の状況!$A:$I,F$3,FALSE), "※5", ""))), "")</f>
        <v>63356</v>
      </c>
      <c r="G27" s="40">
        <f>IFERROR(INT(TRIM(SUBSTITUTE(VLOOKUP($A27&amp;"*",各都道府県の状況!$A:$I,G$3,FALSE), "※5", ""))), "")</f>
        <v>1040</v>
      </c>
      <c r="H27" s="40">
        <f>IFERROR(INT(TRIM(SUBSTITUTE(VLOOKUP($A27&amp;"*",各都道府県の状況!$A:$I,H$3,FALSE), "※5", ""))), "")</f>
        <v>19151</v>
      </c>
      <c r="I27" s="40">
        <f>IFERROR(INT(TRIM(SUBSTITUTE(VLOOKUP($A27&amp;"*",各都道府県の状況!$A:$I,I$3,FALSE), "※5", ""))), "")</f>
        <v>62</v>
      </c>
    </row>
    <row r="28" spans="1:9" x14ac:dyDescent="0.55000000000000004">
      <c r="A28" s="12" t="s">
        <v>204</v>
      </c>
      <c r="B28" s="13">
        <f t="shared" si="0"/>
        <v>44440</v>
      </c>
      <c r="C28" s="30" t="s">
        <v>33</v>
      </c>
      <c r="D28" s="40">
        <f>IFERROR(INT(TRIM(SUBSTITUTE(VLOOKUP($A28&amp;"*",各都道府県の状況!$A:$I,D$3,FALSE), "※5", ""))), "")</f>
        <v>12651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8484</v>
      </c>
      <c r="G28" s="40">
        <f>IFERROR(INT(TRIM(SUBSTITUTE(VLOOKUP($A28&amp;"*",各都道府県の状況!$A:$I,G$3,FALSE), "※5", ""))), "")</f>
        <v>133</v>
      </c>
      <c r="H28" s="40">
        <f>IFERROR(INT(TRIM(SUBSTITUTE(VLOOKUP($A28&amp;"*",各都道府県の状況!$A:$I,H$3,FALSE), "※5", ""))), "")</f>
        <v>4282</v>
      </c>
      <c r="I28" s="40">
        <f>IFERROR(INT(TRIM(SUBSTITUTE(VLOOKUP($A28&amp;"*",各都道府県の状況!$A:$I,I$3,FALSE), "※5", ""))), "")</f>
        <v>23</v>
      </c>
    </row>
    <row r="29" spans="1:9" x14ac:dyDescent="0.55000000000000004">
      <c r="A29" s="12" t="s">
        <v>205</v>
      </c>
      <c r="B29" s="13">
        <f t="shared" si="0"/>
        <v>44440</v>
      </c>
      <c r="C29" s="30" t="s">
        <v>34</v>
      </c>
      <c r="D29" s="40">
        <f>IFERROR(INT(TRIM(SUBSTITUTE(VLOOKUP($A29&amp;"*",各都道府県の状況!$A:$I,D$3,FALSE), "※5", ""))), "")</f>
        <v>10766</v>
      </c>
      <c r="E29" s="40">
        <f>IFERROR(INT(TRIM(SUBSTITUTE(VLOOKUP($A29&amp;"*",各都道府県の状況!$A:$I,E$3,FALSE), "※5", ""))), "")</f>
        <v>208036</v>
      </c>
      <c r="F29" s="40">
        <f>IFERROR(INT(TRIM(SUBSTITUTE(VLOOKUP($A29&amp;"*",各都道府県の状況!$A:$I,F$3,FALSE), "※5", ""))), "")</f>
        <v>8637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2033</v>
      </c>
      <c r="I29" s="40">
        <f>IFERROR(INT(TRIM(SUBSTITUTE(VLOOKUP($A29&amp;"*",各都道府県の状況!$A:$I,I$3,FALSE), "※5", ""))), "")</f>
        <v>15</v>
      </c>
    </row>
    <row r="30" spans="1:9" x14ac:dyDescent="0.55000000000000004">
      <c r="A30" s="12" t="s">
        <v>206</v>
      </c>
      <c r="B30" s="13">
        <f t="shared" si="0"/>
        <v>44440</v>
      </c>
      <c r="C30" s="30" t="s">
        <v>35</v>
      </c>
      <c r="D30" s="40">
        <f>IFERROR(INT(TRIM(SUBSTITUTE(VLOOKUP($A30&amp;"*",各都道府県の状況!$A:$I,D$3,FALSE), "※5", ""))), "")</f>
        <v>30729</v>
      </c>
      <c r="E30" s="40">
        <f>IFERROR(INT(TRIM(SUBSTITUTE(VLOOKUP($A30&amp;"*",各都道府県の状況!$A:$I,E$3,FALSE), "※5", ""))), "")</f>
        <v>369443</v>
      </c>
      <c r="F30" s="40">
        <f>IFERROR(INT(TRIM(SUBSTITUTE(VLOOKUP($A30&amp;"*",各都道府県の状況!$A:$I,F$3,FALSE), "※5", ""))), "")</f>
        <v>22251</v>
      </c>
      <c r="G30" s="40">
        <f>IFERROR(INT(TRIM(SUBSTITUTE(VLOOKUP($A30&amp;"*",各都道府県の状況!$A:$I,G$3,FALSE), "※5", ""))), "")</f>
        <v>253</v>
      </c>
      <c r="H30" s="40">
        <f>IFERROR(INT(TRIM(SUBSTITUTE(VLOOKUP($A30&amp;"*",各都道府県の状況!$A:$I,H$3,FALSE), "※5", ""))), "")</f>
        <v>7693</v>
      </c>
      <c r="I30" s="40">
        <f>IFERROR(INT(TRIM(SUBSTITUTE(VLOOKUP($A30&amp;"*",各都道府県の状況!$A:$I,I$3,FALSE), "※5", ""))), "")</f>
        <v>97</v>
      </c>
    </row>
    <row r="31" spans="1:9" x14ac:dyDescent="0.55000000000000004">
      <c r="A31" s="12" t="s">
        <v>207</v>
      </c>
      <c r="B31" s="13">
        <f t="shared" si="0"/>
        <v>44440</v>
      </c>
      <c r="C31" s="30" t="s">
        <v>36</v>
      </c>
      <c r="D31" s="40">
        <f>IFERROR(INT(TRIM(SUBSTITUTE(VLOOKUP($A31&amp;"*",各都道府県の状況!$A:$I,D$3,FALSE), "※5", ""))), "")</f>
        <v>171727</v>
      </c>
      <c r="E31" s="40">
        <f>IFERROR(INT(TRIM(SUBSTITUTE(VLOOKUP($A31&amp;"*",各都道府県の状況!$A:$I,E$3,FALSE), "※5", ""))), "")</f>
        <v>2958013</v>
      </c>
      <c r="F31" s="40">
        <f>IFERROR(INT(TRIM(SUBSTITUTE(VLOOKUP($A31&amp;"*",各都道府県の状況!$A:$I,F$3,FALSE), "※5", ""))), "")</f>
        <v>139442</v>
      </c>
      <c r="G31" s="40">
        <f>IFERROR(INT(TRIM(SUBSTITUTE(VLOOKUP($A31&amp;"*",各都道府県の状況!$A:$I,G$3,FALSE), "※5", ""))), "")</f>
        <v>2801</v>
      </c>
      <c r="H31" s="40">
        <f>IFERROR(INT(TRIM(SUBSTITUTE(VLOOKUP($A31&amp;"*",各都道府県の状況!$A:$I,H$3,FALSE), "※5", ""))), "")</f>
        <v>27587</v>
      </c>
      <c r="I31" s="40">
        <f>IFERROR(INT(TRIM(SUBSTITUTE(VLOOKUP($A31&amp;"*",各都道府県の状況!$A:$I,I$3,FALSE), "※5", ""))), "")</f>
        <v>538</v>
      </c>
    </row>
    <row r="32" spans="1:9" x14ac:dyDescent="0.55000000000000004">
      <c r="A32" s="12" t="s">
        <v>208</v>
      </c>
      <c r="B32" s="13">
        <f t="shared" si="0"/>
        <v>44440</v>
      </c>
      <c r="C32" s="30" t="s">
        <v>37</v>
      </c>
      <c r="D32" s="40">
        <f>IFERROR(INT(TRIM(SUBSTITUTE(VLOOKUP($A32&amp;"*",各都道府県の状況!$A:$I,D$3,FALSE), "※5", ""))), "")</f>
        <v>65446</v>
      </c>
      <c r="E32" s="40">
        <f>IFERROR(INT(TRIM(SUBSTITUTE(VLOOKUP($A32&amp;"*",各都道府県の状況!$A:$I,E$3,FALSE), "※5", ""))), "")</f>
        <v>652452</v>
      </c>
      <c r="F32" s="40">
        <f>IFERROR(INT(TRIM(SUBSTITUTE(VLOOKUP($A32&amp;"*",各都道府県の状況!$A:$I,F$3,FALSE), "※5", ""))), "")</f>
        <v>56641</v>
      </c>
      <c r="G32" s="40">
        <f>IFERROR(INT(TRIM(SUBSTITUTE(VLOOKUP($A32&amp;"*",各都道府県の状況!$A:$I,G$3,FALSE), "※5", ""))), "")</f>
        <v>1339</v>
      </c>
      <c r="H32" s="40">
        <f>IFERROR(INT(TRIM(SUBSTITUTE(VLOOKUP($A32&amp;"*",各都道府県の状況!$A:$I,H$3,FALSE), "※5", ""))), "")</f>
        <v>7466</v>
      </c>
      <c r="I32" s="40">
        <f>IFERROR(INT(TRIM(SUBSTITUTE(VLOOKUP($A32&amp;"*",各都道府県の状況!$A:$I,I$3,FALSE), "※5", ""))), "")</f>
        <v>73</v>
      </c>
    </row>
    <row r="33" spans="1:9" x14ac:dyDescent="0.55000000000000004">
      <c r="A33" s="12" t="s">
        <v>209</v>
      </c>
      <c r="B33" s="13">
        <f t="shared" si="0"/>
        <v>44440</v>
      </c>
      <c r="C33" s="30" t="s">
        <v>38</v>
      </c>
      <c r="D33" s="40">
        <f>IFERROR(INT(TRIM(SUBSTITUTE(VLOOKUP($A33&amp;"*",各都道府県の状況!$A:$I,D$3,FALSE), "※5", ""))), "")</f>
        <v>13616</v>
      </c>
      <c r="E33" s="40">
        <f>IFERROR(INT(TRIM(SUBSTITUTE(VLOOKUP($A33&amp;"*",各都道府県の状況!$A:$I,E$3,FALSE), "※5", ""))), "")</f>
        <v>220557</v>
      </c>
      <c r="F33" s="40">
        <f>IFERROR(INT(TRIM(SUBSTITUTE(VLOOKUP($A33&amp;"*",各都道府県の状況!$A:$I,F$3,FALSE), "※5", ""))), "")</f>
        <v>11745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1734</v>
      </c>
      <c r="I33" s="40">
        <f>IFERROR(INT(TRIM(SUBSTITUTE(VLOOKUP($A33&amp;"*",各都道府県の状況!$A:$I,I$3,FALSE), "※5", ""))), "")</f>
        <v>18</v>
      </c>
    </row>
    <row r="34" spans="1:9" x14ac:dyDescent="0.55000000000000004">
      <c r="A34" s="12" t="s">
        <v>210</v>
      </c>
      <c r="B34" s="13">
        <f t="shared" si="0"/>
        <v>44440</v>
      </c>
      <c r="C34" s="30" t="s">
        <v>39</v>
      </c>
      <c r="D34" s="40">
        <f>IFERROR(INT(TRIM(SUBSTITUTE(VLOOKUP($A34&amp;"*",各都道府県の状況!$A:$I,D$3,FALSE), "※5", ""))), "")</f>
        <v>4635</v>
      </c>
      <c r="E34" s="40">
        <f>IFERROR(INT(TRIM(SUBSTITUTE(VLOOKUP($A34&amp;"*",各都道府県の状況!$A:$I,E$3,FALSE), "※5", ""))), "")</f>
        <v>57267</v>
      </c>
      <c r="F34" s="40">
        <f>IFERROR(INT(TRIM(SUBSTITUTE(VLOOKUP($A34&amp;"*",各都道府県の状況!$A:$I,F$3,FALSE), "※5", ""))), "")</f>
        <v>4014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466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44440</v>
      </c>
      <c r="C35" s="30" t="s">
        <v>40</v>
      </c>
      <c r="D35" s="40">
        <f>IFERROR(INT(TRIM(SUBSTITUTE(VLOOKUP($A35&amp;"*",各都道府県の状況!$A:$I,D$3,FALSE), "※5", ""))), "")</f>
        <v>1457</v>
      </c>
      <c r="E35" s="40">
        <f>IFERROR(INT(TRIM(SUBSTITUTE(VLOOKUP($A35&amp;"*",各都道府県の状況!$A:$I,E$3,FALSE), "※5", ""))), "")</f>
        <v>127743</v>
      </c>
      <c r="F35" s="40">
        <f>IFERROR(INT(TRIM(SUBSTITUTE(VLOOKUP($A35&amp;"*",各都道府県の状況!$A:$I,F$3,FALSE), "※5", ""))), "")</f>
        <v>1177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255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44440</v>
      </c>
      <c r="C36" s="30" t="s">
        <v>41</v>
      </c>
      <c r="D36" s="40">
        <f>IFERROR(INT(TRIM(SUBSTITUTE(VLOOKUP($A36&amp;"*",各都道府県の状況!$A:$I,D$3,FALSE), "※5", ""))), "")</f>
        <v>1367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1152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44440</v>
      </c>
      <c r="C37" s="30" t="s">
        <v>42</v>
      </c>
      <c r="D37" s="40">
        <f>IFERROR(INT(TRIM(SUBSTITUTE(VLOOKUP($A37&amp;"*",各都道府県の状況!$A:$I,D$3,FALSE), "※5", ""))), "")</f>
        <v>13601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10221</v>
      </c>
      <c r="G37" s="40">
        <f>IFERROR(INT(TRIM(SUBSTITUTE(VLOOKUP($A37&amp;"*",各都道府県の状況!$A:$I,G$3,FALSE), "※5", ""))), "")</f>
        <v>128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44440</v>
      </c>
      <c r="C38" s="30" t="s">
        <v>43</v>
      </c>
      <c r="D38" s="40">
        <f>IFERROR(INT(TRIM(SUBSTITUTE(VLOOKUP($A38&amp;"*",各都道府県の状況!$A:$I,D$3,FALSE), "※5", ""))), "")</f>
        <v>18696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15497</v>
      </c>
      <c r="G38" s="40">
        <f>IFERROR(INT(TRIM(SUBSTITUTE(VLOOKUP($A38&amp;"*",各都道府県の状況!$A:$I,G$3,FALSE), "※5", ""))), "")</f>
        <v>181</v>
      </c>
      <c r="H38" s="40">
        <f>IFERROR(INT(TRIM(SUBSTITUTE(VLOOKUP($A38&amp;"*",各都道府県の状況!$A:$I,H$3,FALSE), "※5", ""))), "")</f>
        <v>1496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44440</v>
      </c>
      <c r="C39" s="30" t="s">
        <v>44</v>
      </c>
      <c r="D39" s="40">
        <f>IFERROR(INT(TRIM(SUBSTITUTE(VLOOKUP($A39&amp;"*",各都道府県の状況!$A:$I,D$3,FALSE), "※5", ""))), "")</f>
        <v>5029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4242</v>
      </c>
      <c r="G39" s="40">
        <f>IFERROR(INT(TRIM(SUBSTITUTE(VLOOKUP($A39&amp;"*",各都道府県の状況!$A:$I,G$3,FALSE), "※5", ""))), "")</f>
        <v>86</v>
      </c>
      <c r="H39" s="40">
        <f>IFERROR(INT(TRIM(SUBSTITUTE(VLOOKUP($A39&amp;"*",各都道府県の状況!$A:$I,H$3,FALSE), "※5", ""))), "")</f>
        <v>701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44440</v>
      </c>
      <c r="C40" s="30" t="s">
        <v>45</v>
      </c>
      <c r="D40" s="40">
        <f>IFERROR(INT(TRIM(SUBSTITUTE(VLOOKUP($A40&amp;"*",各都道府県の状況!$A:$I,D$3,FALSE), "※5", ""))), "")</f>
        <v>2747</v>
      </c>
      <c r="E40" s="40">
        <f>IFERROR(INT(TRIM(SUBSTITUTE(VLOOKUP($A40&amp;"*",各都道府県の状況!$A:$I,E$3,FALSE), "※5", ""))), "")</f>
        <v>88378</v>
      </c>
      <c r="F40" s="40">
        <f>IFERROR(INT(TRIM(SUBSTITUTE(VLOOKUP($A40&amp;"*",各都道府県の状況!$A:$I,F$3,FALSE), "※5", ""))), "")</f>
        <v>2203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481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44440</v>
      </c>
      <c r="C41" s="30" t="s">
        <v>46</v>
      </c>
      <c r="D41" s="40">
        <f>IFERROR(INT(TRIM(SUBSTITUTE(VLOOKUP($A41&amp;"*",各都道府県の状況!$A:$I,D$3,FALSE), "※5", ""))), "")</f>
        <v>4300</v>
      </c>
      <c r="E41" s="40">
        <f>IFERROR(INT(TRIM(SUBSTITUTE(VLOOKUP($A41&amp;"*",各都道府県の状況!$A:$I,E$3,FALSE), "※5", ""))), "")</f>
        <v>114764</v>
      </c>
      <c r="F41" s="40">
        <f>IFERROR(INT(TRIM(SUBSTITUTE(VLOOKUP($A41&amp;"*",各都道府県の状況!$A:$I,F$3,FALSE), "※5", ""))), "")</f>
        <v>3581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685</v>
      </c>
      <c r="I41" s="40">
        <f>IFERROR(INT(TRIM(SUBSTITUTE(VLOOKUP($A41&amp;"*",各都道府県の状況!$A:$I,I$3,FALSE), "※5", ""))), "")</f>
        <v>8</v>
      </c>
    </row>
    <row r="42" spans="1:9" x14ac:dyDescent="0.55000000000000004">
      <c r="A42" s="12" t="s">
        <v>218</v>
      </c>
      <c r="B42" s="13">
        <f t="shared" si="0"/>
        <v>44440</v>
      </c>
      <c r="C42" s="30" t="s">
        <v>47</v>
      </c>
      <c r="D42" s="40">
        <f>IFERROR(INT(TRIM(SUBSTITUTE(VLOOKUP($A42&amp;"*",各都道府県の状況!$A:$I,D$3,FALSE), "※5", ""))), "")</f>
        <v>4671</v>
      </c>
      <c r="E42" s="40">
        <f>IFERROR(INT(TRIM(SUBSTITUTE(VLOOKUP($A42&amp;"*",各都道府県の状況!$A:$I,E$3,FALSE), "※5", ""))), "")</f>
        <v>128419</v>
      </c>
      <c r="F42" s="40">
        <f>IFERROR(INT(TRIM(SUBSTITUTE(VLOOKUP($A42&amp;"*",各都道府県の状況!$A:$I,F$3,FALSE), "※5", ""))), "")</f>
        <v>4095</v>
      </c>
      <c r="G42" s="40">
        <f>IFERROR(INT(TRIM(SUBSTITUTE(VLOOKUP($A42&amp;"*",各都道府県の状況!$A:$I,G$3,FALSE), "※5", ""))), "")</f>
        <v>80</v>
      </c>
      <c r="H42" s="40">
        <f>IFERROR(INT(TRIM(SUBSTITUTE(VLOOKUP($A42&amp;"*",各都道府県の状況!$A:$I,H$3,FALSE), "※5", ""))), "")</f>
        <v>496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44440</v>
      </c>
      <c r="C43" s="30" t="s">
        <v>48</v>
      </c>
      <c r="D43" s="40">
        <f>IFERROR(INT(TRIM(SUBSTITUTE(VLOOKUP($A43&amp;"*",各都道府県の状況!$A:$I,D$3,FALSE), "※5", ""))), "")</f>
        <v>3530</v>
      </c>
      <c r="E43" s="40">
        <f>IFERROR(INT(TRIM(SUBSTITUTE(VLOOKUP($A43&amp;"*",各都道府県の状況!$A:$I,E$3,FALSE), "※5", ""))), "")</f>
        <v>81828</v>
      </c>
      <c r="F43" s="40">
        <f>IFERROR(INT(TRIM(SUBSTITUTE(VLOOKUP($A43&amp;"*",各都道府県の状況!$A:$I,F$3,FALSE), "※5", ""))), "")</f>
        <v>2828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671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44440</v>
      </c>
      <c r="C44" s="30" t="s">
        <v>49</v>
      </c>
      <c r="D44" s="40">
        <f>IFERROR(INT(TRIM(SUBSTITUTE(VLOOKUP($A44&amp;"*",各都道府県の状況!$A:$I,D$3,FALSE), "※5", ""))), "")</f>
        <v>66082</v>
      </c>
      <c r="E44" s="40">
        <f>IFERROR(INT(TRIM(SUBSTITUTE(VLOOKUP($A44&amp;"*",各都道府県の状況!$A:$I,E$3,FALSE), "※5", ""))), "")</f>
        <v>1106094</v>
      </c>
      <c r="F44" s="40">
        <f>IFERROR(INT(TRIM(SUBSTITUTE(VLOOKUP($A44&amp;"*",各都道府県の状況!$A:$I,F$3,FALSE), "※5", ""))), "")</f>
        <v>53877</v>
      </c>
      <c r="G44" s="40">
        <f>IFERROR(INT(TRIM(SUBSTITUTE(VLOOKUP($A44&amp;"*",各都道府県の状況!$A:$I,G$3,FALSE), "※5", ""))), "")</f>
        <v>570</v>
      </c>
      <c r="H44" s="40">
        <f>IFERROR(INT(TRIM(SUBSTITUTE(VLOOKUP($A44&amp;"*",各都道府県の状況!$A:$I,H$3,FALSE), "※5", ""))), "")</f>
        <v>10619</v>
      </c>
      <c r="I44" s="40">
        <f>IFERROR(INT(TRIM(SUBSTITUTE(VLOOKUP($A44&amp;"*",各都道府県の状況!$A:$I,I$3,FALSE), "※5", ""))), "")</f>
        <v>40</v>
      </c>
    </row>
    <row r="45" spans="1:9" x14ac:dyDescent="0.55000000000000004">
      <c r="A45" s="12" t="s">
        <v>221</v>
      </c>
      <c r="B45" s="13">
        <f t="shared" si="0"/>
        <v>44440</v>
      </c>
      <c r="C45" s="30" t="s">
        <v>50</v>
      </c>
      <c r="D45" s="40">
        <f>IFERROR(INT(TRIM(SUBSTITUTE(VLOOKUP($A45&amp;"*",各都道府県の状況!$A:$I,D$3,FALSE), "※5", ""))), "")</f>
        <v>5221</v>
      </c>
      <c r="E45" s="40">
        <f>IFERROR(INT(TRIM(SUBSTITUTE(VLOOKUP($A45&amp;"*",各都道府県の状況!$A:$I,E$3,FALSE), "※5", ""))), "")</f>
        <v>87383</v>
      </c>
      <c r="F45" s="40">
        <f>IFERROR(INT(TRIM(SUBSTITUTE(VLOOKUP($A45&amp;"*",各都道府県の状況!$A:$I,F$3,FALSE), "※5", ""))), "")</f>
        <v>3602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660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44440</v>
      </c>
      <c r="C46" s="30" t="s">
        <v>51</v>
      </c>
      <c r="D46" s="40">
        <f>IFERROR(INT(TRIM(SUBSTITUTE(VLOOKUP($A46&amp;"*",各都道府県の状況!$A:$I,D$3,FALSE), "※5", ""))), "")</f>
        <v>5327</v>
      </c>
      <c r="E46" s="40">
        <f>IFERROR(INT(TRIM(SUBSTITUTE(VLOOKUP($A46&amp;"*",各都道府県の状況!$A:$I,E$3,FALSE), "※5", ""))), "")</f>
        <v>159511</v>
      </c>
      <c r="F46" s="40">
        <f>IFERROR(INT(TRIM(SUBSTITUTE(VLOOKUP($A46&amp;"*",各都道府県の状況!$A:$I,F$3,FALSE), "※5", ""))), "")</f>
        <v>4626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635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44440</v>
      </c>
      <c r="C47" s="30" t="s">
        <v>52</v>
      </c>
      <c r="D47" s="40">
        <f>IFERROR(INT(TRIM(SUBSTITUTE(VLOOKUP($A47&amp;"*",各都道府県の状況!$A:$I,D$3,FALSE), "※5", ""))), "")</f>
        <v>12711</v>
      </c>
      <c r="E47" s="40">
        <f>IFERROR(INT(TRIM(SUBSTITUTE(VLOOKUP($A47&amp;"*",各都道府県の状況!$A:$I,E$3,FALSE), "※5", ""))), "")</f>
        <v>109394</v>
      </c>
      <c r="F47" s="40">
        <f>IFERROR(INT(TRIM(SUBSTITUTE(VLOOKUP($A47&amp;"*",各都道府県の状況!$A:$I,F$3,FALSE), "※5", ""))), "")</f>
        <v>10504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2080</v>
      </c>
      <c r="I47" s="40">
        <f>IFERROR(INT(TRIM(SUBSTITUTE(VLOOKUP($A47&amp;"*",各都道府県の状況!$A:$I,I$3,FALSE), "※5", ""))), "")</f>
        <v>18</v>
      </c>
    </row>
    <row r="48" spans="1:9" x14ac:dyDescent="0.55000000000000004">
      <c r="A48" s="12" t="s">
        <v>224</v>
      </c>
      <c r="B48" s="13">
        <f t="shared" si="0"/>
        <v>44440</v>
      </c>
      <c r="C48" s="30" t="s">
        <v>53</v>
      </c>
      <c r="D48" s="40">
        <f>IFERROR(INT(TRIM(SUBSTITUTE(VLOOKUP($A48&amp;"*",各都道府県の状況!$A:$I,D$3,FALSE), "※5", ""))), "")</f>
        <v>7114</v>
      </c>
      <c r="E48" s="40">
        <f>IFERROR(INT(TRIM(SUBSTITUTE(VLOOKUP($A48&amp;"*",各都道府県の状況!$A:$I,E$3,FALSE), "※5", ""))), "")</f>
        <v>228566</v>
      </c>
      <c r="F48" s="40">
        <f>IFERROR(INT(TRIM(SUBSTITUTE(VLOOKUP($A48&amp;"*",各都道府県の状況!$A:$I,F$3,FALSE), "※5", ""))), "")</f>
        <v>5795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1250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44440</v>
      </c>
      <c r="C49" s="30" t="s">
        <v>54</v>
      </c>
      <c r="D49" s="40">
        <f>IFERROR(INT(TRIM(SUBSTITUTE(VLOOKUP($A49&amp;"*",各都道府県の状況!$A:$I,D$3,FALSE), "※5", ""))), "")</f>
        <v>5509</v>
      </c>
      <c r="E49" s="40">
        <f>IFERROR(INT(TRIM(SUBSTITUTE(VLOOKUP($A49&amp;"*",各都道府県の状況!$A:$I,E$3,FALSE), "※5", ""))), "")</f>
        <v>61824</v>
      </c>
      <c r="F49" s="40">
        <f>IFERROR(INT(TRIM(SUBSTITUTE(VLOOKUP($A49&amp;"*",各都道府県の状況!$A:$I,F$3,FALSE), "※5", ""))), "")</f>
        <v>4481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980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44440</v>
      </c>
      <c r="C50" s="30" t="s">
        <v>55</v>
      </c>
      <c r="D50" s="40">
        <f>IFERROR(INT(TRIM(SUBSTITUTE(VLOOKUP($A50&amp;"*",各都道府県の状況!$A:$I,D$3,FALSE), "※5", ""))), "")</f>
        <v>8201</v>
      </c>
      <c r="E50" s="40">
        <f>IFERROR(INT(TRIM(SUBSTITUTE(VLOOKUP($A50&amp;"*",各都道府県の状況!$A:$I,E$3,FALSE), "※5", ""))), "")</f>
        <v>150651</v>
      </c>
      <c r="F50" s="40">
        <f>IFERROR(INT(TRIM(SUBSTITUTE(VLOOKUP($A50&amp;"*",各都道府県の状況!$A:$I,F$3,FALSE), "※5", ""))), "")</f>
        <v>6680</v>
      </c>
      <c r="G50" s="40">
        <f>IFERROR(INT(TRIM(SUBSTITUTE(VLOOKUP($A50&amp;"*",各都道府県の状況!$A:$I,G$3,FALSE), "※5", ""))), "")</f>
        <v>47</v>
      </c>
      <c r="H50" s="40">
        <f>IFERROR(INT(TRIM(SUBSTITUTE(VLOOKUP($A50&amp;"*",各都道府県の状況!$A:$I,H$3,FALSE), "※5", ""))), "")</f>
        <v>1425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44440</v>
      </c>
      <c r="C51" s="30" t="s">
        <v>56</v>
      </c>
      <c r="D51" s="40">
        <f>IFERROR(INT(TRIM(SUBSTITUTE(VLOOKUP($A51&amp;"*",各都道府県の状況!$A:$I,D$3,FALSE), "※5", ""))), "")</f>
        <v>43210</v>
      </c>
      <c r="E51" s="40">
        <f>IFERROR(INT(TRIM(SUBSTITUTE(VLOOKUP($A51&amp;"*",各都道府県の状況!$A:$I,E$3,FALSE), "※5", ""))), "")</f>
        <v>343733</v>
      </c>
      <c r="F51" s="40">
        <f>IFERROR(INT(TRIM(SUBSTITUTE(VLOOKUP($A51&amp;"*",各都道府県の状況!$A:$I,F$3,FALSE), "※5", ""))), "")</f>
        <v>36649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6155</v>
      </c>
      <c r="I51" s="40">
        <f>IFERROR(INT(TRIM(SUBSTITUTE(VLOOKUP($A51&amp;"*",各都道府県の状況!$A:$I,I$3,FALSE), "※5", ""))), "")</f>
        <v>116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57158</v>
      </c>
      <c r="D6" s="112">
        <v>1001155</v>
      </c>
      <c r="E6" s="112">
        <v>4570</v>
      </c>
      <c r="F6" s="113">
        <v>21</v>
      </c>
      <c r="G6" s="112">
        <v>51348</v>
      </c>
      <c r="H6" s="112">
        <v>1452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4489</v>
      </c>
      <c r="D7" s="112">
        <v>70801</v>
      </c>
      <c r="E7" s="113">
        <v>991</v>
      </c>
      <c r="F7" s="113">
        <v>1</v>
      </c>
      <c r="G7" s="112">
        <v>3465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3048</v>
      </c>
      <c r="D8" s="112">
        <v>108386</v>
      </c>
      <c r="E8" s="113">
        <v>347</v>
      </c>
      <c r="F8" s="113">
        <v>3</v>
      </c>
      <c r="G8" s="112">
        <v>2652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14882</v>
      </c>
      <c r="D9" s="112">
        <v>209631</v>
      </c>
      <c r="E9" s="112">
        <v>1981</v>
      </c>
      <c r="F9" s="113">
        <v>30</v>
      </c>
      <c r="G9" s="112">
        <v>12682</v>
      </c>
      <c r="H9" s="113">
        <v>103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1635</v>
      </c>
      <c r="D10" s="112">
        <v>22091</v>
      </c>
      <c r="E10" s="113">
        <v>201</v>
      </c>
      <c r="F10" s="113">
        <v>2</v>
      </c>
      <c r="G10" s="112">
        <v>1411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3201</v>
      </c>
      <c r="D11" s="112">
        <v>85932</v>
      </c>
      <c r="E11" s="113">
        <v>329</v>
      </c>
      <c r="F11" s="113">
        <v>7</v>
      </c>
      <c r="G11" s="112">
        <v>2824</v>
      </c>
      <c r="H11" s="113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8783</v>
      </c>
      <c r="D12" s="112">
        <v>366771</v>
      </c>
      <c r="E12" s="113">
        <v>912</v>
      </c>
      <c r="F12" s="113">
        <v>20</v>
      </c>
      <c r="G12" s="112">
        <v>7706</v>
      </c>
      <c r="H12" s="113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20842</v>
      </c>
      <c r="D13" s="112">
        <v>37826</v>
      </c>
      <c r="E13" s="112">
        <v>2085</v>
      </c>
      <c r="F13" s="113">
        <v>29</v>
      </c>
      <c r="G13" s="112">
        <v>18565</v>
      </c>
      <c r="H13" s="113">
        <v>192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13416</v>
      </c>
      <c r="D14" s="112">
        <v>393256</v>
      </c>
      <c r="E14" s="112">
        <v>1653</v>
      </c>
      <c r="F14" s="113">
        <v>18</v>
      </c>
      <c r="G14" s="112">
        <v>11659</v>
      </c>
      <c r="H14" s="113">
        <v>104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15099</v>
      </c>
      <c r="D15" s="112">
        <v>259397</v>
      </c>
      <c r="E15" s="112">
        <v>2094</v>
      </c>
      <c r="F15" s="113">
        <v>25</v>
      </c>
      <c r="G15" s="112">
        <v>12846</v>
      </c>
      <c r="H15" s="113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102257</v>
      </c>
      <c r="D16" s="112">
        <v>1304011</v>
      </c>
      <c r="E16" s="112">
        <v>13556</v>
      </c>
      <c r="F16" s="113">
        <v>165</v>
      </c>
      <c r="G16" s="112">
        <v>87805</v>
      </c>
      <c r="H16" s="113">
        <v>896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87992</v>
      </c>
      <c r="D17" s="112">
        <v>943843</v>
      </c>
      <c r="E17" s="112">
        <v>13795</v>
      </c>
      <c r="F17" s="113">
        <v>109</v>
      </c>
      <c r="G17" s="112">
        <v>73330</v>
      </c>
      <c r="H17" s="113">
        <v>867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346742</v>
      </c>
      <c r="D18" s="112">
        <v>3299419</v>
      </c>
      <c r="E18" s="112">
        <v>33118</v>
      </c>
      <c r="F18" s="113">
        <v>286</v>
      </c>
      <c r="G18" s="112">
        <v>311124</v>
      </c>
      <c r="H18" s="112">
        <v>2500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149687</v>
      </c>
      <c r="D19" s="112">
        <v>1419514</v>
      </c>
      <c r="E19" s="112">
        <v>16409</v>
      </c>
      <c r="F19" s="113">
        <v>250</v>
      </c>
      <c r="G19" s="112">
        <v>132167</v>
      </c>
      <c r="H19" s="112">
        <v>1111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6843</v>
      </c>
      <c r="D20" s="112">
        <v>242531</v>
      </c>
      <c r="E20" s="113">
        <v>933</v>
      </c>
      <c r="F20" s="113">
        <v>10</v>
      </c>
      <c r="G20" s="112">
        <v>5855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4417</v>
      </c>
      <c r="D21" s="112">
        <v>101459</v>
      </c>
      <c r="E21" s="113">
        <v>877</v>
      </c>
      <c r="F21" s="113">
        <v>15</v>
      </c>
      <c r="G21" s="112">
        <v>3498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7315</v>
      </c>
      <c r="D22" s="112">
        <v>168129</v>
      </c>
      <c r="E22" s="113">
        <v>608</v>
      </c>
      <c r="F22" s="113">
        <v>6</v>
      </c>
      <c r="G22" s="112">
        <v>6566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2603</v>
      </c>
      <c r="D23" s="112">
        <v>98773</v>
      </c>
      <c r="E23" s="113">
        <v>294</v>
      </c>
      <c r="F23" s="113">
        <v>1</v>
      </c>
      <c r="G23" s="112">
        <v>2273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4493</v>
      </c>
      <c r="D24" s="112">
        <v>92433</v>
      </c>
      <c r="E24" s="113">
        <v>637</v>
      </c>
      <c r="F24" s="113">
        <v>3</v>
      </c>
      <c r="G24" s="112">
        <v>3836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7956</v>
      </c>
      <c r="D25" s="112">
        <v>273306</v>
      </c>
      <c r="E25" s="113">
        <v>696</v>
      </c>
      <c r="F25" s="113">
        <v>6</v>
      </c>
      <c r="G25" s="112">
        <v>7105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16061</v>
      </c>
      <c r="D26" s="112">
        <v>352480</v>
      </c>
      <c r="E26" s="112">
        <v>2783</v>
      </c>
      <c r="F26" s="113">
        <v>15</v>
      </c>
      <c r="G26" s="112">
        <v>12993</v>
      </c>
      <c r="H26" s="113">
        <v>202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22359</v>
      </c>
      <c r="D27" s="112">
        <v>543803</v>
      </c>
      <c r="E27" s="112">
        <v>5633</v>
      </c>
      <c r="F27" s="113">
        <v>31</v>
      </c>
      <c r="G27" s="112">
        <v>16552</v>
      </c>
      <c r="H27" s="113">
        <v>174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83547</v>
      </c>
      <c r="D28" s="112">
        <v>1081827</v>
      </c>
      <c r="E28" s="112">
        <v>19151</v>
      </c>
      <c r="F28" s="113">
        <v>62</v>
      </c>
      <c r="G28" s="112">
        <v>63356</v>
      </c>
      <c r="H28" s="112">
        <v>1040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12651</v>
      </c>
      <c r="D29" s="112">
        <v>181186</v>
      </c>
      <c r="E29" s="112">
        <v>4282</v>
      </c>
      <c r="F29" s="113">
        <v>23</v>
      </c>
      <c r="G29" s="112">
        <v>8484</v>
      </c>
      <c r="H29" s="113">
        <v>133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10766</v>
      </c>
      <c r="D30" s="112">
        <v>208036</v>
      </c>
      <c r="E30" s="112">
        <v>2033</v>
      </c>
      <c r="F30" s="113">
        <v>15</v>
      </c>
      <c r="G30" s="112">
        <v>8637</v>
      </c>
      <c r="H30" s="113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30729</v>
      </c>
      <c r="D31" s="112">
        <v>369443</v>
      </c>
      <c r="E31" s="112">
        <v>7693</v>
      </c>
      <c r="F31" s="113">
        <v>97</v>
      </c>
      <c r="G31" s="112">
        <v>22251</v>
      </c>
      <c r="H31" s="113">
        <v>253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171727</v>
      </c>
      <c r="D32" s="112">
        <v>2958013</v>
      </c>
      <c r="E32" s="112">
        <v>27587</v>
      </c>
      <c r="F32" s="113">
        <v>538</v>
      </c>
      <c r="G32" s="112">
        <v>139442</v>
      </c>
      <c r="H32" s="112">
        <v>2801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65446</v>
      </c>
      <c r="D33" s="112">
        <v>652452</v>
      </c>
      <c r="E33" s="112">
        <v>7466</v>
      </c>
      <c r="F33" s="113">
        <v>73</v>
      </c>
      <c r="G33" s="112">
        <v>56641</v>
      </c>
      <c r="H33" s="112">
        <v>1339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13616</v>
      </c>
      <c r="D34" s="112">
        <v>220557</v>
      </c>
      <c r="E34" s="112">
        <v>1734</v>
      </c>
      <c r="F34" s="113">
        <v>18</v>
      </c>
      <c r="G34" s="112">
        <v>11745</v>
      </c>
      <c r="H34" s="113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4635</v>
      </c>
      <c r="D35" s="112">
        <v>57267</v>
      </c>
      <c r="E35" s="113">
        <v>466</v>
      </c>
      <c r="F35" s="113">
        <v>29</v>
      </c>
      <c r="G35" s="112">
        <v>4014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1457</v>
      </c>
      <c r="D36" s="112">
        <v>127743</v>
      </c>
      <c r="E36" s="113">
        <v>255</v>
      </c>
      <c r="F36" s="113">
        <v>0</v>
      </c>
      <c r="G36" s="112">
        <v>1177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1367</v>
      </c>
      <c r="D37" s="112">
        <v>42979</v>
      </c>
      <c r="E37" s="113">
        <v>213</v>
      </c>
      <c r="F37" s="113">
        <v>1</v>
      </c>
      <c r="G37" s="112">
        <v>1152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13601</v>
      </c>
      <c r="D38" s="112">
        <v>216620</v>
      </c>
      <c r="E38" s="112">
        <v>1861</v>
      </c>
      <c r="F38" s="113">
        <v>13</v>
      </c>
      <c r="G38" s="112">
        <v>10221</v>
      </c>
      <c r="H38" s="113">
        <v>128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18696</v>
      </c>
      <c r="D39" s="112">
        <v>723783</v>
      </c>
      <c r="E39" s="112">
        <v>1496</v>
      </c>
      <c r="F39" s="113">
        <v>22</v>
      </c>
      <c r="G39" s="112">
        <v>15497</v>
      </c>
      <c r="H39" s="113">
        <v>181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5029</v>
      </c>
      <c r="D40" s="112">
        <v>155099</v>
      </c>
      <c r="E40" s="113">
        <v>701</v>
      </c>
      <c r="F40" s="113">
        <v>2</v>
      </c>
      <c r="G40" s="112">
        <v>4242</v>
      </c>
      <c r="H40" s="113">
        <v>86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2747</v>
      </c>
      <c r="D41" s="112">
        <v>88378</v>
      </c>
      <c r="E41" s="113">
        <v>481</v>
      </c>
      <c r="F41" s="113">
        <v>3</v>
      </c>
      <c r="G41" s="112">
        <v>2203</v>
      </c>
      <c r="H41" s="113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4300</v>
      </c>
      <c r="D42" s="112">
        <v>114764</v>
      </c>
      <c r="E42" s="113">
        <v>685</v>
      </c>
      <c r="F42" s="113">
        <v>8</v>
      </c>
      <c r="G42" s="112">
        <v>3581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4671</v>
      </c>
      <c r="D43" s="112">
        <v>128419</v>
      </c>
      <c r="E43" s="113">
        <v>496</v>
      </c>
      <c r="F43" s="113">
        <v>3</v>
      </c>
      <c r="G43" s="112">
        <v>4095</v>
      </c>
      <c r="H43" s="113">
        <v>80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3530</v>
      </c>
      <c r="D44" s="112">
        <v>81828</v>
      </c>
      <c r="E44" s="113">
        <v>671</v>
      </c>
      <c r="F44" s="113">
        <v>4</v>
      </c>
      <c r="G44" s="112">
        <v>2828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66082</v>
      </c>
      <c r="D45" s="112">
        <v>1106094</v>
      </c>
      <c r="E45" s="112">
        <v>10619</v>
      </c>
      <c r="F45" s="113">
        <v>40</v>
      </c>
      <c r="G45" s="112">
        <v>53877</v>
      </c>
      <c r="H45" s="113">
        <v>570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5221</v>
      </c>
      <c r="D46" s="112">
        <v>87383</v>
      </c>
      <c r="E46" s="113">
        <v>660</v>
      </c>
      <c r="F46" s="113">
        <v>2</v>
      </c>
      <c r="G46" s="112">
        <v>3602</v>
      </c>
      <c r="H46" s="113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5327</v>
      </c>
      <c r="D47" s="112">
        <v>159511</v>
      </c>
      <c r="E47" s="113">
        <v>635</v>
      </c>
      <c r="F47" s="113">
        <v>1</v>
      </c>
      <c r="G47" s="112">
        <v>4626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12711</v>
      </c>
      <c r="D48" s="112">
        <v>109394</v>
      </c>
      <c r="E48" s="112">
        <v>2080</v>
      </c>
      <c r="F48" s="113">
        <v>18</v>
      </c>
      <c r="G48" s="112">
        <v>10504</v>
      </c>
      <c r="H48" s="113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7114</v>
      </c>
      <c r="D49" s="112">
        <v>228566</v>
      </c>
      <c r="E49" s="112">
        <v>1250</v>
      </c>
      <c r="F49" s="113">
        <v>3</v>
      </c>
      <c r="G49" s="112">
        <v>5795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5509</v>
      </c>
      <c r="D50" s="112">
        <v>61824</v>
      </c>
      <c r="E50" s="113">
        <v>980</v>
      </c>
      <c r="F50" s="113">
        <v>8</v>
      </c>
      <c r="G50" s="112">
        <v>4481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8201</v>
      </c>
      <c r="D51" s="112">
        <v>150651</v>
      </c>
      <c r="E51" s="112">
        <v>1425</v>
      </c>
      <c r="F51" s="113">
        <v>6</v>
      </c>
      <c r="G51" s="112">
        <v>6680</v>
      </c>
      <c r="H51" s="113">
        <v>47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43210</v>
      </c>
      <c r="D52" s="112">
        <v>343733</v>
      </c>
      <c r="E52" s="112">
        <v>6155</v>
      </c>
      <c r="F52" s="113">
        <v>116</v>
      </c>
      <c r="G52" s="112">
        <v>36649</v>
      </c>
      <c r="H52" s="113">
        <v>258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1503317</v>
      </c>
      <c r="D54" s="112">
        <v>21050497</v>
      </c>
      <c r="E54" s="112">
        <v>205577</v>
      </c>
      <c r="F54" s="112">
        <v>2158</v>
      </c>
      <c r="G54" s="112">
        <v>1274191</v>
      </c>
      <c r="H54" s="112">
        <v>16116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49" sqref="A6:C149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31699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4849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18041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4145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14849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5280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25752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9115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40637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10941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8187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8187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9271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9271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99126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34401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151738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53116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189384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63196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188954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60320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204303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56314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36522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36522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24941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24941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283408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61731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252562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80493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281257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87252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19932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19932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293561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65894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39438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39438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26088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26088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7541</v>
      </c>
      <c r="C28" s="50">
        <f t="shared" si="2"/>
        <v>849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7541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849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8484</v>
      </c>
      <c r="C29" s="50">
        <f t="shared" si="2"/>
        <v>728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8484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728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9910</v>
      </c>
      <c r="C30" s="50">
        <f t="shared" si="2"/>
        <v>917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9910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316155</v>
      </c>
      <c r="C31" s="50">
        <f t="shared" si="2"/>
        <v>71430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47177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8494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145787</v>
      </c>
      <c r="C32" s="50">
        <f t="shared" si="2"/>
        <v>53930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48622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10751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61245</v>
      </c>
      <c r="C33" s="50">
        <f t="shared" si="2"/>
        <v>7742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61245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7742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73731</v>
      </c>
      <c r="C34" s="50">
        <f t="shared" si="2"/>
        <v>8306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73731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8306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260075</v>
      </c>
      <c r="C35" s="50">
        <f t="shared" si="2"/>
        <v>97017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104820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28768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220472</v>
      </c>
      <c r="C36" s="50">
        <f t="shared" si="2"/>
        <v>122831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130185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44380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243638</v>
      </c>
      <c r="C37" s="50">
        <f t="shared" si="2"/>
        <v>151489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160679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52728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250169</v>
      </c>
      <c r="C38" s="50">
        <f t="shared" si="2"/>
        <v>176977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156740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51267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234507</v>
      </c>
      <c r="C39" s="50">
        <f t="shared" si="2"/>
        <v>190571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135014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47186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136851</v>
      </c>
      <c r="C40" s="50">
        <f t="shared" si="2"/>
        <v>32886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136851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32886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186358</v>
      </c>
      <c r="C41" s="50">
        <f t="shared" si="2"/>
        <v>22018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186358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22018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343622</v>
      </c>
      <c r="C42" s="50">
        <f t="shared" si="2"/>
        <v>267039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209779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51316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347428</v>
      </c>
      <c r="C43" s="50">
        <f t="shared" si="2"/>
        <v>221072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252851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65405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395224</v>
      </c>
      <c r="C44" s="50">
        <f t="shared" si="2"/>
        <v>249294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307061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69591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401619</v>
      </c>
      <c r="C45" s="50">
        <f t="shared" si="2"/>
        <v>134877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320197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25766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378280</v>
      </c>
      <c r="C46" s="50">
        <f t="shared" si="2"/>
        <v>206277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278362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57174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283858</v>
      </c>
      <c r="C47" s="50">
        <f t="shared" si="2"/>
        <v>41535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283858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41535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325269</v>
      </c>
      <c r="C48" s="50">
        <f t="shared" si="2"/>
        <v>25679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325269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25679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583043</v>
      </c>
      <c r="C49" s="50">
        <f t="shared" si="2"/>
        <v>203987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436462</v>
      </c>
      <c r="K49" s="98">
        <f>IFERROR(VLOOKUP($D49, V一般接種!$A:$G, K$4, FALSE), 0)</f>
        <v>9821</v>
      </c>
      <c r="L49" s="98">
        <f>IFERROR(VLOOKUP($D49, V一般接種!$A:$G, L$4, FALSE), 0)</f>
        <v>0</v>
      </c>
      <c r="M49" s="98">
        <f>IFERROR(VLOOKUP($D49, V一般接種!$A:$G, M$4, FALSE), 0)</f>
        <v>10158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603141</v>
      </c>
      <c r="C50" s="50">
        <f t="shared" si="2"/>
        <v>62927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505790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10865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665173</v>
      </c>
      <c r="C51" s="50">
        <f t="shared" si="2"/>
        <v>61440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560291</v>
      </c>
      <c r="K51" s="98">
        <f>IFERROR(VLOOKUP($D51, V一般接種!$A:$G, K$4, FALSE), 0)</f>
        <v>11467</v>
      </c>
      <c r="L51" s="98">
        <f>IFERROR(VLOOKUP($D51, V一般接種!$A:$G, L$4, FALSE), 0)</f>
        <v>0</v>
      </c>
      <c r="M51" s="98">
        <f>IFERROR(VLOOKUP($D51, V一般接種!$A:$G, M$4, FALSE), 0)</f>
        <v>12266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636448</v>
      </c>
      <c r="C52" s="50">
        <f t="shared" si="2"/>
        <v>105770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539788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44878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615230</v>
      </c>
      <c r="C53" s="50">
        <f t="shared" si="2"/>
        <v>122130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513239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45355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472235</v>
      </c>
      <c r="C54" s="50">
        <f t="shared" si="2"/>
        <v>58320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456718</v>
      </c>
      <c r="K54" s="98">
        <f>IFERROR(VLOOKUP($D54, V一般接種!$A:$G, K$4, FALSE), 0)</f>
        <v>15517</v>
      </c>
      <c r="L54" s="98">
        <f>IFERROR(VLOOKUP($D54, V一般接種!$A:$G, L$4, FALSE), 0)</f>
        <v>0</v>
      </c>
      <c r="M54" s="98">
        <f>IFERROR(VLOOKUP($D54, V一般接種!$A:$G, M$4, FALSE), 0)</f>
        <v>58320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461367</v>
      </c>
      <c r="C55" s="50">
        <f t="shared" si="2"/>
        <v>65246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445454</v>
      </c>
      <c r="K55" s="98">
        <f>IFERROR(VLOOKUP($D55, V一般接種!$A:$G, K$4, FALSE), 0)</f>
        <v>15913</v>
      </c>
      <c r="L55" s="98">
        <f>IFERROR(VLOOKUP($D55, V一般接種!$A:$G, L$4, FALSE), 0)</f>
        <v>0</v>
      </c>
      <c r="M55" s="98">
        <f>IFERROR(VLOOKUP($D55, V一般接種!$A:$G, M$4, FALSE), 0)</f>
        <v>65246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664786</v>
      </c>
      <c r="C56" s="50">
        <f t="shared" si="2"/>
        <v>235514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514435</v>
      </c>
      <c r="K56" s="98">
        <f>IFERROR(VLOOKUP($D56, V一般接種!$A:$G, K$4, FALSE), 0)</f>
        <v>18346</v>
      </c>
      <c r="L56" s="98">
        <f>IFERROR(VLOOKUP($D56, V一般接種!$A:$G, L$4, FALSE), 0)</f>
        <v>0</v>
      </c>
      <c r="M56" s="98">
        <f>IFERROR(VLOOKUP($D56, V一般接種!$A:$G, M$4, FALSE), 0)</f>
        <v>94264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707848</v>
      </c>
      <c r="C57" s="50">
        <f t="shared" si="2"/>
        <v>205713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622284</v>
      </c>
      <c r="K57" s="98">
        <f>IFERROR(VLOOKUP($D57, V一般接種!$A:$G, K$4, FALSE), 0)</f>
        <v>19177</v>
      </c>
      <c r="L57" s="98">
        <f>IFERROR(VLOOKUP($D57, V一般接種!$A:$G, L$4, FALSE), 0)</f>
        <v>0</v>
      </c>
      <c r="M57" s="98">
        <f>IFERROR(VLOOKUP($D57, V一般接種!$A:$G, M$4, FALSE), 0)</f>
        <v>113043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733407</v>
      </c>
      <c r="C58" s="50">
        <f t="shared" si="2"/>
        <v>227583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642322</v>
      </c>
      <c r="K58" s="98">
        <f>IFERROR(VLOOKUP($D58, V一般接種!$A:$G, K$4, FALSE), 0)</f>
        <v>19629</v>
      </c>
      <c r="L58" s="98">
        <f>IFERROR(VLOOKUP($D58, V一般接種!$A:$G, L$4, FALSE), 0)</f>
        <v>0</v>
      </c>
      <c r="M58" s="98">
        <f>IFERROR(VLOOKUP($D58, V一般接種!$A:$G, M$4, FALSE), 0)</f>
        <v>139913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725630</v>
      </c>
      <c r="C59" s="50">
        <f t="shared" si="2"/>
        <v>221317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645877</v>
      </c>
      <c r="K59" s="98">
        <f>IFERROR(VLOOKUP($D59, V一般接種!$A:$G, K$4, FALSE), 0)</f>
        <v>19987</v>
      </c>
      <c r="L59" s="98">
        <f>IFERROR(VLOOKUP($D59, V一般接種!$A:$G, L$4, FALSE), 0)</f>
        <v>0</v>
      </c>
      <c r="M59" s="98">
        <f>IFERROR(VLOOKUP($D59, V一般接種!$A:$G, M$4, FALSE), 0)</f>
        <v>137926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712243</v>
      </c>
      <c r="C60" s="50">
        <f t="shared" si="2"/>
        <v>213542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628470</v>
      </c>
      <c r="K60" s="98">
        <f>IFERROR(VLOOKUP($D60, V一般接種!$A:$G, K$4, FALSE), 0)</f>
        <v>20210</v>
      </c>
      <c r="L60" s="98">
        <f>IFERROR(VLOOKUP($D60, V一般接種!$A:$G, L$4, FALSE), 0)</f>
        <v>0</v>
      </c>
      <c r="M60" s="98">
        <f>IFERROR(VLOOKUP($D60, V一般接種!$A:$G, M$4, FALSE), 0)</f>
        <v>117902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613671</v>
      </c>
      <c r="C61" s="50">
        <f t="shared" si="2"/>
        <v>125374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593279</v>
      </c>
      <c r="K61" s="98">
        <f>IFERROR(VLOOKUP($D61, V一般接種!$A:$G, K$4, FALSE), 0)</f>
        <v>20392</v>
      </c>
      <c r="L61" s="98">
        <f>IFERROR(VLOOKUP($D61, V一般接種!$A:$G, L$4, FALSE), 0)</f>
        <v>0</v>
      </c>
      <c r="M61" s="98">
        <f>IFERROR(VLOOKUP($D61, V一般接種!$A:$G, M$4, FALSE), 0)</f>
        <v>125374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561420</v>
      </c>
      <c r="C62" s="50">
        <f t="shared" si="2"/>
        <v>178496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538550</v>
      </c>
      <c r="K62" s="98">
        <f>IFERROR(VLOOKUP($D62, V一般接種!$A:$G, K$4, FALSE), 0)</f>
        <v>22870</v>
      </c>
      <c r="L62" s="98">
        <f>IFERROR(VLOOKUP($D62, V一般接種!$A:$G, L$4, FALSE), 0)</f>
        <v>0</v>
      </c>
      <c r="M62" s="98">
        <f>IFERROR(VLOOKUP($D62, V一般接種!$A:$G, M$4, FALSE), 0)</f>
        <v>178496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766078</v>
      </c>
      <c r="C63" s="50">
        <f t="shared" si="2"/>
        <v>319941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630401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187185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788193</v>
      </c>
      <c r="C64" s="50">
        <f t="shared" si="2"/>
        <v>317285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686272</v>
      </c>
      <c r="K64" s="98">
        <f>IFERROR(VLOOKUP($D64, V一般接種!$A:$G, K$4, FALSE), 0)</f>
        <v>29242</v>
      </c>
      <c r="L64" s="98">
        <f>IFERROR(VLOOKUP($D64, V一般接種!$A:$G, L$4, FALSE), 0)</f>
        <v>0</v>
      </c>
      <c r="M64" s="98">
        <f>IFERROR(VLOOKUP($D64, V一般接種!$A:$G, M$4, FALSE), 0)</f>
        <v>228042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767191</v>
      </c>
      <c r="C65" s="50">
        <f t="shared" si="2"/>
        <v>380368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670925</v>
      </c>
      <c r="K65" s="98">
        <f>IFERROR(VLOOKUP($D65, V一般接種!$A:$G, K$4, FALSE), 0)</f>
        <v>27525</v>
      </c>
      <c r="L65" s="98">
        <f>IFERROR(VLOOKUP($D65, V一般接種!$A:$G, L$4, FALSE), 0)</f>
        <v>0</v>
      </c>
      <c r="M65" s="98">
        <f>IFERROR(VLOOKUP($D65, V一般接種!$A:$G, M$4, FALSE), 0)</f>
        <v>281725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738996</v>
      </c>
      <c r="C66" s="50">
        <f t="shared" si="2"/>
        <v>379834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655536</v>
      </c>
      <c r="K66" s="98">
        <f>IFERROR(VLOOKUP($D66, V一般接種!$A:$G, K$4, FALSE), 0)</f>
        <v>29491</v>
      </c>
      <c r="L66" s="98">
        <f>IFERROR(VLOOKUP($D66, V一般接種!$A:$G, L$4, FALSE), 0)</f>
        <v>0</v>
      </c>
      <c r="M66" s="98">
        <f>IFERROR(VLOOKUP($D66, V一般接種!$A:$G, M$4, FALSE), 0)</f>
        <v>297212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746304</v>
      </c>
      <c r="C67" s="50">
        <f t="shared" si="2"/>
        <v>353011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660151</v>
      </c>
      <c r="K67" s="98">
        <f>IFERROR(VLOOKUP($D67, V一般接種!$A:$G, K$4, FALSE), 0)</f>
        <v>29650</v>
      </c>
      <c r="L67" s="98">
        <f>IFERROR(VLOOKUP($D67, V一般接種!$A:$G, L$4, FALSE), 0)</f>
        <v>0</v>
      </c>
      <c r="M67" s="98">
        <f>IFERROR(VLOOKUP($D67, V一般接種!$A:$G, M$4, FALSE), 0)</f>
        <v>261531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652824</v>
      </c>
      <c r="C68" s="50">
        <f t="shared" si="2"/>
        <v>271233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619405</v>
      </c>
      <c r="K68" s="98">
        <f>IFERROR(VLOOKUP($D68, V一般接種!$A:$G, K$4, FALSE), 0)</f>
        <v>33419</v>
      </c>
      <c r="L68" s="98">
        <f>IFERROR(VLOOKUP($D68, V一般接種!$A:$G, L$4, FALSE), 0)</f>
        <v>0</v>
      </c>
      <c r="M68" s="98">
        <f>IFERROR(VLOOKUP($D68, V一般接種!$A:$G, M$4, FALSE), 0)</f>
        <v>271233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594878</v>
      </c>
      <c r="C69" s="50">
        <f t="shared" si="2"/>
        <v>315105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560558</v>
      </c>
      <c r="K69" s="98">
        <f>IFERROR(VLOOKUP($D69, V一般接種!$A:$G, K$4, FALSE), 0)</f>
        <v>34320</v>
      </c>
      <c r="L69" s="98">
        <f>IFERROR(VLOOKUP($D69, V一般接種!$A:$G, L$4, FALSE), 0)</f>
        <v>0</v>
      </c>
      <c r="M69" s="98">
        <f>IFERROR(VLOOKUP($D69, V一般接種!$A:$G, M$4, FALSE), 0)</f>
        <v>315105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687534</v>
      </c>
      <c r="C70" s="50">
        <f t="shared" si="2"/>
        <v>533545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565032</v>
      </c>
      <c r="K70" s="98">
        <f>IFERROR(VLOOKUP($D70, V一般接種!$A:$G, K$4, FALSE), 0)</f>
        <v>31073</v>
      </c>
      <c r="L70" s="98">
        <f>IFERROR(VLOOKUP($D70, V一般接種!$A:$G, L$4, FALSE), 0)</f>
        <v>0</v>
      </c>
      <c r="M70" s="98">
        <f>IFERROR(VLOOKUP($D70, V一般接種!$A:$G, M$4, FALSE), 0)</f>
        <v>410009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686539</v>
      </c>
      <c r="C71" s="50">
        <f t="shared" si="2"/>
        <v>547106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611779</v>
      </c>
      <c r="K71" s="98">
        <f>IFERROR(VLOOKUP($D71, V一般接種!$A:$G, K$4, FALSE), 0)</f>
        <v>31345</v>
      </c>
      <c r="L71" s="98">
        <f>IFERROR(VLOOKUP($D71, V一般接種!$A:$G, L$4, FALSE), 0)</f>
        <v>0</v>
      </c>
      <c r="M71" s="98">
        <f>IFERROR(VLOOKUP($D71, V一般接種!$A:$G, M$4, FALSE), 0)</f>
        <v>475158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670201</v>
      </c>
      <c r="C72" s="50">
        <f t="shared" ref="C72:C135" si="5">IF($D72="", "", H72+I72+L72+M72+O72-Q72)</f>
        <v>598672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591003</v>
      </c>
      <c r="K72" s="98">
        <f>IFERROR(VLOOKUP($D72, V一般接種!$A:$G, K$4, FALSE), 0)</f>
        <v>32504</v>
      </c>
      <c r="L72" s="98">
        <f>IFERROR(VLOOKUP($D72, V一般接種!$A:$G, L$4, FALSE), 0)</f>
        <v>0</v>
      </c>
      <c r="M72" s="98">
        <f>IFERROR(VLOOKUP($D72, V一般接種!$A:$G, M$4, FALSE), 0)</f>
        <v>526631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680584</v>
      </c>
      <c r="C73" s="50">
        <f t="shared" si="5"/>
        <v>591292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596444</v>
      </c>
      <c r="K73" s="98">
        <f>IFERROR(VLOOKUP($D73, V一般接種!$A:$G, K$4, FALSE), 0)</f>
        <v>32603</v>
      </c>
      <c r="L73" s="98">
        <f>IFERROR(VLOOKUP($D73, V一般接種!$A:$G, L$4, FALSE), 0)</f>
        <v>0</v>
      </c>
      <c r="M73" s="98">
        <f>IFERROR(VLOOKUP($D73, V一般接種!$A:$G, M$4, FALSE), 0)</f>
        <v>513499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662161</v>
      </c>
      <c r="C74" s="50">
        <f t="shared" si="5"/>
        <v>563906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579692</v>
      </c>
      <c r="K74" s="98">
        <f>IFERROR(VLOOKUP($D74, V一般接種!$A:$G, K$4, FALSE), 0)</f>
        <v>30212</v>
      </c>
      <c r="L74" s="98">
        <f>IFERROR(VLOOKUP($D74, V一般接種!$A:$G, L$4, FALSE), 0)</f>
        <v>0</v>
      </c>
      <c r="M74" s="98">
        <f>IFERROR(VLOOKUP($D74, V一般接種!$A:$G, M$4, FALSE), 0)</f>
        <v>490215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649880</v>
      </c>
      <c r="C75" s="50">
        <f t="shared" si="5"/>
        <v>437698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611538</v>
      </c>
      <c r="K75" s="98">
        <f>IFERROR(VLOOKUP($D75, V一般接種!$A:$G, K$4, FALSE), 0)</f>
        <v>38342</v>
      </c>
      <c r="L75" s="98">
        <f>IFERROR(VLOOKUP($D75, V一般接種!$A:$G, L$4, FALSE), 0)</f>
        <v>0</v>
      </c>
      <c r="M75" s="98">
        <f>IFERROR(VLOOKUP($D75, V一般接種!$A:$G, M$4, FALSE), 0)</f>
        <v>437698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650852</v>
      </c>
      <c r="C76" s="50">
        <f t="shared" si="5"/>
        <v>436325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609180</v>
      </c>
      <c r="K76" s="98">
        <f>IFERROR(VLOOKUP($D76, V一般接種!$A:$G, K$4, FALSE), 0)</f>
        <v>41672</v>
      </c>
      <c r="L76" s="98">
        <f>IFERROR(VLOOKUP($D76, V一般接種!$A:$G, L$4, FALSE), 0)</f>
        <v>0</v>
      </c>
      <c r="M76" s="98">
        <f>IFERROR(VLOOKUP($D76, V一般接種!$A:$G, M$4, FALSE), 0)</f>
        <v>436325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735935</v>
      </c>
      <c r="C77" s="50">
        <f t="shared" si="5"/>
        <v>619420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591339</v>
      </c>
      <c r="K77" s="98">
        <f>IFERROR(VLOOKUP($D77, V一般接種!$A:$G, K$4, FALSE), 0)</f>
        <v>69599</v>
      </c>
      <c r="L77" s="98">
        <f>IFERROR(VLOOKUP($D77, V一般接種!$A:$G, L$4, FALSE), 0)</f>
        <v>0</v>
      </c>
      <c r="M77" s="98">
        <f>IFERROR(VLOOKUP($D77, V一般接種!$A:$G, M$4, FALSE), 0)</f>
        <v>495637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733844</v>
      </c>
      <c r="C78" s="50">
        <f t="shared" si="5"/>
        <v>646525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611313</v>
      </c>
      <c r="K78" s="98">
        <f>IFERROR(VLOOKUP($D78, V一般接種!$A:$G, K$4, FALSE), 0)</f>
        <v>76112</v>
      </c>
      <c r="L78" s="98">
        <f>IFERROR(VLOOKUP($D78, V一般接種!$A:$G, L$4, FALSE), 0)</f>
        <v>0</v>
      </c>
      <c r="M78" s="98">
        <f>IFERROR(VLOOKUP($D78, V一般接種!$A:$G, M$4, FALSE), 0)</f>
        <v>598809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745603</v>
      </c>
      <c r="C79" s="50">
        <f t="shared" si="5"/>
        <v>677939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614237</v>
      </c>
      <c r="K79" s="98">
        <f>IFERROR(VLOOKUP($D79, V一般接種!$A:$G, K$4, FALSE), 0)</f>
        <v>79712</v>
      </c>
      <c r="L79" s="98">
        <f>IFERROR(VLOOKUP($D79, V一般接種!$A:$G, L$4, FALSE), 0)</f>
        <v>0</v>
      </c>
      <c r="M79" s="98">
        <f>IFERROR(VLOOKUP($D79, V一般接種!$A:$G, M$4, FALSE), 0)</f>
        <v>618107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723916</v>
      </c>
      <c r="C80" s="50">
        <f t="shared" si="5"/>
        <v>684832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600735</v>
      </c>
      <c r="K80" s="98">
        <f>IFERROR(VLOOKUP($D80, V一般接種!$A:$G, K$4, FALSE), 0)</f>
        <v>77799</v>
      </c>
      <c r="L80" s="98">
        <f>IFERROR(VLOOKUP($D80, V一般接種!$A:$G, L$4, FALSE), 0)</f>
        <v>0</v>
      </c>
      <c r="M80" s="98">
        <f>IFERROR(VLOOKUP($D80, V一般接種!$A:$G, M$4, FALSE), 0)</f>
        <v>620793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716381</v>
      </c>
      <c r="C81" s="50">
        <f t="shared" si="5"/>
        <v>687318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578388</v>
      </c>
      <c r="K81" s="98">
        <f>IFERROR(VLOOKUP($D81, V一般接種!$A:$G, K$4, FALSE), 0)</f>
        <v>84698</v>
      </c>
      <c r="L81" s="98">
        <f>IFERROR(VLOOKUP($D81, V一般接種!$A:$G, L$4, FALSE), 0)</f>
        <v>0</v>
      </c>
      <c r="M81" s="98">
        <f>IFERROR(VLOOKUP($D81, V一般接種!$A:$G, M$4, FALSE), 0)</f>
        <v>612258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709756</v>
      </c>
      <c r="C82" s="50">
        <f t="shared" si="5"/>
        <v>580038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629151</v>
      </c>
      <c r="K82" s="98">
        <f>IFERROR(VLOOKUP($D82, V一般接種!$A:$G, K$4, FALSE), 0)</f>
        <v>80605</v>
      </c>
      <c r="L82" s="98">
        <f>IFERROR(VLOOKUP($D82, V一般接種!$A:$G, L$4, FALSE), 0)</f>
        <v>0</v>
      </c>
      <c r="M82" s="98">
        <f>IFERROR(VLOOKUP($D82, V一般接種!$A:$G, M$4, FALSE), 0)</f>
        <v>580038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743989</v>
      </c>
      <c r="C83" s="50">
        <f t="shared" si="5"/>
        <v>533999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662253</v>
      </c>
      <c r="K83" s="98">
        <f>IFERROR(VLOOKUP($D83, V一般接種!$A:$G, K$4, FALSE), 0)</f>
        <v>81736</v>
      </c>
      <c r="L83" s="98">
        <f>IFERROR(VLOOKUP($D83, V一般接種!$A:$G, L$4, FALSE), 0)</f>
        <v>0</v>
      </c>
      <c r="M83" s="98">
        <f>IFERROR(VLOOKUP($D83, V一般接種!$A:$G, M$4, FALSE), 0)</f>
        <v>533999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735393</v>
      </c>
      <c r="C84" s="50">
        <f t="shared" si="5"/>
        <v>696250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553880</v>
      </c>
      <c r="K84" s="98">
        <f>IFERROR(VLOOKUP($D84, V一般接種!$A:$G, K$4, FALSE), 0)</f>
        <v>102404</v>
      </c>
      <c r="L84" s="98">
        <f>IFERROR(VLOOKUP($D84, V一般接種!$A:$G, L$4, FALSE), 0)</f>
        <v>0</v>
      </c>
      <c r="M84" s="98">
        <f>IFERROR(VLOOKUP($D84, V一般接種!$A:$G, M$4, FALSE), 0)</f>
        <v>615704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738591</v>
      </c>
      <c r="C85" s="50">
        <f t="shared" si="5"/>
        <v>729394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591642</v>
      </c>
      <c r="K85" s="98">
        <f>IFERROR(VLOOKUP($D85, V一般接種!$A:$G, K$4, FALSE), 0)</f>
        <v>107513</v>
      </c>
      <c r="L85" s="98">
        <f>IFERROR(VLOOKUP($D85, V一般接種!$A:$G, L$4, FALSE), 0)</f>
        <v>0</v>
      </c>
      <c r="M85" s="98">
        <f>IFERROR(VLOOKUP($D85, V一般接種!$A:$G, M$4, FALSE), 0)</f>
        <v>674349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772118</v>
      </c>
      <c r="C86" s="50">
        <f t="shared" si="5"/>
        <v>717281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609442</v>
      </c>
      <c r="K86" s="98">
        <f>IFERROR(VLOOKUP($D86, V一般接種!$A:$G, K$4, FALSE), 0)</f>
        <v>130575</v>
      </c>
      <c r="L86" s="98">
        <f>IFERROR(VLOOKUP($D86, V一般接種!$A:$G, L$4, FALSE), 0)</f>
        <v>0</v>
      </c>
      <c r="M86" s="98">
        <f>IFERROR(VLOOKUP($D86, V一般接種!$A:$G, M$4, FALSE), 0)</f>
        <v>670203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581512</v>
      </c>
      <c r="C87" s="50">
        <f t="shared" si="5"/>
        <v>694163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406005</v>
      </c>
      <c r="K87" s="98">
        <f>IFERROR(VLOOKUP($D87, V一般接種!$A:$G, K$4, FALSE), 0)</f>
        <v>138572</v>
      </c>
      <c r="L87" s="98">
        <f>IFERROR(VLOOKUP($D87, V一般接種!$A:$G, L$4, FALSE), 0)</f>
        <v>0</v>
      </c>
      <c r="M87" s="98">
        <f>IFERROR(VLOOKUP($D87, V一般接種!$A:$G, M$4, FALSE), 0)</f>
        <v>636301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523102</v>
      </c>
      <c r="C88" s="50">
        <f t="shared" si="5"/>
        <v>703664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346912</v>
      </c>
      <c r="K88" s="98">
        <f>IFERROR(VLOOKUP($D88, V一般接種!$A:$G, K$4, FALSE), 0)</f>
        <v>149806</v>
      </c>
      <c r="L88" s="98">
        <f>IFERROR(VLOOKUP($D88, V一般接種!$A:$G, L$4, FALSE), 0)</f>
        <v>0</v>
      </c>
      <c r="M88" s="98">
        <f>IFERROR(VLOOKUP($D88, V一般接種!$A:$G, M$4, FALSE), 0)</f>
        <v>648224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803649</v>
      </c>
      <c r="C89" s="50">
        <f t="shared" si="5"/>
        <v>601174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666667</v>
      </c>
      <c r="K89" s="98">
        <f>IFERROR(VLOOKUP($D89, V一般接種!$A:$G, K$4, FALSE), 0)</f>
        <v>136982</v>
      </c>
      <c r="L89" s="98">
        <f>IFERROR(VLOOKUP($D89, V一般接種!$A:$G, L$4, FALSE), 0)</f>
        <v>0</v>
      </c>
      <c r="M89" s="98">
        <f>IFERROR(VLOOKUP($D89, V一般接種!$A:$G, M$4, FALSE), 0)</f>
        <v>601174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783852</v>
      </c>
      <c r="C90" s="50">
        <f t="shared" si="5"/>
        <v>534816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670295</v>
      </c>
      <c r="K90" s="98">
        <f>IFERROR(VLOOKUP($D90, V一般接種!$A:$G, K$4, FALSE), 0)</f>
        <v>113557</v>
      </c>
      <c r="L90" s="98">
        <f>IFERROR(VLOOKUP($D90, V一般接種!$A:$G, L$4, FALSE), 0)</f>
        <v>0</v>
      </c>
      <c r="M90" s="98">
        <f>IFERROR(VLOOKUP($D90, V一般接種!$A:$G, M$4, FALSE), 0)</f>
        <v>534816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892594</v>
      </c>
      <c r="C91" s="50">
        <f t="shared" si="5"/>
        <v>642539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664418</v>
      </c>
      <c r="K91" s="98">
        <f>IFERROR(VLOOKUP($D91, V一般接種!$A:$G, K$4, FALSE), 0)</f>
        <v>164498</v>
      </c>
      <c r="L91" s="98">
        <f>IFERROR(VLOOKUP($D91, V一般接種!$A:$G, L$4, FALSE), 0)</f>
        <v>0</v>
      </c>
      <c r="M91" s="98">
        <f>IFERROR(VLOOKUP($D91, V一般接種!$A:$G, M$4, FALSE), 0)</f>
        <v>561128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923128</v>
      </c>
      <c r="C92" s="50">
        <f t="shared" si="5"/>
        <v>655815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703274</v>
      </c>
      <c r="K92" s="98">
        <f>IFERROR(VLOOKUP($D92, V一般接種!$A:$G, K$4, FALSE), 0)</f>
        <v>173263</v>
      </c>
      <c r="L92" s="98">
        <f>IFERROR(VLOOKUP($D92, V一般接種!$A:$G, L$4, FALSE), 0)</f>
        <v>0</v>
      </c>
      <c r="M92" s="98">
        <f>IFERROR(VLOOKUP($D92, V一般接種!$A:$G, M$4, FALSE), 0)</f>
        <v>602641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941838</v>
      </c>
      <c r="C93" s="50">
        <f t="shared" si="5"/>
        <v>631054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734064</v>
      </c>
      <c r="K93" s="98">
        <f>IFERROR(VLOOKUP($D93, V一般接種!$A:$G, K$4, FALSE), 0)</f>
        <v>176809</v>
      </c>
      <c r="L93" s="98">
        <f>IFERROR(VLOOKUP($D93, V一般接種!$A:$G, L$4, FALSE), 0)</f>
        <v>0</v>
      </c>
      <c r="M93" s="98">
        <f>IFERROR(VLOOKUP($D93, V一般接種!$A:$G, M$4, FALSE), 0)</f>
        <v>585366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938445</v>
      </c>
      <c r="C94" s="50">
        <f t="shared" si="5"/>
        <v>628389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707762</v>
      </c>
      <c r="K94" s="98">
        <f>IFERROR(VLOOKUP($D94, V一般接種!$A:$G, K$4, FALSE), 0)</f>
        <v>193947</v>
      </c>
      <c r="L94" s="98">
        <f>IFERROR(VLOOKUP($D94, V一般接種!$A:$G, L$4, FALSE), 0)</f>
        <v>0</v>
      </c>
      <c r="M94" s="98">
        <f>IFERROR(VLOOKUP($D94, V一般接種!$A:$G, M$4, FALSE), 0)</f>
        <v>581785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935872</v>
      </c>
      <c r="C95" s="50">
        <f t="shared" si="5"/>
        <v>624901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703518</v>
      </c>
      <c r="K95" s="98">
        <f>IFERROR(VLOOKUP($D95, V一般接種!$A:$G, K$4, FALSE), 0)</f>
        <v>200395</v>
      </c>
      <c r="L95" s="98">
        <f>IFERROR(VLOOKUP($D95, V一般接種!$A:$G, L$4, FALSE), 0)</f>
        <v>0</v>
      </c>
      <c r="M95" s="98">
        <f>IFERROR(VLOOKUP($D95, V一般接種!$A:$G, M$4, FALSE), 0)</f>
        <v>578548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935369</v>
      </c>
      <c r="C96" s="50">
        <f t="shared" si="5"/>
        <v>604650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753571</v>
      </c>
      <c r="K96" s="98">
        <f>IFERROR(VLOOKUP($D96, V一般接種!$A:$G, K$4, FALSE), 0)</f>
        <v>181798</v>
      </c>
      <c r="L96" s="98">
        <f>IFERROR(VLOOKUP($D96, V一般接種!$A:$G, L$4, FALSE), 0)</f>
        <v>0</v>
      </c>
      <c r="M96" s="98">
        <f>IFERROR(VLOOKUP($D96, V一般接種!$A:$G, M$4, FALSE), 0)</f>
        <v>604650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696130</v>
      </c>
      <c r="C97" s="50">
        <f t="shared" si="5"/>
        <v>615789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556920</v>
      </c>
      <c r="K97" s="98">
        <f>IFERROR(VLOOKUP($D97, V一般接種!$A:$G, K$4, FALSE), 0)</f>
        <v>139210</v>
      </c>
      <c r="L97" s="98">
        <f>IFERROR(VLOOKUP($D97, V一般接種!$A:$G, L$4, FALSE), 0)</f>
        <v>0</v>
      </c>
      <c r="M97" s="98">
        <f>IFERROR(VLOOKUP($D97, V一般接種!$A:$G, M$4, FALSE), 0)</f>
        <v>615789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778036</v>
      </c>
      <c r="C98" s="50">
        <f t="shared" si="5"/>
        <v>668277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562330</v>
      </c>
      <c r="K98" s="98">
        <f>IFERROR(VLOOKUP($D98, V一般接種!$A:$G, K$4, FALSE), 0)</f>
        <v>145991</v>
      </c>
      <c r="L98" s="98">
        <f>IFERROR(VLOOKUP($D98, V一般接種!$A:$G, L$4, FALSE), 0)</f>
        <v>0</v>
      </c>
      <c r="M98" s="98">
        <f>IFERROR(VLOOKUP($D98, V一般接種!$A:$G, M$4, FALSE), 0)</f>
        <v>596408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804601</v>
      </c>
      <c r="C99" s="50">
        <f t="shared" si="5"/>
        <v>652017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596575</v>
      </c>
      <c r="K99" s="98">
        <f>IFERROR(VLOOKUP($D99, V一般接種!$A:$G, K$4, FALSE), 0)</f>
        <v>172920</v>
      </c>
      <c r="L99" s="98">
        <f>IFERROR(VLOOKUP($D99, V一般接種!$A:$G, L$4, FALSE), 0)</f>
        <v>0</v>
      </c>
      <c r="M99" s="98">
        <f>IFERROR(VLOOKUP($D99, V一般接種!$A:$G, M$4, FALSE), 0)</f>
        <v>613678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787180</v>
      </c>
      <c r="C100" s="50">
        <f t="shared" si="5"/>
        <v>658441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595487</v>
      </c>
      <c r="K100" s="98">
        <f>IFERROR(VLOOKUP($D100, V一般接種!$A:$G, K$4, FALSE), 0)</f>
        <v>169339</v>
      </c>
      <c r="L100" s="98">
        <f>IFERROR(VLOOKUP($D100, V一般接種!$A:$G, L$4, FALSE), 0)</f>
        <v>0</v>
      </c>
      <c r="M100" s="98">
        <f>IFERROR(VLOOKUP($D100, V一般接種!$A:$G, M$4, FALSE), 0)</f>
        <v>618638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767151</v>
      </c>
      <c r="C101" s="50">
        <f t="shared" si="5"/>
        <v>633358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580464</v>
      </c>
      <c r="K101" s="98">
        <f>IFERROR(VLOOKUP($D101, V一般接種!$A:$G, K$4, FALSE), 0)</f>
        <v>161591</v>
      </c>
      <c r="L101" s="98">
        <f>IFERROR(VLOOKUP($D101, V一般接種!$A:$G, L$4, FALSE), 0)</f>
        <v>0</v>
      </c>
      <c r="M101" s="98">
        <f>IFERROR(VLOOKUP($D101, V一般接種!$A:$G, M$4, FALSE), 0)</f>
        <v>600167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796189</v>
      </c>
      <c r="C102" s="50">
        <f t="shared" si="5"/>
        <v>623565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601465</v>
      </c>
      <c r="K102" s="98">
        <f>IFERROR(VLOOKUP($D102, V一般接種!$A:$G, K$4, FALSE), 0)</f>
        <v>166456</v>
      </c>
      <c r="L102" s="98">
        <f>IFERROR(VLOOKUP($D102, V一般接種!$A:$G, L$4, FALSE), 0)</f>
        <v>0</v>
      </c>
      <c r="M102" s="98">
        <f>IFERROR(VLOOKUP($D102, V一般接種!$A:$G, M$4, FALSE), 0)</f>
        <v>586379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753451</v>
      </c>
      <c r="C103" s="50">
        <f t="shared" si="5"/>
        <v>630539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618380</v>
      </c>
      <c r="K103" s="98">
        <f>IFERROR(VLOOKUP($D103, V一般接種!$A:$G, K$4, FALSE), 0)</f>
        <v>135071</v>
      </c>
      <c r="L103" s="98">
        <f>IFERROR(VLOOKUP($D103, V一般接種!$A:$G, L$4, FALSE), 0)</f>
        <v>0</v>
      </c>
      <c r="M103" s="98">
        <f>IFERROR(VLOOKUP($D103, V一般接種!$A:$G, M$4, FALSE), 0)</f>
        <v>630539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564723</v>
      </c>
      <c r="C104" s="50">
        <f t="shared" si="5"/>
        <v>649073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453934</v>
      </c>
      <c r="K104" s="98">
        <f>IFERROR(VLOOKUP($D104, V一般接種!$A:$G, K$4, FALSE), 0)</f>
        <v>110789</v>
      </c>
      <c r="L104" s="98">
        <f>IFERROR(VLOOKUP($D104, V一般接種!$A:$G, L$4, FALSE), 0)</f>
        <v>0</v>
      </c>
      <c r="M104" s="98">
        <f>IFERROR(VLOOKUP($D104, V一般接種!$A:$G, M$4, FALSE), 0)</f>
        <v>649073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464397</v>
      </c>
      <c r="C105" s="50">
        <f t="shared" si="5"/>
        <v>625300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270111</v>
      </c>
      <c r="K105" s="98">
        <f>IFERROR(VLOOKUP($D105, V一般接種!$A:$G, K$4, FALSE), 0)</f>
        <v>150089</v>
      </c>
      <c r="L105" s="98">
        <f>IFERROR(VLOOKUP($D105, V一般接種!$A:$G, L$4, FALSE), 0)</f>
        <v>0</v>
      </c>
      <c r="M105" s="98">
        <f>IFERROR(VLOOKUP($D105, V一般接種!$A:$G, M$4, FALSE), 0)</f>
        <v>557329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717462</v>
      </c>
      <c r="C106" s="50">
        <f t="shared" si="5"/>
        <v>637624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522510</v>
      </c>
      <c r="K106" s="98">
        <f>IFERROR(VLOOKUP($D106, V一般接種!$A:$G, K$4, FALSE), 0)</f>
        <v>154421</v>
      </c>
      <c r="L106" s="98">
        <f>IFERROR(VLOOKUP($D106, V一般接種!$A:$G, L$4, FALSE), 0)</f>
        <v>0</v>
      </c>
      <c r="M106" s="98">
        <f>IFERROR(VLOOKUP($D106, V一般接種!$A:$G, M$4, FALSE), 0)</f>
        <v>604584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647548</v>
      </c>
      <c r="C107" s="50">
        <f t="shared" si="5"/>
        <v>683144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483824</v>
      </c>
      <c r="K107" s="98">
        <f>IFERROR(VLOOKUP($D107, V一般接種!$A:$G, K$4, FALSE), 0)</f>
        <v>159734</v>
      </c>
      <c r="L107" s="98">
        <f>IFERROR(VLOOKUP($D107, V一般接種!$A:$G, L$4, FALSE), 0)</f>
        <v>0</v>
      </c>
      <c r="M107" s="98">
        <f>IFERROR(VLOOKUP($D107, V一般接種!$A:$G, M$4, FALSE), 0)</f>
        <v>640268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274868</v>
      </c>
      <c r="C108" s="50">
        <f t="shared" si="5"/>
        <v>271338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182946</v>
      </c>
      <c r="K108" s="98">
        <f>IFERROR(VLOOKUP($D108, V一般接種!$A:$G, K$4, FALSE), 0)</f>
        <v>91922</v>
      </c>
      <c r="L108" s="98">
        <f>IFERROR(VLOOKUP($D108, V一般接種!$A:$G, L$4, FALSE), 0)</f>
        <v>0</v>
      </c>
      <c r="M108" s="98">
        <f>IFERROR(VLOOKUP($D108, V一般接種!$A:$G, M$4, FALSE), 0)</f>
        <v>271338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213187</v>
      </c>
      <c r="C109" s="50">
        <f t="shared" si="5"/>
        <v>192664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125480</v>
      </c>
      <c r="K109" s="98">
        <f>IFERROR(VLOOKUP($D109, V一般接種!$A:$G, K$4, FALSE), 0)</f>
        <v>87707</v>
      </c>
      <c r="L109" s="98">
        <f>IFERROR(VLOOKUP($D109, V一般接種!$A:$G, L$4, FALSE), 0)</f>
        <v>0</v>
      </c>
      <c r="M109" s="98">
        <f>IFERROR(VLOOKUP($D109, V一般接種!$A:$G, M$4, FALSE), 0)</f>
        <v>192664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417400</v>
      </c>
      <c r="C110" s="50">
        <f t="shared" si="5"/>
        <v>724861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297487</v>
      </c>
      <c r="K110" s="98">
        <f>IFERROR(VLOOKUP($D110, V一般接種!$A:$G, K$4, FALSE), 0)</f>
        <v>119913</v>
      </c>
      <c r="L110" s="98">
        <f>IFERROR(VLOOKUP($D110, V一般接種!$A:$G, L$4, FALSE), 0)</f>
        <v>0</v>
      </c>
      <c r="M110" s="98">
        <f>IFERROR(VLOOKUP($D110, V一般接種!$A:$G, M$4, FALSE), 0)</f>
        <v>724861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380179</v>
      </c>
      <c r="C111" s="50">
        <f t="shared" si="5"/>
        <v>674480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267371</v>
      </c>
      <c r="K111" s="98">
        <f>IFERROR(VLOOKUP($D111, V一般接種!$A:$G, K$4, FALSE), 0)</f>
        <v>112808</v>
      </c>
      <c r="L111" s="98">
        <f>IFERROR(VLOOKUP($D111, V一般接種!$A:$G, L$4, FALSE), 0)</f>
        <v>0</v>
      </c>
      <c r="M111" s="98">
        <f>IFERROR(VLOOKUP($D111, V一般接種!$A:$G, M$4, FALSE), 0)</f>
        <v>674480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514031</v>
      </c>
      <c r="C112" s="50">
        <f t="shared" si="5"/>
        <v>761839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361309</v>
      </c>
      <c r="K112" s="98">
        <f>IFERROR(VLOOKUP($D112, V一般接種!$A:$G, K$4, FALSE), 0)</f>
        <v>126492</v>
      </c>
      <c r="L112" s="98">
        <f>IFERROR(VLOOKUP($D112, V一般接種!$A:$G, L$4, FALSE), 0)</f>
        <v>0</v>
      </c>
      <c r="M112" s="98">
        <f>IFERROR(VLOOKUP($D112, V一般接種!$A:$G, M$4, FALSE), 0)</f>
        <v>718924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556111</v>
      </c>
      <c r="C113" s="50">
        <f t="shared" si="5"/>
        <v>759509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428201</v>
      </c>
      <c r="K113" s="98">
        <f>IFERROR(VLOOKUP($D113, V一般接種!$A:$G, K$4, FALSE), 0)</f>
        <v>111387</v>
      </c>
      <c r="L113" s="98">
        <f>IFERROR(VLOOKUP($D113, V一般接種!$A:$G, L$4, FALSE), 0)</f>
        <v>0</v>
      </c>
      <c r="M113" s="98">
        <f>IFERROR(VLOOKUP($D113, V一般接種!$A:$G, M$4, FALSE), 0)</f>
        <v>733311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547351</v>
      </c>
      <c r="C114" s="50">
        <f t="shared" si="5"/>
        <v>766592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422935</v>
      </c>
      <c r="K114" s="98">
        <f>IFERROR(VLOOKUP($D114, V一般接種!$A:$G, K$4, FALSE), 0)</f>
        <v>112616</v>
      </c>
      <c r="L114" s="98">
        <f>IFERROR(VLOOKUP($D114, V一般接種!$A:$G, L$4, FALSE), 0)</f>
        <v>0</v>
      </c>
      <c r="M114" s="98">
        <f>IFERROR(VLOOKUP($D114, V一般接種!$A:$G, M$4, FALSE), 0)</f>
        <v>748145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544006</v>
      </c>
      <c r="C115" s="50">
        <f t="shared" si="5"/>
        <v>751750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419409</v>
      </c>
      <c r="K115" s="98">
        <f>IFERROR(VLOOKUP($D115, V一般接種!$A:$G, K$4, FALSE), 0)</f>
        <v>115500</v>
      </c>
      <c r="L115" s="98">
        <f>IFERROR(VLOOKUP($D115, V一般接種!$A:$G, L$4, FALSE), 0)</f>
        <v>0</v>
      </c>
      <c r="M115" s="98">
        <f>IFERROR(VLOOKUP($D115, V一般接種!$A:$G, M$4, FALSE), 0)</f>
        <v>730475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574995</v>
      </c>
      <c r="C116" s="50">
        <f t="shared" si="5"/>
        <v>757692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449734</v>
      </c>
      <c r="K116" s="98">
        <f>IFERROR(VLOOKUP($D116, V一般接種!$A:$G, K$4, FALSE), 0)</f>
        <v>113801</v>
      </c>
      <c r="L116" s="98">
        <f>IFERROR(VLOOKUP($D116, V一般接種!$A:$G, L$4, FALSE), 0)</f>
        <v>0</v>
      </c>
      <c r="M116" s="98">
        <f>IFERROR(VLOOKUP($D116, V一般接種!$A:$G, M$4, FALSE), 0)</f>
        <v>728564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596100</v>
      </c>
      <c r="C117" s="50">
        <f t="shared" si="5"/>
        <v>781138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491738</v>
      </c>
      <c r="K117" s="98">
        <f>IFERROR(VLOOKUP($D117, V一般接種!$A:$G, K$4, FALSE), 0)</f>
        <v>104362</v>
      </c>
      <c r="L117" s="98">
        <f>IFERROR(VLOOKUP($D117, V一般接種!$A:$G, L$4, FALSE), 0)</f>
        <v>0</v>
      </c>
      <c r="M117" s="98">
        <f>IFERROR(VLOOKUP($D117, V一般接種!$A:$G, M$4, FALSE), 0)</f>
        <v>781138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425344</v>
      </c>
      <c r="C118" s="50">
        <f t="shared" si="5"/>
        <v>1053470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427913</v>
      </c>
      <c r="K118" s="98">
        <f>IFERROR(VLOOKUP($D118, V一般接種!$A:$G, K$4, FALSE), 0)</f>
        <v>95086</v>
      </c>
      <c r="L118" s="98">
        <f>IFERROR(VLOOKUP($D118, V一般接種!$A:$G, L$4, FALSE), 0)</f>
        <v>0</v>
      </c>
      <c r="M118" s="98">
        <f>IFERROR(VLOOKUP($D118, V一般接種!$A:$G, M$4, FALSE), 0)</f>
        <v>527055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518914</v>
      </c>
      <c r="C119" s="50">
        <f t="shared" si="5"/>
        <v>549926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426704</v>
      </c>
      <c r="K119" s="98">
        <f>IFERROR(VLOOKUP($D119, V一般接種!$A:$G, K$4, FALSE), 0)</f>
        <v>92210</v>
      </c>
      <c r="L119" s="98">
        <f>IFERROR(VLOOKUP($D119, V一般接種!$A:$G, L$4, FALSE), 0)</f>
        <v>0</v>
      </c>
      <c r="M119" s="98">
        <f>IFERROR(VLOOKUP($D119, V一般接種!$A:$G, M$4, FALSE), 0)</f>
        <v>549926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536170</v>
      </c>
      <c r="C120" s="50">
        <f t="shared" si="5"/>
        <v>582164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447325</v>
      </c>
      <c r="K120" s="98">
        <f>IFERROR(VLOOKUP($D120, V一般接種!$A:$G, K$4, FALSE), 0)</f>
        <v>88845</v>
      </c>
      <c r="L120" s="98">
        <f>IFERROR(VLOOKUP($D120, V一般接種!$A:$G, L$4, FALSE), 0)</f>
        <v>0</v>
      </c>
      <c r="M120" s="98">
        <f>IFERROR(VLOOKUP($D120, V一般接種!$A:$G, M$4, FALSE), 0)</f>
        <v>582164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530045</v>
      </c>
      <c r="C121" s="50">
        <f t="shared" si="5"/>
        <v>578384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444181</v>
      </c>
      <c r="K121" s="98">
        <f>IFERROR(VLOOKUP($D121, V一般接種!$A:$G, K$4, FALSE), 0)</f>
        <v>85864</v>
      </c>
      <c r="L121" s="98">
        <f>IFERROR(VLOOKUP($D121, V一般接種!$A:$G, L$4, FALSE), 0)</f>
        <v>0</v>
      </c>
      <c r="M121" s="98">
        <f>IFERROR(VLOOKUP($D121, V一般接種!$A:$G, M$4, FALSE), 0)</f>
        <v>578384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519650</v>
      </c>
      <c r="C122" s="50">
        <f t="shared" si="5"/>
        <v>567516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430296</v>
      </c>
      <c r="K122" s="98">
        <f>IFERROR(VLOOKUP($D122, V一般接種!$A:$G, K$4, FALSE), 0)</f>
        <v>89354</v>
      </c>
      <c r="L122" s="98">
        <f>IFERROR(VLOOKUP($D122, V一般接種!$A:$G, L$4, FALSE), 0)</f>
        <v>0</v>
      </c>
      <c r="M122" s="98">
        <f>IFERROR(VLOOKUP($D122, V一般接種!$A:$G, M$4, FALSE), 0)</f>
        <v>567516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535965</v>
      </c>
      <c r="C123" s="50">
        <f t="shared" si="5"/>
        <v>596264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455024</v>
      </c>
      <c r="K123" s="98">
        <f>IFERROR(VLOOKUP($D123, V一般接種!$A:$G, K$4, FALSE), 0)</f>
        <v>80941</v>
      </c>
      <c r="L123" s="98">
        <f>IFERROR(VLOOKUP($D123, V一般接種!$A:$G, L$4, FALSE), 0)</f>
        <v>0</v>
      </c>
      <c r="M123" s="98">
        <f>IFERROR(VLOOKUP($D123, V一般接種!$A:$G, M$4, FALSE), 0)</f>
        <v>596264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669132</v>
      </c>
      <c r="C124" s="50">
        <f t="shared" si="5"/>
        <v>615073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571449</v>
      </c>
      <c r="K124" s="98">
        <f>IFERROR(VLOOKUP($D124, V一般接種!$A:$G, K$4, FALSE), 0)</f>
        <v>97683</v>
      </c>
      <c r="L124" s="98">
        <f>IFERROR(VLOOKUP($D124, V一般接種!$A:$G, L$4, FALSE), 0)</f>
        <v>0</v>
      </c>
      <c r="M124" s="98">
        <f>IFERROR(VLOOKUP($D124, V一般接種!$A:$G, M$4, FALSE), 0)</f>
        <v>615073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-3908293</v>
      </c>
      <c r="C125" s="50">
        <f t="shared" si="5"/>
        <v>-318610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486568</v>
      </c>
      <c r="K125" s="98">
        <f>IFERROR(VLOOKUP($D125, V一般接種!$A:$G, K$4, FALSE), 0)</f>
        <v>100180</v>
      </c>
      <c r="L125" s="98">
        <f>IFERROR(VLOOKUP($D125, V一般接種!$A:$G, L$4, FALSE), 0)</f>
        <v>0</v>
      </c>
      <c r="M125" s="98">
        <f>IFERROR(VLOOKUP($D125, V一般接種!$A:$G, M$4, FALSE), 0)</f>
        <v>433608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158494</v>
      </c>
      <c r="C126" s="50">
        <f t="shared" si="5"/>
        <v>98687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101347</v>
      </c>
      <c r="K126" s="98">
        <f>IFERROR(VLOOKUP($D126, V一般接種!$A:$G, K$4, FALSE), 0)</f>
        <v>57147</v>
      </c>
      <c r="L126" s="98">
        <f>IFERROR(VLOOKUP($D126, V一般接種!$A:$G, L$4, FALSE), 0)</f>
        <v>0</v>
      </c>
      <c r="M126" s="98">
        <f>IFERROR(VLOOKUP($D126, V一般接種!$A:$G, M$4, FALSE), 0)</f>
        <v>98687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457071</v>
      </c>
      <c r="C127" s="50">
        <f t="shared" si="5"/>
        <v>555793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381202</v>
      </c>
      <c r="K127" s="98">
        <f>IFERROR(VLOOKUP($D127, V一般接種!$A:$G, K$4, FALSE), 0)</f>
        <v>75869</v>
      </c>
      <c r="L127" s="98">
        <f>IFERROR(VLOOKUP($D127, V一般接種!$A:$G, L$4, FALSE), 0)</f>
        <v>0</v>
      </c>
      <c r="M127" s="98">
        <f>IFERROR(VLOOKUP($D127, V一般接種!$A:$G, M$4, FALSE), 0)</f>
        <v>555793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468954</v>
      </c>
      <c r="C128" s="50">
        <f t="shared" si="5"/>
        <v>484472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394714</v>
      </c>
      <c r="K128" s="98">
        <f>IFERROR(VLOOKUP($D128, V一般接種!$A:$G, K$4, FALSE), 0)</f>
        <v>74240</v>
      </c>
      <c r="L128" s="98">
        <f>IFERROR(VLOOKUP($D128, V一般接種!$A:$G, L$4, FALSE), 0)</f>
        <v>0</v>
      </c>
      <c r="M128" s="98">
        <f>IFERROR(VLOOKUP($D128, V一般接種!$A:$G, M$4, FALSE), 0)</f>
        <v>484472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460214</v>
      </c>
      <c r="C129" s="50">
        <f t="shared" si="5"/>
        <v>221405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386767</v>
      </c>
      <c r="K129" s="98">
        <f>IFERROR(VLOOKUP($D129, V一般接種!$A:$G, K$4, FALSE), 0)</f>
        <v>73447</v>
      </c>
      <c r="L129" s="98">
        <f>IFERROR(VLOOKUP($D129, V一般接種!$A:$G, L$4, FALSE), 0)</f>
        <v>0</v>
      </c>
      <c r="M129" s="98">
        <f>IFERROR(VLOOKUP($D129, V一般接種!$A:$G, M$4, FALSE), 0)</f>
        <v>221405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321305</v>
      </c>
      <c r="C130" s="50">
        <f t="shared" si="5"/>
        <v>132086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256085</v>
      </c>
      <c r="K130" s="98">
        <f>IFERROR(VLOOKUP($D130, V一般接種!$A:$G, K$4, FALSE), 0)</f>
        <v>65220</v>
      </c>
      <c r="L130" s="98">
        <f>IFERROR(VLOOKUP($D130, V一般接種!$A:$G, L$4, FALSE), 0)</f>
        <v>0</v>
      </c>
      <c r="M130" s="98">
        <f>IFERROR(VLOOKUP($D130, V一般接種!$A:$G, M$4, FALSE), 0)</f>
        <v>132086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339877</v>
      </c>
      <c r="C131" s="50">
        <f t="shared" si="5"/>
        <v>246565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261708</v>
      </c>
      <c r="K131" s="98">
        <f>IFERROR(VLOOKUP($D131, V一般接種!$A:$G, K$4, FALSE), 0)</f>
        <v>78169</v>
      </c>
      <c r="L131" s="98">
        <f>IFERROR(VLOOKUP($D131, V一般接種!$A:$G, L$4, FALSE), 0)</f>
        <v>0</v>
      </c>
      <c r="M131" s="98">
        <f>IFERROR(VLOOKUP($D131, V一般接種!$A:$G, M$4, FALSE), 0)</f>
        <v>246565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-7110062</v>
      </c>
      <c r="C132" s="50">
        <f t="shared" si="5"/>
        <v>-2494409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272401</v>
      </c>
      <c r="K132" s="98">
        <f>IFERROR(VLOOKUP($D132, V一般接種!$A:$G, K$4, FALSE), 0)</f>
        <v>83454</v>
      </c>
      <c r="L132" s="98">
        <f>IFERROR(VLOOKUP($D132, V一般接種!$A:$G, L$4, FALSE), 0)</f>
        <v>0</v>
      </c>
      <c r="M132" s="98">
        <f>IFERROR(VLOOKUP($D132, V一般接種!$A:$G, M$4, FALSE), 0)</f>
        <v>241669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402736</v>
      </c>
      <c r="C133" s="50">
        <f t="shared" si="5"/>
        <v>346269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336415</v>
      </c>
      <c r="K133" s="98">
        <f>IFERROR(VLOOKUP($D133, V一般接種!$A:$G, K$4, FALSE), 0)</f>
        <v>66321</v>
      </c>
      <c r="L133" s="98">
        <f>IFERROR(VLOOKUP($D133, V一般接種!$A:$G, L$4, FALSE), 0)</f>
        <v>0</v>
      </c>
      <c r="M133" s="98">
        <f>IFERROR(VLOOKUP($D133, V一般接種!$A:$G, M$4, FALSE), 0)</f>
        <v>346269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505677</v>
      </c>
      <c r="C134" s="50">
        <f t="shared" si="5"/>
        <v>428815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434496</v>
      </c>
      <c r="K134" s="98">
        <f>IFERROR(VLOOKUP($D134, V一般接種!$A:$G, K$4, FALSE), 0)</f>
        <v>71181</v>
      </c>
      <c r="L134" s="98">
        <f>IFERROR(VLOOKUP($D134, V一般接種!$A:$G, L$4, FALSE), 0)</f>
        <v>0</v>
      </c>
      <c r="M134" s="98">
        <f>IFERROR(VLOOKUP($D134, V一般接種!$A:$G, M$4, FALSE), 0)</f>
        <v>428815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532111</v>
      </c>
      <c r="C135" s="50">
        <f t="shared" si="5"/>
        <v>417584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459594</v>
      </c>
      <c r="K135" s="98">
        <f>IFERROR(VLOOKUP($D135, V一般接種!$A:$G, K$4, FALSE), 0)</f>
        <v>72517</v>
      </c>
      <c r="L135" s="98">
        <f>IFERROR(VLOOKUP($D135, V一般接種!$A:$G, L$4, FALSE), 0)</f>
        <v>0</v>
      </c>
      <c r="M135" s="98">
        <f>IFERROR(VLOOKUP($D135, V一般接種!$A:$G, M$4, FALSE), 0)</f>
        <v>417584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527404</v>
      </c>
      <c r="C136" s="50">
        <f t="shared" ref="C136:C199" si="8">IF($D136="", "", H136+I136+L136+M136+O136-Q136)</f>
        <v>403758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445649</v>
      </c>
      <c r="K136" s="98">
        <f>IFERROR(VLOOKUP($D136, V一般接種!$A:$G, K$4, FALSE), 0)</f>
        <v>81755</v>
      </c>
      <c r="L136" s="98">
        <f>IFERROR(VLOOKUP($D136, V一般接種!$A:$G, L$4, FALSE), 0)</f>
        <v>0</v>
      </c>
      <c r="M136" s="98">
        <f>IFERROR(VLOOKUP($D136, V一般接種!$A:$G, M$4, FALSE), 0)</f>
        <v>403758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551779</v>
      </c>
      <c r="C137" s="50">
        <f t="shared" si="8"/>
        <v>445657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480318</v>
      </c>
      <c r="K137" s="98">
        <f>IFERROR(VLOOKUP($D137, V一般接種!$A:$G, K$4, FALSE), 0)</f>
        <v>71461</v>
      </c>
      <c r="L137" s="98">
        <f>IFERROR(VLOOKUP($D137, V一般接種!$A:$G, L$4, FALSE), 0)</f>
        <v>0</v>
      </c>
      <c r="M137" s="98">
        <f>IFERROR(VLOOKUP($D137, V一般接種!$A:$G, M$4, FALSE), 0)</f>
        <v>445657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661237</v>
      </c>
      <c r="C138" s="50">
        <f t="shared" si="8"/>
        <v>505154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570055</v>
      </c>
      <c r="K138" s="98">
        <f>IFERROR(VLOOKUP($D138, V一般接種!$A:$G, K$4, FALSE), 0)</f>
        <v>91182</v>
      </c>
      <c r="L138" s="98">
        <f>IFERROR(VLOOKUP($D138, V一般接種!$A:$G, L$4, FALSE), 0)</f>
        <v>35</v>
      </c>
      <c r="M138" s="98">
        <f>IFERROR(VLOOKUP($D138, V一般接種!$A:$G, M$4, FALSE), 0)</f>
        <v>505119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-10591047</v>
      </c>
      <c r="C139" s="50">
        <f t="shared" si="8"/>
        <v>-5395907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488638</v>
      </c>
      <c r="K139" s="98">
        <f>IFERROR(VLOOKUP($D139, V一般接種!$A:$G, K$4, FALSE), 0)</f>
        <v>96057</v>
      </c>
      <c r="L139" s="98">
        <f>IFERROR(VLOOKUP($D139, V一般接種!$A:$G, L$4, FALSE), 0)</f>
        <v>0</v>
      </c>
      <c r="M139" s="98">
        <f>IFERROR(VLOOKUP($D139, V一般接種!$A:$G, M$4, FALSE), 0)</f>
        <v>430325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476763</v>
      </c>
      <c r="C140" s="50">
        <f t="shared" si="8"/>
        <v>406544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402656</v>
      </c>
      <c r="K140" s="98">
        <f>IFERROR(VLOOKUP($D140, V一般接種!$A:$G, K$4, FALSE), 0)</f>
        <v>74107</v>
      </c>
      <c r="L140" s="98">
        <f>IFERROR(VLOOKUP($D140, V一般接種!$A:$G, L$4, FALSE), 0)</f>
        <v>529</v>
      </c>
      <c r="M140" s="98">
        <f>IFERROR(VLOOKUP($D140, V一般接種!$A:$G, M$4, FALSE), 0)</f>
        <v>406015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523817</v>
      </c>
      <c r="C141" s="50">
        <f t="shared" si="8"/>
        <v>415178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430415</v>
      </c>
      <c r="K141" s="98">
        <f>IFERROR(VLOOKUP($D141, V一般接種!$A:$G, K$4, FALSE), 0)</f>
        <v>93402</v>
      </c>
      <c r="L141" s="98">
        <f>IFERROR(VLOOKUP($D141, V一般接種!$A:$G, L$4, FALSE), 0)</f>
        <v>526</v>
      </c>
      <c r="M141" s="98">
        <f>IFERROR(VLOOKUP($D141, V一般接種!$A:$G, M$4, FALSE), 0)</f>
        <v>414652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511763</v>
      </c>
      <c r="C142" s="50">
        <f t="shared" si="8"/>
        <v>410444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424827</v>
      </c>
      <c r="K142" s="98">
        <f>IFERROR(VLOOKUP($D142, V一般接種!$A:$G, K$4, FALSE), 0)</f>
        <v>86936</v>
      </c>
      <c r="L142" s="98">
        <f>IFERROR(VLOOKUP($D142, V一般接種!$A:$G, L$4, FALSE), 0)</f>
        <v>1512</v>
      </c>
      <c r="M142" s="98">
        <f>IFERROR(VLOOKUP($D142, V一般接種!$A:$G, M$4, FALSE), 0)</f>
        <v>408932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484672</v>
      </c>
      <c r="C143" s="50">
        <f t="shared" si="8"/>
        <v>392537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412239</v>
      </c>
      <c r="K143" s="98">
        <f>IFERROR(VLOOKUP($D143, V一般接種!$A:$G, K$4, FALSE), 0)</f>
        <v>72433</v>
      </c>
      <c r="L143" s="98">
        <f>IFERROR(VLOOKUP($D143, V一般接種!$A:$G, L$4, FALSE), 0)</f>
        <v>1551</v>
      </c>
      <c r="M143" s="98">
        <f>IFERROR(VLOOKUP($D143, V一般接種!$A:$G, M$4, FALSE), 0)</f>
        <v>390986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514484</v>
      </c>
      <c r="C144" s="50">
        <f t="shared" si="8"/>
        <v>419264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439383</v>
      </c>
      <c r="K144" s="98">
        <f>IFERROR(VLOOKUP($D144, V一般接種!$A:$G, K$4, FALSE), 0)</f>
        <v>75101</v>
      </c>
      <c r="L144" s="98">
        <f>IFERROR(VLOOKUP($D144, V一般接種!$A:$G, L$4, FALSE), 0)</f>
        <v>538</v>
      </c>
      <c r="M144" s="98">
        <f>IFERROR(VLOOKUP($D144, V一般接種!$A:$G, M$4, FALSE), 0)</f>
        <v>418726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602870</v>
      </c>
      <c r="C145" s="50">
        <f t="shared" si="8"/>
        <v>528635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511349</v>
      </c>
      <c r="K145" s="98">
        <f>IFERROR(VLOOKUP($D145, V一般接種!$A:$G, K$4, FALSE), 0)</f>
        <v>91521</v>
      </c>
      <c r="L145" s="98">
        <f>IFERROR(VLOOKUP($D145, V一般接種!$A:$G, L$4, FALSE), 0)</f>
        <v>535</v>
      </c>
      <c r="M145" s="98">
        <f>IFERROR(VLOOKUP($D145, V一般接種!$A:$G, M$4, FALSE), 0)</f>
        <v>528100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-600255</v>
      </c>
      <c r="C146" s="50">
        <f t="shared" si="8"/>
        <v>435749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418900</v>
      </c>
      <c r="K146" s="98">
        <f>IFERROR(VLOOKUP($D146, V一般接種!$A:$G, K$4, FALSE), 0)</f>
        <v>84044</v>
      </c>
      <c r="L146" s="98">
        <f>IFERROR(VLOOKUP($D146, V一般接種!$A:$G, L$4, FALSE), 0)</f>
        <v>1119</v>
      </c>
      <c r="M146" s="98">
        <f>IFERROR(VLOOKUP($D146, V一般接種!$A:$G, M$4, FALSE), 0)</f>
        <v>448907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8529897</v>
      </c>
      <c r="Q146" s="98">
        <f>SUMIF(V重複!$C:$C, 'Conv-vaccine'!$D146, V重複!G:G)</f>
        <v>5812600</v>
      </c>
    </row>
    <row r="147" spans="1:17" x14ac:dyDescent="0.55000000000000004">
      <c r="A147" s="95">
        <f t="shared" si="6"/>
        <v>44438</v>
      </c>
      <c r="B147" s="50">
        <f t="shared" si="7"/>
        <v>269629</v>
      </c>
      <c r="C147" s="50">
        <f t="shared" si="8"/>
        <v>116024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195573</v>
      </c>
      <c r="K147" s="98">
        <f>IFERROR(VLOOKUP($D147, V一般接種!$A:$G, K$4, FALSE), 0)</f>
        <v>74056</v>
      </c>
      <c r="L147" s="98">
        <f>IFERROR(VLOOKUP($D147, V一般接種!$A:$G, L$4, FALSE), 0)</f>
        <v>880</v>
      </c>
      <c r="M147" s="98">
        <f>IFERROR(VLOOKUP($D147, V一般接種!$A:$G, M$4, FALSE), 0)</f>
        <v>115144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428931</v>
      </c>
      <c r="C148" s="50">
        <f t="shared" si="8"/>
        <v>290344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363791</v>
      </c>
      <c r="K148" s="98">
        <f>IFERROR(VLOOKUP($D148, V一般接種!$A:$G, K$4, FALSE), 0)</f>
        <v>65140</v>
      </c>
      <c r="L148" s="98">
        <f>IFERROR(VLOOKUP($D148, V一般接種!$A:$G, L$4, FALSE), 0)</f>
        <v>1141</v>
      </c>
      <c r="M148" s="98">
        <f>IFERROR(VLOOKUP($D148, V一般接種!$A:$G, M$4, FALSE), 0)</f>
        <v>289203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319077</v>
      </c>
      <c r="C149" s="50">
        <f t="shared" si="8"/>
        <v>212536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266657</v>
      </c>
      <c r="K149" s="98">
        <f>IFERROR(VLOOKUP($D149, V一般接種!$A:$G, K$4, FALSE), 0)</f>
        <v>52420</v>
      </c>
      <c r="L149" s="98">
        <f>IFERROR(VLOOKUP($D149, V一般接種!$A:$G, L$4, FALSE), 0)</f>
        <v>1160</v>
      </c>
      <c r="M149" s="98">
        <f>IFERROR(VLOOKUP($D149, V一般接種!$A:$G, M$4, FALSE), 0)</f>
        <v>211376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TEXT(MAX(A3:A149)+1,"m月d日") &amp; "公表時点）"</f>
        <v>（9月2日公表時点）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55000000000000004">
      <c r="A6" s="144" t="s">
        <v>287</v>
      </c>
      <c r="B6" s="143"/>
      <c r="C6" s="62">
        <f ca="1">SUM(D6:I6)</f>
        <v>113807845</v>
      </c>
      <c r="D6" s="62">
        <f ca="1">SUM(OFFSET(D$6,1,0,MAX($A$6:$A149)-DATE(2021,4,12)+1,1))</f>
        <v>54809150</v>
      </c>
      <c r="E6" s="62">
        <f ca="1">SUM(OFFSET(E$6,1,0,MAX($A$6:$A149)-DATE(2021,4,12)+1,1))</f>
        <v>8520079</v>
      </c>
      <c r="F6" s="62">
        <f ca="1">SUM(OFFSET(F$6,1,0,MAX($A$6:$A149)-DATE(2021,4,12)+1,1))</f>
        <v>9526</v>
      </c>
      <c r="G6" s="62">
        <f ca="1">SUM(OFFSET(G$6,1,0,MAX($A$6:$A149)-DATE(2021,4,12)+1,1))</f>
        <v>44950577</v>
      </c>
      <c r="H6" s="62">
        <f ca="1">SUM(OFFSET(H$6,1,0,MAX($A$6:$A149)-DATE(2021,4,12)+1,1))</f>
        <v>5518507</v>
      </c>
      <c r="I6" s="62">
        <f ca="1">SUM(OFFSET(I$6,1,0,MAX($A$6:$A149)-DATE(2021,4,12)+1,1))</f>
        <v>6</v>
      </c>
      <c r="J6" s="62">
        <f ca="1">SUM(OFFSET(J$6,1,0,MAX($A$6:$A149)-DATE(2021,4,12)+1,1))</f>
        <v>30976289</v>
      </c>
      <c r="K6" s="62">
        <f ca="1">SUM(OFFSET(K$6,1,0,MAX($A$6:$A149)-DATE(2021,4,12)+1,1))</f>
        <v>864918</v>
      </c>
      <c r="L6" s="62">
        <f ca="1">SUM(OFFSET(L$6,1,0,MAX($A$6:$A149)-DATE(2021,4,12)+1,1))</f>
        <v>361</v>
      </c>
      <c r="M6" s="62">
        <f ca="1">SUM(OFFSET(M$6,1,0,MAX($A$6:$A149)-DATE(2021,4,12)+1,1))</f>
        <v>30274088</v>
      </c>
      <c r="N6" s="62">
        <f ca="1">SUM(OFFSET(N$6,1,0,MAX($A$6:$A149)-DATE(2021,4,12)+1,1))</f>
        <v>836487</v>
      </c>
      <c r="O6" s="62">
        <f ca="1">SUM(OFFSET(O$6,1,0,MAX($A$6:$A149)-DATE(2021,4,12)+1,1))</f>
        <v>1</v>
      </c>
    </row>
    <row r="7" spans="1:15" x14ac:dyDescent="0.55000000000000004">
      <c r="A7" s="115">
        <v>44440</v>
      </c>
      <c r="B7" s="105" t="str">
        <f t="shared" ref="B7:B70" si="0">"(" &amp; TEXT(A7,"aaa") &amp; ")"</f>
        <v>(水)</v>
      </c>
      <c r="C7" s="62">
        <f>SUM(D7:I7)</f>
        <v>582009</v>
      </c>
      <c r="D7" s="62">
        <v>266657</v>
      </c>
      <c r="E7" s="62">
        <v>52420</v>
      </c>
      <c r="F7" s="62">
        <v>1160</v>
      </c>
      <c r="G7" s="62">
        <v>211376</v>
      </c>
      <c r="H7" s="62">
        <v>50395</v>
      </c>
      <c r="I7" s="62">
        <v>1</v>
      </c>
      <c r="J7" s="62">
        <v>9713</v>
      </c>
      <c r="K7" s="62">
        <v>446</v>
      </c>
      <c r="L7" s="62">
        <v>68</v>
      </c>
      <c r="M7" s="62">
        <v>15310</v>
      </c>
      <c r="N7" s="62">
        <v>535</v>
      </c>
      <c r="O7" s="62">
        <v>0</v>
      </c>
    </row>
    <row r="8" spans="1:15" x14ac:dyDescent="0.55000000000000004">
      <c r="A8" s="115">
        <v>44439</v>
      </c>
      <c r="B8" s="105" t="str">
        <f t="shared" si="0"/>
        <v>(火)</v>
      </c>
      <c r="C8" s="62">
        <f t="shared" ref="C8:C14" si="1">SUM(D8:I8)</f>
        <v>788616</v>
      </c>
      <c r="D8" s="62">
        <v>363791</v>
      </c>
      <c r="E8" s="62">
        <v>65140</v>
      </c>
      <c r="F8" s="62">
        <v>1141</v>
      </c>
      <c r="G8" s="62">
        <v>289203</v>
      </c>
      <c r="H8" s="62">
        <v>69341</v>
      </c>
      <c r="I8" s="62">
        <v>0</v>
      </c>
      <c r="J8" s="62">
        <v>14627</v>
      </c>
      <c r="K8" s="62">
        <v>413</v>
      </c>
      <c r="L8" s="62">
        <v>57</v>
      </c>
      <c r="M8" s="62">
        <v>24174</v>
      </c>
      <c r="N8" s="62">
        <v>765</v>
      </c>
      <c r="O8" s="62">
        <v>0</v>
      </c>
    </row>
    <row r="9" spans="1:15" x14ac:dyDescent="0.55000000000000004">
      <c r="A9" s="115">
        <v>44438</v>
      </c>
      <c r="B9" s="105" t="str">
        <f t="shared" si="0"/>
        <v>(月)</v>
      </c>
      <c r="C9" s="62">
        <f t="shared" si="1"/>
        <v>466451</v>
      </c>
      <c r="D9" s="62">
        <v>195573</v>
      </c>
      <c r="E9" s="62">
        <v>74056</v>
      </c>
      <c r="F9" s="62">
        <v>880</v>
      </c>
      <c r="G9" s="62">
        <v>115144</v>
      </c>
      <c r="H9" s="62">
        <v>80798</v>
      </c>
      <c r="I9" s="62">
        <v>0</v>
      </c>
      <c r="J9" s="62">
        <v>6704</v>
      </c>
      <c r="K9" s="62">
        <v>459</v>
      </c>
      <c r="L9" s="62">
        <v>37</v>
      </c>
      <c r="M9" s="62">
        <v>7254</v>
      </c>
      <c r="N9" s="62">
        <v>1155</v>
      </c>
      <c r="O9" s="62">
        <v>0</v>
      </c>
    </row>
    <row r="10" spans="1:15" x14ac:dyDescent="0.55000000000000004">
      <c r="A10" s="115">
        <v>44437</v>
      </c>
      <c r="B10" s="105" t="str">
        <f t="shared" si="0"/>
        <v>(日)</v>
      </c>
      <c r="C10" s="62">
        <f t="shared" si="1"/>
        <v>1038840</v>
      </c>
      <c r="D10" s="62">
        <v>418900</v>
      </c>
      <c r="E10" s="62">
        <v>84044</v>
      </c>
      <c r="F10" s="62">
        <v>1119</v>
      </c>
      <c r="G10" s="62">
        <v>448907</v>
      </c>
      <c r="H10" s="62">
        <v>85869</v>
      </c>
      <c r="I10" s="62">
        <v>1</v>
      </c>
      <c r="J10" s="62">
        <v>8296</v>
      </c>
      <c r="K10" s="62">
        <v>634</v>
      </c>
      <c r="L10" s="62">
        <v>47</v>
      </c>
      <c r="M10" s="62">
        <v>17463</v>
      </c>
      <c r="N10" s="62">
        <v>2276</v>
      </c>
      <c r="O10" s="62">
        <v>0</v>
      </c>
    </row>
    <row r="11" spans="1:15" x14ac:dyDescent="0.55000000000000004">
      <c r="A11" s="115">
        <v>44436</v>
      </c>
      <c r="B11" s="105" t="str">
        <f t="shared" si="0"/>
        <v>(土)</v>
      </c>
      <c r="C11" s="62">
        <f t="shared" si="1"/>
        <v>1222059</v>
      </c>
      <c r="D11" s="62">
        <v>511349</v>
      </c>
      <c r="E11" s="62">
        <v>91521</v>
      </c>
      <c r="F11" s="62">
        <v>535</v>
      </c>
      <c r="G11" s="62">
        <v>528100</v>
      </c>
      <c r="H11" s="62">
        <v>90554</v>
      </c>
      <c r="I11" s="62">
        <v>0</v>
      </c>
      <c r="J11" s="62">
        <v>10722</v>
      </c>
      <c r="K11" s="62">
        <v>586</v>
      </c>
      <c r="L11" s="62">
        <v>12</v>
      </c>
      <c r="M11" s="62">
        <v>26919</v>
      </c>
      <c r="N11" s="62">
        <v>2489</v>
      </c>
      <c r="O11" s="62">
        <v>0</v>
      </c>
    </row>
    <row r="12" spans="1:15" x14ac:dyDescent="0.55000000000000004">
      <c r="A12" s="115">
        <v>44435</v>
      </c>
      <c r="B12" s="105" t="str">
        <f t="shared" si="0"/>
        <v>(金)</v>
      </c>
      <c r="C12" s="62">
        <f t="shared" si="1"/>
        <v>1024072</v>
      </c>
      <c r="D12" s="62">
        <v>439383</v>
      </c>
      <c r="E12" s="62">
        <v>75101</v>
      </c>
      <c r="F12" s="62">
        <v>538</v>
      </c>
      <c r="G12" s="62">
        <v>418726</v>
      </c>
      <c r="H12" s="62">
        <v>90324</v>
      </c>
      <c r="I12" s="62">
        <v>0</v>
      </c>
      <c r="J12" s="62">
        <v>14407</v>
      </c>
      <c r="K12" s="62">
        <v>372</v>
      </c>
      <c r="L12" s="62">
        <v>9</v>
      </c>
      <c r="M12" s="62">
        <v>32112</v>
      </c>
      <c r="N12" s="62">
        <v>1213</v>
      </c>
      <c r="O12" s="62">
        <v>0</v>
      </c>
    </row>
    <row r="13" spans="1:15" x14ac:dyDescent="0.55000000000000004">
      <c r="A13" s="115">
        <v>44434</v>
      </c>
      <c r="B13" s="105" t="str">
        <f t="shared" si="0"/>
        <v>(木)</v>
      </c>
      <c r="C13" s="62">
        <f t="shared" si="1"/>
        <v>964758</v>
      </c>
      <c r="D13" s="62">
        <v>412239</v>
      </c>
      <c r="E13" s="62">
        <v>72433</v>
      </c>
      <c r="F13" s="62">
        <v>1551</v>
      </c>
      <c r="G13" s="62">
        <v>390986</v>
      </c>
      <c r="H13" s="62">
        <v>87548</v>
      </c>
      <c r="I13" s="62">
        <v>1</v>
      </c>
      <c r="J13" s="62">
        <v>16237</v>
      </c>
      <c r="K13" s="62">
        <v>565</v>
      </c>
      <c r="L13" s="62">
        <v>35</v>
      </c>
      <c r="M13" s="62">
        <v>34951</v>
      </c>
      <c r="N13" s="62">
        <v>1589</v>
      </c>
      <c r="O13" s="62">
        <v>0</v>
      </c>
    </row>
    <row r="14" spans="1:15" x14ac:dyDescent="0.55000000000000004">
      <c r="A14" s="115">
        <v>44433</v>
      </c>
      <c r="B14" s="105" t="str">
        <f t="shared" si="0"/>
        <v>(水)</v>
      </c>
      <c r="C14" s="62">
        <f t="shared" si="1"/>
        <v>1016950</v>
      </c>
      <c r="D14" s="62">
        <v>424827</v>
      </c>
      <c r="E14" s="62">
        <v>86936</v>
      </c>
      <c r="F14" s="62">
        <v>1512</v>
      </c>
      <c r="G14" s="62">
        <v>408932</v>
      </c>
      <c r="H14" s="62">
        <v>94742</v>
      </c>
      <c r="I14" s="62">
        <v>1</v>
      </c>
      <c r="J14" s="62">
        <v>18718</v>
      </c>
      <c r="K14" s="62">
        <v>593</v>
      </c>
      <c r="L14" s="62">
        <v>44</v>
      </c>
      <c r="M14" s="62">
        <v>39614</v>
      </c>
      <c r="N14" s="62">
        <v>1797</v>
      </c>
      <c r="O14" s="62">
        <v>0</v>
      </c>
    </row>
    <row r="15" spans="1:15" x14ac:dyDescent="0.55000000000000004">
      <c r="A15" s="115">
        <v>44432</v>
      </c>
      <c r="B15" s="105" t="str">
        <f t="shared" si="0"/>
        <v>(火)</v>
      </c>
      <c r="C15" s="62">
        <f>SUM(D15:I15)</f>
        <v>1036713</v>
      </c>
      <c r="D15" s="62">
        <v>430415</v>
      </c>
      <c r="E15" s="62">
        <v>93402</v>
      </c>
      <c r="F15" s="62">
        <v>526</v>
      </c>
      <c r="G15" s="62">
        <v>414652</v>
      </c>
      <c r="H15" s="62">
        <v>97717</v>
      </c>
      <c r="I15" s="62">
        <v>1</v>
      </c>
      <c r="J15" s="62">
        <v>22215</v>
      </c>
      <c r="K15" s="62">
        <v>679</v>
      </c>
      <c r="L15" s="62">
        <v>21</v>
      </c>
      <c r="M15" s="62">
        <v>48541</v>
      </c>
      <c r="N15" s="62">
        <v>2005</v>
      </c>
      <c r="O15" s="62">
        <v>0</v>
      </c>
    </row>
    <row r="16" spans="1:15" x14ac:dyDescent="0.55000000000000004">
      <c r="A16" s="115">
        <v>44431</v>
      </c>
      <c r="B16" s="105" t="str">
        <f t="shared" si="0"/>
        <v>(月)</v>
      </c>
      <c r="C16" s="62">
        <f>SUM(D16:I16)</f>
        <v>991038</v>
      </c>
      <c r="D16" s="62">
        <v>402656</v>
      </c>
      <c r="E16" s="62">
        <v>74107</v>
      </c>
      <c r="F16" s="62">
        <v>529</v>
      </c>
      <c r="G16" s="62">
        <v>406015</v>
      </c>
      <c r="H16" s="62">
        <v>107730</v>
      </c>
      <c r="I16" s="62">
        <v>1</v>
      </c>
      <c r="J16" s="62">
        <v>21100</v>
      </c>
      <c r="K16" s="62">
        <v>599</v>
      </c>
      <c r="L16" s="62">
        <v>29</v>
      </c>
      <c r="M16" s="62">
        <v>53036</v>
      </c>
      <c r="N16" s="62">
        <v>2627</v>
      </c>
      <c r="O16" s="67">
        <v>1</v>
      </c>
    </row>
    <row r="17" spans="1:15" x14ac:dyDescent="0.55000000000000004">
      <c r="A17" s="115">
        <v>44430</v>
      </c>
      <c r="B17" s="105" t="str">
        <f t="shared" si="0"/>
        <v>(日)</v>
      </c>
      <c r="C17" s="62">
        <f>SUM(D17:I17)</f>
        <v>1123111</v>
      </c>
      <c r="D17" s="62">
        <v>488638</v>
      </c>
      <c r="E17" s="62">
        <v>96057</v>
      </c>
      <c r="F17" s="62">
        <v>0</v>
      </c>
      <c r="G17" s="62">
        <v>430325</v>
      </c>
      <c r="H17" s="62">
        <v>108091</v>
      </c>
      <c r="I17" s="62">
        <v>0</v>
      </c>
      <c r="J17" s="62">
        <v>10995</v>
      </c>
      <c r="K17" s="62">
        <v>810</v>
      </c>
      <c r="L17" s="62">
        <v>0</v>
      </c>
      <c r="M17" s="62">
        <v>32745</v>
      </c>
      <c r="N17" s="62">
        <v>4223</v>
      </c>
      <c r="O17" s="67">
        <v>0</v>
      </c>
    </row>
    <row r="18" spans="1:15" x14ac:dyDescent="0.55000000000000004">
      <c r="A18" s="115">
        <v>44429</v>
      </c>
      <c r="B18" s="105" t="str">
        <f t="shared" si="0"/>
        <v>(土)</v>
      </c>
      <c r="C18" s="62">
        <f t="shared" ref="C18:C80" si="2">SUM(D18:I18)</f>
        <v>1288449</v>
      </c>
      <c r="D18" s="67">
        <v>570055</v>
      </c>
      <c r="E18" s="62">
        <v>91182</v>
      </c>
      <c r="F18" s="62">
        <v>35</v>
      </c>
      <c r="G18" s="62">
        <v>505119</v>
      </c>
      <c r="H18" s="62">
        <v>122058</v>
      </c>
      <c r="I18" s="62">
        <v>0</v>
      </c>
      <c r="J18" s="62">
        <v>15102</v>
      </c>
      <c r="K18" s="62">
        <v>674</v>
      </c>
      <c r="L18" s="62">
        <v>2</v>
      </c>
      <c r="M18" s="62">
        <v>59124</v>
      </c>
      <c r="N18" s="62">
        <v>4474</v>
      </c>
      <c r="O18" s="67">
        <v>0</v>
      </c>
    </row>
    <row r="19" spans="1:15" x14ac:dyDescent="0.55000000000000004">
      <c r="A19" s="115">
        <v>44428</v>
      </c>
      <c r="B19" s="105" t="str">
        <f t="shared" si="0"/>
        <v>(金)</v>
      </c>
      <c r="C19" s="62">
        <f t="shared" si="2"/>
        <v>1117510</v>
      </c>
      <c r="D19" s="62">
        <v>480318</v>
      </c>
      <c r="E19" s="62">
        <v>71461</v>
      </c>
      <c r="F19" s="62">
        <v>0</v>
      </c>
      <c r="G19" s="62">
        <v>445657</v>
      </c>
      <c r="H19" s="62">
        <v>120074</v>
      </c>
      <c r="I19" s="62">
        <v>0</v>
      </c>
      <c r="J19" s="62">
        <v>22607</v>
      </c>
      <c r="K19" s="62">
        <v>406</v>
      </c>
      <c r="L19" s="62">
        <v>0</v>
      </c>
      <c r="M19" s="62">
        <v>74552</v>
      </c>
      <c r="N19" s="62">
        <v>2496</v>
      </c>
      <c r="O19" s="67">
        <v>0</v>
      </c>
    </row>
    <row r="20" spans="1:15" x14ac:dyDescent="0.55000000000000004">
      <c r="A20" s="115">
        <v>44427</v>
      </c>
      <c r="B20" s="105" t="str">
        <f t="shared" si="0"/>
        <v>(木)</v>
      </c>
      <c r="C20" s="62">
        <f t="shared" si="2"/>
        <v>1048816</v>
      </c>
      <c r="D20" s="62">
        <v>445649</v>
      </c>
      <c r="E20" s="62">
        <v>81755</v>
      </c>
      <c r="F20" s="62">
        <v>0</v>
      </c>
      <c r="G20" s="62">
        <v>403758</v>
      </c>
      <c r="H20" s="62">
        <v>117654</v>
      </c>
      <c r="I20" s="62">
        <v>0</v>
      </c>
      <c r="J20" s="62">
        <v>22866</v>
      </c>
      <c r="K20" s="62">
        <v>570</v>
      </c>
      <c r="L20" s="62">
        <v>0</v>
      </c>
      <c r="M20" s="62">
        <v>74509</v>
      </c>
      <c r="N20" s="62">
        <v>3265</v>
      </c>
      <c r="O20" s="67">
        <v>0</v>
      </c>
    </row>
    <row r="21" spans="1:15" x14ac:dyDescent="0.55000000000000004">
      <c r="A21" s="115">
        <v>44426</v>
      </c>
      <c r="B21" s="105" t="str">
        <f t="shared" si="0"/>
        <v>(水)</v>
      </c>
      <c r="C21" s="62">
        <f t="shared" si="2"/>
        <v>1086913</v>
      </c>
      <c r="D21" s="62">
        <v>459594</v>
      </c>
      <c r="E21" s="62">
        <v>72517</v>
      </c>
      <c r="F21" s="62">
        <v>0</v>
      </c>
      <c r="G21" s="62">
        <v>417584</v>
      </c>
      <c r="H21" s="62">
        <v>137218</v>
      </c>
      <c r="I21" s="62">
        <v>0</v>
      </c>
      <c r="J21" s="62">
        <v>25894</v>
      </c>
      <c r="K21" s="62">
        <v>651</v>
      </c>
      <c r="L21" s="62">
        <v>0</v>
      </c>
      <c r="M21" s="62">
        <v>82371</v>
      </c>
      <c r="N21" s="62">
        <v>3109</v>
      </c>
      <c r="O21" s="67">
        <v>0</v>
      </c>
    </row>
    <row r="22" spans="1:15" x14ac:dyDescent="0.55000000000000004">
      <c r="A22" s="115">
        <v>44425</v>
      </c>
      <c r="B22" s="105" t="str">
        <f t="shared" si="0"/>
        <v>(火)</v>
      </c>
      <c r="C22" s="62">
        <f t="shared" si="2"/>
        <v>1072167</v>
      </c>
      <c r="D22" s="62">
        <v>434496</v>
      </c>
      <c r="E22" s="62">
        <v>71181</v>
      </c>
      <c r="F22" s="62">
        <v>0</v>
      </c>
      <c r="G22" s="62">
        <v>428815</v>
      </c>
      <c r="H22" s="62">
        <v>137675</v>
      </c>
      <c r="I22" s="62">
        <v>0</v>
      </c>
      <c r="J22" s="62">
        <v>28837</v>
      </c>
      <c r="K22" s="62">
        <v>622</v>
      </c>
      <c r="L22" s="62">
        <v>0</v>
      </c>
      <c r="M22" s="62">
        <v>98833</v>
      </c>
      <c r="N22" s="62">
        <v>2567</v>
      </c>
      <c r="O22" s="67">
        <v>0</v>
      </c>
    </row>
    <row r="23" spans="1:15" x14ac:dyDescent="0.55000000000000004">
      <c r="A23" s="115">
        <v>44424</v>
      </c>
      <c r="B23" s="105" t="str">
        <f t="shared" si="0"/>
        <v>(月)</v>
      </c>
      <c r="C23" s="62">
        <f t="shared" si="2"/>
        <v>866662</v>
      </c>
      <c r="D23" s="62">
        <v>336415</v>
      </c>
      <c r="E23" s="62">
        <v>66321</v>
      </c>
      <c r="F23" s="62">
        <v>0</v>
      </c>
      <c r="G23" s="62">
        <v>346269</v>
      </c>
      <c r="H23" s="62">
        <v>117657</v>
      </c>
      <c r="I23" s="62">
        <v>0</v>
      </c>
      <c r="J23" s="62">
        <v>23022</v>
      </c>
      <c r="K23" s="62">
        <v>545</v>
      </c>
      <c r="L23" s="62">
        <v>0</v>
      </c>
      <c r="M23" s="62">
        <v>80810</v>
      </c>
      <c r="N23" s="62">
        <v>2558</v>
      </c>
      <c r="O23" s="67">
        <v>0</v>
      </c>
    </row>
    <row r="24" spans="1:15" x14ac:dyDescent="0.55000000000000004">
      <c r="A24" s="115">
        <v>44423</v>
      </c>
      <c r="B24" s="105" t="str">
        <f t="shared" si="0"/>
        <v>(日)</v>
      </c>
      <c r="C24" s="62">
        <f t="shared" si="2"/>
        <v>685243</v>
      </c>
      <c r="D24" s="62">
        <v>272401</v>
      </c>
      <c r="E24" s="62">
        <v>83454</v>
      </c>
      <c r="F24" s="62">
        <v>0</v>
      </c>
      <c r="G24" s="62">
        <v>241669</v>
      </c>
      <c r="H24" s="62">
        <v>87719</v>
      </c>
      <c r="I24" s="62">
        <v>0</v>
      </c>
      <c r="J24" s="62">
        <v>7053</v>
      </c>
      <c r="K24" s="62">
        <v>919</v>
      </c>
      <c r="L24" s="62">
        <v>0</v>
      </c>
      <c r="M24" s="62">
        <v>34571</v>
      </c>
      <c r="N24" s="62">
        <v>2292</v>
      </c>
      <c r="O24" s="67">
        <v>0</v>
      </c>
    </row>
    <row r="25" spans="1:15" x14ac:dyDescent="0.55000000000000004">
      <c r="A25" s="115">
        <v>44422</v>
      </c>
      <c r="B25" s="117" t="str">
        <f t="shared" si="0"/>
        <v>(土)</v>
      </c>
      <c r="C25" s="62">
        <f t="shared" si="2"/>
        <v>688103</v>
      </c>
      <c r="D25" s="62">
        <v>261708</v>
      </c>
      <c r="E25" s="62">
        <v>78169</v>
      </c>
      <c r="F25" s="62">
        <v>0</v>
      </c>
      <c r="G25" s="62">
        <v>246565</v>
      </c>
      <c r="H25" s="62">
        <v>101661</v>
      </c>
      <c r="I25" s="62">
        <v>0</v>
      </c>
      <c r="J25" s="62">
        <v>8276</v>
      </c>
      <c r="K25" s="62">
        <v>796</v>
      </c>
      <c r="L25" s="62">
        <v>0</v>
      </c>
      <c r="M25" s="62">
        <v>42581</v>
      </c>
      <c r="N25" s="62">
        <v>2420</v>
      </c>
      <c r="O25" s="67">
        <v>0</v>
      </c>
    </row>
    <row r="26" spans="1:15" x14ac:dyDescent="0.55000000000000004">
      <c r="A26" s="115">
        <v>44421</v>
      </c>
      <c r="B26" s="105" t="str">
        <f t="shared" si="0"/>
        <v>(金)</v>
      </c>
      <c r="C26" s="62">
        <f t="shared" si="2"/>
        <v>570080</v>
      </c>
      <c r="D26" s="62">
        <v>256085</v>
      </c>
      <c r="E26" s="62">
        <v>65220</v>
      </c>
      <c r="F26" s="62">
        <v>0</v>
      </c>
      <c r="G26" s="62">
        <v>132086</v>
      </c>
      <c r="H26" s="62">
        <v>116689</v>
      </c>
      <c r="I26" s="62">
        <v>0</v>
      </c>
      <c r="J26" s="62">
        <v>13609</v>
      </c>
      <c r="K26" s="62">
        <v>603</v>
      </c>
      <c r="L26" s="62">
        <v>0</v>
      </c>
      <c r="M26" s="62">
        <v>22687</v>
      </c>
      <c r="N26" s="62">
        <v>3350</v>
      </c>
      <c r="O26" s="67">
        <v>0</v>
      </c>
    </row>
    <row r="27" spans="1:15" x14ac:dyDescent="0.55000000000000004">
      <c r="A27" s="115">
        <v>44420</v>
      </c>
      <c r="B27" s="117" t="str">
        <f t="shared" si="0"/>
        <v>(木)</v>
      </c>
      <c r="C27" s="62">
        <f t="shared" si="2"/>
        <v>799638</v>
      </c>
      <c r="D27" s="62">
        <v>386767</v>
      </c>
      <c r="E27" s="62">
        <v>73447</v>
      </c>
      <c r="F27" s="62">
        <v>0</v>
      </c>
      <c r="G27" s="62">
        <v>221405</v>
      </c>
      <c r="H27" s="62">
        <v>118019</v>
      </c>
      <c r="I27" s="62">
        <v>0</v>
      </c>
      <c r="J27" s="62">
        <v>23207</v>
      </c>
      <c r="K27" s="62">
        <v>771</v>
      </c>
      <c r="L27" s="62">
        <v>0</v>
      </c>
      <c r="M27" s="62">
        <v>47828</v>
      </c>
      <c r="N27" s="62">
        <v>3374</v>
      </c>
      <c r="O27" s="67">
        <v>0</v>
      </c>
    </row>
    <row r="28" spans="1:15" x14ac:dyDescent="0.55000000000000004">
      <c r="A28" s="115">
        <v>44419</v>
      </c>
      <c r="B28" s="105" t="str">
        <f t="shared" si="0"/>
        <v>(水)</v>
      </c>
      <c r="C28" s="62">
        <f t="shared" si="2"/>
        <v>1089411</v>
      </c>
      <c r="D28" s="62">
        <v>394714</v>
      </c>
      <c r="E28" s="62">
        <v>74240</v>
      </c>
      <c r="F28" s="62">
        <v>0</v>
      </c>
      <c r="G28" s="62">
        <v>484472</v>
      </c>
      <c r="H28" s="62">
        <v>135985</v>
      </c>
      <c r="I28" s="62">
        <v>0</v>
      </c>
      <c r="J28" s="62">
        <v>26192</v>
      </c>
      <c r="K28" s="62">
        <v>699</v>
      </c>
      <c r="L28" s="62">
        <v>0</v>
      </c>
      <c r="M28" s="62">
        <v>134184</v>
      </c>
      <c r="N28" s="62">
        <v>2560</v>
      </c>
      <c r="O28" s="67">
        <v>0</v>
      </c>
    </row>
    <row r="29" spans="1:15" x14ac:dyDescent="0.55000000000000004">
      <c r="A29" s="115">
        <v>44418</v>
      </c>
      <c r="B29" s="117" t="str">
        <f t="shared" si="0"/>
        <v>(火)</v>
      </c>
      <c r="C29" s="62">
        <f t="shared" si="2"/>
        <v>1159000</v>
      </c>
      <c r="D29" s="62">
        <v>381202</v>
      </c>
      <c r="E29" s="62">
        <v>75869</v>
      </c>
      <c r="F29" s="62">
        <v>0</v>
      </c>
      <c r="G29" s="62">
        <v>555793</v>
      </c>
      <c r="H29" s="62">
        <v>146136</v>
      </c>
      <c r="I29" s="62">
        <v>0</v>
      </c>
      <c r="J29" s="62">
        <v>30027</v>
      </c>
      <c r="K29" s="62">
        <v>705</v>
      </c>
      <c r="L29" s="62">
        <v>0</v>
      </c>
      <c r="M29" s="62">
        <v>169605</v>
      </c>
      <c r="N29" s="62">
        <v>2981</v>
      </c>
      <c r="O29" s="67">
        <v>0</v>
      </c>
    </row>
    <row r="30" spans="1:15" x14ac:dyDescent="0.55000000000000004">
      <c r="A30" s="115">
        <v>44417</v>
      </c>
      <c r="B30" s="105" t="str">
        <f t="shared" si="0"/>
        <v>(月)</v>
      </c>
      <c r="C30" s="62">
        <f t="shared" si="2"/>
        <v>324178</v>
      </c>
      <c r="D30" s="62">
        <v>101347</v>
      </c>
      <c r="E30" s="62">
        <v>57147</v>
      </c>
      <c r="F30" s="62">
        <v>0</v>
      </c>
      <c r="G30" s="62">
        <v>98687</v>
      </c>
      <c r="H30" s="62">
        <v>66997</v>
      </c>
      <c r="I30" s="62">
        <v>0</v>
      </c>
      <c r="J30" s="62">
        <v>3351</v>
      </c>
      <c r="K30" s="62">
        <v>655</v>
      </c>
      <c r="L30" s="62">
        <v>0</v>
      </c>
      <c r="M30" s="62">
        <v>19740</v>
      </c>
      <c r="N30" s="62">
        <v>2042</v>
      </c>
      <c r="O30" s="67">
        <v>0</v>
      </c>
    </row>
    <row r="31" spans="1:15" x14ac:dyDescent="0.55000000000000004">
      <c r="A31" s="115">
        <v>44416</v>
      </c>
      <c r="B31" s="117" t="str">
        <f t="shared" si="0"/>
        <v>(日)</v>
      </c>
      <c r="C31" s="62">
        <f t="shared" si="2"/>
        <v>1144230</v>
      </c>
      <c r="D31" s="62">
        <v>486568</v>
      </c>
      <c r="E31" s="62">
        <v>100180</v>
      </c>
      <c r="F31" s="62">
        <v>0</v>
      </c>
      <c r="G31" s="62">
        <v>433608</v>
      </c>
      <c r="H31" s="62">
        <v>123874</v>
      </c>
      <c r="I31" s="62">
        <v>0</v>
      </c>
      <c r="J31" s="62">
        <v>16806</v>
      </c>
      <c r="K31" s="62">
        <v>1853</v>
      </c>
      <c r="L31" s="62">
        <v>0</v>
      </c>
      <c r="M31" s="62">
        <v>97007</v>
      </c>
      <c r="N31" s="62">
        <v>2480</v>
      </c>
      <c r="O31" s="67">
        <v>0</v>
      </c>
    </row>
    <row r="32" spans="1:15" x14ac:dyDescent="0.55000000000000004">
      <c r="A32" s="115">
        <v>44415</v>
      </c>
      <c r="B32" s="105" t="str">
        <f t="shared" si="0"/>
        <v>(土)</v>
      </c>
      <c r="C32" s="62">
        <f t="shared" si="2"/>
        <v>1442632</v>
      </c>
      <c r="D32" s="62">
        <v>571449</v>
      </c>
      <c r="E32" s="62">
        <v>97683</v>
      </c>
      <c r="F32" s="62">
        <v>0</v>
      </c>
      <c r="G32" s="62">
        <v>615073</v>
      </c>
      <c r="H32" s="62">
        <v>158427</v>
      </c>
      <c r="I32" s="62">
        <v>0</v>
      </c>
      <c r="J32" s="62">
        <v>26168</v>
      </c>
      <c r="K32" s="62">
        <v>1945</v>
      </c>
      <c r="L32" s="62">
        <v>0</v>
      </c>
      <c r="M32" s="62">
        <v>157464</v>
      </c>
      <c r="N32" s="62">
        <v>2525</v>
      </c>
      <c r="O32" s="67">
        <v>0</v>
      </c>
    </row>
    <row r="33" spans="1:15" x14ac:dyDescent="0.55000000000000004">
      <c r="A33" s="115">
        <v>44414</v>
      </c>
      <c r="B33" s="117" t="str">
        <f t="shared" si="0"/>
        <v>(金)</v>
      </c>
      <c r="C33" s="62">
        <f t="shared" si="2"/>
        <v>1313336</v>
      </c>
      <c r="D33" s="62">
        <v>455024</v>
      </c>
      <c r="E33" s="62">
        <v>80941</v>
      </c>
      <c r="F33" s="62">
        <v>0</v>
      </c>
      <c r="G33" s="62">
        <v>596264</v>
      </c>
      <c r="H33" s="62">
        <v>181107</v>
      </c>
      <c r="I33" s="62">
        <v>0</v>
      </c>
      <c r="J33" s="62">
        <v>34412</v>
      </c>
      <c r="K33" s="62">
        <v>701</v>
      </c>
      <c r="L33" s="62">
        <v>0</v>
      </c>
      <c r="M33" s="62">
        <v>208233</v>
      </c>
      <c r="N33" s="62">
        <v>2916</v>
      </c>
      <c r="O33" s="67">
        <v>0</v>
      </c>
    </row>
    <row r="34" spans="1:15" x14ac:dyDescent="0.55000000000000004">
      <c r="A34" s="115">
        <v>44413</v>
      </c>
      <c r="B34" s="105" t="str">
        <f t="shared" si="0"/>
        <v>(木)</v>
      </c>
      <c r="C34" s="62">
        <f t="shared" si="2"/>
        <v>1253292</v>
      </c>
      <c r="D34" s="62">
        <v>430296</v>
      </c>
      <c r="E34" s="62">
        <v>89354</v>
      </c>
      <c r="F34" s="62">
        <v>0</v>
      </c>
      <c r="G34" s="62">
        <v>567516</v>
      </c>
      <c r="H34" s="62">
        <v>166126</v>
      </c>
      <c r="I34" s="62">
        <v>0</v>
      </c>
      <c r="J34" s="62">
        <v>35197</v>
      </c>
      <c r="K34" s="62">
        <v>925</v>
      </c>
      <c r="L34" s="62">
        <v>0</v>
      </c>
      <c r="M34" s="62">
        <v>215073</v>
      </c>
      <c r="N34" s="62">
        <v>2994</v>
      </c>
      <c r="O34" s="67">
        <v>0</v>
      </c>
    </row>
    <row r="35" spans="1:15" x14ac:dyDescent="0.55000000000000004">
      <c r="A35" s="115">
        <v>44412</v>
      </c>
      <c r="B35" s="117" t="str">
        <f t="shared" si="0"/>
        <v>(水)</v>
      </c>
      <c r="C35" s="62">
        <f t="shared" si="2"/>
        <v>1261552</v>
      </c>
      <c r="D35" s="62">
        <v>444181</v>
      </c>
      <c r="E35" s="62">
        <v>85864</v>
      </c>
      <c r="F35" s="62">
        <v>0</v>
      </c>
      <c r="G35" s="62">
        <v>578384</v>
      </c>
      <c r="H35" s="62">
        <v>153123</v>
      </c>
      <c r="I35" s="62">
        <v>0</v>
      </c>
      <c r="J35" s="62">
        <v>39161</v>
      </c>
      <c r="K35" s="62">
        <v>930</v>
      </c>
      <c r="L35" s="62">
        <v>0</v>
      </c>
      <c r="M35" s="62">
        <v>232528</v>
      </c>
      <c r="N35" s="62">
        <v>3047</v>
      </c>
      <c r="O35" s="67">
        <v>0</v>
      </c>
    </row>
    <row r="36" spans="1:15" x14ac:dyDescent="0.55000000000000004">
      <c r="A36" s="115">
        <v>44411</v>
      </c>
      <c r="B36" s="105" t="str">
        <f t="shared" si="0"/>
        <v>(火)</v>
      </c>
      <c r="C36" s="62">
        <f t="shared" si="2"/>
        <v>1268320</v>
      </c>
      <c r="D36" s="62">
        <v>447325</v>
      </c>
      <c r="E36" s="62">
        <v>88845</v>
      </c>
      <c r="F36" s="62">
        <v>0</v>
      </c>
      <c r="G36" s="62">
        <v>582164</v>
      </c>
      <c r="H36" s="62">
        <v>149986</v>
      </c>
      <c r="I36" s="62">
        <v>0</v>
      </c>
      <c r="J36" s="62">
        <v>47532</v>
      </c>
      <c r="K36" s="62">
        <v>943</v>
      </c>
      <c r="L36" s="62">
        <v>0</v>
      </c>
      <c r="M36" s="62">
        <v>259646</v>
      </c>
      <c r="N36" s="62">
        <v>2921</v>
      </c>
      <c r="O36" s="67">
        <v>0</v>
      </c>
    </row>
    <row r="37" spans="1:15" x14ac:dyDescent="0.55000000000000004">
      <c r="A37" s="115">
        <v>44410</v>
      </c>
      <c r="B37" s="117" t="str">
        <f t="shared" si="0"/>
        <v>(月)</v>
      </c>
      <c r="C37" s="62">
        <f t="shared" si="2"/>
        <v>1216441</v>
      </c>
      <c r="D37" s="62">
        <v>426704</v>
      </c>
      <c r="E37" s="62">
        <v>92210</v>
      </c>
      <c r="F37" s="62">
        <v>0</v>
      </c>
      <c r="G37" s="62">
        <v>549926</v>
      </c>
      <c r="H37" s="62">
        <v>147601</v>
      </c>
      <c r="I37" s="62">
        <v>0</v>
      </c>
      <c r="J37" s="62">
        <v>50739</v>
      </c>
      <c r="K37" s="62">
        <v>978</v>
      </c>
      <c r="L37" s="62">
        <v>0</v>
      </c>
      <c r="M37" s="62">
        <v>252004</v>
      </c>
      <c r="N37" s="62">
        <v>3154</v>
      </c>
      <c r="O37" s="67">
        <v>0</v>
      </c>
    </row>
    <row r="38" spans="1:15" x14ac:dyDescent="0.55000000000000004">
      <c r="A38" s="115">
        <v>44409</v>
      </c>
      <c r="B38" s="105" t="str">
        <f t="shared" si="0"/>
        <v>(日)</v>
      </c>
      <c r="C38" s="62">
        <f t="shared" si="2"/>
        <v>1153267</v>
      </c>
      <c r="D38" s="62">
        <v>427913</v>
      </c>
      <c r="E38" s="62">
        <v>95086</v>
      </c>
      <c r="F38" s="62">
        <v>0</v>
      </c>
      <c r="G38" s="62">
        <v>527055</v>
      </c>
      <c r="H38" s="62">
        <v>103213</v>
      </c>
      <c r="I38" s="62">
        <v>0</v>
      </c>
      <c r="J38" s="62">
        <v>25973</v>
      </c>
      <c r="K38" s="62">
        <v>2527</v>
      </c>
      <c r="L38" s="62">
        <v>0</v>
      </c>
      <c r="M38" s="62">
        <v>205007</v>
      </c>
      <c r="N38" s="62">
        <v>5541</v>
      </c>
      <c r="O38" s="67">
        <v>0</v>
      </c>
    </row>
    <row r="39" spans="1:15" x14ac:dyDescent="0.55000000000000004">
      <c r="A39" s="115">
        <v>44408</v>
      </c>
      <c r="B39" s="117" t="str">
        <f t="shared" si="0"/>
        <v>(土)</v>
      </c>
      <c r="C39" s="62">
        <f t="shared" si="2"/>
        <v>1507785</v>
      </c>
      <c r="D39" s="62">
        <v>491738</v>
      </c>
      <c r="E39" s="62">
        <v>104362</v>
      </c>
      <c r="F39" s="62">
        <v>0</v>
      </c>
      <c r="G39" s="62">
        <v>781138</v>
      </c>
      <c r="H39" s="62">
        <v>130547</v>
      </c>
      <c r="I39" s="62">
        <v>0</v>
      </c>
      <c r="J39" s="62">
        <v>52567</v>
      </c>
      <c r="K39" s="62">
        <v>3196</v>
      </c>
      <c r="L39" s="62">
        <v>0</v>
      </c>
      <c r="M39" s="62">
        <v>390264</v>
      </c>
      <c r="N39" s="62">
        <v>11144</v>
      </c>
      <c r="O39" s="67">
        <v>0</v>
      </c>
    </row>
    <row r="40" spans="1:15" x14ac:dyDescent="0.55000000000000004">
      <c r="A40" s="115">
        <v>44407</v>
      </c>
      <c r="B40" s="105" t="str">
        <f t="shared" si="0"/>
        <v>(金)</v>
      </c>
      <c r="C40" s="62">
        <f t="shared" si="2"/>
        <v>1443282</v>
      </c>
      <c r="D40" s="62">
        <v>449734</v>
      </c>
      <c r="E40" s="62">
        <v>113801</v>
      </c>
      <c r="F40" s="62">
        <v>0</v>
      </c>
      <c r="G40" s="62">
        <v>728564</v>
      </c>
      <c r="H40" s="62">
        <v>151183</v>
      </c>
      <c r="I40" s="62">
        <v>0</v>
      </c>
      <c r="J40" s="62">
        <v>72715</v>
      </c>
      <c r="K40" s="62">
        <v>1401</v>
      </c>
      <c r="L40" s="62">
        <v>0</v>
      </c>
      <c r="M40" s="62">
        <v>408155</v>
      </c>
      <c r="N40" s="62">
        <v>9284</v>
      </c>
      <c r="O40" s="67">
        <v>0</v>
      </c>
    </row>
    <row r="41" spans="1:15" x14ac:dyDescent="0.55000000000000004">
      <c r="A41" s="115">
        <v>44406</v>
      </c>
      <c r="B41" s="117" t="str">
        <f t="shared" si="0"/>
        <v>(木)</v>
      </c>
      <c r="C41" s="62">
        <f t="shared" si="2"/>
        <v>1396268</v>
      </c>
      <c r="D41" s="62">
        <v>419409</v>
      </c>
      <c r="E41" s="62">
        <v>115500</v>
      </c>
      <c r="F41" s="62">
        <v>0</v>
      </c>
      <c r="G41" s="62">
        <v>730475</v>
      </c>
      <c r="H41" s="62">
        <v>130884</v>
      </c>
      <c r="I41" s="62">
        <v>0</v>
      </c>
      <c r="J41" s="62">
        <v>71669</v>
      </c>
      <c r="K41" s="62">
        <v>1427</v>
      </c>
      <c r="L41" s="62">
        <v>0</v>
      </c>
      <c r="M41" s="62">
        <v>454625</v>
      </c>
      <c r="N41" s="62">
        <v>9246</v>
      </c>
      <c r="O41" s="67">
        <v>0</v>
      </c>
    </row>
    <row r="42" spans="1:15" x14ac:dyDescent="0.55000000000000004">
      <c r="A42" s="115">
        <v>44405</v>
      </c>
      <c r="B42" s="105" t="str">
        <f t="shared" si="0"/>
        <v>(水)</v>
      </c>
      <c r="C42" s="62">
        <f t="shared" si="2"/>
        <v>1415967</v>
      </c>
      <c r="D42" s="62">
        <v>422935</v>
      </c>
      <c r="E42" s="62">
        <v>112616</v>
      </c>
      <c r="F42" s="62">
        <v>0</v>
      </c>
      <c r="G42" s="62">
        <v>748145</v>
      </c>
      <c r="H42" s="62">
        <v>132271</v>
      </c>
      <c r="I42" s="62">
        <v>0</v>
      </c>
      <c r="J42" s="62">
        <v>77541</v>
      </c>
      <c r="K42" s="62">
        <v>1304</v>
      </c>
      <c r="L42" s="62">
        <v>0</v>
      </c>
      <c r="M42" s="62">
        <v>482406</v>
      </c>
      <c r="N42" s="62">
        <v>13101</v>
      </c>
      <c r="O42" s="67">
        <v>0</v>
      </c>
    </row>
    <row r="43" spans="1:15" x14ac:dyDescent="0.55000000000000004">
      <c r="A43" s="115">
        <v>44404</v>
      </c>
      <c r="B43" s="117" t="str">
        <f t="shared" si="0"/>
        <v>(火)</v>
      </c>
      <c r="C43" s="62">
        <f t="shared" si="2"/>
        <v>1389113</v>
      </c>
      <c r="D43" s="62">
        <v>428201</v>
      </c>
      <c r="E43" s="62">
        <v>111387</v>
      </c>
      <c r="F43" s="62">
        <v>0</v>
      </c>
      <c r="G43" s="62">
        <v>733311</v>
      </c>
      <c r="H43" s="62">
        <v>116214</v>
      </c>
      <c r="I43" s="62">
        <v>0</v>
      </c>
      <c r="J43" s="62">
        <v>91539</v>
      </c>
      <c r="K43" s="62">
        <v>1432</v>
      </c>
      <c r="L43" s="62">
        <v>0</v>
      </c>
      <c r="M43" s="62">
        <v>485570</v>
      </c>
      <c r="N43" s="62">
        <v>12608</v>
      </c>
      <c r="O43" s="67">
        <v>0</v>
      </c>
    </row>
    <row r="44" spans="1:15" x14ac:dyDescent="0.55000000000000004">
      <c r="A44" s="115">
        <v>44403</v>
      </c>
      <c r="B44" s="105" t="str">
        <f t="shared" si="0"/>
        <v>(月)</v>
      </c>
      <c r="C44" s="62">
        <f t="shared" si="2"/>
        <v>1319210</v>
      </c>
      <c r="D44" s="62">
        <v>361309</v>
      </c>
      <c r="E44" s="62">
        <v>126492</v>
      </c>
      <c r="F44" s="62">
        <v>0</v>
      </c>
      <c r="G44" s="62">
        <v>718924</v>
      </c>
      <c r="H44" s="62">
        <v>112485</v>
      </c>
      <c r="I44" s="62">
        <v>0</v>
      </c>
      <c r="J44" s="62">
        <v>79312</v>
      </c>
      <c r="K44" s="62">
        <v>1776</v>
      </c>
      <c r="L44" s="62">
        <v>0</v>
      </c>
      <c r="M44" s="62">
        <v>490478</v>
      </c>
      <c r="N44" s="62">
        <v>14588</v>
      </c>
      <c r="O44" s="67">
        <v>0</v>
      </c>
    </row>
    <row r="45" spans="1:15" x14ac:dyDescent="0.55000000000000004">
      <c r="A45" s="115">
        <v>44402</v>
      </c>
      <c r="B45" s="117" t="str">
        <f t="shared" si="0"/>
        <v>(日)</v>
      </c>
      <c r="C45" s="62">
        <f t="shared" si="2"/>
        <v>1129092</v>
      </c>
      <c r="D45" s="62">
        <v>267371</v>
      </c>
      <c r="E45" s="62">
        <v>112808</v>
      </c>
      <c r="F45" s="62">
        <v>0</v>
      </c>
      <c r="G45" s="62">
        <v>674480</v>
      </c>
      <c r="H45" s="62">
        <v>74433</v>
      </c>
      <c r="I45" s="62">
        <v>0</v>
      </c>
      <c r="J45" s="62">
        <v>37905</v>
      </c>
      <c r="K45" s="62">
        <v>4285</v>
      </c>
      <c r="L45" s="62">
        <v>0</v>
      </c>
      <c r="M45" s="62">
        <v>454111</v>
      </c>
      <c r="N45" s="62">
        <v>16694</v>
      </c>
      <c r="O45" s="67">
        <v>0</v>
      </c>
    </row>
    <row r="46" spans="1:15" x14ac:dyDescent="0.55000000000000004">
      <c r="A46" s="115">
        <v>44401</v>
      </c>
      <c r="B46" s="105" t="str">
        <f t="shared" si="0"/>
        <v>(土)</v>
      </c>
      <c r="C46" s="62">
        <f t="shared" si="2"/>
        <v>1218828</v>
      </c>
      <c r="D46" s="62">
        <v>297487</v>
      </c>
      <c r="E46" s="62">
        <v>119913</v>
      </c>
      <c r="F46" s="62">
        <v>0</v>
      </c>
      <c r="G46" s="62">
        <v>724861</v>
      </c>
      <c r="H46" s="62">
        <v>76567</v>
      </c>
      <c r="I46" s="62">
        <v>0</v>
      </c>
      <c r="J46" s="62">
        <v>49110</v>
      </c>
      <c r="K46" s="62">
        <v>4593</v>
      </c>
      <c r="L46" s="62">
        <v>0</v>
      </c>
      <c r="M46" s="62">
        <v>500925</v>
      </c>
      <c r="N46" s="62">
        <v>21465</v>
      </c>
      <c r="O46" s="67">
        <v>0</v>
      </c>
    </row>
    <row r="47" spans="1:15" x14ac:dyDescent="0.55000000000000004">
      <c r="A47" s="115">
        <v>44400</v>
      </c>
      <c r="B47" s="117" t="str">
        <f t="shared" si="0"/>
        <v>(金)</v>
      </c>
      <c r="C47" s="62">
        <f t="shared" si="2"/>
        <v>462256</v>
      </c>
      <c r="D47" s="62">
        <v>125480</v>
      </c>
      <c r="E47" s="62">
        <v>87707</v>
      </c>
      <c r="F47" s="62">
        <v>0</v>
      </c>
      <c r="G47" s="62">
        <v>192664</v>
      </c>
      <c r="H47" s="62">
        <v>56405</v>
      </c>
      <c r="I47" s="62">
        <v>0</v>
      </c>
      <c r="J47" s="62">
        <v>15908</v>
      </c>
      <c r="K47" s="62">
        <v>2119</v>
      </c>
      <c r="L47" s="62">
        <v>0</v>
      </c>
      <c r="M47" s="62">
        <v>132436</v>
      </c>
      <c r="N47" s="62">
        <v>17937</v>
      </c>
      <c r="O47" s="67">
        <v>0</v>
      </c>
    </row>
    <row r="48" spans="1:15" x14ac:dyDescent="0.55000000000000004">
      <c r="A48" s="115">
        <v>44399</v>
      </c>
      <c r="B48" s="105" t="str">
        <f t="shared" si="0"/>
        <v>(木)</v>
      </c>
      <c r="C48" s="62">
        <f t="shared" si="2"/>
        <v>596799</v>
      </c>
      <c r="D48" s="62">
        <v>182946</v>
      </c>
      <c r="E48" s="62">
        <v>91922</v>
      </c>
      <c r="F48" s="62">
        <v>0</v>
      </c>
      <c r="G48" s="62">
        <v>271338</v>
      </c>
      <c r="H48" s="62">
        <v>50593</v>
      </c>
      <c r="I48" s="62">
        <v>0</v>
      </c>
      <c r="J48" s="62">
        <v>28877</v>
      </c>
      <c r="K48" s="62">
        <v>3072</v>
      </c>
      <c r="L48" s="62">
        <v>0</v>
      </c>
      <c r="M48" s="62">
        <v>207063</v>
      </c>
      <c r="N48" s="62">
        <v>18637</v>
      </c>
      <c r="O48" s="67">
        <v>0</v>
      </c>
    </row>
    <row r="49" spans="1:15" x14ac:dyDescent="0.55000000000000004">
      <c r="A49" s="115">
        <v>44398</v>
      </c>
      <c r="B49" s="117" t="str">
        <f t="shared" si="0"/>
        <v>(水)</v>
      </c>
      <c r="C49" s="62">
        <f t="shared" si="2"/>
        <v>1356897</v>
      </c>
      <c r="D49" s="62">
        <v>483824</v>
      </c>
      <c r="E49" s="62">
        <v>159734</v>
      </c>
      <c r="F49" s="62">
        <v>0</v>
      </c>
      <c r="G49" s="62">
        <v>640268</v>
      </c>
      <c r="H49" s="62">
        <v>73071</v>
      </c>
      <c r="I49" s="62">
        <v>0</v>
      </c>
      <c r="J49" s="62">
        <v>123268</v>
      </c>
      <c r="K49" s="62">
        <v>2706</v>
      </c>
      <c r="L49" s="62">
        <v>0</v>
      </c>
      <c r="M49" s="62">
        <v>503166</v>
      </c>
      <c r="N49" s="62">
        <v>19872</v>
      </c>
      <c r="O49" s="67">
        <v>0</v>
      </c>
    </row>
    <row r="50" spans="1:15" x14ac:dyDescent="0.55000000000000004">
      <c r="A50" s="115">
        <v>44397</v>
      </c>
      <c r="B50" s="105" t="str">
        <f t="shared" si="0"/>
        <v>(火)</v>
      </c>
      <c r="C50" s="62">
        <f t="shared" si="2"/>
        <v>1350943</v>
      </c>
      <c r="D50" s="62">
        <v>522510</v>
      </c>
      <c r="E50" s="62">
        <v>154421</v>
      </c>
      <c r="F50" s="62">
        <v>0</v>
      </c>
      <c r="G50" s="62">
        <v>604584</v>
      </c>
      <c r="H50" s="62">
        <v>69428</v>
      </c>
      <c r="I50" s="62">
        <v>0</v>
      </c>
      <c r="J50" s="62">
        <v>150049</v>
      </c>
      <c r="K50" s="62">
        <v>2595</v>
      </c>
      <c r="L50" s="62">
        <v>0</v>
      </c>
      <c r="M50" s="62">
        <v>488712</v>
      </c>
      <c r="N50" s="62">
        <v>23385</v>
      </c>
      <c r="O50" s="67">
        <v>0</v>
      </c>
    </row>
    <row r="51" spans="1:15" x14ac:dyDescent="0.55000000000000004">
      <c r="A51" s="115">
        <v>44396</v>
      </c>
      <c r="B51" s="117" t="str">
        <f t="shared" si="0"/>
        <v>(月)</v>
      </c>
      <c r="C51" s="62">
        <f t="shared" si="2"/>
        <v>1038406</v>
      </c>
      <c r="D51" s="62">
        <v>270111</v>
      </c>
      <c r="E51" s="62">
        <v>150089</v>
      </c>
      <c r="F51" s="62">
        <v>0</v>
      </c>
      <c r="G51" s="62">
        <v>557329</v>
      </c>
      <c r="H51" s="62">
        <v>60877</v>
      </c>
      <c r="I51" s="62">
        <v>0</v>
      </c>
      <c r="J51" s="62">
        <v>67846</v>
      </c>
      <c r="K51" s="62">
        <v>3114</v>
      </c>
      <c r="L51" s="62">
        <v>0</v>
      </c>
      <c r="M51" s="62">
        <v>455708</v>
      </c>
      <c r="N51" s="62">
        <v>22780</v>
      </c>
      <c r="O51" s="67">
        <v>0</v>
      </c>
    </row>
    <row r="52" spans="1:15" x14ac:dyDescent="0.55000000000000004">
      <c r="A52" s="115">
        <v>44395</v>
      </c>
      <c r="B52" s="105" t="str">
        <f t="shared" si="0"/>
        <v>(日)</v>
      </c>
      <c r="C52" s="62">
        <f t="shared" si="2"/>
        <v>1255459</v>
      </c>
      <c r="D52" s="62">
        <v>453934</v>
      </c>
      <c r="E52" s="62">
        <v>110789</v>
      </c>
      <c r="F52" s="62">
        <v>0</v>
      </c>
      <c r="G52" s="62">
        <v>649073</v>
      </c>
      <c r="H52" s="62">
        <v>41663</v>
      </c>
      <c r="I52" s="62">
        <v>0</v>
      </c>
      <c r="J52" s="62">
        <v>94428</v>
      </c>
      <c r="K52" s="62">
        <v>3183</v>
      </c>
      <c r="L52" s="62">
        <v>0</v>
      </c>
      <c r="M52" s="62">
        <v>535457</v>
      </c>
      <c r="N52" s="62">
        <v>28326</v>
      </c>
      <c r="O52" s="67">
        <v>0</v>
      </c>
    </row>
    <row r="53" spans="1:15" x14ac:dyDescent="0.55000000000000004">
      <c r="A53" s="115">
        <v>44394</v>
      </c>
      <c r="B53" s="117" t="str">
        <f t="shared" si="0"/>
        <v>(土)</v>
      </c>
      <c r="C53" s="62">
        <f t="shared" si="2"/>
        <v>1421151</v>
      </c>
      <c r="D53" s="62">
        <v>618380</v>
      </c>
      <c r="E53" s="62">
        <v>135071</v>
      </c>
      <c r="F53" s="62">
        <v>0</v>
      </c>
      <c r="G53" s="62">
        <v>630539</v>
      </c>
      <c r="H53" s="62">
        <v>37161</v>
      </c>
      <c r="I53" s="62">
        <v>0</v>
      </c>
      <c r="J53" s="62">
        <v>152685</v>
      </c>
      <c r="K53" s="62">
        <v>2784</v>
      </c>
      <c r="L53" s="62">
        <v>0</v>
      </c>
      <c r="M53" s="62">
        <v>526093</v>
      </c>
      <c r="N53" s="62">
        <v>29269</v>
      </c>
      <c r="O53" s="67">
        <v>0</v>
      </c>
    </row>
    <row r="54" spans="1:15" x14ac:dyDescent="0.55000000000000004">
      <c r="A54" s="115">
        <v>44393</v>
      </c>
      <c r="B54" s="105" t="str">
        <f t="shared" si="0"/>
        <v>(金)</v>
      </c>
      <c r="C54" s="62">
        <f t="shared" si="2"/>
        <v>1385384</v>
      </c>
      <c r="D54" s="62">
        <v>601465</v>
      </c>
      <c r="E54" s="62">
        <v>166456</v>
      </c>
      <c r="F54" s="62">
        <v>0</v>
      </c>
      <c r="G54" s="62">
        <v>586379</v>
      </c>
      <c r="H54" s="62">
        <v>31084</v>
      </c>
      <c r="I54" s="62">
        <v>0</v>
      </c>
      <c r="J54" s="62">
        <v>202206</v>
      </c>
      <c r="K54" s="62">
        <v>2133</v>
      </c>
      <c r="L54" s="62">
        <v>0</v>
      </c>
      <c r="M54" s="62">
        <v>497471</v>
      </c>
      <c r="N54" s="62">
        <v>24348</v>
      </c>
      <c r="O54" s="67">
        <v>0</v>
      </c>
    </row>
    <row r="55" spans="1:15" x14ac:dyDescent="0.55000000000000004">
      <c r="A55" s="115">
        <v>44392</v>
      </c>
      <c r="B55" s="117" t="str">
        <f t="shared" si="0"/>
        <v>(木)</v>
      </c>
      <c r="C55" s="62">
        <f t="shared" si="2"/>
        <v>1375311</v>
      </c>
      <c r="D55" s="62">
        <v>580464</v>
      </c>
      <c r="E55" s="62">
        <v>161591</v>
      </c>
      <c r="F55" s="62">
        <v>0</v>
      </c>
      <c r="G55" s="62">
        <v>600167</v>
      </c>
      <c r="H55" s="62">
        <v>33089</v>
      </c>
      <c r="I55" s="62">
        <v>0</v>
      </c>
      <c r="J55" s="62">
        <v>208338</v>
      </c>
      <c r="K55" s="62">
        <v>5196</v>
      </c>
      <c r="L55" s="62">
        <v>0</v>
      </c>
      <c r="M55" s="62">
        <v>529754</v>
      </c>
      <c r="N55" s="62">
        <v>28616</v>
      </c>
      <c r="O55" s="67">
        <v>0</v>
      </c>
    </row>
    <row r="56" spans="1:15" x14ac:dyDescent="0.55000000000000004">
      <c r="A56" s="115">
        <v>44391</v>
      </c>
      <c r="B56" s="105" t="str">
        <f t="shared" si="0"/>
        <v>(水)</v>
      </c>
      <c r="C56" s="62">
        <f t="shared" si="2"/>
        <v>1417175</v>
      </c>
      <c r="D56" s="62">
        <v>595487</v>
      </c>
      <c r="E56" s="62">
        <v>169339</v>
      </c>
      <c r="F56" s="62">
        <v>0</v>
      </c>
      <c r="G56" s="62">
        <v>618638</v>
      </c>
      <c r="H56" s="62">
        <v>33711</v>
      </c>
      <c r="I56" s="62">
        <v>0</v>
      </c>
      <c r="J56" s="62">
        <v>229955</v>
      </c>
      <c r="K56" s="62">
        <v>1868</v>
      </c>
      <c r="L56" s="62">
        <v>0</v>
      </c>
      <c r="M56" s="62">
        <v>551160</v>
      </c>
      <c r="N56" s="62">
        <v>28227</v>
      </c>
      <c r="O56" s="67">
        <v>0</v>
      </c>
    </row>
    <row r="57" spans="1:15" x14ac:dyDescent="0.55000000000000004">
      <c r="A57" s="115">
        <v>44390</v>
      </c>
      <c r="B57" s="117" t="str">
        <f t="shared" si="0"/>
        <v>(火)</v>
      </c>
      <c r="C57" s="62">
        <f t="shared" si="2"/>
        <v>1415614</v>
      </c>
      <c r="D57" s="62">
        <v>596575</v>
      </c>
      <c r="E57" s="62">
        <v>172920</v>
      </c>
      <c r="F57" s="62">
        <v>0</v>
      </c>
      <c r="G57" s="62">
        <v>613678</v>
      </c>
      <c r="H57" s="62">
        <v>32441</v>
      </c>
      <c r="I57" s="62">
        <v>0</v>
      </c>
      <c r="J57" s="62">
        <v>257156</v>
      </c>
      <c r="K57" s="62">
        <v>2295</v>
      </c>
      <c r="L57" s="62">
        <v>0</v>
      </c>
      <c r="M57" s="62">
        <v>553582</v>
      </c>
      <c r="N57" s="62">
        <v>28480</v>
      </c>
      <c r="O57" s="67">
        <v>0</v>
      </c>
    </row>
    <row r="58" spans="1:15" x14ac:dyDescent="0.55000000000000004">
      <c r="A58" s="115">
        <v>44389</v>
      </c>
      <c r="B58" s="105" t="str">
        <f t="shared" si="0"/>
        <v>(月)</v>
      </c>
      <c r="C58" s="62">
        <f t="shared" si="2"/>
        <v>1336648</v>
      </c>
      <c r="D58" s="62">
        <v>562330</v>
      </c>
      <c r="E58" s="62">
        <v>145991</v>
      </c>
      <c r="F58" s="62">
        <v>0</v>
      </c>
      <c r="G58" s="62">
        <v>596408</v>
      </c>
      <c r="H58" s="62">
        <v>31919</v>
      </c>
      <c r="I58" s="62">
        <v>0</v>
      </c>
      <c r="J58" s="62">
        <v>252565</v>
      </c>
      <c r="K58" s="62">
        <v>1813</v>
      </c>
      <c r="L58" s="62">
        <v>0</v>
      </c>
      <c r="M58" s="62">
        <v>544897</v>
      </c>
      <c r="N58" s="62">
        <v>28526</v>
      </c>
      <c r="O58" s="67">
        <v>0</v>
      </c>
    </row>
    <row r="59" spans="1:15" x14ac:dyDescent="0.55000000000000004">
      <c r="A59" s="115">
        <v>44388</v>
      </c>
      <c r="B59" s="117" t="str">
        <f t="shared" si="0"/>
        <v>(日)</v>
      </c>
      <c r="C59" s="62">
        <f t="shared" si="2"/>
        <v>1345073</v>
      </c>
      <c r="D59" s="62">
        <v>556920</v>
      </c>
      <c r="E59" s="62">
        <v>139210</v>
      </c>
      <c r="F59" s="62">
        <v>0</v>
      </c>
      <c r="G59" s="62">
        <v>615789</v>
      </c>
      <c r="H59" s="62">
        <v>33154</v>
      </c>
      <c r="I59" s="62">
        <v>0</v>
      </c>
      <c r="J59" s="62">
        <v>208987</v>
      </c>
      <c r="K59" s="62">
        <v>3143</v>
      </c>
      <c r="L59" s="62">
        <v>0</v>
      </c>
      <c r="M59" s="62">
        <v>556385</v>
      </c>
      <c r="N59" s="62">
        <v>30400</v>
      </c>
      <c r="O59" s="67">
        <v>0</v>
      </c>
    </row>
    <row r="60" spans="1:15" x14ac:dyDescent="0.55000000000000004">
      <c r="A60" s="115">
        <v>44387</v>
      </c>
      <c r="B60" s="105" t="str">
        <f t="shared" si="0"/>
        <v>(土)</v>
      </c>
      <c r="C60" s="62">
        <f t="shared" si="2"/>
        <v>1572864</v>
      </c>
      <c r="D60" s="62">
        <v>753571</v>
      </c>
      <c r="E60" s="62">
        <v>181798</v>
      </c>
      <c r="F60" s="62">
        <v>0</v>
      </c>
      <c r="G60" s="62">
        <v>604650</v>
      </c>
      <c r="H60" s="62">
        <v>32845</v>
      </c>
      <c r="I60" s="62">
        <v>0</v>
      </c>
      <c r="J60" s="62">
        <v>363601</v>
      </c>
      <c r="K60" s="62">
        <v>3594</v>
      </c>
      <c r="L60" s="62">
        <v>0</v>
      </c>
      <c r="M60" s="62">
        <v>550625</v>
      </c>
      <c r="N60" s="62">
        <v>30249</v>
      </c>
      <c r="O60" s="67">
        <v>0</v>
      </c>
    </row>
    <row r="61" spans="1:15" x14ac:dyDescent="0.55000000000000004">
      <c r="A61" s="115">
        <v>44386</v>
      </c>
      <c r="B61" s="117" t="str">
        <f t="shared" si="0"/>
        <v>(金)</v>
      </c>
      <c r="C61" s="62">
        <f t="shared" si="2"/>
        <v>1511508</v>
      </c>
      <c r="D61" s="62">
        <v>703518</v>
      </c>
      <c r="E61" s="62">
        <v>200395</v>
      </c>
      <c r="F61" s="62">
        <v>0</v>
      </c>
      <c r="G61" s="62">
        <v>578548</v>
      </c>
      <c r="H61" s="62">
        <v>29047</v>
      </c>
      <c r="I61" s="62">
        <v>0</v>
      </c>
      <c r="J61" s="62">
        <v>383536</v>
      </c>
      <c r="K61" s="62">
        <v>3010</v>
      </c>
      <c r="L61" s="62">
        <v>0</v>
      </c>
      <c r="M61" s="62">
        <v>533422</v>
      </c>
      <c r="N61" s="62">
        <v>26569</v>
      </c>
      <c r="O61" s="67">
        <v>0</v>
      </c>
    </row>
    <row r="62" spans="1:15" x14ac:dyDescent="0.55000000000000004">
      <c r="A62" s="115">
        <v>44385</v>
      </c>
      <c r="B62" s="105" t="str">
        <f t="shared" si="0"/>
        <v>(木)</v>
      </c>
      <c r="C62" s="62">
        <f t="shared" si="2"/>
        <v>1512299</v>
      </c>
      <c r="D62" s="62">
        <v>707762</v>
      </c>
      <c r="E62" s="62">
        <v>193947</v>
      </c>
      <c r="F62" s="62">
        <v>0</v>
      </c>
      <c r="G62" s="62">
        <v>581785</v>
      </c>
      <c r="H62" s="62">
        <v>28805</v>
      </c>
      <c r="I62" s="62">
        <v>0</v>
      </c>
      <c r="J62" s="62">
        <v>427746</v>
      </c>
      <c r="K62" s="62">
        <v>3181</v>
      </c>
      <c r="L62" s="62">
        <v>0</v>
      </c>
      <c r="M62" s="62">
        <v>545683</v>
      </c>
      <c r="N62" s="62">
        <v>26259</v>
      </c>
      <c r="O62" s="67">
        <v>0</v>
      </c>
    </row>
    <row r="63" spans="1:15" x14ac:dyDescent="0.55000000000000004">
      <c r="A63" s="115">
        <v>44384</v>
      </c>
      <c r="B63" s="117" t="str">
        <f t="shared" si="0"/>
        <v>(水)</v>
      </c>
      <c r="C63" s="62">
        <f t="shared" si="2"/>
        <v>1522977</v>
      </c>
      <c r="D63" s="62">
        <v>734064</v>
      </c>
      <c r="E63" s="62">
        <v>176809</v>
      </c>
      <c r="F63" s="62">
        <v>0</v>
      </c>
      <c r="G63" s="62">
        <v>585366</v>
      </c>
      <c r="H63" s="62">
        <v>26738</v>
      </c>
      <c r="I63" s="62">
        <v>0</v>
      </c>
      <c r="J63" s="62">
        <v>463162</v>
      </c>
      <c r="K63" s="62">
        <v>3401</v>
      </c>
      <c r="L63" s="62">
        <v>0</v>
      </c>
      <c r="M63" s="62">
        <v>550555</v>
      </c>
      <c r="N63" s="62">
        <v>24868</v>
      </c>
      <c r="O63" s="67">
        <v>0</v>
      </c>
    </row>
    <row r="64" spans="1:15" x14ac:dyDescent="0.55000000000000004">
      <c r="A64" s="115">
        <v>44383</v>
      </c>
      <c r="B64" s="105" t="str">
        <f t="shared" si="0"/>
        <v>(火)</v>
      </c>
      <c r="C64" s="62">
        <f t="shared" si="2"/>
        <v>1507771</v>
      </c>
      <c r="D64" s="62">
        <v>703274</v>
      </c>
      <c r="E64" s="62">
        <v>173263</v>
      </c>
      <c r="F64" s="62">
        <v>0</v>
      </c>
      <c r="G64" s="62">
        <v>602641</v>
      </c>
      <c r="H64" s="62">
        <v>28593</v>
      </c>
      <c r="I64" s="62">
        <v>0</v>
      </c>
      <c r="J64" s="62">
        <v>455218</v>
      </c>
      <c r="K64" s="62">
        <v>3040</v>
      </c>
      <c r="L64" s="62">
        <v>0</v>
      </c>
      <c r="M64" s="62">
        <v>571463</v>
      </c>
      <c r="N64" s="62">
        <v>26962</v>
      </c>
      <c r="O64" s="67">
        <v>0</v>
      </c>
    </row>
    <row r="65" spans="1:15" x14ac:dyDescent="0.55000000000000004">
      <c r="A65" s="115">
        <v>44382</v>
      </c>
      <c r="B65" s="117" t="str">
        <f t="shared" si="0"/>
        <v>(月)</v>
      </c>
      <c r="C65" s="62">
        <f t="shared" si="2"/>
        <v>1418475</v>
      </c>
      <c r="D65" s="62">
        <v>664418</v>
      </c>
      <c r="E65" s="62">
        <v>164498</v>
      </c>
      <c r="F65" s="62">
        <v>0</v>
      </c>
      <c r="G65" s="62">
        <v>561128</v>
      </c>
      <c r="H65" s="62">
        <v>28431</v>
      </c>
      <c r="I65" s="62">
        <v>0</v>
      </c>
      <c r="J65" s="62">
        <v>445010</v>
      </c>
      <c r="K65" s="62">
        <v>3102</v>
      </c>
      <c r="L65" s="62">
        <v>0</v>
      </c>
      <c r="M65" s="62">
        <v>533989</v>
      </c>
      <c r="N65" s="62">
        <v>26667</v>
      </c>
      <c r="O65" s="67">
        <v>0</v>
      </c>
    </row>
    <row r="66" spans="1:15" x14ac:dyDescent="0.55000000000000004">
      <c r="A66" s="115">
        <v>44381</v>
      </c>
      <c r="B66" s="105" t="str">
        <f t="shared" si="0"/>
        <v>(日)</v>
      </c>
      <c r="C66" s="62">
        <f t="shared" si="2"/>
        <v>1340987</v>
      </c>
      <c r="D66" s="62">
        <v>670295</v>
      </c>
      <c r="E66" s="62">
        <v>113557</v>
      </c>
      <c r="F66" s="62">
        <v>0</v>
      </c>
      <c r="G66" s="62">
        <v>534816</v>
      </c>
      <c r="H66" s="62">
        <v>22319</v>
      </c>
      <c r="I66" s="62">
        <v>0</v>
      </c>
      <c r="J66" s="62">
        <v>445122</v>
      </c>
      <c r="K66" s="62">
        <v>4811</v>
      </c>
      <c r="L66" s="62">
        <v>0</v>
      </c>
      <c r="M66" s="62">
        <v>506547</v>
      </c>
      <c r="N66" s="62">
        <v>21371</v>
      </c>
      <c r="O66" s="67">
        <v>0</v>
      </c>
    </row>
    <row r="67" spans="1:15" x14ac:dyDescent="0.55000000000000004">
      <c r="A67" s="115">
        <v>44380</v>
      </c>
      <c r="B67" s="117" t="str">
        <f t="shared" si="0"/>
        <v>(土)</v>
      </c>
      <c r="C67" s="62">
        <f t="shared" si="2"/>
        <v>1424706</v>
      </c>
      <c r="D67" s="62">
        <v>666667</v>
      </c>
      <c r="E67" s="62">
        <v>136982</v>
      </c>
      <c r="F67" s="62">
        <v>0</v>
      </c>
      <c r="G67" s="62">
        <v>601174</v>
      </c>
      <c r="H67" s="62">
        <v>19883</v>
      </c>
      <c r="I67" s="62">
        <v>0</v>
      </c>
      <c r="J67" s="62">
        <v>450921</v>
      </c>
      <c r="K67" s="62">
        <v>9834</v>
      </c>
      <c r="L67" s="62">
        <v>0</v>
      </c>
      <c r="M67" s="62">
        <v>570105</v>
      </c>
      <c r="N67" s="62">
        <v>18662</v>
      </c>
      <c r="O67" s="67">
        <v>0</v>
      </c>
    </row>
    <row r="68" spans="1:15" x14ac:dyDescent="0.55000000000000004">
      <c r="A68" s="115">
        <v>44379</v>
      </c>
      <c r="B68" s="105" t="str">
        <f t="shared" si="0"/>
        <v>(金)</v>
      </c>
      <c r="C68" s="62">
        <f t="shared" si="2"/>
        <v>1164403</v>
      </c>
      <c r="D68" s="62">
        <v>346912</v>
      </c>
      <c r="E68" s="62">
        <v>149806</v>
      </c>
      <c r="F68" s="62">
        <v>0</v>
      </c>
      <c r="G68" s="62">
        <v>648224</v>
      </c>
      <c r="H68" s="62">
        <v>19461</v>
      </c>
      <c r="I68" s="62">
        <v>0</v>
      </c>
      <c r="J68" s="62">
        <v>236338</v>
      </c>
      <c r="K68" s="62">
        <v>7655</v>
      </c>
      <c r="L68" s="62">
        <v>0</v>
      </c>
      <c r="M68" s="62">
        <v>617861</v>
      </c>
      <c r="N68" s="62">
        <v>18383</v>
      </c>
      <c r="O68" s="67">
        <v>0</v>
      </c>
    </row>
    <row r="69" spans="1:15" x14ac:dyDescent="0.55000000000000004">
      <c r="A69" s="115">
        <v>44378</v>
      </c>
      <c r="B69" s="117" t="str">
        <f t="shared" si="0"/>
        <v>(木)</v>
      </c>
      <c r="C69" s="62">
        <f t="shared" si="2"/>
        <v>1200461</v>
      </c>
      <c r="D69" s="62">
        <v>406005</v>
      </c>
      <c r="E69" s="62">
        <v>138572</v>
      </c>
      <c r="F69" s="62">
        <v>0</v>
      </c>
      <c r="G69" s="62">
        <v>636301</v>
      </c>
      <c r="H69" s="62">
        <v>19583</v>
      </c>
      <c r="I69" s="62">
        <v>0</v>
      </c>
      <c r="J69" s="62">
        <v>304212</v>
      </c>
      <c r="K69" s="62">
        <v>7740</v>
      </c>
      <c r="L69" s="62">
        <v>0</v>
      </c>
      <c r="M69" s="62">
        <v>610862</v>
      </c>
      <c r="N69" s="62">
        <v>18541</v>
      </c>
      <c r="O69" s="67">
        <v>0</v>
      </c>
    </row>
    <row r="70" spans="1:15" x14ac:dyDescent="0.55000000000000004">
      <c r="A70" s="115">
        <v>44377</v>
      </c>
      <c r="B70" s="105" t="str">
        <f t="shared" si="0"/>
        <v>(水)</v>
      </c>
      <c r="C70" s="62">
        <f t="shared" si="2"/>
        <v>1429227</v>
      </c>
      <c r="D70" s="62">
        <v>609442</v>
      </c>
      <c r="E70" s="62">
        <v>130575</v>
      </c>
      <c r="F70" s="62">
        <v>0</v>
      </c>
      <c r="G70" s="62">
        <v>670203</v>
      </c>
      <c r="H70" s="62">
        <v>19007</v>
      </c>
      <c r="I70" s="62">
        <v>0</v>
      </c>
      <c r="J70" s="62">
        <v>478573</v>
      </c>
      <c r="K70" s="62">
        <v>11362</v>
      </c>
      <c r="L70" s="62">
        <v>0</v>
      </c>
      <c r="M70" s="62">
        <v>641171</v>
      </c>
      <c r="N70" s="62">
        <v>18085</v>
      </c>
      <c r="O70" s="67">
        <v>0</v>
      </c>
    </row>
    <row r="71" spans="1:15" x14ac:dyDescent="0.55000000000000004">
      <c r="A71" s="115">
        <v>44376</v>
      </c>
      <c r="B71" s="117" t="str">
        <f>"(" &amp; TEXT(A71,"aaa") &amp; ")"</f>
        <v>(火)</v>
      </c>
      <c r="C71" s="62">
        <f t="shared" si="2"/>
        <v>1392594</v>
      </c>
      <c r="D71" s="62">
        <v>591642</v>
      </c>
      <c r="E71" s="62">
        <v>107513</v>
      </c>
      <c r="F71" s="62">
        <v>0</v>
      </c>
      <c r="G71" s="62">
        <v>674349</v>
      </c>
      <c r="H71" s="62">
        <v>19090</v>
      </c>
      <c r="I71" s="62">
        <v>0</v>
      </c>
      <c r="J71" s="62">
        <v>473047</v>
      </c>
      <c r="K71" s="62">
        <v>10895</v>
      </c>
      <c r="L71" s="62">
        <v>0</v>
      </c>
      <c r="M71" s="62">
        <v>647935</v>
      </c>
      <c r="N71" s="62">
        <v>18042</v>
      </c>
      <c r="O71" s="67">
        <v>0</v>
      </c>
    </row>
    <row r="72" spans="1:15" x14ac:dyDescent="0.55000000000000004">
      <c r="A72" s="115">
        <v>44375</v>
      </c>
      <c r="B72" s="105" t="str">
        <f t="shared" ref="B72:B96" si="3">"(" &amp; TEXT(A72,"aaa") &amp; ")"</f>
        <v>(月)</v>
      </c>
      <c r="C72" s="62">
        <f t="shared" si="2"/>
        <v>1290507</v>
      </c>
      <c r="D72" s="62">
        <v>553880</v>
      </c>
      <c r="E72" s="62">
        <v>102404</v>
      </c>
      <c r="F72" s="62">
        <v>0</v>
      </c>
      <c r="G72" s="62">
        <v>615704</v>
      </c>
      <c r="H72" s="62">
        <v>18519</v>
      </c>
      <c r="I72" s="62">
        <v>0</v>
      </c>
      <c r="J72" s="62">
        <v>449195</v>
      </c>
      <c r="K72" s="62">
        <v>12511</v>
      </c>
      <c r="L72" s="62">
        <v>0</v>
      </c>
      <c r="M72" s="62">
        <v>593076</v>
      </c>
      <c r="N72" s="62">
        <v>17581</v>
      </c>
      <c r="O72" s="67">
        <v>0</v>
      </c>
    </row>
    <row r="73" spans="1:15" x14ac:dyDescent="0.55000000000000004">
      <c r="A73" s="115">
        <v>44374</v>
      </c>
      <c r="B73" s="105" t="str">
        <f t="shared" si="3"/>
        <v>(日)</v>
      </c>
      <c r="C73" s="62">
        <f t="shared" si="2"/>
        <v>1282596</v>
      </c>
      <c r="D73" s="62">
        <v>662253</v>
      </c>
      <c r="E73" s="62">
        <v>81736</v>
      </c>
      <c r="F73" s="62">
        <v>0</v>
      </c>
      <c r="G73" s="62">
        <v>533999</v>
      </c>
      <c r="H73" s="62">
        <v>4608</v>
      </c>
      <c r="I73" s="62">
        <v>0</v>
      </c>
      <c r="J73" s="62">
        <v>537711</v>
      </c>
      <c r="K73" s="62">
        <v>15440</v>
      </c>
      <c r="L73" s="62">
        <v>0</v>
      </c>
      <c r="M73" s="62">
        <v>513577</v>
      </c>
      <c r="N73" s="62">
        <v>4386</v>
      </c>
      <c r="O73" s="67">
        <v>0</v>
      </c>
    </row>
    <row r="74" spans="1:15" x14ac:dyDescent="0.55000000000000004">
      <c r="A74" s="115">
        <v>44373</v>
      </c>
      <c r="B74" s="105" t="str">
        <f t="shared" si="3"/>
        <v>(土)</v>
      </c>
      <c r="C74" s="62">
        <f t="shared" si="2"/>
        <v>1293572</v>
      </c>
      <c r="D74" s="62">
        <v>629151</v>
      </c>
      <c r="E74" s="62">
        <v>80605</v>
      </c>
      <c r="F74" s="62">
        <v>0</v>
      </c>
      <c r="G74" s="62">
        <v>580038</v>
      </c>
      <c r="H74" s="62">
        <v>3778</v>
      </c>
      <c r="I74" s="62">
        <v>0</v>
      </c>
      <c r="J74" s="62">
        <v>514548</v>
      </c>
      <c r="K74" s="62">
        <v>18892</v>
      </c>
      <c r="L74" s="62">
        <v>0</v>
      </c>
      <c r="M74" s="62">
        <v>557200</v>
      </c>
      <c r="N74" s="62">
        <v>3547</v>
      </c>
      <c r="O74" s="67">
        <v>0</v>
      </c>
    </row>
    <row r="75" spans="1:15" x14ac:dyDescent="0.55000000000000004">
      <c r="A75" s="115">
        <v>44372</v>
      </c>
      <c r="B75" s="105" t="str">
        <f t="shared" si="3"/>
        <v>(金)</v>
      </c>
      <c r="C75" s="62">
        <f t="shared" si="2"/>
        <v>1279144</v>
      </c>
      <c r="D75" s="62">
        <v>578388</v>
      </c>
      <c r="E75" s="62">
        <v>84698</v>
      </c>
      <c r="F75" s="62">
        <v>0</v>
      </c>
      <c r="G75" s="62">
        <v>612258</v>
      </c>
      <c r="H75" s="62">
        <v>3800</v>
      </c>
      <c r="I75" s="62">
        <v>0</v>
      </c>
      <c r="J75" s="62">
        <v>484685</v>
      </c>
      <c r="K75" s="62">
        <v>14329</v>
      </c>
      <c r="L75" s="62">
        <v>0</v>
      </c>
      <c r="M75" s="62">
        <v>585854</v>
      </c>
      <c r="N75" s="62">
        <v>3599</v>
      </c>
      <c r="O75" s="67">
        <v>0</v>
      </c>
    </row>
    <row r="76" spans="1:15" x14ac:dyDescent="0.55000000000000004">
      <c r="A76" s="115">
        <v>44371</v>
      </c>
      <c r="B76" s="105" t="str">
        <f t="shared" si="3"/>
        <v>(木)</v>
      </c>
      <c r="C76" s="62">
        <f t="shared" si="2"/>
        <v>1302674</v>
      </c>
      <c r="D76" s="62">
        <v>600735</v>
      </c>
      <c r="E76" s="62">
        <v>77799</v>
      </c>
      <c r="F76" s="62">
        <v>0</v>
      </c>
      <c r="G76" s="62">
        <v>620793</v>
      </c>
      <c r="H76" s="62">
        <v>3347</v>
      </c>
      <c r="I76" s="62">
        <v>0</v>
      </c>
      <c r="J76" s="62">
        <v>521975</v>
      </c>
      <c r="K76" s="62">
        <v>14475</v>
      </c>
      <c r="L76" s="62">
        <v>0</v>
      </c>
      <c r="M76" s="62">
        <v>596585</v>
      </c>
      <c r="N76" s="62">
        <v>3158</v>
      </c>
      <c r="O76" s="67">
        <v>0</v>
      </c>
    </row>
    <row r="77" spans="1:15" x14ac:dyDescent="0.55000000000000004">
      <c r="A77" s="115">
        <v>44370</v>
      </c>
      <c r="B77" s="105" t="str">
        <f t="shared" si="3"/>
        <v>(水)</v>
      </c>
      <c r="C77" s="62">
        <f t="shared" si="2"/>
        <v>1315444</v>
      </c>
      <c r="D77" s="62">
        <v>614237</v>
      </c>
      <c r="E77" s="62">
        <v>79712</v>
      </c>
      <c r="F77" s="62">
        <v>0</v>
      </c>
      <c r="G77" s="62">
        <v>618107</v>
      </c>
      <c r="H77" s="62">
        <v>3388</v>
      </c>
      <c r="I77" s="62">
        <v>0</v>
      </c>
      <c r="J77" s="62">
        <v>542891</v>
      </c>
      <c r="K77" s="62">
        <v>15114</v>
      </c>
      <c r="L77" s="62">
        <v>0</v>
      </c>
      <c r="M77" s="62">
        <v>595100</v>
      </c>
      <c r="N77" s="62">
        <v>3184</v>
      </c>
      <c r="O77" s="67">
        <v>0</v>
      </c>
    </row>
    <row r="78" spans="1:15" x14ac:dyDescent="0.55000000000000004">
      <c r="A78" s="115">
        <v>44369</v>
      </c>
      <c r="B78" s="105" t="str">
        <f t="shared" si="3"/>
        <v>(火)</v>
      </c>
      <c r="C78" s="62">
        <f t="shared" si="2"/>
        <v>1288969</v>
      </c>
      <c r="D78" s="62">
        <v>611313</v>
      </c>
      <c r="E78" s="62">
        <v>76112</v>
      </c>
      <c r="F78" s="62">
        <v>0</v>
      </c>
      <c r="G78" s="62">
        <v>598809</v>
      </c>
      <c r="H78" s="62">
        <v>2735</v>
      </c>
      <c r="I78" s="62">
        <v>0</v>
      </c>
      <c r="J78" s="62">
        <v>546786</v>
      </c>
      <c r="K78" s="62">
        <v>18750</v>
      </c>
      <c r="L78" s="62">
        <v>0</v>
      </c>
      <c r="M78" s="62">
        <v>577496</v>
      </c>
      <c r="N78" s="62">
        <v>2588</v>
      </c>
      <c r="O78" s="67">
        <v>0</v>
      </c>
    </row>
    <row r="79" spans="1:15" x14ac:dyDescent="0.55000000000000004">
      <c r="A79" s="115">
        <v>44368</v>
      </c>
      <c r="B79" s="105" t="str">
        <f t="shared" si="3"/>
        <v>(月)</v>
      </c>
      <c r="C79" s="62">
        <f t="shared" si="2"/>
        <v>1159817</v>
      </c>
      <c r="D79" s="62">
        <v>591339</v>
      </c>
      <c r="E79" s="62">
        <v>69599</v>
      </c>
      <c r="F79" s="62">
        <v>0</v>
      </c>
      <c r="G79" s="62">
        <v>495637</v>
      </c>
      <c r="H79" s="62">
        <v>3242</v>
      </c>
      <c r="I79" s="62">
        <v>0</v>
      </c>
      <c r="J79" s="62">
        <v>536972</v>
      </c>
      <c r="K79" s="62">
        <v>18715</v>
      </c>
      <c r="L79" s="62">
        <v>0</v>
      </c>
      <c r="M79" s="62">
        <v>479134</v>
      </c>
      <c r="N79" s="62">
        <v>3113</v>
      </c>
      <c r="O79" s="67">
        <v>0</v>
      </c>
    </row>
    <row r="80" spans="1:15" x14ac:dyDescent="0.55000000000000004">
      <c r="A80" s="115">
        <v>44367</v>
      </c>
      <c r="B80" s="105" t="str">
        <f t="shared" si="3"/>
        <v>(日)</v>
      </c>
      <c r="C80" s="62">
        <f t="shared" si="2"/>
        <v>1087177</v>
      </c>
      <c r="D80" s="62">
        <v>609180</v>
      </c>
      <c r="E80" s="62">
        <v>41672</v>
      </c>
      <c r="F80" s="62">
        <v>0</v>
      </c>
      <c r="G80" s="62">
        <v>436325</v>
      </c>
      <c r="H80" s="62">
        <v>0</v>
      </c>
      <c r="I80" s="62">
        <v>0</v>
      </c>
      <c r="J80" s="62">
        <v>547050</v>
      </c>
      <c r="K80" s="62">
        <v>23389</v>
      </c>
      <c r="L80" s="62">
        <v>0</v>
      </c>
      <c r="M80" s="62">
        <v>423277</v>
      </c>
      <c r="N80" s="62">
        <v>0</v>
      </c>
      <c r="O80" s="67">
        <v>0</v>
      </c>
    </row>
    <row r="81" spans="1:15" x14ac:dyDescent="0.55000000000000004">
      <c r="A81" s="115">
        <v>44366</v>
      </c>
      <c r="B81" s="105" t="str">
        <f t="shared" si="3"/>
        <v>(土)</v>
      </c>
      <c r="C81" s="62">
        <f t="shared" ref="C81:C144" si="4">SUM(D81:I81)</f>
        <v>1087578</v>
      </c>
      <c r="D81" s="62">
        <v>611538</v>
      </c>
      <c r="E81" s="62">
        <v>38342</v>
      </c>
      <c r="F81" s="62">
        <v>0</v>
      </c>
      <c r="G81" s="62">
        <v>437698</v>
      </c>
      <c r="H81" s="62">
        <v>0</v>
      </c>
      <c r="I81" s="62">
        <v>0</v>
      </c>
      <c r="J81" s="62">
        <v>553226</v>
      </c>
      <c r="K81" s="62">
        <v>24633</v>
      </c>
      <c r="L81" s="62">
        <v>0</v>
      </c>
      <c r="M81" s="62">
        <v>420707</v>
      </c>
      <c r="N81" s="62">
        <v>0</v>
      </c>
      <c r="O81" s="67">
        <v>0</v>
      </c>
    </row>
    <row r="82" spans="1:15" x14ac:dyDescent="0.55000000000000004">
      <c r="A82" s="115">
        <v>44365</v>
      </c>
      <c r="B82" s="105" t="str">
        <f t="shared" si="3"/>
        <v>(金)</v>
      </c>
      <c r="C82" s="62">
        <f t="shared" si="4"/>
        <v>1100119</v>
      </c>
      <c r="D82" s="62">
        <v>579692</v>
      </c>
      <c r="E82" s="62">
        <v>30212</v>
      </c>
      <c r="F82" s="62">
        <v>0</v>
      </c>
      <c r="G82" s="62">
        <v>490215</v>
      </c>
      <c r="H82" s="62">
        <v>0</v>
      </c>
      <c r="I82" s="62">
        <v>0</v>
      </c>
      <c r="J82" s="62">
        <v>530702</v>
      </c>
      <c r="K82" s="62">
        <v>19899</v>
      </c>
      <c r="L82" s="62">
        <v>0</v>
      </c>
      <c r="M82" s="62">
        <v>468827</v>
      </c>
      <c r="N82" s="62">
        <v>0</v>
      </c>
      <c r="O82" s="67">
        <v>0</v>
      </c>
    </row>
    <row r="83" spans="1:15" x14ac:dyDescent="0.55000000000000004">
      <c r="A83" s="115">
        <v>44364</v>
      </c>
      <c r="B83" s="105" t="str">
        <f t="shared" si="3"/>
        <v>(木)</v>
      </c>
      <c r="C83" s="62">
        <f t="shared" si="4"/>
        <v>1142546</v>
      </c>
      <c r="D83" s="62">
        <v>596444</v>
      </c>
      <c r="E83" s="62">
        <v>32603</v>
      </c>
      <c r="F83" s="62">
        <v>0</v>
      </c>
      <c r="G83" s="62">
        <v>513499</v>
      </c>
      <c r="H83" s="62">
        <v>0</v>
      </c>
      <c r="I83" s="62">
        <v>0</v>
      </c>
      <c r="J83" s="62">
        <v>553941</v>
      </c>
      <c r="K83" s="62">
        <v>24263</v>
      </c>
      <c r="L83" s="62">
        <v>0</v>
      </c>
      <c r="M83" s="62">
        <v>492851</v>
      </c>
      <c r="N83" s="62">
        <v>0</v>
      </c>
      <c r="O83" s="67">
        <v>0</v>
      </c>
    </row>
    <row r="84" spans="1:15" x14ac:dyDescent="0.55000000000000004">
      <c r="A84" s="115">
        <v>44363</v>
      </c>
      <c r="B84" s="105" t="str">
        <f t="shared" si="3"/>
        <v>(水)</v>
      </c>
      <c r="C84" s="62">
        <f t="shared" si="4"/>
        <v>1150138</v>
      </c>
      <c r="D84" s="62">
        <v>591003</v>
      </c>
      <c r="E84" s="62">
        <v>32504</v>
      </c>
      <c r="F84" s="62">
        <v>0</v>
      </c>
      <c r="G84" s="62">
        <v>526631</v>
      </c>
      <c r="H84" s="62">
        <v>0</v>
      </c>
      <c r="I84" s="62">
        <v>0</v>
      </c>
      <c r="J84" s="62">
        <v>552027</v>
      </c>
      <c r="K84" s="62">
        <v>25849</v>
      </c>
      <c r="L84" s="62">
        <v>0</v>
      </c>
      <c r="M84" s="62">
        <v>505034</v>
      </c>
      <c r="N84" s="62">
        <v>0</v>
      </c>
      <c r="O84" s="67">
        <v>0</v>
      </c>
    </row>
    <row r="85" spans="1:15" x14ac:dyDescent="0.55000000000000004">
      <c r="A85" s="115">
        <v>44362</v>
      </c>
      <c r="B85" s="105" t="str">
        <f t="shared" si="3"/>
        <v>(火)</v>
      </c>
      <c r="C85" s="62">
        <f t="shared" si="4"/>
        <v>1118282</v>
      </c>
      <c r="D85" s="68">
        <v>611779</v>
      </c>
      <c r="E85" s="68">
        <v>31345</v>
      </c>
      <c r="F85" s="68">
        <v>0</v>
      </c>
      <c r="G85" s="68">
        <v>475158</v>
      </c>
      <c r="H85" s="62">
        <v>0</v>
      </c>
      <c r="I85" s="62">
        <v>0</v>
      </c>
      <c r="J85" s="68">
        <v>576103</v>
      </c>
      <c r="K85" s="68">
        <v>26255</v>
      </c>
      <c r="L85" s="68">
        <v>0</v>
      </c>
      <c r="M85" s="68">
        <v>455031</v>
      </c>
      <c r="N85" s="62">
        <v>0</v>
      </c>
      <c r="O85" s="67">
        <v>0</v>
      </c>
    </row>
    <row r="86" spans="1:15" x14ac:dyDescent="0.55000000000000004">
      <c r="A86" s="115">
        <v>44361</v>
      </c>
      <c r="B86" s="105" t="str">
        <f t="shared" si="3"/>
        <v>(月)</v>
      </c>
      <c r="C86" s="62">
        <f t="shared" si="4"/>
        <v>1006114</v>
      </c>
      <c r="D86" s="68">
        <v>565032</v>
      </c>
      <c r="E86" s="68">
        <v>31073</v>
      </c>
      <c r="F86" s="68">
        <v>0</v>
      </c>
      <c r="G86" s="68">
        <v>410009</v>
      </c>
      <c r="H86" s="62">
        <v>0</v>
      </c>
      <c r="I86" s="62">
        <v>0</v>
      </c>
      <c r="J86" s="68">
        <v>534561</v>
      </c>
      <c r="K86" s="68">
        <v>27125</v>
      </c>
      <c r="L86" s="68">
        <v>0</v>
      </c>
      <c r="M86" s="68">
        <v>393810</v>
      </c>
      <c r="N86" s="62">
        <v>0</v>
      </c>
      <c r="O86" s="67">
        <v>0</v>
      </c>
    </row>
    <row r="87" spans="1:15" x14ac:dyDescent="0.55000000000000004">
      <c r="A87" s="115">
        <v>44360</v>
      </c>
      <c r="B87" s="105" t="str">
        <f t="shared" si="3"/>
        <v>(日)</v>
      </c>
      <c r="C87" s="62">
        <f t="shared" si="4"/>
        <v>909983</v>
      </c>
      <c r="D87" s="68">
        <v>560558</v>
      </c>
      <c r="E87" s="68">
        <v>34320</v>
      </c>
      <c r="F87" s="68">
        <v>0</v>
      </c>
      <c r="G87" s="68">
        <v>315105</v>
      </c>
      <c r="H87" s="62">
        <v>0</v>
      </c>
      <c r="I87" s="62">
        <v>0</v>
      </c>
      <c r="J87" s="68">
        <v>528862</v>
      </c>
      <c r="K87" s="68">
        <v>30716</v>
      </c>
      <c r="L87" s="68">
        <v>0</v>
      </c>
      <c r="M87" s="68">
        <v>304433</v>
      </c>
      <c r="N87" s="62">
        <v>0</v>
      </c>
      <c r="O87" s="67">
        <v>0</v>
      </c>
    </row>
    <row r="88" spans="1:15" x14ac:dyDescent="0.55000000000000004">
      <c r="A88" s="115">
        <v>44359</v>
      </c>
      <c r="B88" s="105" t="str">
        <f t="shared" si="3"/>
        <v>(土)</v>
      </c>
      <c r="C88" s="62">
        <f t="shared" si="4"/>
        <v>924057</v>
      </c>
      <c r="D88" s="68">
        <v>619405</v>
      </c>
      <c r="E88" s="68">
        <v>33419</v>
      </c>
      <c r="F88" s="68">
        <v>0</v>
      </c>
      <c r="G88" s="68">
        <v>271233</v>
      </c>
      <c r="H88" s="62">
        <v>0</v>
      </c>
      <c r="I88" s="62">
        <v>0</v>
      </c>
      <c r="J88" s="68">
        <v>586219</v>
      </c>
      <c r="K88" s="68">
        <v>30533</v>
      </c>
      <c r="L88" s="68">
        <v>0</v>
      </c>
      <c r="M88" s="68">
        <v>258432</v>
      </c>
      <c r="N88" s="62">
        <v>0</v>
      </c>
      <c r="O88" s="67">
        <v>0</v>
      </c>
    </row>
    <row r="89" spans="1:15" x14ac:dyDescent="0.55000000000000004">
      <c r="A89" s="115">
        <v>44358</v>
      </c>
      <c r="B89" s="105" t="str">
        <f t="shared" si="3"/>
        <v>(金)</v>
      </c>
      <c r="C89" s="62">
        <f t="shared" si="4"/>
        <v>951332</v>
      </c>
      <c r="D89" s="68">
        <v>660151</v>
      </c>
      <c r="E89" s="68">
        <v>29650</v>
      </c>
      <c r="F89" s="68">
        <v>0</v>
      </c>
      <c r="G89" s="68">
        <v>261531</v>
      </c>
      <c r="H89" s="62">
        <v>0</v>
      </c>
      <c r="I89" s="62">
        <v>0</v>
      </c>
      <c r="J89" s="68">
        <v>626064</v>
      </c>
      <c r="K89" s="68">
        <v>26958</v>
      </c>
      <c r="L89" s="68">
        <v>0</v>
      </c>
      <c r="M89" s="68">
        <v>243834</v>
      </c>
      <c r="N89" s="62">
        <v>0</v>
      </c>
      <c r="O89" s="67">
        <v>0</v>
      </c>
    </row>
    <row r="90" spans="1:15" x14ac:dyDescent="0.55000000000000004">
      <c r="A90" s="115">
        <v>44357</v>
      </c>
      <c r="B90" s="105" t="str">
        <f t="shared" si="3"/>
        <v>(木)</v>
      </c>
      <c r="C90" s="62">
        <f t="shared" si="4"/>
        <v>982239</v>
      </c>
      <c r="D90" s="68">
        <v>655536</v>
      </c>
      <c r="E90" s="68">
        <v>29491</v>
      </c>
      <c r="F90" s="68">
        <v>0</v>
      </c>
      <c r="G90" s="68">
        <v>297212</v>
      </c>
      <c r="H90" s="62">
        <v>0</v>
      </c>
      <c r="I90" s="62">
        <v>0</v>
      </c>
      <c r="J90" s="68">
        <v>625068</v>
      </c>
      <c r="K90" s="68">
        <v>26916</v>
      </c>
      <c r="L90" s="68">
        <v>0</v>
      </c>
      <c r="M90" s="68">
        <v>278850</v>
      </c>
      <c r="N90" s="62">
        <v>0</v>
      </c>
      <c r="O90" s="67">
        <v>0</v>
      </c>
    </row>
    <row r="91" spans="1:15" x14ac:dyDescent="0.55000000000000004">
      <c r="A91" s="115">
        <v>44356</v>
      </c>
      <c r="B91" s="105" t="str">
        <f t="shared" si="3"/>
        <v>(水)</v>
      </c>
      <c r="C91" s="62">
        <f t="shared" si="4"/>
        <v>980175</v>
      </c>
      <c r="D91" s="68">
        <v>670925</v>
      </c>
      <c r="E91" s="68">
        <v>27525</v>
      </c>
      <c r="F91" s="68">
        <v>0</v>
      </c>
      <c r="G91" s="68">
        <v>281725</v>
      </c>
      <c r="H91" s="62">
        <v>0</v>
      </c>
      <c r="I91" s="62">
        <v>0</v>
      </c>
      <c r="J91" s="68">
        <v>640637</v>
      </c>
      <c r="K91" s="68">
        <v>25452</v>
      </c>
      <c r="L91" s="68">
        <v>0</v>
      </c>
      <c r="M91" s="68">
        <v>264484</v>
      </c>
      <c r="N91" s="62">
        <v>0</v>
      </c>
      <c r="O91" s="67">
        <v>0</v>
      </c>
    </row>
    <row r="92" spans="1:15" x14ac:dyDescent="0.55000000000000004">
      <c r="A92" s="115">
        <v>44355</v>
      </c>
      <c r="B92" s="105" t="str">
        <f t="shared" si="3"/>
        <v>(火)</v>
      </c>
      <c r="C92" s="62">
        <f t="shared" si="4"/>
        <v>943556</v>
      </c>
      <c r="D92" s="68">
        <v>686272</v>
      </c>
      <c r="E92" s="68">
        <v>29242</v>
      </c>
      <c r="F92" s="68">
        <v>0</v>
      </c>
      <c r="G92" s="68">
        <v>228042</v>
      </c>
      <c r="H92" s="62">
        <v>0</v>
      </c>
      <c r="I92" s="62">
        <v>0</v>
      </c>
      <c r="J92" s="68">
        <v>658145</v>
      </c>
      <c r="K92" s="68">
        <v>27577</v>
      </c>
      <c r="L92" s="68">
        <v>0</v>
      </c>
      <c r="M92" s="68">
        <v>213441</v>
      </c>
      <c r="N92" s="62">
        <v>0</v>
      </c>
      <c r="O92" s="67">
        <v>0</v>
      </c>
    </row>
    <row r="93" spans="1:15" x14ac:dyDescent="0.55000000000000004">
      <c r="A93" s="115">
        <v>44354</v>
      </c>
      <c r="B93" s="105" t="str">
        <f t="shared" si="3"/>
        <v>(月)</v>
      </c>
      <c r="C93" s="62">
        <f t="shared" si="4"/>
        <v>846682</v>
      </c>
      <c r="D93" s="68">
        <v>630401</v>
      </c>
      <c r="E93" s="68">
        <v>29096</v>
      </c>
      <c r="F93" s="68">
        <v>0</v>
      </c>
      <c r="G93" s="68">
        <v>187185</v>
      </c>
      <c r="H93" s="62">
        <v>0</v>
      </c>
      <c r="I93" s="62">
        <v>0</v>
      </c>
      <c r="J93" s="68">
        <v>606527</v>
      </c>
      <c r="K93" s="68">
        <v>27323</v>
      </c>
      <c r="L93" s="68">
        <v>0</v>
      </c>
      <c r="M93" s="68">
        <v>175157</v>
      </c>
      <c r="N93" s="62">
        <v>0</v>
      </c>
      <c r="O93" s="67">
        <v>0</v>
      </c>
    </row>
    <row r="94" spans="1:15" x14ac:dyDescent="0.55000000000000004">
      <c r="A94" s="65">
        <v>44353</v>
      </c>
      <c r="B94" s="105" t="str">
        <f t="shared" si="3"/>
        <v>(日)</v>
      </c>
      <c r="C94" s="62">
        <f t="shared" si="4"/>
        <v>739916</v>
      </c>
      <c r="D94" s="68">
        <v>538550</v>
      </c>
      <c r="E94" s="68">
        <v>22870</v>
      </c>
      <c r="F94" s="68">
        <v>0</v>
      </c>
      <c r="G94" s="68">
        <v>178496</v>
      </c>
      <c r="H94" s="62">
        <v>0</v>
      </c>
      <c r="I94" s="62">
        <v>0</v>
      </c>
      <c r="J94" s="68">
        <v>516823</v>
      </c>
      <c r="K94" s="68">
        <v>21624</v>
      </c>
      <c r="L94" s="68">
        <v>0</v>
      </c>
      <c r="M94" s="68">
        <v>172675</v>
      </c>
      <c r="N94" s="62">
        <v>0</v>
      </c>
      <c r="O94" s="67">
        <v>0</v>
      </c>
    </row>
    <row r="95" spans="1:15" x14ac:dyDescent="0.55000000000000004">
      <c r="A95" s="65">
        <v>44352</v>
      </c>
      <c r="B95" s="105" t="str">
        <f t="shared" si="3"/>
        <v>(土)</v>
      </c>
      <c r="C95" s="62">
        <f t="shared" si="4"/>
        <v>739045</v>
      </c>
      <c r="D95" s="68">
        <v>593279</v>
      </c>
      <c r="E95" s="68">
        <v>20392</v>
      </c>
      <c r="F95" s="68">
        <v>0</v>
      </c>
      <c r="G95" s="68">
        <v>125374</v>
      </c>
      <c r="H95" s="62">
        <v>0</v>
      </c>
      <c r="I95" s="62">
        <v>0</v>
      </c>
      <c r="J95" s="68">
        <v>569152</v>
      </c>
      <c r="K95" s="68">
        <v>19005</v>
      </c>
      <c r="L95" s="68">
        <v>0</v>
      </c>
      <c r="M95" s="68">
        <v>116538</v>
      </c>
      <c r="N95" s="62">
        <v>0</v>
      </c>
      <c r="O95" s="67">
        <v>0</v>
      </c>
    </row>
    <row r="96" spans="1:15" x14ac:dyDescent="0.55000000000000004">
      <c r="A96" s="65">
        <v>44351</v>
      </c>
      <c r="B96" s="105" t="str">
        <f t="shared" si="3"/>
        <v>(金)</v>
      </c>
      <c r="C96" s="62">
        <f t="shared" si="4"/>
        <v>766582</v>
      </c>
      <c r="D96" s="68">
        <v>628470</v>
      </c>
      <c r="E96" s="68">
        <v>20210</v>
      </c>
      <c r="F96" s="68">
        <v>0</v>
      </c>
      <c r="G96" s="68">
        <v>117902</v>
      </c>
      <c r="H96" s="62">
        <v>0</v>
      </c>
      <c r="I96" s="62">
        <v>0</v>
      </c>
      <c r="J96" s="68">
        <v>601609</v>
      </c>
      <c r="K96" s="68">
        <v>18939</v>
      </c>
      <c r="L96" s="68">
        <v>0</v>
      </c>
      <c r="M96" s="68">
        <v>103851</v>
      </c>
      <c r="N96" s="62">
        <v>0</v>
      </c>
      <c r="O96" s="67">
        <v>0</v>
      </c>
    </row>
    <row r="97" spans="1:15" x14ac:dyDescent="0.55000000000000004">
      <c r="A97" s="65">
        <v>44350</v>
      </c>
      <c r="B97" s="105" t="str">
        <f>"(" &amp; TEXT(A97,"aaa") &amp; ")"</f>
        <v>(木)</v>
      </c>
      <c r="C97" s="62">
        <f t="shared" si="4"/>
        <v>803790</v>
      </c>
      <c r="D97" s="68">
        <v>645877</v>
      </c>
      <c r="E97" s="68">
        <v>19987</v>
      </c>
      <c r="F97" s="68">
        <v>0</v>
      </c>
      <c r="G97" s="68">
        <v>137926</v>
      </c>
      <c r="H97" s="62">
        <v>0</v>
      </c>
      <c r="I97" s="62">
        <v>0</v>
      </c>
      <c r="J97" s="68">
        <v>619181</v>
      </c>
      <c r="K97" s="68">
        <v>18913</v>
      </c>
      <c r="L97" s="68">
        <v>0</v>
      </c>
      <c r="M97" s="68">
        <v>124327</v>
      </c>
      <c r="N97" s="62">
        <v>0</v>
      </c>
      <c r="O97" s="67">
        <v>0</v>
      </c>
    </row>
    <row r="98" spans="1:15" x14ac:dyDescent="0.55000000000000004">
      <c r="A98" s="65">
        <v>44349</v>
      </c>
      <c r="B98" s="105" t="str">
        <f t="shared" ref="B98:B149" si="5">"(" &amp; TEXT(A98,"aaa") &amp; ")"</f>
        <v>(水)</v>
      </c>
      <c r="C98" s="62">
        <f t="shared" si="4"/>
        <v>801864</v>
      </c>
      <c r="D98" s="68">
        <v>642322</v>
      </c>
      <c r="E98" s="68">
        <v>19629</v>
      </c>
      <c r="F98" s="68">
        <v>0</v>
      </c>
      <c r="G98" s="68">
        <v>139913</v>
      </c>
      <c r="H98" s="62">
        <v>0</v>
      </c>
      <c r="I98" s="62">
        <v>0</v>
      </c>
      <c r="J98" s="68">
        <v>617466</v>
      </c>
      <c r="K98" s="68">
        <v>18557</v>
      </c>
      <c r="L98" s="68">
        <v>0</v>
      </c>
      <c r="M98" s="68">
        <v>126344</v>
      </c>
      <c r="N98" s="62">
        <v>0</v>
      </c>
      <c r="O98" s="67">
        <v>0</v>
      </c>
    </row>
    <row r="99" spans="1:15" x14ac:dyDescent="0.55000000000000004">
      <c r="A99" s="65">
        <v>44348</v>
      </c>
      <c r="B99" s="105" t="str">
        <f t="shared" si="5"/>
        <v>(火)</v>
      </c>
      <c r="C99" s="62">
        <f t="shared" si="4"/>
        <v>754504</v>
      </c>
      <c r="D99" s="68">
        <v>622284</v>
      </c>
      <c r="E99" s="68">
        <v>19177</v>
      </c>
      <c r="F99" s="68">
        <v>0</v>
      </c>
      <c r="G99" s="68">
        <v>113043</v>
      </c>
      <c r="H99" s="62">
        <v>0</v>
      </c>
      <c r="I99" s="62">
        <v>0</v>
      </c>
      <c r="J99" s="68">
        <v>599025</v>
      </c>
      <c r="K99" s="68">
        <v>18198</v>
      </c>
      <c r="L99" s="68">
        <v>0</v>
      </c>
      <c r="M99" s="68">
        <v>99857</v>
      </c>
      <c r="N99" s="62">
        <v>0</v>
      </c>
      <c r="O99" s="67">
        <v>0</v>
      </c>
    </row>
    <row r="100" spans="1:15" x14ac:dyDescent="0.55000000000000004">
      <c r="A100" s="65">
        <v>44347</v>
      </c>
      <c r="B100" s="105" t="str">
        <f t="shared" si="5"/>
        <v>(月)</v>
      </c>
      <c r="C100" s="62">
        <f t="shared" si="4"/>
        <v>627045</v>
      </c>
      <c r="D100" s="68">
        <v>514435</v>
      </c>
      <c r="E100" s="68">
        <v>18346</v>
      </c>
      <c r="F100" s="68">
        <v>0</v>
      </c>
      <c r="G100" s="68">
        <v>94264</v>
      </c>
      <c r="H100" s="62">
        <v>0</v>
      </c>
      <c r="I100" s="62">
        <v>0</v>
      </c>
      <c r="J100" s="68">
        <v>493200</v>
      </c>
      <c r="K100" s="68">
        <v>17248</v>
      </c>
      <c r="L100" s="68">
        <v>0</v>
      </c>
      <c r="M100" s="68">
        <v>77803</v>
      </c>
      <c r="N100" s="62">
        <v>0</v>
      </c>
      <c r="O100" s="67">
        <v>0</v>
      </c>
    </row>
    <row r="101" spans="1:15" x14ac:dyDescent="0.55000000000000004">
      <c r="A101" s="65">
        <v>44346</v>
      </c>
      <c r="B101" s="105" t="str">
        <f t="shared" si="5"/>
        <v>(日)</v>
      </c>
      <c r="C101" s="62">
        <f t="shared" si="4"/>
        <v>526613</v>
      </c>
      <c r="D101" s="68">
        <v>445454</v>
      </c>
      <c r="E101" s="68">
        <v>15913</v>
      </c>
      <c r="F101" s="68">
        <v>0</v>
      </c>
      <c r="G101" s="68">
        <v>65246</v>
      </c>
      <c r="H101" s="62">
        <v>0</v>
      </c>
      <c r="I101" s="62">
        <v>0</v>
      </c>
      <c r="J101" s="68">
        <v>430004</v>
      </c>
      <c r="K101" s="68">
        <v>15127</v>
      </c>
      <c r="L101" s="68">
        <v>0</v>
      </c>
      <c r="M101" s="68">
        <v>58938</v>
      </c>
      <c r="N101" s="62">
        <v>0</v>
      </c>
      <c r="O101" s="67">
        <v>0</v>
      </c>
    </row>
    <row r="102" spans="1:15" x14ac:dyDescent="0.55000000000000004">
      <c r="A102" s="65">
        <v>44345</v>
      </c>
      <c r="B102" s="105" t="str">
        <f t="shared" si="5"/>
        <v>(土)</v>
      </c>
      <c r="C102" s="62">
        <f t="shared" si="4"/>
        <v>530555</v>
      </c>
      <c r="D102" s="68">
        <v>456718</v>
      </c>
      <c r="E102" s="68">
        <v>15517</v>
      </c>
      <c r="F102" s="68">
        <v>0</v>
      </c>
      <c r="G102" s="68">
        <v>58320</v>
      </c>
      <c r="H102" s="62">
        <v>0</v>
      </c>
      <c r="I102" s="62">
        <v>0</v>
      </c>
      <c r="J102" s="68">
        <v>435726</v>
      </c>
      <c r="K102" s="68">
        <v>14709</v>
      </c>
      <c r="L102" s="68">
        <v>0</v>
      </c>
      <c r="M102" s="68">
        <v>47020</v>
      </c>
      <c r="N102" s="62">
        <v>0</v>
      </c>
      <c r="O102" s="67">
        <v>0</v>
      </c>
    </row>
    <row r="103" spans="1:15" x14ac:dyDescent="0.55000000000000004">
      <c r="A103" s="65">
        <v>44344</v>
      </c>
      <c r="B103" s="105" t="str">
        <f t="shared" si="5"/>
        <v>(金)</v>
      </c>
      <c r="C103" s="62">
        <f t="shared" si="4"/>
        <v>572844</v>
      </c>
      <c r="D103" s="68">
        <v>513239</v>
      </c>
      <c r="E103" s="68">
        <v>14250</v>
      </c>
      <c r="F103" s="68">
        <v>0</v>
      </c>
      <c r="G103" s="68">
        <v>45355</v>
      </c>
      <c r="H103" s="62">
        <v>0</v>
      </c>
      <c r="I103" s="62">
        <v>0</v>
      </c>
      <c r="J103" s="68">
        <v>485969</v>
      </c>
      <c r="K103" s="68">
        <v>13519</v>
      </c>
      <c r="L103" s="68">
        <v>0</v>
      </c>
      <c r="M103" s="68">
        <v>29840</v>
      </c>
      <c r="N103" s="62">
        <v>0</v>
      </c>
      <c r="O103" s="67">
        <v>0</v>
      </c>
    </row>
    <row r="104" spans="1:15" x14ac:dyDescent="0.55000000000000004">
      <c r="A104" s="65">
        <v>44343</v>
      </c>
      <c r="B104" s="105" t="str">
        <f t="shared" si="5"/>
        <v>(木)</v>
      </c>
      <c r="C104" s="62">
        <f t="shared" si="4"/>
        <v>597069</v>
      </c>
      <c r="D104" s="68">
        <v>539788</v>
      </c>
      <c r="E104" s="68">
        <v>12403</v>
      </c>
      <c r="F104" s="68">
        <v>0</v>
      </c>
      <c r="G104" s="68">
        <v>44878</v>
      </c>
      <c r="H104" s="62">
        <v>0</v>
      </c>
      <c r="I104" s="62">
        <v>0</v>
      </c>
      <c r="J104" s="68">
        <v>511703</v>
      </c>
      <c r="K104" s="68">
        <v>11818</v>
      </c>
      <c r="L104" s="68">
        <v>0</v>
      </c>
      <c r="M104" s="68">
        <v>32127</v>
      </c>
      <c r="N104" s="62">
        <v>0</v>
      </c>
      <c r="O104" s="67">
        <v>0</v>
      </c>
    </row>
    <row r="105" spans="1:15" x14ac:dyDescent="0.55000000000000004">
      <c r="A105" s="65">
        <v>44342</v>
      </c>
      <c r="B105" s="105" t="str">
        <f t="shared" si="5"/>
        <v>(水)</v>
      </c>
      <c r="C105" s="62">
        <f t="shared" si="4"/>
        <v>584024</v>
      </c>
      <c r="D105" s="68">
        <v>560291</v>
      </c>
      <c r="E105" s="68">
        <v>11467</v>
      </c>
      <c r="F105" s="68">
        <v>0</v>
      </c>
      <c r="G105" s="68">
        <v>12266</v>
      </c>
      <c r="H105" s="62">
        <v>0</v>
      </c>
      <c r="I105" s="62">
        <v>0</v>
      </c>
      <c r="J105" s="68">
        <v>529835</v>
      </c>
      <c r="K105" s="68">
        <v>10830</v>
      </c>
      <c r="L105" s="68">
        <v>0</v>
      </c>
      <c r="M105" s="68">
        <v>9090</v>
      </c>
      <c r="N105" s="62">
        <v>0</v>
      </c>
      <c r="O105" s="67">
        <v>0</v>
      </c>
    </row>
    <row r="106" spans="1:15" x14ac:dyDescent="0.55000000000000004">
      <c r="A106" s="65">
        <v>44341</v>
      </c>
      <c r="B106" s="105" t="str">
        <f t="shared" si="5"/>
        <v>(火)</v>
      </c>
      <c r="C106" s="62">
        <f t="shared" si="4"/>
        <v>526416</v>
      </c>
      <c r="D106" s="68">
        <v>505790</v>
      </c>
      <c r="E106" s="68">
        <v>9761</v>
      </c>
      <c r="F106" s="68">
        <v>0</v>
      </c>
      <c r="G106" s="68">
        <v>10865</v>
      </c>
      <c r="H106" s="62">
        <v>0</v>
      </c>
      <c r="I106" s="62">
        <v>0</v>
      </c>
      <c r="J106" s="68">
        <v>478488</v>
      </c>
      <c r="K106" s="68">
        <v>9326</v>
      </c>
      <c r="L106" s="68">
        <v>0</v>
      </c>
      <c r="M106" s="68">
        <v>7706</v>
      </c>
      <c r="N106" s="62">
        <v>0</v>
      </c>
      <c r="O106" s="67">
        <v>0</v>
      </c>
    </row>
    <row r="107" spans="1:15" x14ac:dyDescent="0.55000000000000004">
      <c r="A107" s="65">
        <v>44340</v>
      </c>
      <c r="B107" s="105" t="str">
        <f t="shared" si="5"/>
        <v>(月)</v>
      </c>
      <c r="C107" s="62">
        <f t="shared" si="4"/>
        <v>456441</v>
      </c>
      <c r="D107" s="68">
        <v>436462</v>
      </c>
      <c r="E107" s="68">
        <v>9821</v>
      </c>
      <c r="F107" s="68">
        <v>0</v>
      </c>
      <c r="G107" s="68">
        <v>10158</v>
      </c>
      <c r="H107" s="62">
        <v>0</v>
      </c>
      <c r="I107" s="62">
        <v>0</v>
      </c>
      <c r="J107" s="68">
        <v>414749</v>
      </c>
      <c r="K107" s="68">
        <v>9357</v>
      </c>
      <c r="L107" s="68">
        <v>0</v>
      </c>
      <c r="M107" s="68">
        <v>7017</v>
      </c>
      <c r="N107" s="62">
        <v>0</v>
      </c>
      <c r="O107" s="67">
        <v>0</v>
      </c>
    </row>
    <row r="108" spans="1:15" x14ac:dyDescent="0.55000000000000004">
      <c r="A108" s="65">
        <v>44339</v>
      </c>
      <c r="B108" s="105" t="str">
        <f t="shared" si="5"/>
        <v>(日)</v>
      </c>
      <c r="C108" s="62">
        <f t="shared" si="4"/>
        <v>350948</v>
      </c>
      <c r="D108" s="68">
        <v>325269</v>
      </c>
      <c r="E108" s="68">
        <v>0</v>
      </c>
      <c r="F108" s="68">
        <v>0</v>
      </c>
      <c r="G108" s="68">
        <v>25679</v>
      </c>
      <c r="H108" s="62">
        <v>0</v>
      </c>
      <c r="I108" s="62">
        <v>0</v>
      </c>
      <c r="J108" s="68">
        <v>313015</v>
      </c>
      <c r="K108" s="68">
        <v>0</v>
      </c>
      <c r="L108" s="68">
        <v>0</v>
      </c>
      <c r="M108" s="68">
        <v>20720</v>
      </c>
      <c r="N108" s="62">
        <v>0</v>
      </c>
      <c r="O108" s="67">
        <v>0</v>
      </c>
    </row>
    <row r="109" spans="1:15" x14ac:dyDescent="0.55000000000000004">
      <c r="A109" s="65">
        <v>44338</v>
      </c>
      <c r="B109" s="105" t="str">
        <f t="shared" si="5"/>
        <v>(土)</v>
      </c>
      <c r="C109" s="62">
        <f t="shared" si="4"/>
        <v>325393</v>
      </c>
      <c r="D109" s="68">
        <v>283858</v>
      </c>
      <c r="E109" s="68">
        <v>0</v>
      </c>
      <c r="F109" s="68">
        <v>0</v>
      </c>
      <c r="G109" s="68">
        <v>41535</v>
      </c>
      <c r="H109" s="62">
        <v>0</v>
      </c>
      <c r="I109" s="62">
        <v>0</v>
      </c>
      <c r="J109" s="68">
        <v>267806</v>
      </c>
      <c r="K109" s="68">
        <v>0</v>
      </c>
      <c r="L109" s="68">
        <v>0</v>
      </c>
      <c r="M109" s="68">
        <v>22798</v>
      </c>
      <c r="N109" s="62">
        <v>0</v>
      </c>
      <c r="O109" s="67">
        <v>0</v>
      </c>
    </row>
    <row r="110" spans="1:15" x14ac:dyDescent="0.55000000000000004">
      <c r="A110" s="65">
        <v>44337</v>
      </c>
      <c r="B110" s="105" t="str">
        <f t="shared" si="5"/>
        <v>(金)</v>
      </c>
      <c r="C110" s="62">
        <f t="shared" si="4"/>
        <v>335536</v>
      </c>
      <c r="D110" s="68">
        <v>278362</v>
      </c>
      <c r="E110" s="68">
        <v>0</v>
      </c>
      <c r="F110" s="68">
        <v>0</v>
      </c>
      <c r="G110" s="68">
        <v>57174</v>
      </c>
      <c r="H110" s="62">
        <v>0</v>
      </c>
      <c r="I110" s="62">
        <v>0</v>
      </c>
      <c r="J110" s="68">
        <v>254028</v>
      </c>
      <c r="K110" s="68">
        <v>0</v>
      </c>
      <c r="L110" s="68">
        <v>0</v>
      </c>
      <c r="M110" s="68">
        <v>25270</v>
      </c>
      <c r="N110" s="62">
        <v>0</v>
      </c>
      <c r="O110" s="67">
        <v>0</v>
      </c>
    </row>
    <row r="111" spans="1:15" x14ac:dyDescent="0.55000000000000004">
      <c r="A111" s="65">
        <v>44336</v>
      </c>
      <c r="B111" s="105" t="str">
        <f t="shared" si="5"/>
        <v>(木)</v>
      </c>
      <c r="C111" s="62">
        <f t="shared" si="4"/>
        <v>345963</v>
      </c>
      <c r="D111" s="68">
        <v>320197</v>
      </c>
      <c r="E111" s="68">
        <v>0</v>
      </c>
      <c r="F111" s="68">
        <v>0</v>
      </c>
      <c r="G111" s="68">
        <v>25766</v>
      </c>
      <c r="H111" s="62">
        <v>0</v>
      </c>
      <c r="I111" s="62">
        <v>0</v>
      </c>
      <c r="J111" s="68">
        <v>293617</v>
      </c>
      <c r="K111" s="68">
        <v>0</v>
      </c>
      <c r="L111" s="68">
        <v>0</v>
      </c>
      <c r="M111" s="68">
        <v>14025</v>
      </c>
      <c r="N111" s="62">
        <v>0</v>
      </c>
      <c r="O111" s="67">
        <v>0</v>
      </c>
    </row>
    <row r="112" spans="1:15" x14ac:dyDescent="0.55000000000000004">
      <c r="A112" s="65">
        <v>44335</v>
      </c>
      <c r="B112" s="105" t="str">
        <f t="shared" si="5"/>
        <v>(水)</v>
      </c>
      <c r="C112" s="62">
        <f t="shared" si="4"/>
        <v>376652</v>
      </c>
      <c r="D112" s="68">
        <v>307061</v>
      </c>
      <c r="E112" s="68">
        <v>0</v>
      </c>
      <c r="F112" s="68">
        <v>0</v>
      </c>
      <c r="G112" s="68">
        <v>69591</v>
      </c>
      <c r="H112" s="62">
        <v>0</v>
      </c>
      <c r="I112" s="62">
        <v>0</v>
      </c>
      <c r="J112" s="68">
        <v>282235</v>
      </c>
      <c r="K112" s="68">
        <v>0</v>
      </c>
      <c r="L112" s="68">
        <v>0</v>
      </c>
      <c r="M112" s="68">
        <v>33917</v>
      </c>
      <c r="N112" s="62">
        <v>0</v>
      </c>
      <c r="O112" s="67">
        <v>0</v>
      </c>
    </row>
    <row r="113" spans="1:15" x14ac:dyDescent="0.55000000000000004">
      <c r="A113" s="65">
        <v>44334</v>
      </c>
      <c r="B113" s="105" t="str">
        <f t="shared" si="5"/>
        <v>(火)</v>
      </c>
      <c r="C113" s="62">
        <f t="shared" si="4"/>
        <v>318256</v>
      </c>
      <c r="D113" s="68">
        <v>252851</v>
      </c>
      <c r="E113" s="68">
        <v>0</v>
      </c>
      <c r="F113" s="68">
        <v>0</v>
      </c>
      <c r="G113" s="68">
        <v>65405</v>
      </c>
      <c r="H113" s="62">
        <v>0</v>
      </c>
      <c r="I113" s="62">
        <v>0</v>
      </c>
      <c r="J113" s="68">
        <v>231430</v>
      </c>
      <c r="K113" s="68">
        <v>0</v>
      </c>
      <c r="L113" s="68">
        <v>0</v>
      </c>
      <c r="M113" s="68">
        <v>34982</v>
      </c>
      <c r="N113" s="62">
        <v>0</v>
      </c>
      <c r="O113" s="67">
        <v>0</v>
      </c>
    </row>
    <row r="114" spans="1:15" x14ac:dyDescent="0.55000000000000004">
      <c r="A114" s="65">
        <v>44333</v>
      </c>
      <c r="B114" s="105" t="str">
        <f t="shared" si="5"/>
        <v>(月)</v>
      </c>
      <c r="C114" s="62">
        <f t="shared" si="4"/>
        <v>261095</v>
      </c>
      <c r="D114" s="68">
        <v>209779</v>
      </c>
      <c r="E114" s="68">
        <v>0</v>
      </c>
      <c r="F114" s="68">
        <v>0</v>
      </c>
      <c r="G114" s="68">
        <v>51316</v>
      </c>
      <c r="H114" s="62">
        <v>0</v>
      </c>
      <c r="I114" s="62">
        <v>0</v>
      </c>
      <c r="J114" s="68">
        <v>191982</v>
      </c>
      <c r="K114" s="68">
        <v>0</v>
      </c>
      <c r="L114" s="68">
        <v>0</v>
      </c>
      <c r="M114" s="68">
        <v>26296</v>
      </c>
      <c r="N114" s="62">
        <v>0</v>
      </c>
      <c r="O114" s="67">
        <v>0</v>
      </c>
    </row>
    <row r="115" spans="1:15" x14ac:dyDescent="0.55000000000000004">
      <c r="A115" s="65">
        <v>44332</v>
      </c>
      <c r="B115" s="105" t="str">
        <f t="shared" si="5"/>
        <v>(日)</v>
      </c>
      <c r="C115" s="62">
        <f t="shared" si="4"/>
        <v>208376</v>
      </c>
      <c r="D115" s="68">
        <v>186358</v>
      </c>
      <c r="E115" s="68">
        <v>0</v>
      </c>
      <c r="F115" s="68">
        <v>0</v>
      </c>
      <c r="G115" s="68">
        <v>22018</v>
      </c>
      <c r="H115" s="62">
        <v>0</v>
      </c>
      <c r="I115" s="62">
        <v>0</v>
      </c>
      <c r="J115" s="68">
        <v>178851</v>
      </c>
      <c r="K115" s="68">
        <v>0</v>
      </c>
      <c r="L115" s="68">
        <v>0</v>
      </c>
      <c r="M115" s="68">
        <v>14854</v>
      </c>
      <c r="N115" s="62">
        <v>0</v>
      </c>
      <c r="O115" s="67">
        <v>0</v>
      </c>
    </row>
    <row r="116" spans="1:15" x14ac:dyDescent="0.55000000000000004">
      <c r="A116" s="65">
        <v>44331</v>
      </c>
      <c r="B116" s="105" t="str">
        <f t="shared" si="5"/>
        <v>(土)</v>
      </c>
      <c r="C116" s="62">
        <f t="shared" si="4"/>
        <v>169737</v>
      </c>
      <c r="D116" s="68">
        <v>136851</v>
      </c>
      <c r="E116" s="68">
        <v>0</v>
      </c>
      <c r="F116" s="68">
        <v>0</v>
      </c>
      <c r="G116" s="68">
        <v>32886</v>
      </c>
      <c r="H116" s="62">
        <v>0</v>
      </c>
      <c r="I116" s="62">
        <v>0</v>
      </c>
      <c r="J116" s="68">
        <v>125374</v>
      </c>
      <c r="K116" s="68">
        <v>0</v>
      </c>
      <c r="L116" s="68">
        <v>0</v>
      </c>
      <c r="M116" s="68">
        <v>15828</v>
      </c>
      <c r="N116" s="62">
        <v>0</v>
      </c>
      <c r="O116" s="67">
        <v>0</v>
      </c>
    </row>
    <row r="117" spans="1:15" x14ac:dyDescent="0.55000000000000004">
      <c r="A117" s="65">
        <v>44330</v>
      </c>
      <c r="B117" s="105" t="str">
        <f t="shared" si="5"/>
        <v>(金)</v>
      </c>
      <c r="C117" s="62">
        <f t="shared" si="4"/>
        <v>182200</v>
      </c>
      <c r="D117" s="68">
        <v>135014</v>
      </c>
      <c r="E117" s="68">
        <v>0</v>
      </c>
      <c r="F117" s="68">
        <v>0</v>
      </c>
      <c r="G117" s="68">
        <v>47186</v>
      </c>
      <c r="H117" s="62">
        <v>0</v>
      </c>
      <c r="I117" s="62">
        <v>0</v>
      </c>
      <c r="J117" s="68">
        <v>114376</v>
      </c>
      <c r="K117" s="68">
        <v>0</v>
      </c>
      <c r="L117" s="68">
        <v>0</v>
      </c>
      <c r="M117" s="68">
        <v>18287</v>
      </c>
      <c r="N117" s="62">
        <v>0</v>
      </c>
      <c r="O117" s="67">
        <v>0</v>
      </c>
    </row>
    <row r="118" spans="1:15" x14ac:dyDescent="0.55000000000000004">
      <c r="A118" s="65">
        <v>44329</v>
      </c>
      <c r="B118" s="105" t="str">
        <f t="shared" si="5"/>
        <v>(木)</v>
      </c>
      <c r="C118" s="62">
        <f t="shared" si="4"/>
        <v>208007</v>
      </c>
      <c r="D118" s="68">
        <v>156740</v>
      </c>
      <c r="E118" s="68">
        <v>0</v>
      </c>
      <c r="F118" s="68">
        <v>0</v>
      </c>
      <c r="G118" s="68">
        <v>51267</v>
      </c>
      <c r="H118" s="62">
        <v>0</v>
      </c>
      <c r="I118" s="62">
        <v>0</v>
      </c>
      <c r="J118" s="68">
        <v>135991</v>
      </c>
      <c r="K118" s="68">
        <v>0</v>
      </c>
      <c r="L118" s="68">
        <v>0</v>
      </c>
      <c r="M118" s="68">
        <v>24926</v>
      </c>
      <c r="N118" s="62">
        <v>0</v>
      </c>
      <c r="O118" s="67">
        <v>0</v>
      </c>
    </row>
    <row r="119" spans="1:15" x14ac:dyDescent="0.55000000000000004">
      <c r="A119" s="65">
        <v>44328</v>
      </c>
      <c r="B119" s="105" t="str">
        <f t="shared" si="5"/>
        <v>(水)</v>
      </c>
      <c r="C119" s="62">
        <f t="shared" si="4"/>
        <v>213407</v>
      </c>
      <c r="D119" s="68">
        <v>160679</v>
      </c>
      <c r="E119" s="68">
        <v>0</v>
      </c>
      <c r="F119" s="68">
        <v>0</v>
      </c>
      <c r="G119" s="68">
        <v>52728</v>
      </c>
      <c r="H119" s="62">
        <v>0</v>
      </c>
      <c r="I119" s="62">
        <v>0</v>
      </c>
      <c r="J119" s="68">
        <v>139427</v>
      </c>
      <c r="K119" s="68">
        <v>0</v>
      </c>
      <c r="L119" s="68">
        <v>0</v>
      </c>
      <c r="M119" s="68">
        <v>26072</v>
      </c>
      <c r="N119" s="62">
        <v>0</v>
      </c>
      <c r="O119" s="67">
        <v>0</v>
      </c>
    </row>
    <row r="120" spans="1:15" x14ac:dyDescent="0.55000000000000004">
      <c r="A120" s="65">
        <v>44327</v>
      </c>
      <c r="B120" s="105" t="str">
        <f t="shared" si="5"/>
        <v>(火)</v>
      </c>
      <c r="C120" s="62">
        <f t="shared" si="4"/>
        <v>174565</v>
      </c>
      <c r="D120" s="68">
        <v>130185</v>
      </c>
      <c r="E120" s="68">
        <v>0</v>
      </c>
      <c r="F120" s="68">
        <v>0</v>
      </c>
      <c r="G120" s="68">
        <v>44380</v>
      </c>
      <c r="H120" s="62">
        <v>0</v>
      </c>
      <c r="I120" s="62">
        <v>0</v>
      </c>
      <c r="J120" s="68">
        <v>109392</v>
      </c>
      <c r="K120" s="68">
        <v>0</v>
      </c>
      <c r="L120" s="68">
        <v>0</v>
      </c>
      <c r="M120" s="68">
        <v>22117</v>
      </c>
      <c r="N120" s="62">
        <v>0</v>
      </c>
      <c r="O120" s="67">
        <v>0</v>
      </c>
    </row>
    <row r="121" spans="1:15" x14ac:dyDescent="0.55000000000000004">
      <c r="A121" s="65">
        <v>44326</v>
      </c>
      <c r="B121" s="105" t="str">
        <f t="shared" si="5"/>
        <v>(月)</v>
      </c>
      <c r="C121" s="62">
        <f t="shared" si="4"/>
        <v>133588</v>
      </c>
      <c r="D121" s="68">
        <v>104820</v>
      </c>
      <c r="E121" s="68">
        <v>0</v>
      </c>
      <c r="F121" s="68">
        <v>0</v>
      </c>
      <c r="G121" s="68">
        <v>28768</v>
      </c>
      <c r="H121" s="62">
        <v>0</v>
      </c>
      <c r="I121" s="62">
        <v>0</v>
      </c>
      <c r="J121" s="68">
        <v>86596</v>
      </c>
      <c r="K121" s="68">
        <v>0</v>
      </c>
      <c r="L121" s="68">
        <v>0</v>
      </c>
      <c r="M121" s="68">
        <v>14124</v>
      </c>
      <c r="N121" s="62">
        <v>0</v>
      </c>
      <c r="O121" s="67">
        <v>0</v>
      </c>
    </row>
    <row r="122" spans="1:15" x14ac:dyDescent="0.55000000000000004">
      <c r="A122" s="65">
        <v>44325</v>
      </c>
      <c r="B122" s="105" t="str">
        <f t="shared" si="5"/>
        <v>(日)</v>
      </c>
      <c r="C122" s="62">
        <f t="shared" si="4"/>
        <v>82037</v>
      </c>
      <c r="D122" s="68">
        <v>73731</v>
      </c>
      <c r="E122" s="68">
        <v>0</v>
      </c>
      <c r="F122" s="68">
        <v>0</v>
      </c>
      <c r="G122" s="68">
        <v>8306</v>
      </c>
      <c r="H122" s="62">
        <v>0</v>
      </c>
      <c r="I122" s="62">
        <v>0</v>
      </c>
      <c r="J122" s="68">
        <v>66634</v>
      </c>
      <c r="K122" s="68">
        <v>0</v>
      </c>
      <c r="L122" s="68">
        <v>0</v>
      </c>
      <c r="M122" s="68">
        <v>5752</v>
      </c>
      <c r="N122" s="62">
        <v>0</v>
      </c>
      <c r="O122" s="67">
        <v>0</v>
      </c>
    </row>
    <row r="123" spans="1:15" x14ac:dyDescent="0.55000000000000004">
      <c r="A123" s="65">
        <v>44324</v>
      </c>
      <c r="B123" s="105" t="str">
        <f t="shared" si="5"/>
        <v>(土)</v>
      </c>
      <c r="C123" s="62">
        <f t="shared" si="4"/>
        <v>68987</v>
      </c>
      <c r="D123" s="68">
        <v>61245</v>
      </c>
      <c r="E123" s="68">
        <v>0</v>
      </c>
      <c r="F123" s="68">
        <v>0</v>
      </c>
      <c r="G123" s="68">
        <v>7742</v>
      </c>
      <c r="H123" s="62">
        <v>0</v>
      </c>
      <c r="I123" s="62">
        <v>0</v>
      </c>
      <c r="J123" s="68">
        <v>49770</v>
      </c>
      <c r="K123" s="68">
        <v>0</v>
      </c>
      <c r="L123" s="68">
        <v>0</v>
      </c>
      <c r="M123" s="68">
        <v>4012</v>
      </c>
      <c r="N123" s="62">
        <v>0</v>
      </c>
      <c r="O123" s="67">
        <v>0</v>
      </c>
    </row>
    <row r="124" spans="1:15" x14ac:dyDescent="0.55000000000000004">
      <c r="A124" s="65">
        <v>44323</v>
      </c>
      <c r="B124" s="105" t="str">
        <f t="shared" si="5"/>
        <v>(金)</v>
      </c>
      <c r="C124" s="62">
        <f t="shared" si="4"/>
        <v>59373</v>
      </c>
      <c r="D124" s="68">
        <v>48622</v>
      </c>
      <c r="E124" s="68">
        <v>0</v>
      </c>
      <c r="F124" s="68">
        <v>0</v>
      </c>
      <c r="G124" s="68">
        <v>10751</v>
      </c>
      <c r="H124" s="62">
        <v>0</v>
      </c>
      <c r="I124" s="62">
        <v>0</v>
      </c>
      <c r="J124" s="68">
        <v>32735</v>
      </c>
      <c r="K124" s="68">
        <v>0</v>
      </c>
      <c r="L124" s="68">
        <v>0</v>
      </c>
      <c r="M124" s="68">
        <v>4747</v>
      </c>
      <c r="N124" s="62">
        <v>0</v>
      </c>
      <c r="O124" s="67">
        <v>0</v>
      </c>
    </row>
    <row r="125" spans="1:15" x14ac:dyDescent="0.55000000000000004">
      <c r="A125" s="65">
        <v>44322</v>
      </c>
      <c r="B125" s="105" t="str">
        <f t="shared" si="5"/>
        <v>(木)</v>
      </c>
      <c r="C125" s="62">
        <f t="shared" si="4"/>
        <v>55671</v>
      </c>
      <c r="D125" s="68">
        <v>47177</v>
      </c>
      <c r="E125" s="68">
        <v>0</v>
      </c>
      <c r="F125" s="68">
        <v>0</v>
      </c>
      <c r="G125" s="68">
        <v>8494</v>
      </c>
      <c r="H125" s="62">
        <v>0</v>
      </c>
      <c r="I125" s="62">
        <v>0</v>
      </c>
      <c r="J125" s="68">
        <v>34020</v>
      </c>
      <c r="K125" s="68">
        <v>0</v>
      </c>
      <c r="L125" s="68">
        <v>0</v>
      </c>
      <c r="M125" s="68">
        <v>4847</v>
      </c>
      <c r="N125" s="62">
        <v>0</v>
      </c>
      <c r="O125" s="67">
        <v>0</v>
      </c>
    </row>
    <row r="126" spans="1:15" x14ac:dyDescent="0.55000000000000004">
      <c r="A126" s="65">
        <v>44321</v>
      </c>
      <c r="B126" s="105" t="str">
        <f t="shared" si="5"/>
        <v>(水)</v>
      </c>
      <c r="C126" s="62">
        <f t="shared" si="4"/>
        <v>10827</v>
      </c>
      <c r="D126" s="68">
        <v>9910</v>
      </c>
      <c r="E126" s="68">
        <v>0</v>
      </c>
      <c r="F126" s="68">
        <v>0</v>
      </c>
      <c r="G126" s="68">
        <v>917</v>
      </c>
      <c r="H126" s="62">
        <v>0</v>
      </c>
      <c r="I126" s="62">
        <v>0</v>
      </c>
      <c r="J126" s="68">
        <v>8382</v>
      </c>
      <c r="K126" s="68">
        <v>0</v>
      </c>
      <c r="L126" s="68">
        <v>0</v>
      </c>
      <c r="M126" s="68">
        <v>751</v>
      </c>
      <c r="N126" s="62">
        <v>0</v>
      </c>
      <c r="O126" s="67">
        <v>0</v>
      </c>
    </row>
    <row r="127" spans="1:15" x14ac:dyDescent="0.55000000000000004">
      <c r="A127" s="65">
        <v>44320</v>
      </c>
      <c r="B127" s="105" t="str">
        <f t="shared" si="5"/>
        <v>(火)</v>
      </c>
      <c r="C127" s="62">
        <f t="shared" si="4"/>
        <v>9212</v>
      </c>
      <c r="D127" s="68">
        <v>8484</v>
      </c>
      <c r="E127" s="68">
        <v>0</v>
      </c>
      <c r="F127" s="68">
        <v>0</v>
      </c>
      <c r="G127" s="68">
        <v>728</v>
      </c>
      <c r="H127" s="62">
        <v>0</v>
      </c>
      <c r="I127" s="62">
        <v>0</v>
      </c>
      <c r="J127" s="68">
        <v>6829</v>
      </c>
      <c r="K127" s="68">
        <v>0</v>
      </c>
      <c r="L127" s="68">
        <v>0</v>
      </c>
      <c r="M127" s="68">
        <v>545</v>
      </c>
      <c r="N127" s="62">
        <v>0</v>
      </c>
      <c r="O127" s="67">
        <v>0</v>
      </c>
    </row>
    <row r="128" spans="1:15" x14ac:dyDescent="0.55000000000000004">
      <c r="A128" s="65">
        <v>44319</v>
      </c>
      <c r="B128" s="105" t="str">
        <f t="shared" si="5"/>
        <v>(月)</v>
      </c>
      <c r="C128" s="62">
        <f t="shared" si="4"/>
        <v>8390</v>
      </c>
      <c r="D128" s="68">
        <v>7541</v>
      </c>
      <c r="E128" s="68">
        <v>0</v>
      </c>
      <c r="F128" s="68">
        <v>0</v>
      </c>
      <c r="G128" s="68">
        <v>849</v>
      </c>
      <c r="H128" s="62">
        <v>0</v>
      </c>
      <c r="I128" s="62">
        <v>0</v>
      </c>
      <c r="J128" s="68">
        <v>5869</v>
      </c>
      <c r="K128" s="68">
        <v>0</v>
      </c>
      <c r="L128" s="68">
        <v>0</v>
      </c>
      <c r="M128" s="68">
        <v>783</v>
      </c>
      <c r="N128" s="62">
        <v>0</v>
      </c>
      <c r="O128" s="67">
        <v>0</v>
      </c>
    </row>
    <row r="129" spans="1:15" x14ac:dyDescent="0.55000000000000004">
      <c r="A129" s="65">
        <v>44318</v>
      </c>
      <c r="B129" s="105" t="str">
        <f t="shared" si="5"/>
        <v>(日)</v>
      </c>
      <c r="C129" s="62">
        <f t="shared" si="4"/>
        <v>26088</v>
      </c>
      <c r="D129" s="68">
        <v>26088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20694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44317</v>
      </c>
      <c r="B130" s="105" t="str">
        <f t="shared" si="5"/>
        <v>(土)</v>
      </c>
      <c r="C130" s="62">
        <f t="shared" si="4"/>
        <v>39438</v>
      </c>
      <c r="D130" s="68">
        <v>39438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21954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44316</v>
      </c>
      <c r="B131" s="105" t="str">
        <f t="shared" si="5"/>
        <v>(金)</v>
      </c>
      <c r="C131" s="62">
        <f t="shared" si="4"/>
        <v>65894</v>
      </c>
      <c r="D131" s="68">
        <v>65894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27755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44315</v>
      </c>
      <c r="B132" s="105" t="str">
        <f>"(" &amp; TEXT(A132,"aaa") &amp; ")"</f>
        <v>(木)</v>
      </c>
      <c r="C132" s="62">
        <f t="shared" si="4"/>
        <v>19932</v>
      </c>
      <c r="D132" s="68">
        <v>19932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13248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44314</v>
      </c>
      <c r="B133" s="105" t="str">
        <f t="shared" si="5"/>
        <v>(水)</v>
      </c>
      <c r="C133" s="62">
        <f t="shared" si="4"/>
        <v>87252</v>
      </c>
      <c r="D133" s="68">
        <v>87252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38024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44313</v>
      </c>
      <c r="B134" s="105" t="str">
        <f t="shared" si="5"/>
        <v>(火)</v>
      </c>
      <c r="C134" s="62">
        <f t="shared" si="4"/>
        <v>80493</v>
      </c>
      <c r="D134" s="68">
        <v>80493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38522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44312</v>
      </c>
      <c r="B135" s="105" t="str">
        <f t="shared" si="5"/>
        <v>(月)</v>
      </c>
      <c r="C135" s="62">
        <f t="shared" si="4"/>
        <v>61731</v>
      </c>
      <c r="D135" s="68">
        <v>61731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28706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44311</v>
      </c>
      <c r="B136" s="105" t="str">
        <f t="shared" si="5"/>
        <v>(日)</v>
      </c>
      <c r="C136" s="62">
        <f t="shared" si="4"/>
        <v>24941</v>
      </c>
      <c r="D136" s="68">
        <v>24941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15627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44310</v>
      </c>
      <c r="B137" s="105" t="str">
        <f t="shared" si="5"/>
        <v>(土)</v>
      </c>
      <c r="C137" s="62">
        <f t="shared" si="4"/>
        <v>36522</v>
      </c>
      <c r="D137" s="68">
        <v>36522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16665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44309</v>
      </c>
      <c r="B138" s="105" t="str">
        <f t="shared" si="5"/>
        <v>(金)</v>
      </c>
      <c r="C138" s="62">
        <f t="shared" si="4"/>
        <v>56314</v>
      </c>
      <c r="D138" s="68">
        <v>56314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19600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44308</v>
      </c>
      <c r="B139" s="105" t="str">
        <f t="shared" si="5"/>
        <v>(木)</v>
      </c>
      <c r="C139" s="62">
        <f t="shared" si="4"/>
        <v>60320</v>
      </c>
      <c r="D139" s="68">
        <v>60320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26221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44307</v>
      </c>
      <c r="B140" s="105" t="str">
        <f t="shared" si="5"/>
        <v>(水)</v>
      </c>
      <c r="C140" s="62">
        <f t="shared" si="4"/>
        <v>63196</v>
      </c>
      <c r="D140" s="68">
        <v>63196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27653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44306</v>
      </c>
      <c r="B141" s="105" t="str">
        <f t="shared" si="5"/>
        <v>(火)</v>
      </c>
      <c r="C141" s="62">
        <f t="shared" si="4"/>
        <v>53116</v>
      </c>
      <c r="D141" s="68">
        <v>53116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23474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44305</v>
      </c>
      <c r="B142" s="105" t="str">
        <f t="shared" si="5"/>
        <v>(月)</v>
      </c>
      <c r="C142" s="62">
        <f t="shared" si="4"/>
        <v>34401</v>
      </c>
      <c r="D142" s="68">
        <v>34401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14941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44304</v>
      </c>
      <c r="B143" s="105" t="str">
        <f t="shared" si="5"/>
        <v>(日)</v>
      </c>
      <c r="C143" s="62">
        <f t="shared" si="4"/>
        <v>9271</v>
      </c>
      <c r="D143" s="68">
        <v>9271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5741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44303</v>
      </c>
      <c r="B144" s="105" t="str">
        <f t="shared" si="5"/>
        <v>(土)</v>
      </c>
      <c r="C144" s="62">
        <f t="shared" si="4"/>
        <v>8187</v>
      </c>
      <c r="D144" s="68">
        <v>8187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3777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44302</v>
      </c>
      <c r="B145" s="105" t="str">
        <f t="shared" si="5"/>
        <v>(金)</v>
      </c>
      <c r="C145" s="62">
        <f t="shared" ref="C145:C149" si="6">SUM(D145:I145)</f>
        <v>10941</v>
      </c>
      <c r="D145" s="68">
        <v>10941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3551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44301</v>
      </c>
      <c r="B146" s="105" t="str">
        <f t="shared" si="5"/>
        <v>(木)</v>
      </c>
      <c r="C146" s="62">
        <f t="shared" si="6"/>
        <v>9115</v>
      </c>
      <c r="D146" s="68">
        <v>9115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4410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44300</v>
      </c>
      <c r="B147" s="105" t="str">
        <f t="shared" si="5"/>
        <v>(水)</v>
      </c>
      <c r="C147" s="62">
        <f t="shared" si="6"/>
        <v>5280</v>
      </c>
      <c r="D147" s="68">
        <v>5280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3300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44299</v>
      </c>
      <c r="B148" s="105" t="str">
        <f t="shared" si="5"/>
        <v>(火)</v>
      </c>
      <c r="C148" s="62">
        <f t="shared" si="6"/>
        <v>4145</v>
      </c>
      <c r="D148" s="68">
        <v>4145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2876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44298</v>
      </c>
      <c r="B149" s="105" t="str">
        <f t="shared" si="5"/>
        <v>(月)</v>
      </c>
      <c r="C149" s="62">
        <f t="shared" si="6"/>
        <v>4849</v>
      </c>
      <c r="D149" s="80">
        <v>4849</v>
      </c>
      <c r="E149" s="80">
        <v>0</v>
      </c>
      <c r="F149" s="80">
        <v>0</v>
      </c>
      <c r="G149" s="80">
        <v>0</v>
      </c>
      <c r="H149" s="80">
        <v>0</v>
      </c>
      <c r="I149" s="80">
        <v>0</v>
      </c>
      <c r="J149" s="80">
        <v>3489</v>
      </c>
      <c r="K149" s="80">
        <v>0</v>
      </c>
      <c r="L149" s="80">
        <v>0</v>
      </c>
      <c r="M149" s="80">
        <v>0</v>
      </c>
      <c r="N149" s="80">
        <v>0</v>
      </c>
      <c r="O149" s="67">
        <v>0</v>
      </c>
    </row>
    <row r="150" spans="1:15" x14ac:dyDescent="0.55000000000000004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</row>
    <row r="151" spans="1:15" x14ac:dyDescent="0.55000000000000004">
      <c r="A151" s="78" t="s">
        <v>326</v>
      </c>
      <c r="B151" s="78"/>
    </row>
    <row r="152" spans="1:15" x14ac:dyDescent="0.55000000000000004">
      <c r="A152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9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（９月２日公表時点）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44441</v>
      </c>
      <c r="B5" s="117" t="s">
        <v>316</v>
      </c>
      <c r="C5" s="115">
        <v>44437</v>
      </c>
      <c r="D5" s="117" t="s">
        <v>348</v>
      </c>
      <c r="E5" s="85">
        <v>7293150</v>
      </c>
      <c r="F5" s="85">
        <v>4323860</v>
      </c>
      <c r="G5" s="85">
        <v>2969290</v>
      </c>
      <c r="H5" s="75"/>
      <c r="I5" s="75"/>
    </row>
    <row r="6" spans="1:9" x14ac:dyDescent="0.55000000000000004">
      <c r="A6" s="115">
        <v>44440</v>
      </c>
      <c r="B6" s="117" t="s">
        <v>352</v>
      </c>
      <c r="C6" s="115">
        <v>44437</v>
      </c>
      <c r="D6" s="117" t="s">
        <v>348</v>
      </c>
      <c r="E6" s="85">
        <v>7049347</v>
      </c>
      <c r="F6" s="85">
        <v>4206037</v>
      </c>
      <c r="G6" s="85">
        <v>2843310</v>
      </c>
      <c r="H6" s="75"/>
      <c r="I6" s="75"/>
    </row>
    <row r="7" spans="1:9" x14ac:dyDescent="0.55000000000000004">
      <c r="A7" s="115">
        <v>44439</v>
      </c>
      <c r="B7" s="117" t="s">
        <v>349</v>
      </c>
      <c r="C7" s="115">
        <v>44430</v>
      </c>
      <c r="D7" s="117" t="s">
        <v>348</v>
      </c>
      <c r="E7" s="85">
        <v>6366259</v>
      </c>
      <c r="F7" s="85">
        <v>3939155</v>
      </c>
      <c r="G7" s="85">
        <v>2427104</v>
      </c>
      <c r="H7" s="75"/>
      <c r="I7" s="75"/>
    </row>
    <row r="8" spans="1:9" x14ac:dyDescent="0.55000000000000004">
      <c r="A8" s="115">
        <v>44438</v>
      </c>
      <c r="B8" s="117" t="s">
        <v>350</v>
      </c>
      <c r="C8" s="115">
        <v>44430</v>
      </c>
      <c r="D8" s="117" t="s">
        <v>348</v>
      </c>
      <c r="E8" s="85">
        <v>6130651</v>
      </c>
      <c r="F8" s="85">
        <v>3818332</v>
      </c>
      <c r="G8" s="85">
        <v>2312319</v>
      </c>
      <c r="H8" s="75"/>
      <c r="I8" s="75"/>
    </row>
    <row r="9" spans="1:9" x14ac:dyDescent="0.55000000000000004">
      <c r="A9" s="115">
        <v>44435</v>
      </c>
      <c r="B9" s="117" t="s">
        <v>347</v>
      </c>
      <c r="C9" s="115">
        <v>44430</v>
      </c>
      <c r="D9" s="117" t="s">
        <v>348</v>
      </c>
      <c r="E9" s="85">
        <v>5767203</v>
      </c>
      <c r="F9" s="85">
        <v>3613973</v>
      </c>
      <c r="G9" s="85">
        <v>2153230</v>
      </c>
      <c r="H9" s="75"/>
      <c r="I9" s="75"/>
    </row>
    <row r="10" spans="1:9" x14ac:dyDescent="0.55000000000000004">
      <c r="A10" s="115">
        <v>44434</v>
      </c>
      <c r="B10" s="117" t="s">
        <v>316</v>
      </c>
      <c r="C10" s="115">
        <v>44430</v>
      </c>
      <c r="D10" s="117" t="s">
        <v>348</v>
      </c>
      <c r="E10" s="85">
        <v>5515725</v>
      </c>
      <c r="F10" s="85">
        <v>3481057</v>
      </c>
      <c r="G10" s="85">
        <v>2034668</v>
      </c>
      <c r="H10" s="75"/>
      <c r="I10" s="75"/>
    </row>
    <row r="11" spans="1:9" x14ac:dyDescent="0.55000000000000004">
      <c r="A11" s="115">
        <v>44433</v>
      </c>
      <c r="B11" s="117" t="s">
        <v>352</v>
      </c>
      <c r="C11" s="115">
        <v>44430</v>
      </c>
      <c r="D11" s="117" t="s">
        <v>348</v>
      </c>
      <c r="E11" s="85">
        <v>5251138</v>
      </c>
      <c r="F11" s="85">
        <v>3336803</v>
      </c>
      <c r="G11" s="85">
        <v>1914335</v>
      </c>
      <c r="H11" s="75"/>
      <c r="I11" s="75"/>
    </row>
    <row r="12" spans="1:9" x14ac:dyDescent="0.55000000000000004">
      <c r="A12" s="115">
        <v>44432</v>
      </c>
      <c r="B12" s="117" t="s">
        <v>349</v>
      </c>
      <c r="C12" s="115">
        <v>44423</v>
      </c>
      <c r="D12" s="117" t="s">
        <v>348</v>
      </c>
      <c r="E12" s="85">
        <v>4642683</v>
      </c>
      <c r="F12" s="85">
        <v>3121870</v>
      </c>
      <c r="G12" s="85">
        <v>1520813</v>
      </c>
      <c r="H12" s="75"/>
      <c r="I12" s="75"/>
    </row>
    <row r="13" spans="1:9" x14ac:dyDescent="0.55000000000000004">
      <c r="A13" s="115">
        <v>44431</v>
      </c>
      <c r="B13" s="117" t="s">
        <v>350</v>
      </c>
      <c r="C13" s="115">
        <v>44423</v>
      </c>
      <c r="D13" s="117" t="s">
        <v>348</v>
      </c>
      <c r="E13" s="85">
        <v>4441321</v>
      </c>
      <c r="F13" s="85">
        <v>3000348</v>
      </c>
      <c r="G13" s="85">
        <v>1440973</v>
      </c>
      <c r="H13" s="75"/>
      <c r="I13" s="75"/>
    </row>
    <row r="14" spans="1:9" x14ac:dyDescent="0.55000000000000004">
      <c r="A14" s="115">
        <v>44428</v>
      </c>
      <c r="B14" s="117" t="s">
        <v>347</v>
      </c>
      <c r="C14" s="115">
        <v>44423</v>
      </c>
      <c r="D14" s="117" t="s">
        <v>348</v>
      </c>
      <c r="E14" s="85">
        <v>4130976</v>
      </c>
      <c r="F14" s="85">
        <v>2827197</v>
      </c>
      <c r="G14" s="85">
        <v>1303779</v>
      </c>
      <c r="H14" s="75"/>
      <c r="I14" s="75"/>
    </row>
    <row r="15" spans="1:9" x14ac:dyDescent="0.55000000000000004">
      <c r="A15" s="115">
        <v>44427</v>
      </c>
      <c r="B15" s="117" t="s">
        <v>316</v>
      </c>
      <c r="C15" s="115">
        <v>44423</v>
      </c>
      <c r="D15" s="117" t="s">
        <v>348</v>
      </c>
      <c r="E15" s="85">
        <v>3902839</v>
      </c>
      <c r="F15" s="85">
        <v>2705274</v>
      </c>
      <c r="G15" s="85">
        <v>1197565</v>
      </c>
      <c r="H15" s="75"/>
      <c r="I15" s="75"/>
    </row>
    <row r="16" spans="1:9" x14ac:dyDescent="0.55000000000000004">
      <c r="A16" s="115">
        <v>44426</v>
      </c>
      <c r="B16" s="117" t="str">
        <f t="shared" ref="B16:B21" si="0">"("&amp;TEXT(A16,"AAA")&amp;")"</f>
        <v>(水)</v>
      </c>
      <c r="C16" s="115">
        <v>44423</v>
      </c>
      <c r="D16" s="117" t="str">
        <f t="shared" ref="D16:D21" si="1">"("&amp;TEXT(C16,"AAA")&amp;")"</f>
        <v>(日)</v>
      </c>
      <c r="E16" s="85">
        <v>3663878</v>
      </c>
      <c r="F16" s="85">
        <v>2572887</v>
      </c>
      <c r="G16" s="85">
        <v>1090991</v>
      </c>
      <c r="H16" s="75"/>
      <c r="I16" s="75"/>
    </row>
    <row r="17" spans="1:9" x14ac:dyDescent="0.55000000000000004">
      <c r="A17" s="115">
        <v>44425</v>
      </c>
      <c r="B17" s="117" t="str">
        <f t="shared" si="0"/>
        <v>(火)</v>
      </c>
      <c r="C17" s="115">
        <v>44416</v>
      </c>
      <c r="D17" s="117" t="str">
        <f t="shared" si="1"/>
        <v>(日)</v>
      </c>
      <c r="E17" s="85">
        <v>3224734</v>
      </c>
      <c r="F17" s="85">
        <v>2409948</v>
      </c>
      <c r="G17" s="85">
        <v>814786</v>
      </c>
      <c r="H17" s="75"/>
      <c r="I17" s="75"/>
    </row>
    <row r="18" spans="1:9" x14ac:dyDescent="0.55000000000000004">
      <c r="A18" s="115">
        <v>44424</v>
      </c>
      <c r="B18" s="117" t="str">
        <f t="shared" si="0"/>
        <v>(月)</v>
      </c>
      <c r="C18" s="115">
        <v>44416</v>
      </c>
      <c r="D18" s="117" t="str">
        <f t="shared" si="1"/>
        <v>(日)</v>
      </c>
      <c r="E18" s="85">
        <v>3080184</v>
      </c>
      <c r="F18" s="85">
        <v>2325181</v>
      </c>
      <c r="G18" s="85">
        <v>755003</v>
      </c>
      <c r="H18" s="75"/>
      <c r="I18" s="75"/>
    </row>
    <row r="19" spans="1:9" x14ac:dyDescent="0.55000000000000004">
      <c r="A19" s="115">
        <v>44421</v>
      </c>
      <c r="B19" s="117" t="str">
        <f t="shared" si="0"/>
        <v>(金)</v>
      </c>
      <c r="C19" s="115">
        <v>44416</v>
      </c>
      <c r="D19" s="117" t="str">
        <f t="shared" si="1"/>
        <v>(日)</v>
      </c>
      <c r="E19" s="85">
        <v>2899381</v>
      </c>
      <c r="F19" s="85">
        <v>2215605</v>
      </c>
      <c r="G19" s="85">
        <v>683776</v>
      </c>
      <c r="H19" s="75"/>
      <c r="I19" s="75"/>
    </row>
    <row r="20" spans="1:9" x14ac:dyDescent="0.55000000000000004">
      <c r="A20" s="115">
        <v>44420</v>
      </c>
      <c r="B20" s="117" t="str">
        <f t="shared" si="0"/>
        <v>(木)</v>
      </c>
      <c r="C20" s="115">
        <v>44416</v>
      </c>
      <c r="D20" s="117" t="str">
        <f t="shared" si="1"/>
        <v>(日)</v>
      </c>
      <c r="E20" s="85">
        <v>2748556</v>
      </c>
      <c r="F20" s="85">
        <v>2115570</v>
      </c>
      <c r="G20" s="85">
        <v>632986</v>
      </c>
      <c r="H20" s="75"/>
      <c r="I20" s="75"/>
    </row>
    <row r="21" spans="1:9" x14ac:dyDescent="0.55000000000000004">
      <c r="A21" s="115">
        <v>44419</v>
      </c>
      <c r="B21" s="117" t="str">
        <f t="shared" si="0"/>
        <v>(水)</v>
      </c>
      <c r="C21" s="115">
        <v>44416</v>
      </c>
      <c r="D21" s="117" t="str">
        <f t="shared" si="1"/>
        <v>(日)</v>
      </c>
      <c r="E21" s="85">
        <v>2576423</v>
      </c>
      <c r="F21" s="85">
        <v>2005958</v>
      </c>
      <c r="G21" s="85">
        <v>570465</v>
      </c>
      <c r="H21" s="75"/>
      <c r="I21" s="75"/>
    </row>
    <row r="22" spans="1:9" x14ac:dyDescent="0.55000000000000004">
      <c r="A22" s="115">
        <v>44418</v>
      </c>
      <c r="B22" s="117" t="s">
        <v>338</v>
      </c>
      <c r="C22" s="115">
        <v>44409</v>
      </c>
      <c r="D22" s="117" t="s">
        <v>335</v>
      </c>
      <c r="E22" s="85">
        <v>2107992</v>
      </c>
      <c r="F22" s="85">
        <v>1814876</v>
      </c>
      <c r="G22" s="85">
        <v>293116</v>
      </c>
      <c r="H22" s="75"/>
      <c r="I22" s="75"/>
    </row>
    <row r="23" spans="1:9" x14ac:dyDescent="0.55000000000000004">
      <c r="A23" s="115">
        <v>44414</v>
      </c>
      <c r="B23" s="117" t="s">
        <v>309</v>
      </c>
      <c r="C23" s="115">
        <v>44409</v>
      </c>
      <c r="D23" s="117" t="s">
        <v>335</v>
      </c>
      <c r="E23" s="85">
        <v>1774733</v>
      </c>
      <c r="F23" s="85">
        <v>1551425</v>
      </c>
      <c r="G23" s="85">
        <v>223308</v>
      </c>
      <c r="H23" s="75"/>
      <c r="I23" s="75"/>
    </row>
    <row r="24" spans="1:9" x14ac:dyDescent="0.55000000000000004">
      <c r="A24" s="115">
        <v>44413</v>
      </c>
      <c r="B24" s="117" t="s">
        <v>310</v>
      </c>
      <c r="C24" s="115">
        <v>44409</v>
      </c>
      <c r="D24" s="117" t="s">
        <v>335</v>
      </c>
      <c r="E24" s="85">
        <v>1774269</v>
      </c>
      <c r="F24" s="85">
        <v>1550961</v>
      </c>
      <c r="G24" s="85">
        <v>223308</v>
      </c>
      <c r="H24" s="75"/>
      <c r="I24" s="75"/>
    </row>
    <row r="25" spans="1:9" x14ac:dyDescent="0.55000000000000004">
      <c r="A25" s="115">
        <v>44412</v>
      </c>
      <c r="B25" s="117" t="s">
        <v>306</v>
      </c>
      <c r="C25" s="115">
        <v>44409</v>
      </c>
      <c r="D25" s="117" t="s">
        <v>335</v>
      </c>
      <c r="E25" s="85">
        <v>1637626</v>
      </c>
      <c r="F25" s="85">
        <v>1449639</v>
      </c>
      <c r="G25" s="85">
        <v>187987</v>
      </c>
      <c r="H25" s="75"/>
      <c r="I25" s="75"/>
    </row>
    <row r="26" spans="1:9" x14ac:dyDescent="0.55000000000000004">
      <c r="A26" s="86"/>
      <c r="B26" s="74"/>
      <c r="C26" s="74"/>
      <c r="D26" s="74"/>
      <c r="E26" s="74"/>
      <c r="F26" s="74"/>
      <c r="G26" s="75"/>
      <c r="H26" s="75"/>
    </row>
    <row r="27" spans="1:9" x14ac:dyDescent="0.55000000000000004">
      <c r="A27" s="76" t="s">
        <v>339</v>
      </c>
      <c r="B27" s="75"/>
      <c r="C27" s="75"/>
      <c r="D27" s="75"/>
      <c r="E27" s="75"/>
      <c r="F27" s="75"/>
      <c r="G27" s="76"/>
      <c r="H27" s="75"/>
    </row>
    <row r="28" spans="1:9" x14ac:dyDescent="0.55000000000000004">
      <c r="A28" s="76"/>
      <c r="B28" s="76"/>
      <c r="C28" s="76"/>
      <c r="D28" s="76"/>
      <c r="E28" s="76"/>
      <c r="F28" s="76"/>
      <c r="G28" s="76"/>
      <c r="H28" s="75"/>
    </row>
    <row r="29" spans="1:9" x14ac:dyDescent="0.55000000000000004">
      <c r="H29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2021-09-02T13:20:20Z</dcterms:modified>
</cp:coreProperties>
</file>