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CEF7A92-59C6-45E9-8AA2-3286546E8D6F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5" r:id="rId7"/>
    <sheet name="各都道府県の状況" sheetId="5" r:id="rId8"/>
    <sheet name="ワクチン一般接種" sheetId="8" r:id="rId9"/>
    <sheet name="ワクチン医療従事者等" sheetId="9" r:id="rId10"/>
    <sheet name="Sheet105" sheetId="114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9" i="9" l="1"/>
  <c r="B69" i="9"/>
  <c r="C68" i="9"/>
  <c r="B68" i="9"/>
  <c r="C67" i="9"/>
  <c r="B67" i="9"/>
  <c r="C66" i="9"/>
  <c r="B66" i="9"/>
  <c r="C65" i="9"/>
  <c r="B65" i="9"/>
  <c r="C64" i="9"/>
  <c r="B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<sst xmlns="http://schemas.openxmlformats.org/spreadsheetml/2006/main" count="31860" uniqueCount="390">
  <si>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</si>
  <si>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</si>
  <si>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</si>
  <si>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</si>
  <si>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</si>
  <si>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</si>
  <si>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</si>
  <si>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</si>
  <si>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</si>
  <si>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</si>
  <si>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</si>
  <si>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</si>
  <si>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</si>
  <si>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</si>
  <si>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</si>
  <si>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</si>
  <si>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</si>
  <si>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</si>
  <si>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</si>
  <si>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</si>
  <si>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</si>
  <si>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</si>
  <si>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</si>
  <si>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</si>
  <si>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</si>
  <si>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</si>
  <si>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</si>
  <si>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</si>
  <si>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</si>
  <si>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</si>
  <si>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</si>
  <si>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</si>
  <si>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</si>
  <si>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</si>
  <si>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</si>
  <si>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</si>
  <si>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</si>
  <si>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</si>
  <si>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</si>
  <si>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</si>
  <si>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</si>
  <si>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</si>
  <si>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</si>
  <si>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</si>
  <si>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</si>
  <si>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</si>
  <si>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</si>
  <si>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</si>
  <si>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</si>
  <si>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</si>
  <si>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</si>
  <si>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</si>
  <si>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</si>
  <si>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</si>
  <si>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</si>
  <si>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</si>
  <si>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</si>
  <si>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</si>
  <si>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</si>
  <si>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</si>
  <si>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</si>
  <si>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</si>
  <si>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</si>
  <si>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</si>
  <si>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</si>
  <si>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</si>
  <si>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</si>
  <si>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</si>
  <si>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</si>
  <si>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</si>
  <si>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</si>
  <si>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</si>
  <si>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</si>
  <si>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</si>
  <si>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</si>
  <si>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</si>
  <si>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</si>
  <si>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</si>
  <si>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</si>
  <si>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</si>
  <si>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</si>
  <si>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</si>
  <si>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</si>
  <si>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</si>
  <si>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</si>
  <si>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</si>
  <si>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</si>
  <si>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</si>
  <si>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</si>
  <si>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</si>
  <si>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</si>
  <si>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</si>
  <si>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</si>
  <si>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</si>
  <si>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</si>
  <si>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</si>
  <si>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</si>
  <si>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</si>
  <si>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</si>
  <si>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</si>
  <si>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</si>
  <si>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</si>
  <si>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</si>
  <si>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</si>
  <si>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</si>
  <si>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</si>
  <si>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</si>
  <si>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</si>
  <si>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</si>
  <si>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</si>
  <si>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</si>
  <si>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</si>
  <si>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</si>
  <si>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</si>
  <si>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</si>
  <si>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</si>
  <si>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</si>
  <si>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</si>
  <si>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</si>
  <si>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</si>
  <si>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</si>
  <si>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</si>
  <si>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</si>
  <si>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</si>
  <si>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</si>
  <si>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</si>
  <si>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</si>
  <si>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</si>
  <si>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</si>
  <si>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</si>
  <si>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</si>
  <si>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</si>
  <si>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</si>
  <si>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</si>
  <si>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</si>
  <si>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</si>
  <si>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</si>
  <si>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</si>
  <si>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</si>
  <si>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</si>
  <si>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</si>
  <si>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</si>
  <si>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</si>
  <si>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</si>
  <si>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</si>
  <si>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</si>
  <si>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</si>
  <si>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</si>
  <si>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</si>
  <si>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</si>
  <si>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</si>
  <si>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</si>
  <si>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</si>
  <si>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</si>
  <si>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</si>
  <si>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</si>
  <si>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</si>
  <si>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</si>
  <si>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</si>
  <si>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</si>
  <si>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</si>
  <si>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</si>
  <si>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</si>
  <si>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</si>
  <si>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</si>
  <si>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</si>
  <si>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</si>
  <si>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</si>
  <si>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</si>
  <si>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</si>
  <si>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</si>
  <si>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</si>
  <si>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</si>
  <si>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</si>
  <si>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</si>
  <si>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</si>
  <si>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</si>
  <si>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</si>
  <si>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</si>
  <si>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</si>
  <si>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</si>
  <si>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</si>
  <si>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</si>
  <si>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</si>
  <si>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</si>
  <si>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</si>
  <si>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</si>
  <si>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</si>
  <si>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</si>
  <si>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</si>
  <si>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</si>
  <si>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</si>
  <si>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</si>
  <si>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</si>
  <si>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</si>
  <si>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</si>
  <si>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</si>
  <si>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</si>
  <si>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</si>
  <si>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</si>
  <si>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</si>
  <si>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</si>
  <si>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</si>
  <si>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</si>
  <si>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</si>
  <si>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</si>
  <si>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</si>
  <si>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</si>
  <si>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</si>
  <si>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</si>
  <si>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</si>
  <si>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</si>
  <si>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</si>
  <si>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</si>
  <si>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</si>
  <si>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</si>
  <si>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</si>
  <si>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</si>
  <si>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</si>
  <si>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</si>
  <si>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</si>
  <si>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</si>
  <si>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</si>
  <si>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</si>
  <si>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</si>
  <si>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</si>
  <si>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</si>
  <si>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</si>
  <si>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</si>
  <si>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</si>
  <si>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</si>
  <si>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</si>
  <si>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</si>
  <si>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</si>
  <si>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</si>
  <si>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</si>
  <si>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</si>
  <si>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</si>
  <si>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</si>
  <si>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</si>
  <si>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</si>
  <si>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</si>
  <si>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</si>
  <si>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</si>
  <si>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</si>
  <si>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</si>
  <si>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</si>
  <si>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</si>
  <si>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</si>
  <si>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</si>
  <si>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</si>
  <si>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</si>
  <si>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</si>
  <si>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</si>
  <si>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</si>
  <si>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</si>
  <si>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</si>
  <si>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</si>
  <si>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</si>
  <si>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</si>
  <si>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</si>
  <si>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</si>
  <si>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</si>
  <si>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</si>
  <si>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</si>
  <si>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</si>
  <si>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</si>
  <si>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</si>
  <si>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</si>
  <si>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</si>
  <si>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</si>
  <si>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</si>
  <si>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</si>
  <si>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</si>
  <si>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</si>
  <si>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</si>
  <si>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</si>
  <si>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</si>
  <si>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</si>
  <si>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</si>
  <si>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</si>
  <si>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</si>
  <si>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</si>
  <si>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</si>
  <si>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</si>
  <si>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</si>
  <si>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</si>
  <si>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</si>
  <si>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</si>
  <si>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</si>
  <si>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</si>
  <si>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</si>
  <si>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</si>
  <si>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</si>
  <si>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</si>
  <si>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</si>
  <si>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</si>
  <si>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</si>
  <si>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</si>
  <si>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</si>
  <si>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</si>
  <si>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</si>
  <si>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</si>
  <si>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</si>
  <si>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</si>
  <si>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</si>
  <si>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</si>
  <si>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</si>
  <si>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</si>
  <si>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</si>
  <si>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</si>
  <si>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</si>
  <si>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</si>
  <si>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</si>
  <si>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</si>
  <si>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</si>
  <si>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</si>
  <si>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</si>
  <si>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</si>
  <si>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</si>
  <si>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</si>
  <si>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</si>
  <si>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</si>
  <si>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</si>
  <si>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</si>
  <si>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</si>
  <si>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</si>
  <si>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</si>
  <si>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</si>
  <si>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</si>
  <si>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</si>
  <si>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</si>
  <si>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</si>
  <si>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</si>
  <si>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</si>
  <si>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</si>
  <si>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</si>
  <si>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</si>
  <si>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</si>
  <si>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</si>
  <si>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</si>
  <si>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</si>
  <si>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</si>
  <si>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</si>
  <si>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</si>
  <si>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</si>
  <si>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</si>
  <si>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</si>
  <si>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</si>
  <si>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</si>
  <si>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</si>
  <si>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</si>
  <si>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</si>
  <si>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</si>
  <si>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</si>
  <si>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</si>
  <si>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</si>
  <si>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</si>
  <si>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</si>
  <si>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</si>
  <si>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</si>
  <si>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</si>
  <si>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</si>
  <si>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</si>
  <si>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</si>
  <si>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</si>
  <si>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</si>
  <si>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</si>
  <si>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</si>
  <si>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</si>
  <si>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</si>
  <si>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</si>
  <si>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</si>
  <si>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</si>
  <si>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</si>
  <si>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</si>
  <si>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</si>
  <si>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</si>
  <si>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</si>
  <si>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</si>
  <si>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</si>
  <si>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</si>
  <si>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</si>
  <si>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</si>
  <si>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</si>
  <si>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</si>
  <si>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</si>
  <si>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</si>
  <si>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</si>
  <si>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（7月15日公表時点）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</si>
</sst>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41"/>
  <sheetViews>
    <sheetView workbookViewId="0">
      <pane ySplit="1" topLeftCell="A1253" activePane="bottomLeft" state="frozen"/>
      <selection activeCell="O1257" sqref="O1257:P1538"/>
      <selection pane="bottomLeft" activeCell="O1257" sqref="O1257:P1538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31666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18127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14439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25506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40142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7570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8316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95181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145626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181942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182377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198504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32103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21828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276832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245640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273309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18263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287813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36397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22835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7110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8015</v>
      </c>
      <c r="P1323" s="27">
        <v>786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9302</v>
      </c>
      <c r="P1326" s="27">
        <v>874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310750</v>
      </c>
      <c r="P1329" s="27">
        <v>70239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138305</v>
      </c>
      <c r="P1332" s="27">
        <v>51538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57863</v>
      </c>
      <c r="P1335" s="27">
        <v>6590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71284</v>
      </c>
      <c r="P1338" s="27">
        <v>7123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252545</v>
      </c>
      <c r="P1341" s="27">
        <v>90027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211337</v>
      </c>
      <c r="P1344" s="27">
        <v>111982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234576</v>
      </c>
      <c r="P1347" s="27">
        <v>138741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242537</v>
      </c>
      <c r="P1350" s="27">
        <v>164699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227177</v>
      </c>
      <c r="P1353" s="27">
        <v>177201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133741</v>
      </c>
      <c r="P1356" s="27">
        <v>26778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184463</v>
      </c>
      <c r="P1359" s="27">
        <v>18776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336203</v>
      </c>
      <c r="P1362" s="27">
        <v>256285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337079</v>
      </c>
      <c r="P1365" s="27">
        <v>208111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384020</v>
      </c>
      <c r="P1368" s="27">
        <v>233648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389384</v>
      </c>
      <c r="P1371" s="27">
        <v>130406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366973</v>
      </c>
      <c r="P1374" s="27">
        <v>191792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277435</v>
      </c>
      <c r="P1377" s="27">
        <v>36664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321882</v>
      </c>
      <c r="P1380" s="27">
        <v>22492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567936</v>
      </c>
      <c r="P1383" s="27">
        <v>202753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585380</v>
      </c>
      <c r="P1386" s="27">
        <v>61822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647218</v>
      </c>
      <c r="P1389" s="27">
        <v>60433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620731</v>
      </c>
      <c r="P1392" s="27">
        <v>100499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598868</v>
      </c>
      <c r="P1395" s="27">
        <v>115262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461909</v>
      </c>
      <c r="P1398" s="27">
        <v>54331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455575</v>
      </c>
      <c r="P1401" s="27">
        <v>63149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652468</v>
      </c>
      <c r="P1404" s="27">
        <v>228412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684340</v>
      </c>
      <c r="P1407" s="27">
        <v>195001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711248</v>
      </c>
      <c r="P1410" s="27">
        <v>216910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702175</v>
      </c>
      <c r="P1413" s="27">
        <v>210510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689045</v>
      </c>
      <c r="P1416" s="27">
        <v>202602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597527</v>
      </c>
      <c r="P1419" s="27">
        <v>120139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551294</v>
      </c>
      <c r="P1422" s="27">
        <v>176418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742643</v>
      </c>
      <c r="P1425" s="27">
        <v>309265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761014</v>
      </c>
      <c r="P1428" s="27">
        <v>302918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740407</v>
      </c>
      <c r="P1431" s="27">
        <v>364418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712028</v>
      </c>
      <c r="P1434" s="27">
        <v>362422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719070</v>
      </c>
      <c r="P1437" s="27">
        <v>337962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633740</v>
      </c>
      <c r="P1440" s="27">
        <v>263434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582048</v>
      </c>
      <c r="P1443" s="27">
        <v>311005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662412</v>
      </c>
      <c r="P1446" s="27">
        <v>515226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657956</v>
      </c>
      <c r="P1449" s="27">
        <v>523649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643280</v>
      </c>
      <c r="P1452" s="27">
        <v>577216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658327</v>
      </c>
      <c r="P1455" s="27">
        <v>570723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632625</v>
      </c>
      <c r="P1458" s="27">
        <v>541798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626432</v>
      </c>
      <c r="P1461" s="27">
        <v>424164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628600</v>
      </c>
      <c r="P1464" s="27">
        <v>430168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675173</v>
      </c>
      <c r="P1467" s="27">
        <v>603558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663995</v>
      </c>
      <c r="P1470" s="27">
        <v>621862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670312</v>
      </c>
      <c r="P1473" s="27">
        <v>655531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649073</v>
      </c>
      <c r="P1476" s="27">
        <v>662443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653735</v>
      </c>
      <c r="P1479" s="27">
        <v>685500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638781</v>
      </c>
      <c r="P1482" s="27">
        <v>565210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675661</v>
      </c>
      <c r="P1485" s="27">
        <v>526585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626588</v>
      </c>
      <c r="P1488" s="27">
        <v>685310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621746</v>
      </c>
      <c r="P1491" s="27">
        <v>713583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631200</v>
      </c>
      <c r="P1494" s="27">
        <v>701083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438875</v>
      </c>
      <c r="P1497" s="27">
        <v>660914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369658</v>
      </c>
      <c r="P1500" s="27">
        <v>661407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652237</v>
      </c>
      <c r="P1503" s="27">
        <v>580488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651502</v>
      </c>
      <c r="P1506" s="27">
        <v>524741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677222</v>
      </c>
      <c r="P1509" s="27">
        <v>602951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684024</v>
      </c>
      <c r="P1512" s="27">
        <v>598176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698844</v>
      </c>
      <c r="P1515" s="27">
        <v>567918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669943</v>
      </c>
      <c r="P1518" s="27">
        <v>559646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623702</v>
      </c>
      <c r="P1521" s="27">
        <v>529440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652217</v>
      </c>
      <c r="P1524" s="27">
        <v>530051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494863</v>
      </c>
      <c r="P1527" s="27">
        <v>541498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509641</v>
      </c>
      <c r="P1530" s="27">
        <v>537241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468303</v>
      </c>
      <c r="P1533" s="27">
        <v>480532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365022</v>
      </c>
      <c r="P1536" s="27">
        <v>396611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>
        <v>0</v>
      </c>
      <c r="P1539">
        <v>0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>
        <v>0</v>
      </c>
      <c r="P1540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>
        <v>0</v>
      </c>
      <c r="P154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749"/>
  <sheetViews>
    <sheetView workbookViewId="0">
      <pane xSplit="1" ySplit="1" topLeftCell="B22738" activePane="bottomRight" state="frozen"/>
      <selection activeCell="O1257" sqref="O1257:P1538"/>
      <selection pane="topRight" activeCell="O1257" sqref="O1257:P1538"/>
      <selection pane="bottomLeft" activeCell="O1257" sqref="O1257:P1538"/>
      <selection pane="bottomRight" activeCell="O1257" sqref="O1257:P153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44392</v>
      </c>
      <c r="B3" s="26" t="s">
        <v>153</v>
      </c>
      <c r="C3" s="26">
        <f>IF(D21="", "", D21)</f>
        <v>824474</v>
      </c>
      <c r="D3" s="26">
        <f>IF(C21="", "", C21)</f>
        <v>16488531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20047</v>
      </c>
      <c r="I3" s="26" t="str">
        <f t="shared" si="1"/>
        <v/>
      </c>
      <c r="J3" s="26">
        <f t="shared" si="1"/>
        <v>396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788604</v>
      </c>
      <c r="N3" s="26">
        <f t="shared" si="2"/>
        <v>14985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44392</v>
      </c>
      <c r="B4" s="26" t="s">
        <v>154</v>
      </c>
      <c r="C4" s="26">
        <f>IF(D22="", "", D22)</f>
        <v>3283</v>
      </c>
      <c r="D4" s="26">
        <f>IF(C22="", "", C22)</f>
        <v>816661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3132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15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16488531</v>
      </c>
      <c r="D12" s="46">
        <v>824474</v>
      </c>
      <c r="E12" s="46">
        <v>20047</v>
      </c>
      <c r="F12" s="46">
        <v>396</v>
      </c>
      <c r="G12" s="46">
        <v>788604</v>
      </c>
      <c r="H12" s="46">
        <v>14985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816661</v>
      </c>
      <c r="D13" s="46">
        <v>3283</v>
      </c>
      <c r="E13" s="46">
        <v>146</v>
      </c>
      <c r="F13" s="46">
        <v>0</v>
      </c>
      <c r="G13" s="46">
        <v>3132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17306021</v>
      </c>
      <c r="D15" s="45">
        <f t="shared" si="3"/>
        <v>827772</v>
      </c>
      <c r="E15" s="45">
        <f t="shared" si="3"/>
        <v>20193</v>
      </c>
      <c r="F15" s="45">
        <f t="shared" si="3"/>
        <v>396</v>
      </c>
      <c r="G15" s="45">
        <f t="shared" si="3"/>
        <v>791751</v>
      </c>
      <c r="H15" s="45">
        <f t="shared" si="3"/>
        <v>14990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16488531</v>
      </c>
      <c r="D21" s="28">
        <f t="shared" si="4"/>
        <v>824474</v>
      </c>
      <c r="E21" s="3"/>
      <c r="F21" s="3"/>
      <c r="G21" s="3"/>
      <c r="H21" s="3"/>
      <c r="I21" s="28">
        <f>E12</f>
        <v>20047</v>
      </c>
      <c r="J21" s="3"/>
      <c r="K21" s="28">
        <f>F12</f>
        <v>396</v>
      </c>
      <c r="L21" s="3"/>
      <c r="M21" s="3"/>
      <c r="N21" s="16">
        <f>G21</f>
        <v>0</v>
      </c>
      <c r="O21" s="28">
        <f t="shared" ref="O21:P23" si="5">G12</f>
        <v>788604</v>
      </c>
      <c r="P21" s="28">
        <f t="shared" si="5"/>
        <v>14985</v>
      </c>
    </row>
    <row r="22" spans="1:16" x14ac:dyDescent="0.55000000000000004">
      <c r="B22" s="26" t="s">
        <v>167</v>
      </c>
      <c r="C22" s="28">
        <f t="shared" si="4"/>
        <v>816661</v>
      </c>
      <c r="D22" s="28">
        <f t="shared" si="4"/>
        <v>3283</v>
      </c>
      <c r="E22" s="3"/>
      <c r="F22" s="3"/>
      <c r="G22" s="3"/>
      <c r="H22" s="3"/>
      <c r="I22" s="28">
        <f>E13</f>
        <v>146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3132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17306021</v>
      </c>
      <c r="D24" s="26">
        <f t="shared" si="6"/>
        <v>827772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20193</v>
      </c>
      <c r="J24" s="26">
        <f t="shared" si="6"/>
        <v>0</v>
      </c>
      <c r="K24" s="26">
        <f t="shared" si="6"/>
        <v>396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791751</v>
      </c>
      <c r="P24" s="26">
        <f t="shared" si="6"/>
        <v>14990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14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44391</v>
      </c>
      <c r="C5" s="30" t="s">
        <v>7</v>
      </c>
      <c r="D5" s="40">
        <f>IFERROR(INT(TRIM(SUBSTITUTE(VLOOKUP($A5&amp;"*",各都道府県の状況!$A:$I,D$3,FALSE), "※5", ""))), "")</f>
        <v>42010</v>
      </c>
      <c r="E5" s="40">
        <f>IFERROR(INT(TRIM(SUBSTITUTE(VLOOKUP($A5&amp;"*",各都道府県の状況!$A:$I,E$3,FALSE), "※5", ""))), "")</f>
        <v>809605</v>
      </c>
      <c r="F5" s="40">
        <f>IFERROR(INT(TRIM(SUBSTITUTE(VLOOKUP($A5&amp;"*",各都道府県の状況!$A:$I,F$3,FALSE), "※5", ""))), "")</f>
        <v>39961</v>
      </c>
      <c r="G5" s="40">
        <f>IFERROR(INT(TRIM(SUBSTITUTE(VLOOKUP($A5&amp;"*",各都道府県の状況!$A:$I,G$3,FALSE), "※5", ""))), "")</f>
        <v>1413</v>
      </c>
      <c r="H5" s="40">
        <f>IFERROR(INT(TRIM(SUBSTITUTE(VLOOKUP($A5&amp;"*",各都道府県の状況!$A:$I,H$3,FALSE), "※5", ""))), "")</f>
        <v>621</v>
      </c>
      <c r="I5" s="40">
        <f>IFERROR(INT(TRIM(SUBSTITUTE(VLOOKUP($A5&amp;"*",各都道府県の状況!$A:$I,I$3,FALSE), "※5", ""))), "")</f>
        <v>11</v>
      </c>
      <c r="J5" s="2"/>
    </row>
    <row r="6" spans="1:10" x14ac:dyDescent="0.55000000000000004">
      <c r="A6" s="12" t="s">
        <v>182</v>
      </c>
      <c r="B6" s="13">
        <f t="shared" si="0"/>
        <v>44391</v>
      </c>
      <c r="C6" s="30" t="s">
        <v>11</v>
      </c>
      <c r="D6" s="40">
        <f>IFERROR(INT(TRIM(SUBSTITUTE(VLOOKUP($A6&amp;"*",各都道府県の状況!$A:$I,D$3,FALSE), "※5", ""))), "")</f>
        <v>2554</v>
      </c>
      <c r="E6" s="40">
        <f>IFERROR(INT(TRIM(SUBSTITUTE(VLOOKUP($A6&amp;"*",各都道府県の状況!$A:$I,E$3,FALSE), "※5", ""))), "")</f>
        <v>53220</v>
      </c>
      <c r="F6" s="40">
        <f>IFERROR(INT(TRIM(SUBSTITUTE(VLOOKUP($A6&amp;"*",各都道府県の状況!$A:$I,F$3,FALSE), "※5", ""))), "")</f>
        <v>2495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28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44391</v>
      </c>
      <c r="C7" s="30" t="s">
        <v>12</v>
      </c>
      <c r="D7" s="40">
        <f>IFERROR(INT(TRIM(SUBSTITUTE(VLOOKUP($A7&amp;"*",各都道府県の状況!$A:$I,D$3,FALSE), "※5", ""))), "")</f>
        <v>1820</v>
      </c>
      <c r="E7" s="40">
        <f>IFERROR(INT(TRIM(SUBSTITUTE(VLOOKUP($A7&amp;"*",各都道府県の状況!$A:$I,E$3,FALSE), "※5", ""))), "")</f>
        <v>89791</v>
      </c>
      <c r="F7" s="40">
        <f>IFERROR(INT(TRIM(SUBSTITUTE(VLOOKUP($A7&amp;"*",各都道府県の状況!$A:$I,F$3,FALSE), "※5", ""))), "")</f>
        <v>1670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103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44391</v>
      </c>
      <c r="C8" s="30" t="s">
        <v>13</v>
      </c>
      <c r="D8" s="40">
        <f>IFERROR(INT(TRIM(SUBSTITUTE(VLOOKUP($A8&amp;"*",各都道府県の状況!$A:$I,D$3,FALSE), "※5", ""))), "")</f>
        <v>9403</v>
      </c>
      <c r="E8" s="40">
        <f>IFERROR(INT(TRIM(SUBSTITUTE(VLOOKUP($A8&amp;"*",各都道府県の状況!$A:$I,E$3,FALSE), "※5", ""))), "")</f>
        <v>164378</v>
      </c>
      <c r="F8" s="40">
        <f>IFERROR(INT(TRIM(SUBSTITUTE(VLOOKUP($A8&amp;"*",各都道府県の状況!$A:$I,F$3,FALSE), "※5", ""))), "")</f>
        <v>9099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185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44391</v>
      </c>
      <c r="C9" s="30" t="s">
        <v>14</v>
      </c>
      <c r="D9" s="40">
        <f>IFERROR(INT(TRIM(SUBSTITUTE(VLOOKUP($A9&amp;"*",各都道府県の状況!$A:$I,D$3,FALSE), "※5", ""))), "")</f>
        <v>950</v>
      </c>
      <c r="E9" s="40">
        <f>IFERROR(INT(TRIM(SUBSTITUTE(VLOOKUP($A9&amp;"*",各都道府県の状況!$A:$I,E$3,FALSE), "※5", ""))), "")</f>
        <v>16395</v>
      </c>
      <c r="F9" s="40">
        <f>IFERROR(INT(TRIM(SUBSTITUTE(VLOOKUP($A9&amp;"*",各都道府県の状況!$A:$I,F$3,FALSE), "※5", ""))), "")</f>
        <v>891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39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44391</v>
      </c>
      <c r="C10" s="30" t="s">
        <v>15</v>
      </c>
      <c r="D10" s="40">
        <f>IFERROR(INT(TRIM(SUBSTITUTE(VLOOKUP($A10&amp;"*",各都道府県の状況!$A:$I,D$3,FALSE), "※5", ""))), "")</f>
        <v>2072</v>
      </c>
      <c r="E10" s="40">
        <f>IFERROR(INT(TRIM(SUBSTITUTE(VLOOKUP($A10&amp;"*",各都道府県の状況!$A:$I,E$3,FALSE), "※5", ""))), "")</f>
        <v>68402</v>
      </c>
      <c r="F10" s="40">
        <f>IFERROR(INT(TRIM(SUBSTITUTE(VLOOKUP($A10&amp;"*",各都道府県の状況!$A:$I,F$3,FALSE), "※5", ""))), "")</f>
        <v>1978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47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44391</v>
      </c>
      <c r="C11" s="30" t="s">
        <v>16</v>
      </c>
      <c r="D11" s="40">
        <f>IFERROR(INT(TRIM(SUBSTITUTE(VLOOKUP($A11&amp;"*",各都道府県の状況!$A:$I,D$3,FALSE), "※5", ""))), "")</f>
        <v>5124</v>
      </c>
      <c r="E11" s="40">
        <f>IFERROR(INT(TRIM(SUBSTITUTE(VLOOKUP($A11&amp;"*",各都道府県の状況!$A:$I,E$3,FALSE), "※5", ""))), "")</f>
        <v>293684</v>
      </c>
      <c r="F11" s="40">
        <f>IFERROR(INT(TRIM(SUBSTITUTE(VLOOKUP($A11&amp;"*",各都道府県の状況!$A:$I,F$3,FALSE), "※5", ""))), "")</f>
        <v>4794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169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44391</v>
      </c>
      <c r="C12" s="30" t="s">
        <v>17</v>
      </c>
      <c r="D12" s="40">
        <f>IFERROR(INT(TRIM(SUBSTITUTE(VLOOKUP($A12&amp;"*",各都道府県の状況!$A:$I,D$3,FALSE), "※5", ""))), "")</f>
        <v>10930</v>
      </c>
      <c r="E12" s="40">
        <f>IFERROR(INT(TRIM(SUBSTITUTE(VLOOKUP($A12&amp;"*",各都道府県の状況!$A:$I,E$3,FALSE), "※5", ""))), "")</f>
        <v>34131</v>
      </c>
      <c r="F12" s="40">
        <f>IFERROR(INT(TRIM(SUBSTITUTE(VLOOKUP($A12&amp;"*",各都道府県の状況!$A:$I,F$3,FALSE), "※5", ""))), "")</f>
        <v>10478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286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44391</v>
      </c>
      <c r="C13" s="30" t="s">
        <v>18</v>
      </c>
      <c r="D13" s="40">
        <f>IFERROR(INT(TRIM(SUBSTITUTE(VLOOKUP($A13&amp;"*",各都道府県の状況!$A:$I,D$3,FALSE), "※5", ""))), "")</f>
        <v>7298</v>
      </c>
      <c r="E13" s="40">
        <f>IFERROR(INT(TRIM(SUBSTITUTE(VLOOKUP($A13&amp;"*",各都道府県の状況!$A:$I,E$3,FALSE), "※5", ""))), "")</f>
        <v>314332</v>
      </c>
      <c r="F13" s="40">
        <f>IFERROR(INT(TRIM(SUBSTITUTE(VLOOKUP($A13&amp;"*",各都道府県の状況!$A:$I,F$3,FALSE), "※5", ""))), "")</f>
        <v>7042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174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44391</v>
      </c>
      <c r="C14" s="30" t="s">
        <v>19</v>
      </c>
      <c r="D14" s="40">
        <f>IFERROR(INT(TRIM(SUBSTITUTE(VLOOKUP($A14&amp;"*",各都道府県の状況!$A:$I,D$3,FALSE), "※5", ""))), "")</f>
        <v>8106</v>
      </c>
      <c r="E14" s="40">
        <f>IFERROR(INT(TRIM(SUBSTITUTE(VLOOKUP($A14&amp;"*",各都道府県の状況!$A:$I,E$3,FALSE), "※5", ""))), "")</f>
        <v>202122</v>
      </c>
      <c r="F14" s="40">
        <f>IFERROR(INT(TRIM(SUBSTITUTE(VLOOKUP($A14&amp;"*",各都道府県の状況!$A:$I,F$3,FALSE), "※5", ""))), "")</f>
        <v>7892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60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44391</v>
      </c>
      <c r="C15" s="30" t="s">
        <v>20</v>
      </c>
      <c r="D15" s="40">
        <f>IFERROR(INT(TRIM(SUBSTITUTE(VLOOKUP($A15&amp;"*",各都道府県の状況!$A:$I,D$3,FALSE), "※5", ""))), "")</f>
        <v>48460</v>
      </c>
      <c r="E15" s="40">
        <f>IFERROR(INT(TRIM(SUBSTITUTE(VLOOKUP($A15&amp;"*",各都道府県の状況!$A:$I,E$3,FALSE), "※5", ""))), "")</f>
        <v>1012133</v>
      </c>
      <c r="F15" s="40">
        <f>IFERROR(INT(TRIM(SUBSTITUTE(VLOOKUP($A15&amp;"*",各都道府県の状況!$A:$I,F$3,FALSE), "※5", ""))), "")</f>
        <v>45895</v>
      </c>
      <c r="G15" s="40">
        <f>IFERROR(INT(TRIM(SUBSTITUTE(VLOOKUP($A15&amp;"*",各都道府県の状況!$A:$I,G$3,FALSE), "※5", ""))), "")</f>
        <v>840</v>
      </c>
      <c r="H15" s="40">
        <f>IFERROR(INT(TRIM(SUBSTITUTE(VLOOKUP($A15&amp;"*",各都道府県の状況!$A:$I,H$3,FALSE), "※5", ""))), "")</f>
        <v>1725</v>
      </c>
      <c r="I15" s="40">
        <f>IFERROR(INT(TRIM(SUBSTITUTE(VLOOKUP($A15&amp;"*",各都道府県の状況!$A:$I,I$3,FALSE), "※5", ""))), "")</f>
        <v>25</v>
      </c>
    </row>
    <row r="16" spans="1:10" x14ac:dyDescent="0.55000000000000004">
      <c r="A16" s="12" t="s">
        <v>192</v>
      </c>
      <c r="B16" s="13">
        <f t="shared" si="0"/>
        <v>44391</v>
      </c>
      <c r="C16" s="30" t="s">
        <v>21</v>
      </c>
      <c r="D16" s="40">
        <f>IFERROR(INT(TRIM(SUBSTITUTE(VLOOKUP($A16&amp;"*",各都道府県の状況!$A:$I,D$3,FALSE), "※5", ""))), "")</f>
        <v>42546</v>
      </c>
      <c r="E16" s="40">
        <f>IFERROR(INT(TRIM(SUBSTITUTE(VLOOKUP($A16&amp;"*",各都道府県の状況!$A:$I,E$3,FALSE), "※5", ""))), "")</f>
        <v>726400</v>
      </c>
      <c r="F16" s="40">
        <f>IFERROR(INT(TRIM(SUBSTITUTE(VLOOKUP($A16&amp;"*",各都道府県の状況!$A:$I,F$3,FALSE), "※5", ""))), "")</f>
        <v>40352</v>
      </c>
      <c r="G16" s="40">
        <f>IFERROR(INT(TRIM(SUBSTITUTE(VLOOKUP($A16&amp;"*",各都道府県の状況!$A:$I,G$3,FALSE), "※5", ""))), "")</f>
        <v>718</v>
      </c>
      <c r="H16" s="40">
        <f>IFERROR(INT(TRIM(SUBSTITUTE(VLOOKUP($A16&amp;"*",各都道府県の状況!$A:$I,H$3,FALSE), "※5", ""))), "")</f>
        <v>1476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44391</v>
      </c>
      <c r="C17" s="30" t="s">
        <v>22</v>
      </c>
      <c r="D17" s="40">
        <f>IFERROR(INT(TRIM(SUBSTITUTE(VLOOKUP($A17&amp;"*",各都道府県の状況!$A:$I,D$3,FALSE), "※5", ""))), "")</f>
        <v>184119</v>
      </c>
      <c r="E17" s="40">
        <f>IFERROR(INT(TRIM(SUBSTITUTE(VLOOKUP($A17&amp;"*",各都道府県の状況!$A:$I,E$3,FALSE), "※5", ""))), "")</f>
        <v>2642351</v>
      </c>
      <c r="F17" s="40">
        <f>IFERROR(INT(TRIM(SUBSTITUTE(VLOOKUP($A17&amp;"*",各都道府県の状況!$A:$I,F$3,FALSE), "※5", ""))), "")</f>
        <v>174993</v>
      </c>
      <c r="G17" s="40">
        <f>IFERROR(INT(TRIM(SUBSTITUTE(VLOOKUP($A17&amp;"*",各都道府県の状況!$A:$I,G$3,FALSE), "※5", ""))), "")</f>
        <v>2262</v>
      </c>
      <c r="H17" s="40">
        <f>IFERROR(INT(TRIM(SUBSTITUTE(VLOOKUP($A17&amp;"*",各都道府県の状況!$A:$I,H$3,FALSE), "※5", ""))), "")</f>
        <v>6864</v>
      </c>
      <c r="I17" s="40">
        <f>IFERROR(INT(TRIM(SUBSTITUTE(VLOOKUP($A17&amp;"*",各都道府県の状況!$A:$I,I$3,FALSE), "※5", ""))), "")</f>
        <v>54</v>
      </c>
    </row>
    <row r="18" spans="1:9" x14ac:dyDescent="0.55000000000000004">
      <c r="A18" s="12" t="s">
        <v>194</v>
      </c>
      <c r="B18" s="13">
        <f t="shared" si="0"/>
        <v>44391</v>
      </c>
      <c r="C18" s="30" t="s">
        <v>23</v>
      </c>
      <c r="D18" s="40">
        <f>IFERROR(INT(TRIM(SUBSTITUTE(VLOOKUP($A18&amp;"*",各都道府県の状況!$A:$I,D$3,FALSE), "※5", ""))), "")</f>
        <v>71265</v>
      </c>
      <c r="E18" s="40">
        <f>IFERROR(INT(TRIM(SUBSTITUTE(VLOOKUP($A18&amp;"*",各都道府県の状況!$A:$I,E$3,FALSE), "※5", ""))), "")</f>
        <v>1091507</v>
      </c>
      <c r="F18" s="40">
        <f>IFERROR(INT(TRIM(SUBSTITUTE(VLOOKUP($A18&amp;"*",各都道府県の状況!$A:$I,F$3,FALSE), "※5", ""))), "")</f>
        <v>67797</v>
      </c>
      <c r="G18" s="40">
        <f>IFERROR(INT(TRIM(SUBSTITUTE(VLOOKUP($A18&amp;"*",各都道府県の状況!$A:$I,G$3,FALSE), "※5", ""))), "")</f>
        <v>966</v>
      </c>
      <c r="H18" s="40">
        <f>IFERROR(INT(TRIM(SUBSTITUTE(VLOOKUP($A18&amp;"*",各都道府県の状況!$A:$I,H$3,FALSE), "※5", ""))), "")</f>
        <v>2502</v>
      </c>
      <c r="I18" s="40">
        <f>IFERROR(INT(TRIM(SUBSTITUTE(VLOOKUP($A18&amp;"*",各都道府県の状況!$A:$I,I$3,FALSE), "※5", ""))), "")</f>
        <v>37</v>
      </c>
    </row>
    <row r="19" spans="1:9" x14ac:dyDescent="0.55000000000000004">
      <c r="A19" s="12" t="s">
        <v>195</v>
      </c>
      <c r="B19" s="13">
        <f t="shared" si="0"/>
        <v>44391</v>
      </c>
      <c r="C19" s="30" t="s">
        <v>24</v>
      </c>
      <c r="D19" s="40">
        <f>IFERROR(INT(TRIM(SUBSTITUTE(VLOOKUP($A19&amp;"*",各都道府県の状況!$A:$I,D$3,FALSE), "※5", ""))), "")</f>
        <v>3515</v>
      </c>
      <c r="E19" s="40">
        <f>IFERROR(INT(TRIM(SUBSTITUTE(VLOOKUP($A19&amp;"*",各都道府県の状況!$A:$I,E$3,FALSE), "※5", ""))), "")</f>
        <v>180217</v>
      </c>
      <c r="F19" s="40">
        <f>IFERROR(INT(TRIM(SUBSTITUTE(VLOOKUP($A19&amp;"*",各都道府県の状況!$A:$I,F$3,FALSE), "※5", ""))), "")</f>
        <v>3370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91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44391</v>
      </c>
      <c r="C20" s="30" t="s">
        <v>25</v>
      </c>
      <c r="D20" s="40">
        <f>IFERROR(INT(TRIM(SUBSTITUTE(VLOOKUP($A20&amp;"*",各都道府県の状況!$A:$I,D$3,FALSE), "※5", ""))), "")</f>
        <v>2068</v>
      </c>
      <c r="E20" s="40">
        <f>IFERROR(INT(TRIM(SUBSTITUTE(VLOOKUP($A20&amp;"*",各都道府県の状況!$A:$I,E$3,FALSE), "※5", ""))), "")</f>
        <v>77309</v>
      </c>
      <c r="F20" s="40">
        <f>IFERROR(INT(TRIM(SUBSTITUTE(VLOOKUP($A20&amp;"*",各都道府県の状況!$A:$I,F$3,FALSE), "※5", ""))), "")</f>
        <v>2004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26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44391</v>
      </c>
      <c r="C21" s="30" t="s">
        <v>26</v>
      </c>
      <c r="D21" s="40">
        <f>IFERROR(INT(TRIM(SUBSTITUTE(VLOOKUP($A21&amp;"*",各都道府県の状況!$A:$I,D$3,FALSE), "※5", ""))), "")</f>
        <v>4094</v>
      </c>
      <c r="E21" s="40">
        <f>IFERROR(INT(TRIM(SUBSTITUTE(VLOOKUP($A21&amp;"*",各都道府県の状況!$A:$I,E$3,FALSE), "※5", ""))), "")</f>
        <v>127358</v>
      </c>
      <c r="F21" s="40">
        <f>IFERROR(INT(TRIM(SUBSTITUTE(VLOOKUP($A21&amp;"*",各都道府県の状況!$A:$I,F$3,FALSE), "※5", ""))), "")</f>
        <v>3834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141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44391</v>
      </c>
      <c r="C22" s="30" t="s">
        <v>27</v>
      </c>
      <c r="D22" s="40">
        <f>IFERROR(INT(TRIM(SUBSTITUTE(VLOOKUP($A22&amp;"*",各都道府県の状況!$A:$I,D$3,FALSE), "※5", ""))), "")</f>
        <v>1403</v>
      </c>
      <c r="E22" s="40">
        <f>IFERROR(INT(TRIM(SUBSTITUTE(VLOOKUP($A22&amp;"*",各都道府県の状況!$A:$I,E$3,FALSE), "※5", ""))), "")</f>
        <v>73603</v>
      </c>
      <c r="F22" s="40">
        <f>IFERROR(INT(TRIM(SUBSTITUTE(VLOOKUP($A22&amp;"*",各都道府県の状況!$A:$I,F$3,FALSE), "※5", ""))), "")</f>
        <v>1287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81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44391</v>
      </c>
      <c r="C23" s="30" t="s">
        <v>28</v>
      </c>
      <c r="D23" s="40">
        <f>IFERROR(INT(TRIM(SUBSTITUTE(VLOOKUP($A23&amp;"*",各都道府県の状況!$A:$I,D$3,FALSE), "※5", ""))), "")</f>
        <v>2173</v>
      </c>
      <c r="E23" s="40">
        <f>IFERROR(INT(TRIM(SUBSTITUTE(VLOOKUP($A23&amp;"*",各都道府県の状況!$A:$I,E$3,FALSE), "※5", ""))), "")</f>
        <v>62325</v>
      </c>
      <c r="F23" s="40">
        <f>IFERROR(INT(TRIM(SUBSTITUTE(VLOOKUP($A23&amp;"*",各都道府県の状況!$A:$I,F$3,FALSE), "※5", ""))), "")</f>
        <v>2097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55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44391</v>
      </c>
      <c r="C24" s="30" t="s">
        <v>29</v>
      </c>
      <c r="D24" s="40">
        <f>IFERROR(INT(TRIM(SUBSTITUTE(VLOOKUP($A24&amp;"*",各都道府県の状況!$A:$I,D$3,FALSE), "※5", ""))), "")</f>
        <v>5070</v>
      </c>
      <c r="E24" s="40">
        <f>IFERROR(INT(TRIM(SUBSTITUTE(VLOOKUP($A24&amp;"*",各都道府県の状況!$A:$I,E$3,FALSE), "※5", ""))), "")</f>
        <v>215034</v>
      </c>
      <c r="F24" s="40">
        <f>IFERROR(INT(TRIM(SUBSTITUTE(VLOOKUP($A24&amp;"*",各都道府県の状況!$A:$I,F$3,FALSE), "※5", ""))), "")</f>
        <v>5018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34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44391</v>
      </c>
      <c r="C25" s="30" t="s">
        <v>30</v>
      </c>
      <c r="D25" s="40">
        <f>IFERROR(INT(TRIM(SUBSTITUTE(VLOOKUP($A25&amp;"*",各都道府県の状況!$A:$I,D$3,FALSE), "※5", ""))), "")</f>
        <v>9530</v>
      </c>
      <c r="E25" s="40">
        <f>IFERROR(INT(TRIM(SUBSTITUTE(VLOOKUP($A25&amp;"*",各都道府県の状況!$A:$I,E$3,FALSE), "※5", ""))), "")</f>
        <v>281051</v>
      </c>
      <c r="F25" s="40">
        <f>IFERROR(INT(TRIM(SUBSTITUTE(VLOOKUP($A25&amp;"*",各都道府県の状況!$A:$I,F$3,FALSE), "※5", ""))), "")</f>
        <v>9267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76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44391</v>
      </c>
      <c r="C26" s="30" t="s">
        <v>31</v>
      </c>
      <c r="D26" s="40">
        <f>IFERROR(INT(TRIM(SUBSTITUTE(VLOOKUP($A26&amp;"*",各都道府県の状況!$A:$I,D$3,FALSE), "※5", ""))), "")</f>
        <v>9698</v>
      </c>
      <c r="E26" s="40">
        <f>IFERROR(INT(TRIM(SUBSTITUTE(VLOOKUP($A26&amp;"*",各都道府県の状況!$A:$I,E$3,FALSE), "※5", ""))), "")</f>
        <v>426424</v>
      </c>
      <c r="F26" s="40">
        <f>IFERROR(INT(TRIM(SUBSTITUTE(VLOOKUP($A26&amp;"*",各都道府県の状況!$A:$I,F$3,FALSE), "※5", ""))), "")</f>
        <v>9189</v>
      </c>
      <c r="G26" s="40">
        <f>IFERROR(INT(TRIM(SUBSTITUTE(VLOOKUP($A26&amp;"*",各都道府県の状況!$A:$I,G$3,FALSE), "※5", ""))), "")</f>
        <v>153</v>
      </c>
      <c r="H26" s="40">
        <f>IFERROR(INT(TRIM(SUBSTITUTE(VLOOKUP($A26&amp;"*",各都道府県の状況!$A:$I,H$3,FALSE), "※5", ""))), "")</f>
        <v>356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44391</v>
      </c>
      <c r="C27" s="30" t="s">
        <v>32</v>
      </c>
      <c r="D27" s="40">
        <f>IFERROR(INT(TRIM(SUBSTITUTE(VLOOKUP($A27&amp;"*",各都道府県の状況!$A:$I,D$3,FALSE), "※5", ""))), "")</f>
        <v>51735</v>
      </c>
      <c r="E27" s="40">
        <f>IFERROR(INT(TRIM(SUBSTITUTE(VLOOKUP($A27&amp;"*",各都道府県の状況!$A:$I,E$3,FALSE), "※5", ""))), "")</f>
        <v>869436</v>
      </c>
      <c r="F27" s="40">
        <f>IFERROR(INT(TRIM(SUBSTITUTE(VLOOKUP($A27&amp;"*",各都道府県の状況!$A:$I,F$3,FALSE), "※5", ""))), "")</f>
        <v>50072</v>
      </c>
      <c r="G27" s="40">
        <f>IFERROR(INT(TRIM(SUBSTITUTE(VLOOKUP($A27&amp;"*",各都道府県の状況!$A:$I,G$3,FALSE), "※5", ""))), "")</f>
        <v>987</v>
      </c>
      <c r="H27" s="40">
        <f>IFERROR(INT(TRIM(SUBSTITUTE(VLOOKUP($A27&amp;"*",各都道府県の状況!$A:$I,H$3,FALSE), "※5", ""))), "")</f>
        <v>676</v>
      </c>
      <c r="I27" s="40">
        <f>IFERROR(INT(TRIM(SUBSTITUTE(VLOOKUP($A27&amp;"*",各都道府県の状況!$A:$I,I$3,FALSE), "※5", ""))), "")</f>
        <v>13</v>
      </c>
    </row>
    <row r="28" spans="1:9" x14ac:dyDescent="0.55000000000000004">
      <c r="A28" s="12" t="s">
        <v>204</v>
      </c>
      <c r="B28" s="13">
        <f t="shared" si="0"/>
        <v>44391</v>
      </c>
      <c r="C28" s="30" t="s">
        <v>33</v>
      </c>
      <c r="D28" s="40">
        <f>IFERROR(INT(TRIM(SUBSTITUTE(VLOOKUP($A28&amp;"*",各都道府県の状況!$A:$I,D$3,FALSE), "※5", ""))), "")</f>
        <v>5392</v>
      </c>
      <c r="E28" s="40">
        <f>IFERROR(INT(TRIM(SUBSTITUTE(VLOOKUP($A28&amp;"*",各都道府県の状況!$A:$I,E$3,FALSE), "※5", ""))), "")</f>
        <v>148938</v>
      </c>
      <c r="F28" s="40">
        <f>IFERROR(INT(TRIM(SUBSTITUTE(VLOOKUP($A28&amp;"*",各都道府県の状況!$A:$I,F$3,FALSE), "※5", ""))), "")</f>
        <v>5298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120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44391</v>
      </c>
      <c r="C29" s="30" t="s">
        <v>34</v>
      </c>
      <c r="D29" s="40">
        <f>IFERROR(INT(TRIM(SUBSTITUTE(VLOOKUP($A29&amp;"*",各都道府県の状況!$A:$I,D$3,FALSE), "※5", ""))), "")</f>
        <v>5651</v>
      </c>
      <c r="E29" s="40">
        <f>IFERROR(INT(TRIM(SUBSTITUTE(VLOOKUP($A29&amp;"*",各都道府県の状況!$A:$I,E$3,FALSE), "※5", ""))), "")</f>
        <v>159859</v>
      </c>
      <c r="F29" s="40">
        <f>IFERROR(INT(TRIM(SUBSTITUTE(VLOOKUP($A29&amp;"*",各都道府県の状況!$A:$I,F$3,FALSE), "※5", ""))), "")</f>
        <v>5475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86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44391</v>
      </c>
      <c r="C30" s="30" t="s">
        <v>35</v>
      </c>
      <c r="D30" s="40">
        <f>IFERROR(INT(TRIM(SUBSTITUTE(VLOOKUP($A30&amp;"*",各都道府県の状況!$A:$I,D$3,FALSE), "※5", ""))), "")</f>
        <v>16896</v>
      </c>
      <c r="E30" s="40">
        <f>IFERROR(INT(TRIM(SUBSTITUTE(VLOOKUP($A30&amp;"*",各都道府県の状況!$A:$I,E$3,FALSE), "※5", ""))), "")</f>
        <v>294127</v>
      </c>
      <c r="F30" s="40">
        <f>IFERROR(INT(TRIM(SUBSTITUTE(VLOOKUP($A30&amp;"*",各都道府県の状況!$A:$I,F$3,FALSE), "※5", ""))), "")</f>
        <v>16422</v>
      </c>
      <c r="G30" s="40">
        <f>IFERROR(INT(TRIM(SUBSTITUTE(VLOOKUP($A30&amp;"*",各都道府県の状況!$A:$I,G$3,FALSE), "※5", ""))), "")</f>
        <v>247</v>
      </c>
      <c r="H30" s="40">
        <f>IFERROR(INT(TRIM(SUBSTITUTE(VLOOKUP($A30&amp;"*",各都道府県の状況!$A:$I,H$3,FALSE), "※5", ""))), "")</f>
        <v>181</v>
      </c>
      <c r="I30" s="40">
        <f>IFERROR(INT(TRIM(SUBSTITUTE(VLOOKUP($A30&amp;"*",各都道府県の状況!$A:$I,I$3,FALSE), "※5", ""))), "")</f>
        <v>4</v>
      </c>
    </row>
    <row r="31" spans="1:9" x14ac:dyDescent="0.55000000000000004">
      <c r="A31" s="12" t="s">
        <v>207</v>
      </c>
      <c r="B31" s="13">
        <f t="shared" si="0"/>
        <v>44391</v>
      </c>
      <c r="C31" s="30" t="s">
        <v>36</v>
      </c>
      <c r="D31" s="40">
        <f>IFERROR(INT(TRIM(SUBSTITUTE(VLOOKUP($A31&amp;"*",各都道府県の状況!$A:$I,D$3,FALSE), "※5", ""))), "")</f>
        <v>105528</v>
      </c>
      <c r="E31" s="40">
        <f>IFERROR(INT(TRIM(SUBSTITUTE(VLOOKUP($A31&amp;"*",各都道府県の状況!$A:$I,E$3,FALSE), "※5", ""))), "")</f>
        <v>2278233</v>
      </c>
      <c r="F31" s="40">
        <f>IFERROR(INT(TRIM(SUBSTITUTE(VLOOKUP($A31&amp;"*",各都道府県の状況!$A:$I,F$3,FALSE), "※5", ""))), "")</f>
        <v>100191</v>
      </c>
      <c r="G31" s="40">
        <f>IFERROR(INT(TRIM(SUBSTITUTE(VLOOKUP($A31&amp;"*",各都道府県の状況!$A:$I,G$3,FALSE), "※5", ""))), "")</f>
        <v>2698</v>
      </c>
      <c r="H31" s="40">
        <f>IFERROR(INT(TRIM(SUBSTITUTE(VLOOKUP($A31&amp;"*",各都道府県の状況!$A:$I,H$3,FALSE), "※5", ""))), "")</f>
        <v>1824</v>
      </c>
      <c r="I31" s="40">
        <f>IFERROR(INT(TRIM(SUBSTITUTE(VLOOKUP($A31&amp;"*",各都道府県の状況!$A:$I,I$3,FALSE), "※5", ""))), "")</f>
        <v>116</v>
      </c>
    </row>
    <row r="32" spans="1:9" x14ac:dyDescent="0.55000000000000004">
      <c r="A32" s="12" t="s">
        <v>208</v>
      </c>
      <c r="B32" s="13">
        <f t="shared" si="0"/>
        <v>44391</v>
      </c>
      <c r="C32" s="30" t="s">
        <v>37</v>
      </c>
      <c r="D32" s="40">
        <f>IFERROR(INT(TRIM(SUBSTITUTE(VLOOKUP($A32&amp;"*",各都道府県の状況!$A:$I,D$3,FALSE), "※5", ""))), "")</f>
        <v>41386</v>
      </c>
      <c r="E32" s="40">
        <f>IFERROR(INT(TRIM(SUBSTITUTE(VLOOKUP($A32&amp;"*",各都道府県の状況!$A:$I,E$3,FALSE), "※5", ""))), "")</f>
        <v>527645</v>
      </c>
      <c r="F32" s="40">
        <f>IFERROR(INT(TRIM(SUBSTITUTE(VLOOKUP($A32&amp;"*",各都道府県の状況!$A:$I,F$3,FALSE), "※5", ""))), "")</f>
        <v>39711</v>
      </c>
      <c r="G32" s="40">
        <f>IFERROR(INT(TRIM(SUBSTITUTE(VLOOKUP($A32&amp;"*",各都道府県の状況!$A:$I,G$3,FALSE), "※5", ""))), "")</f>
        <v>1310</v>
      </c>
      <c r="H32" s="40">
        <f>IFERROR(INT(TRIM(SUBSTITUTE(VLOOKUP($A32&amp;"*",各都道府県の状況!$A:$I,H$3,FALSE), "※5", ""))), "")</f>
        <v>365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44391</v>
      </c>
      <c r="C33" s="30" t="s">
        <v>38</v>
      </c>
      <c r="D33" s="40">
        <f>IFERROR(INT(TRIM(SUBSTITUTE(VLOOKUP($A33&amp;"*",各都道府県の状況!$A:$I,D$3,FALSE), "※5", ""))), "")</f>
        <v>8519</v>
      </c>
      <c r="E33" s="40">
        <f>IFERROR(INT(TRIM(SUBSTITUTE(VLOOKUP($A33&amp;"*",各都道府県の状況!$A:$I,E$3,FALSE), "※5", ""))), "")</f>
        <v>177014</v>
      </c>
      <c r="F33" s="40">
        <f>IFERROR(INT(TRIM(SUBSTITUTE(VLOOKUP($A33&amp;"*",各都道府県の状況!$A:$I,F$3,FALSE), "※5", ""))), "")</f>
        <v>8234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153</v>
      </c>
      <c r="I33" s="40">
        <f>IFERROR(INT(TRIM(SUBSTITUTE(VLOOKUP($A33&amp;"*",各都道府県の状況!$A:$I,I$3,FALSE), "※5", ""))), "")</f>
        <v>3</v>
      </c>
    </row>
    <row r="34" spans="1:9" x14ac:dyDescent="0.55000000000000004">
      <c r="A34" s="12" t="s">
        <v>210</v>
      </c>
      <c r="B34" s="13">
        <f t="shared" si="0"/>
        <v>44391</v>
      </c>
      <c r="C34" s="30" t="s">
        <v>39</v>
      </c>
      <c r="D34" s="40">
        <f>IFERROR(INT(TRIM(SUBSTITUTE(VLOOKUP($A34&amp;"*",各都道府県の状況!$A:$I,D$3,FALSE), "※5", ""))), "")</f>
        <v>2716</v>
      </c>
      <c r="E34" s="40">
        <f>IFERROR(INT(TRIM(SUBSTITUTE(VLOOKUP($A34&amp;"*",各都道府県の状況!$A:$I,E$3,FALSE), "※5", ""))), "")</f>
        <v>42652</v>
      </c>
      <c r="F34" s="40">
        <f>IFERROR(INT(TRIM(SUBSTITUTE(VLOOKUP($A34&amp;"*",各都道府県の状況!$A:$I,F$3,FALSE), "※5", ""))), "")</f>
        <v>2590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19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44391</v>
      </c>
      <c r="C35" s="30" t="s">
        <v>40</v>
      </c>
      <c r="D35" s="40">
        <f>IFERROR(INT(TRIM(SUBSTITUTE(VLOOKUP($A35&amp;"*",各都道府県の状況!$A:$I,D$3,FALSE), "※5", ""))), "")</f>
        <v>511</v>
      </c>
      <c r="E35" s="40">
        <f>IFERROR(INT(TRIM(SUBSTITUTE(VLOOKUP($A35&amp;"*",各都道府県の状況!$A:$I,E$3,FALSE), "※5", ""))), "")</f>
        <v>86932</v>
      </c>
      <c r="F35" s="40">
        <f>IFERROR(INT(TRIM(SUBSTITUTE(VLOOKUP($A35&amp;"*",各都道府県の状況!$A:$I,F$3,FALSE), "※5", ""))), "")</f>
        <v>470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17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44391</v>
      </c>
      <c r="C36" s="30" t="s">
        <v>41</v>
      </c>
      <c r="D36" s="40">
        <f>IFERROR(INT(TRIM(SUBSTITUTE(VLOOKUP($A36&amp;"*",各都道府県の状況!$A:$I,D$3,FALSE), "※5", ""))), "")</f>
        <v>563</v>
      </c>
      <c r="E36" s="40">
        <f>IFERROR(INT(TRIM(SUBSTITUTE(VLOOKUP($A36&amp;"*",各都道府県の状況!$A:$I,E$3,FALSE), "※5", ""))), "")</f>
        <v>32023</v>
      </c>
      <c r="F36" s="40">
        <f>IFERROR(INT(TRIM(SUBSTITUTE(VLOOKUP($A36&amp;"*",各都道府県の状況!$A:$I,F$3,FALSE), "※5", ""))), "")</f>
        <v>552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44391</v>
      </c>
      <c r="C37" s="30" t="s">
        <v>42</v>
      </c>
      <c r="D37" s="40">
        <f>IFERROR(INT(TRIM(SUBSTITUTE(VLOOKUP($A37&amp;"*",各都道府県の状況!$A:$I,D$3,FALSE), "※5", ""))), "")</f>
        <v>7638</v>
      </c>
      <c r="E37" s="40">
        <f>IFERROR(INT(TRIM(SUBSTITUTE(VLOOKUP($A37&amp;"*",各都道府県の状況!$A:$I,E$3,FALSE), "※5", ""))), "")</f>
        <v>168599</v>
      </c>
      <c r="F37" s="40">
        <f>IFERROR(INT(TRIM(SUBSTITUTE(VLOOKUP($A37&amp;"*",各都道府県の状況!$A:$I,F$3,FALSE), "※5", ""))), "")</f>
        <v>7455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22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44391</v>
      </c>
      <c r="C38" s="30" t="s">
        <v>43</v>
      </c>
      <c r="D38" s="40">
        <f>IFERROR(INT(TRIM(SUBSTITUTE(VLOOKUP($A38&amp;"*",各都道府県の状況!$A:$I,D$3,FALSE), "※5", ""))), "")</f>
        <v>11597</v>
      </c>
      <c r="E38" s="40">
        <f>IFERROR(INT(TRIM(SUBSTITUTE(VLOOKUP($A38&amp;"*",各都道府県の状況!$A:$I,E$3,FALSE), "※5", ""))), "")</f>
        <v>568107</v>
      </c>
      <c r="F38" s="40">
        <f>IFERROR(INT(TRIM(SUBSTITUTE(VLOOKUP($A38&amp;"*",各都道府県の状況!$A:$I,F$3,FALSE), "※5", ""))), "")</f>
        <v>11345</v>
      </c>
      <c r="G38" s="40">
        <f>IFERROR(INT(TRIM(SUBSTITUTE(VLOOKUP($A38&amp;"*",各都道府県の状況!$A:$I,G$3,FALSE), "※5", ""))), "")</f>
        <v>177</v>
      </c>
      <c r="H38" s="40">
        <f>IFERROR(INT(TRIM(SUBSTITUTE(VLOOKUP($A38&amp;"*",各都道府県の状況!$A:$I,H$3,FALSE), "※5", ""))), "")</f>
        <v>70</v>
      </c>
      <c r="I38" s="40">
        <f>IFERROR(INT(TRIM(SUBSTITUTE(VLOOKUP($A38&amp;"*",各都道府県の状況!$A:$I,I$3,FALSE), "※5", ""))), "")</f>
        <v>5</v>
      </c>
    </row>
    <row r="39" spans="1:9" x14ac:dyDescent="0.55000000000000004">
      <c r="A39" s="12" t="s">
        <v>215</v>
      </c>
      <c r="B39" s="13">
        <f t="shared" si="0"/>
        <v>44391</v>
      </c>
      <c r="C39" s="30" t="s">
        <v>44</v>
      </c>
      <c r="D39" s="40">
        <f>IFERROR(INT(TRIM(SUBSTITUTE(VLOOKUP($A39&amp;"*",各都道府県の状況!$A:$I,D$3,FALSE), "※5", ""))), "")</f>
        <v>3180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3069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31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44391</v>
      </c>
      <c r="C40" s="30" t="s">
        <v>45</v>
      </c>
      <c r="D40" s="40">
        <f>IFERROR(INT(TRIM(SUBSTITUTE(VLOOKUP($A40&amp;"*",各都道府県の状況!$A:$I,D$3,FALSE), "※5", ""))), "")</f>
        <v>1673</v>
      </c>
      <c r="E40" s="40">
        <f>IFERROR(INT(TRIM(SUBSTITUTE(VLOOKUP($A40&amp;"*",各都道府県の状況!$A:$I,E$3,FALSE), "※5", ""))), "")</f>
        <v>67255</v>
      </c>
      <c r="F40" s="40">
        <f>IFERROR(INT(TRIM(SUBSTITUTE(VLOOKUP($A40&amp;"*",各都道府県の状況!$A:$I,F$3,FALSE), "※5", ""))), "")</f>
        <v>1595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44391</v>
      </c>
      <c r="C41" s="30" t="s">
        <v>46</v>
      </c>
      <c r="D41" s="40">
        <f>IFERROR(INT(TRIM(SUBSTITUTE(VLOOKUP($A41&amp;"*",各都道府県の状況!$A:$I,D$3,FALSE), "※5", ""))), "")</f>
        <v>2123</v>
      </c>
      <c r="E41" s="40">
        <f>IFERROR(INT(TRIM(SUBSTITUTE(VLOOKUP($A41&amp;"*",各都道府県の状況!$A:$I,E$3,FALSE), "※5", ""))), "")</f>
        <v>89329</v>
      </c>
      <c r="F41" s="40">
        <f>IFERROR(INT(TRIM(SUBSTITUTE(VLOOKUP($A41&amp;"*",各都道府県の状況!$A:$I,F$3,FALSE), "※5", ""))), "")</f>
        <v>2071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26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44391</v>
      </c>
      <c r="C42" s="30" t="s">
        <v>47</v>
      </c>
      <c r="D42" s="40">
        <f>IFERROR(INT(TRIM(SUBSTITUTE(VLOOKUP($A42&amp;"*",各都道府県の状況!$A:$I,D$3,FALSE), "※5", ""))), "")</f>
        <v>2764</v>
      </c>
      <c r="E42" s="40">
        <f>IFERROR(INT(TRIM(SUBSTITUTE(VLOOKUP($A42&amp;"*",各都道府県の状況!$A:$I,E$3,FALSE), "※5", ""))), "")</f>
        <v>98824</v>
      </c>
      <c r="F42" s="40">
        <f>IFERROR(INT(TRIM(SUBSTITUTE(VLOOKUP($A42&amp;"*",各都道府県の状況!$A:$I,F$3,FALSE), "※5", ""))), "")</f>
        <v>2678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11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44391</v>
      </c>
      <c r="C43" s="30" t="s">
        <v>48</v>
      </c>
      <c r="D43" s="40">
        <f>IFERROR(INT(TRIM(SUBSTITUTE(VLOOKUP($A43&amp;"*",各都道府県の状況!$A:$I,D$3,FALSE), "※5", ""))), "")</f>
        <v>1914</v>
      </c>
      <c r="E43" s="40">
        <f>IFERROR(INT(TRIM(SUBSTITUTE(VLOOKUP($A43&amp;"*",各都道府県の状況!$A:$I,E$3,FALSE), "※5", ""))), "")</f>
        <v>58692</v>
      </c>
      <c r="F43" s="40">
        <f>IFERROR(INT(TRIM(SUBSTITUTE(VLOOKUP($A43&amp;"*",各都道府県の状況!$A:$I,F$3,FALSE), "※5", ""))), "")</f>
        <v>1822</v>
      </c>
      <c r="G43" s="40">
        <f>IFERROR(INT(TRIM(SUBSTITUTE(VLOOKUP($A43&amp;"*",各都道府県の状況!$A:$I,G$3,FALSE), "※5", ""))), "")</f>
        <v>28</v>
      </c>
      <c r="H43" s="40">
        <f>IFERROR(INT(TRIM(SUBSTITUTE(VLOOKUP($A43&amp;"*",各都道府県の状況!$A:$I,H$3,FALSE), "※5", ""))), "")</f>
        <v>64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44391</v>
      </c>
      <c r="C44" s="30" t="s">
        <v>49</v>
      </c>
      <c r="D44" s="40">
        <f>IFERROR(INT(TRIM(SUBSTITUTE(VLOOKUP($A44&amp;"*",各都道府県の状況!$A:$I,D$3,FALSE), "※5", ""))), "")</f>
        <v>36119</v>
      </c>
      <c r="E44" s="40">
        <f>IFERROR(INT(TRIM(SUBSTITUTE(VLOOKUP($A44&amp;"*",各都道府県の状況!$A:$I,E$3,FALSE), "※5", ""))), "")</f>
        <v>865638</v>
      </c>
      <c r="F44" s="40">
        <f>IFERROR(INT(TRIM(SUBSTITUTE(VLOOKUP($A44&amp;"*",各都道府県の状況!$A:$I,F$3,FALSE), "※5", ""))), "")</f>
        <v>35028</v>
      </c>
      <c r="G44" s="40">
        <f>IFERROR(INT(TRIM(SUBSTITUTE(VLOOKUP($A44&amp;"*",各都道府県の状況!$A:$I,G$3,FALSE), "※5", ""))), "")</f>
        <v>526</v>
      </c>
      <c r="H44" s="40">
        <f>IFERROR(INT(TRIM(SUBSTITUTE(VLOOKUP($A44&amp;"*",各都道府県の状況!$A:$I,H$3,FALSE), "※5", ""))), "")</f>
        <v>470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44391</v>
      </c>
      <c r="C45" s="30" t="s">
        <v>50</v>
      </c>
      <c r="D45" s="40">
        <f>IFERROR(INT(TRIM(SUBSTITUTE(VLOOKUP($A45&amp;"*",各都道府県の状況!$A:$I,D$3,FALSE), "※5", ""))), "")</f>
        <v>2575</v>
      </c>
      <c r="E45" s="40">
        <f>IFERROR(INT(TRIM(SUBSTITUTE(VLOOKUP($A45&amp;"*",各都道府県の状況!$A:$I,E$3,FALSE), "※5", ""))), "")</f>
        <v>59484</v>
      </c>
      <c r="F45" s="40">
        <f>IFERROR(INT(TRIM(SUBSTITUTE(VLOOKUP($A45&amp;"*",各都道府県の状況!$A:$I,F$3,FALSE), "※5", ""))), "")</f>
        <v>2575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44391</v>
      </c>
      <c r="C46" s="30" t="s">
        <v>51</v>
      </c>
      <c r="D46" s="40">
        <f>IFERROR(INT(TRIM(SUBSTITUTE(VLOOKUP($A46&amp;"*",各都道府県の状況!$A:$I,D$3,FALSE), "※5", ""))), "")</f>
        <v>3236</v>
      </c>
      <c r="E46" s="40">
        <f>IFERROR(INT(TRIM(SUBSTITUTE(VLOOKUP($A46&amp;"*",各都道府県の状況!$A:$I,E$3,FALSE), "※5", ""))), "")</f>
        <v>129778</v>
      </c>
      <c r="F46" s="40">
        <f>IFERROR(INT(TRIM(SUBSTITUTE(VLOOKUP($A46&amp;"*",各都道府県の状況!$A:$I,F$3,FALSE), "※5", ""))), "")</f>
        <v>3138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29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44391</v>
      </c>
      <c r="C47" s="30" t="s">
        <v>52</v>
      </c>
      <c r="D47" s="40">
        <f>IFERROR(INT(TRIM(SUBSTITUTE(VLOOKUP($A47&amp;"*",各都道府県の状況!$A:$I,D$3,FALSE), "※5", ""))), "")</f>
        <v>6505</v>
      </c>
      <c r="E47" s="40">
        <f>IFERROR(INT(TRIM(SUBSTITUTE(VLOOKUP($A47&amp;"*",各都道府県の状況!$A:$I,E$3,FALSE), "※5", ""))), "")</f>
        <v>82642</v>
      </c>
      <c r="F47" s="40">
        <f>IFERROR(INT(TRIM(SUBSTITUTE(VLOOKUP($A47&amp;"*",各都道府県の状況!$A:$I,F$3,FALSE), "※5", ""))), "")</f>
        <v>6359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27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44391</v>
      </c>
      <c r="C48" s="30" t="s">
        <v>53</v>
      </c>
      <c r="D48" s="40">
        <f>IFERROR(INT(TRIM(SUBSTITUTE(VLOOKUP($A48&amp;"*",各都道府県の状況!$A:$I,D$3,FALSE), "※5", ""))), "")</f>
        <v>3507</v>
      </c>
      <c r="E48" s="40">
        <f>IFERROR(INT(TRIM(SUBSTITUTE(VLOOKUP($A48&amp;"*",各都道府県の状況!$A:$I,E$3,FALSE), "※5", ""))), "")</f>
        <v>176047</v>
      </c>
      <c r="F48" s="40">
        <f>IFERROR(INT(TRIM(SUBSTITUTE(VLOOKUP($A48&amp;"*",各都道府県の状況!$A:$I,F$3,FALSE), "※5", ""))), "")</f>
        <v>3425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44391</v>
      </c>
      <c r="C49" s="30" t="s">
        <v>54</v>
      </c>
      <c r="D49" s="40">
        <f>IFERROR(INT(TRIM(SUBSTITUTE(VLOOKUP($A49&amp;"*",各都道府県の状況!$A:$I,D$3,FALSE), "※5", ""))), "")</f>
        <v>3117</v>
      </c>
      <c r="E49" s="40">
        <f>IFERROR(INT(TRIM(SUBSTITUTE(VLOOKUP($A49&amp;"*",各都道府県の状況!$A:$I,E$3,FALSE), "※5", ""))), "")</f>
        <v>44833</v>
      </c>
      <c r="F49" s="40">
        <f>IFERROR(INT(TRIM(SUBSTITUTE(VLOOKUP($A49&amp;"*",各都道府県の状況!$A:$I,F$3,FALSE), "※5", ""))), "")</f>
        <v>3062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44391</v>
      </c>
      <c r="C50" s="30" t="s">
        <v>55</v>
      </c>
      <c r="D50" s="40">
        <f>IFERROR(INT(TRIM(SUBSTITUTE(VLOOKUP($A50&amp;"*",各都道府県の状況!$A:$I,D$3,FALSE), "※5", ""))), "")</f>
        <v>3747</v>
      </c>
      <c r="E50" s="40">
        <f>IFERROR(INT(TRIM(SUBSTITUTE(VLOOKUP($A50&amp;"*",各都道府県の状況!$A:$I,E$3,FALSE), "※5", ""))), "")</f>
        <v>114165</v>
      </c>
      <c r="F50" s="40">
        <f>IFERROR(INT(TRIM(SUBSTITUTE(VLOOKUP($A50&amp;"*",各都道府県の状況!$A:$I,F$3,FALSE), "※5", ""))), "")</f>
        <v>3697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45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44391</v>
      </c>
      <c r="C51" s="30" t="s">
        <v>56</v>
      </c>
      <c r="D51" s="40">
        <f>IFERROR(INT(TRIM(SUBSTITUTE(VLOOKUP($A51&amp;"*",各都道府県の状況!$A:$I,D$3,FALSE), "※5", ""))), "")</f>
        <v>21525</v>
      </c>
      <c r="E51" s="40">
        <f>IFERROR(INT(TRIM(SUBSTITUTE(VLOOKUP($A51&amp;"*",各都道府県の状況!$A:$I,E$3,FALSE), "※5", ""))), "")</f>
        <v>262038</v>
      </c>
      <c r="F51" s="40">
        <f>IFERROR(INT(TRIM(SUBSTITUTE(VLOOKUP($A51&amp;"*",各都道府県の状況!$A:$I,F$3,FALSE), "※5", ""))), "")</f>
        <v>20718</v>
      </c>
      <c r="G51" s="40">
        <f>IFERROR(INT(TRIM(SUBSTITUTE(VLOOKUP($A51&amp;"*",各都道府県の状況!$A:$I,G$3,FALSE), "※5", ""))), "")</f>
        <v>211</v>
      </c>
      <c r="H51" s="40">
        <f>IFERROR(INT(TRIM(SUBSTITUTE(VLOOKUP($A51&amp;"*",各都道府県の状況!$A:$I,H$3,FALSE), "※5", ""))), "")</f>
        <v>602</v>
      </c>
      <c r="I51" s="40">
        <f>IFERROR(INT(TRIM(SUBSTITUTE(VLOOKUP($A51&amp;"*",各都道府県の状況!$A:$I,I$3,FALSE), "※5", ""))), "")</f>
        <v>34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6" activePane="bottomLeft" state="frozen"/>
      <selection pane="bottomLeft" activeCell="M100" sqref="M6:O100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4816</v>
      </c>
      <c r="I7" s="52">
        <f>IFERROR(VLOOKUP($A7, ワクチン一般接種!$A:$G, I$4, FALSE), 0)</f>
        <v>4816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31666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4231</v>
      </c>
      <c r="I8" s="52">
        <f>IFERROR(VLOOKUP($A8, ワクチン一般接種!$A:$G, I$4, FALSE), 0)</f>
        <v>4231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18127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4870</v>
      </c>
      <c r="I9" s="52">
        <f>IFERROR(VLOOKUP($A9, ワクチン一般接種!$A:$G, I$4, FALSE), 0)</f>
        <v>4870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14439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8869</v>
      </c>
      <c r="I10" s="52">
        <f>IFERROR(VLOOKUP($A10, ワクチン一般接種!$A:$G, I$4, FALSE), 0)</f>
        <v>8869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25506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10446</v>
      </c>
      <c r="I11" s="52">
        <f>IFERROR(VLOOKUP($A11, ワクチン一般接種!$A:$G, I$4, FALSE), 0)</f>
        <v>10446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40142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7570</v>
      </c>
      <c r="I12" s="52">
        <f>IFERROR(VLOOKUP($A12, ワクチン一般接種!$A:$G, I$4, FALSE), 0)</f>
        <v>7570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7570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8316</v>
      </c>
      <c r="I13" s="52">
        <f>IFERROR(VLOOKUP($A13, ワクチン一般接種!$A:$G, I$4, FALSE), 0)</f>
        <v>8316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8316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30456</v>
      </c>
      <c r="I14" s="52">
        <f>IFERROR(VLOOKUP($A14, ワクチン一般接種!$A:$G, I$4, FALSE), 0)</f>
        <v>30456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95181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47004</v>
      </c>
      <c r="I15" s="52">
        <f>IFERROR(VLOOKUP($A15, ワクチン一般接種!$A:$G, I$4, FALSE), 0)</f>
        <v>47004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145626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55754</v>
      </c>
      <c r="I16" s="52">
        <f>IFERROR(VLOOKUP($A16, ワクチン一般接種!$A:$G, I$4, FALSE), 0)</f>
        <v>55754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181942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53743</v>
      </c>
      <c r="I17" s="52">
        <f>IFERROR(VLOOKUP($A17, ワクチン一般接種!$A:$G, I$4, FALSE), 0)</f>
        <v>53743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182377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50515</v>
      </c>
      <c r="I18" s="52">
        <f>IFERROR(VLOOKUP($A18, ワクチン一般接種!$A:$G, I$4, FALSE), 0)</f>
        <v>50515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198504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32103</v>
      </c>
      <c r="I19" s="52">
        <f>IFERROR(VLOOKUP($A19, ワクチン一般接種!$A:$G, I$4, FALSE), 0)</f>
        <v>32103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32103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21828</v>
      </c>
      <c r="I20" s="52">
        <f>IFERROR(VLOOKUP($A20, ワクチン一般接種!$A:$G, I$4, FALSE), 0)</f>
        <v>21828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21828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55155</v>
      </c>
      <c r="I21" s="52">
        <f>IFERROR(VLOOKUP($A21, ワクチン一般接種!$A:$G, I$4, FALSE), 0)</f>
        <v>55155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276832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73571</v>
      </c>
      <c r="I22" s="52">
        <f>IFERROR(VLOOKUP($A22, ワクチン一般接種!$A:$G, I$4, FALSE), 0)</f>
        <v>73571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245640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79304</v>
      </c>
      <c r="I23" s="52">
        <f>IFERROR(VLOOKUP($A23, ワクチン一般接種!$A:$G, I$4, FALSE), 0)</f>
        <v>79304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273309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18263</v>
      </c>
      <c r="I24" s="52">
        <f>IFERROR(VLOOKUP($A24, ワクチン一般接種!$A:$G, I$4, FALSE), 0)</f>
        <v>18263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18263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60146</v>
      </c>
      <c r="I25" s="52">
        <f>IFERROR(VLOOKUP($A25, ワクチン一般接種!$A:$G, I$4, FALSE), 0)</f>
        <v>60146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287813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36397</v>
      </c>
      <c r="I26" s="52">
        <f>IFERROR(VLOOKUP($A26, ワクチン一般接種!$A:$G, I$4, FALSE), 0)</f>
        <v>36397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36397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22835</v>
      </c>
      <c r="I27" s="52">
        <f>IFERROR(VLOOKUP($A27, ワクチン一般接種!$A:$G, I$4, FALSE), 0)</f>
        <v>22835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22835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7942</v>
      </c>
      <c r="I28" s="52">
        <f>IFERROR(VLOOKUP($A28, ワクチン一般接種!$A:$G, I$4, FALSE), 0)</f>
        <v>7110</v>
      </c>
      <c r="J28" s="52">
        <f>IFERROR(VLOOKUP($A28, ワクチン一般接種!$A:$G, J$4, FALSE), 0)</f>
        <v>0</v>
      </c>
      <c r="K28" s="52">
        <f>IFERROR(VLOOKUP($A28, ワクチン一般接種!$A:$G, K$4, FALSE), 0)</f>
        <v>832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7110</v>
      </c>
      <c r="O28" s="53">
        <f t="shared" si="2"/>
        <v>832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8801</v>
      </c>
      <c r="I29" s="52">
        <f>IFERROR(VLOOKUP($A29, ワクチン一般接種!$A:$G, I$4, FALSE), 0)</f>
        <v>8015</v>
      </c>
      <c r="J29" s="52">
        <f>IFERROR(VLOOKUP($A29, ワクチン一般接種!$A:$G, J$4, FALSE), 0)</f>
        <v>0</v>
      </c>
      <c r="K29" s="52">
        <f>IFERROR(VLOOKUP($A29, ワクチン一般接種!$A:$G, K$4, FALSE), 0)</f>
        <v>786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8015</v>
      </c>
      <c r="O29" s="53">
        <f t="shared" si="2"/>
        <v>786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10176</v>
      </c>
      <c r="I30" s="52">
        <f>IFERROR(VLOOKUP($A30, ワクチン一般接種!$A:$G, I$4, FALSE), 0)</f>
        <v>9302</v>
      </c>
      <c r="J30" s="52">
        <f>IFERROR(VLOOKUP($A30, ワクチン一般接種!$A:$G, J$4, FALSE), 0)</f>
        <v>0</v>
      </c>
      <c r="K30" s="52">
        <f>IFERROR(VLOOKUP($A30, ワクチン一般接種!$A:$G, K$4, FALSE), 0)</f>
        <v>874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9302</v>
      </c>
      <c r="O30" s="53">
        <f t="shared" si="2"/>
        <v>874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49075</v>
      </c>
      <c r="I31" s="52">
        <f>IFERROR(VLOOKUP($A31, ワクチン一般接種!$A:$G, I$4, FALSE), 0)</f>
        <v>41772</v>
      </c>
      <c r="J31" s="52">
        <f>IFERROR(VLOOKUP($A31, ワクチン一般接種!$A:$G, J$4, FALSE), 0)</f>
        <v>0</v>
      </c>
      <c r="K31" s="52">
        <f>IFERROR(VLOOKUP($A31, ワクチン一般接種!$A:$G, K$4, FALSE), 0)</f>
        <v>7303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310750</v>
      </c>
      <c r="O31" s="53">
        <f t="shared" si="2"/>
        <v>70239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49499</v>
      </c>
      <c r="I32" s="52">
        <f>IFERROR(VLOOKUP($A32, ワクチン一般接種!$A:$G, I$4, FALSE), 0)</f>
        <v>41140</v>
      </c>
      <c r="J32" s="52">
        <f>IFERROR(VLOOKUP($A32, ワクチン一般接種!$A:$G, J$4, FALSE), 0)</f>
        <v>0</v>
      </c>
      <c r="K32" s="52">
        <f>IFERROR(VLOOKUP($A32, ワクチン一般接種!$A:$G, K$4, FALSE), 0)</f>
        <v>8359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138305</v>
      </c>
      <c r="O32" s="53">
        <f t="shared" si="2"/>
        <v>51538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64453</v>
      </c>
      <c r="I33" s="52">
        <f>IFERROR(VLOOKUP($A33, ワクチン一般接種!$A:$G, I$4, FALSE), 0)</f>
        <v>57863</v>
      </c>
      <c r="J33" s="52">
        <f>IFERROR(VLOOKUP($A33, ワクチン一般接種!$A:$G, J$4, FALSE), 0)</f>
        <v>0</v>
      </c>
      <c r="K33" s="52">
        <f>IFERROR(VLOOKUP($A33, ワクチン一般接種!$A:$G, K$4, FALSE), 0)</f>
        <v>6590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57863</v>
      </c>
      <c r="O33" s="53">
        <f t="shared" si="2"/>
        <v>6590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78407</v>
      </c>
      <c r="I34" s="52">
        <f>IFERROR(VLOOKUP($A34, ワクチン一般接種!$A:$G, I$4, FALSE), 0)</f>
        <v>71284</v>
      </c>
      <c r="J34" s="52">
        <f>IFERROR(VLOOKUP($A34, ワクチン一般接種!$A:$G, J$4, FALSE), 0)</f>
        <v>0</v>
      </c>
      <c r="K34" s="52">
        <f>IFERROR(VLOOKUP($A34, ワクチン一般接種!$A:$G, K$4, FALSE), 0)</f>
        <v>7123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71284</v>
      </c>
      <c r="O34" s="53">
        <f t="shared" si="2"/>
        <v>7123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119068</v>
      </c>
      <c r="I35" s="52">
        <f>IFERROR(VLOOKUP($A35, ワクチン一般接種!$A:$G, I$4, FALSE), 0)</f>
        <v>97290</v>
      </c>
      <c r="J35" s="52">
        <f>IFERROR(VLOOKUP($A35, ワクチン一般接種!$A:$G, J$4, FALSE), 0)</f>
        <v>0</v>
      </c>
      <c r="K35" s="52">
        <f>IFERROR(VLOOKUP($A35, ワクチン一般接種!$A:$G, K$4, FALSE), 0)</f>
        <v>21778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252545</v>
      </c>
      <c r="O35" s="53">
        <f t="shared" si="2"/>
        <v>90027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154581</v>
      </c>
      <c r="I36" s="52">
        <f>IFERROR(VLOOKUP($A36, ワクチン一般接種!$A:$G, I$4, FALSE), 0)</f>
        <v>121050</v>
      </c>
      <c r="J36" s="52">
        <f>IFERROR(VLOOKUP($A36, ワクチン一般接種!$A:$G, J$4, FALSE), 0)</f>
        <v>0</v>
      </c>
      <c r="K36" s="52">
        <f>IFERROR(VLOOKUP($A36, ワクチン一般接種!$A:$G, K$4, FALSE), 0)</f>
        <v>33531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211337</v>
      </c>
      <c r="O36" s="53">
        <f t="shared" si="2"/>
        <v>111982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191597</v>
      </c>
      <c r="I37" s="52">
        <f>IFERROR(VLOOKUP($A37, ワクチン一般接種!$A:$G, I$4, FALSE), 0)</f>
        <v>151617</v>
      </c>
      <c r="J37" s="52">
        <f>IFERROR(VLOOKUP($A37, ワクチン一般接種!$A:$G, J$4, FALSE), 0)</f>
        <v>0</v>
      </c>
      <c r="K37" s="52">
        <f>IFERROR(VLOOKUP($A37, ワクチン一般接種!$A:$G, K$4, FALSE), 0)</f>
        <v>39980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234576</v>
      </c>
      <c r="O37" s="53">
        <f t="shared" si="2"/>
        <v>138741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188097</v>
      </c>
      <c r="I38" s="52">
        <f>IFERROR(VLOOKUP($A38, ワクチン一般接種!$A:$G, I$4, FALSE), 0)</f>
        <v>149108</v>
      </c>
      <c r="J38" s="52">
        <f>IFERROR(VLOOKUP($A38, ワクチン一般接種!$A:$G, J$4, FALSE), 0)</f>
        <v>0</v>
      </c>
      <c r="K38" s="52">
        <f>IFERROR(VLOOKUP($A38, ワクチン一般接種!$A:$G, K$4, FALSE), 0)</f>
        <v>38989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242537</v>
      </c>
      <c r="O38" s="53">
        <f t="shared" si="2"/>
        <v>164699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161500</v>
      </c>
      <c r="I39" s="52">
        <f>IFERROR(VLOOKUP($A39, ワクチン一般接種!$A:$G, I$4, FALSE), 0)</f>
        <v>127684</v>
      </c>
      <c r="J39" s="52">
        <f>IFERROR(VLOOKUP($A39, ワクチン一般接種!$A:$G, J$4, FALSE), 0)</f>
        <v>0</v>
      </c>
      <c r="K39" s="52">
        <f>IFERROR(VLOOKUP($A39, ワクチン一般接種!$A:$G, K$4, FALSE), 0)</f>
        <v>33816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227177</v>
      </c>
      <c r="O39" s="53">
        <f t="shared" si="2"/>
        <v>177201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160519</v>
      </c>
      <c r="I40" s="52">
        <f>IFERROR(VLOOKUP($A40, ワクチン一般接種!$A:$G, I$4, FALSE), 0)</f>
        <v>133741</v>
      </c>
      <c r="J40" s="52">
        <f>IFERROR(VLOOKUP($A40, ワクチン一般接種!$A:$G, J$4, FALSE), 0)</f>
        <v>0</v>
      </c>
      <c r="K40" s="52">
        <f>IFERROR(VLOOKUP($A40, ワクチン一般接種!$A:$G, K$4, FALSE), 0)</f>
        <v>26778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133741</v>
      </c>
      <c r="O40" s="53">
        <f t="shared" si="2"/>
        <v>26778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203239</v>
      </c>
      <c r="I41" s="52">
        <f>IFERROR(VLOOKUP($A41, ワクチン一般接種!$A:$G, I$4, FALSE), 0)</f>
        <v>184463</v>
      </c>
      <c r="J41" s="52">
        <f>IFERROR(VLOOKUP($A41, ワクチン一般接種!$A:$G, J$4, FALSE), 0)</f>
        <v>0</v>
      </c>
      <c r="K41" s="52">
        <f>IFERROR(VLOOKUP($A41, ワクチン一般接種!$A:$G, K$4, FALSE), 0)</f>
        <v>18776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184463</v>
      </c>
      <c r="O41" s="53">
        <f t="shared" si="2"/>
        <v>18776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242922</v>
      </c>
      <c r="I42" s="52">
        <f>IFERROR(VLOOKUP($A42, ワクチン一般接種!$A:$G, I$4, FALSE), 0)</f>
        <v>202360</v>
      </c>
      <c r="J42" s="52">
        <f>IFERROR(VLOOKUP($A42, ワクチン一般接種!$A:$G, J$4, FALSE), 0)</f>
        <v>0</v>
      </c>
      <c r="K42" s="52">
        <f>IFERROR(VLOOKUP($A42, ワクチン一般接種!$A:$G, K$4, FALSE), 0)</f>
        <v>40562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336203</v>
      </c>
      <c r="O42" s="53">
        <f t="shared" si="2"/>
        <v>256285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294946</v>
      </c>
      <c r="I43" s="52">
        <f>IFERROR(VLOOKUP($A43, ワクチン一般接種!$A:$G, I$4, FALSE), 0)</f>
        <v>242502</v>
      </c>
      <c r="J43" s="52">
        <f>IFERROR(VLOOKUP($A43, ワクチン一般接種!$A:$G, J$4, FALSE), 0)</f>
        <v>0</v>
      </c>
      <c r="K43" s="52">
        <f>IFERROR(VLOOKUP($A43, ワクチン一般接種!$A:$G, K$4, FALSE), 0)</f>
        <v>52444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337079</v>
      </c>
      <c r="O43" s="53">
        <f t="shared" si="2"/>
        <v>208111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349802</v>
      </c>
      <c r="I44" s="52">
        <f>IFERROR(VLOOKUP($A44, ワクチン一般接種!$A:$G, I$4, FALSE), 0)</f>
        <v>295857</v>
      </c>
      <c r="J44" s="52">
        <f>IFERROR(VLOOKUP($A44, ワクチン一般接種!$A:$G, J$4, FALSE), 0)</f>
        <v>0</v>
      </c>
      <c r="K44" s="52">
        <f>IFERROR(VLOOKUP($A44, ワクチン一般接種!$A:$G, K$4, FALSE), 0)</f>
        <v>53945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384020</v>
      </c>
      <c r="O44" s="53">
        <f t="shared" si="2"/>
        <v>233648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329257</v>
      </c>
      <c r="I45" s="52">
        <f>IFERROR(VLOOKUP($A45, ワクチン一般接種!$A:$G, I$4, FALSE), 0)</f>
        <v>307962</v>
      </c>
      <c r="J45" s="52">
        <f>IFERROR(VLOOKUP($A45, ワクチン一般接種!$A:$G, J$4, FALSE), 0)</f>
        <v>0</v>
      </c>
      <c r="K45" s="52">
        <f>IFERROR(VLOOKUP($A45, ワクチン一般接種!$A:$G, K$4, FALSE), 0)</f>
        <v>21295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389384</v>
      </c>
      <c r="O45" s="53">
        <f t="shared" si="2"/>
        <v>130406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309744</v>
      </c>
      <c r="I46" s="52">
        <f>IFERROR(VLOOKUP($A46, ワクチン一般接種!$A:$G, I$4, FALSE), 0)</f>
        <v>267055</v>
      </c>
      <c r="J46" s="52">
        <f>IFERROR(VLOOKUP($A46, ワクチン一般接種!$A:$G, J$4, FALSE), 0)</f>
        <v>0</v>
      </c>
      <c r="K46" s="52">
        <f>IFERROR(VLOOKUP($A46, ワクチン一般接種!$A:$G, K$4, FALSE), 0)</f>
        <v>42689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366973</v>
      </c>
      <c r="O46" s="53">
        <f t="shared" si="2"/>
        <v>191792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314099</v>
      </c>
      <c r="I47" s="52">
        <f>IFERROR(VLOOKUP($A47, ワクチン一般接種!$A:$G, I$4, FALSE), 0)</f>
        <v>277435</v>
      </c>
      <c r="J47" s="52">
        <f>IFERROR(VLOOKUP($A47, ワクチン一般接種!$A:$G, J$4, FALSE), 0)</f>
        <v>0</v>
      </c>
      <c r="K47" s="52">
        <f>IFERROR(VLOOKUP($A47, ワクチン一般接種!$A:$G, K$4, FALSE), 0)</f>
        <v>36664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277435</v>
      </c>
      <c r="O47" s="53">
        <f t="shared" si="2"/>
        <v>36664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344374</v>
      </c>
      <c r="I48" s="52">
        <f>IFERROR(VLOOKUP($A48, ワクチン一般接種!$A:$G, I$4, FALSE), 0)</f>
        <v>321882</v>
      </c>
      <c r="J48" s="52">
        <f>IFERROR(VLOOKUP($A48, ワクチン一般接種!$A:$G, J$4, FALSE), 0)</f>
        <v>0</v>
      </c>
      <c r="K48" s="52">
        <f>IFERROR(VLOOKUP($A48, ワクチン一般接種!$A:$G, K$4, FALSE), 0)</f>
        <v>22492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321882</v>
      </c>
      <c r="O48" s="53">
        <f t="shared" si="2"/>
        <v>22492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440100</v>
      </c>
      <c r="I49" s="52">
        <f>IFERROR(VLOOKUP($A49, ワクチン一般接種!$A:$G, I$4, FALSE), 0)</f>
        <v>421329</v>
      </c>
      <c r="J49" s="52">
        <f>IFERROR(VLOOKUP($A49, ワクチン一般接種!$A:$G, J$4, FALSE), 0)</f>
        <v>9847</v>
      </c>
      <c r="K49" s="52">
        <f>IFERROR(VLOOKUP($A49, ワクチン一般接種!$A:$G, K$4, FALSE), 0)</f>
        <v>8924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567936</v>
      </c>
      <c r="O49" s="53">
        <f t="shared" si="2"/>
        <v>202753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507550</v>
      </c>
      <c r="I50" s="52">
        <f>IFERROR(VLOOKUP($A50, ワクチン一般接種!$A:$G, I$4, FALSE), 0)</f>
        <v>487993</v>
      </c>
      <c r="J50" s="52">
        <f>IFERROR(VLOOKUP($A50, ワクチン一般接種!$A:$G, J$4, FALSE), 0)</f>
        <v>9797</v>
      </c>
      <c r="K50" s="52">
        <f>IFERROR(VLOOKUP($A50, ワクチン一般接種!$A:$G, K$4, FALSE), 0)</f>
        <v>9760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585380</v>
      </c>
      <c r="O50" s="53">
        <f t="shared" si="2"/>
        <v>61822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565062</v>
      </c>
      <c r="I51" s="52">
        <f>IFERROR(VLOOKUP($A51, ワクチン一般接種!$A:$G, I$4, FALSE), 0)</f>
        <v>542334</v>
      </c>
      <c r="J51" s="52">
        <f>IFERROR(VLOOKUP($A51, ワクチン一般接種!$A:$G, J$4, FALSE), 0)</f>
        <v>11469</v>
      </c>
      <c r="K51" s="52">
        <f>IFERROR(VLOOKUP($A51, ワクチン一般接種!$A:$G, K$4, FALSE), 0)</f>
        <v>11259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647218</v>
      </c>
      <c r="O51" s="53">
        <f t="shared" si="2"/>
        <v>60433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576081</v>
      </c>
      <c r="I52" s="52">
        <f>IFERROR(VLOOKUP($A52, ワクチン一般接種!$A:$G, I$4, FALSE), 0)</f>
        <v>524077</v>
      </c>
      <c r="J52" s="52">
        <f>IFERROR(VLOOKUP($A52, ワクチン一般接種!$A:$G, J$4, FALSE), 0)</f>
        <v>12397</v>
      </c>
      <c r="K52" s="52">
        <f>IFERROR(VLOOKUP($A52, ワクチン一般接種!$A:$G, K$4, FALSE), 0)</f>
        <v>39607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620731</v>
      </c>
      <c r="O52" s="53">
        <f t="shared" si="2"/>
        <v>100499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549614</v>
      </c>
      <c r="I53" s="52">
        <f>IFERROR(VLOOKUP($A53, ワクチン一般接種!$A:$G, I$4, FALSE), 0)</f>
        <v>496881</v>
      </c>
      <c r="J53" s="52">
        <f>IFERROR(VLOOKUP($A53, ワクチン一般接種!$A:$G, J$4, FALSE), 0)</f>
        <v>14246</v>
      </c>
      <c r="K53" s="52">
        <f>IFERROR(VLOOKUP($A53, ワクチン一般接種!$A:$G, K$4, FALSE), 0)</f>
        <v>38487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598868</v>
      </c>
      <c r="O53" s="53">
        <f t="shared" si="2"/>
        <v>115262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516240</v>
      </c>
      <c r="I54" s="52">
        <f>IFERROR(VLOOKUP($A54, ワクチン一般接種!$A:$G, I$4, FALSE), 0)</f>
        <v>446379</v>
      </c>
      <c r="J54" s="52">
        <f>IFERROR(VLOOKUP($A54, ワクチン一般接種!$A:$G, J$4, FALSE), 0)</f>
        <v>15530</v>
      </c>
      <c r="K54" s="52">
        <f>IFERROR(VLOOKUP($A54, ワクチン一般接種!$A:$G, K$4, FALSE), 0)</f>
        <v>54331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461909</v>
      </c>
      <c r="O54" s="53">
        <f t="shared" si="2"/>
        <v>54331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518724</v>
      </c>
      <c r="I55" s="52">
        <f>IFERROR(VLOOKUP($A55, ワクチン一般接種!$A:$G, I$4, FALSE), 0)</f>
        <v>439657</v>
      </c>
      <c r="J55" s="52">
        <f>IFERROR(VLOOKUP($A55, ワクチン一般接種!$A:$G, J$4, FALSE), 0)</f>
        <v>15918</v>
      </c>
      <c r="K55" s="52">
        <f>IFERROR(VLOOKUP($A55, ワクチン一般接種!$A:$G, K$4, FALSE), 0)</f>
        <v>63149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455575</v>
      </c>
      <c r="O55" s="53">
        <f t="shared" si="2"/>
        <v>63149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607625</v>
      </c>
      <c r="I56" s="52">
        <f>IFERROR(VLOOKUP($A56, ワクチン一般接種!$A:$G, I$4, FALSE), 0)</f>
        <v>502150</v>
      </c>
      <c r="J56" s="52">
        <f>IFERROR(VLOOKUP($A56, ワクチン一般接種!$A:$G, J$4, FALSE), 0)</f>
        <v>18313</v>
      </c>
      <c r="K56" s="52">
        <f>IFERROR(VLOOKUP($A56, ワクチン一般接種!$A:$G, K$4, FALSE), 0)</f>
        <v>87162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652468</v>
      </c>
      <c r="O56" s="53">
        <f t="shared" si="2"/>
        <v>228412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720284</v>
      </c>
      <c r="I57" s="52">
        <f>IFERROR(VLOOKUP($A57, ワクチン一般接種!$A:$G, I$4, FALSE), 0)</f>
        <v>598762</v>
      </c>
      <c r="J57" s="52">
        <f>IFERROR(VLOOKUP($A57, ワクチン一般接種!$A:$G, J$4, FALSE), 0)</f>
        <v>19191</v>
      </c>
      <c r="K57" s="52">
        <f>IFERROR(VLOOKUP($A57, ワクチン一般接種!$A:$G, K$4, FALSE), 0)</f>
        <v>102331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684340</v>
      </c>
      <c r="O57" s="53">
        <f t="shared" si="2"/>
        <v>195001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769032</v>
      </c>
      <c r="I58" s="52">
        <f>IFERROR(VLOOKUP($A58, ワクチン一般接種!$A:$G, I$4, FALSE), 0)</f>
        <v>620165</v>
      </c>
      <c r="J58" s="52">
        <f>IFERROR(VLOOKUP($A58, ワクチン一般接種!$A:$G, J$4, FALSE), 0)</f>
        <v>19627</v>
      </c>
      <c r="K58" s="52">
        <f>IFERROR(VLOOKUP($A58, ワクチン一般接種!$A:$G, K$4, FALSE), 0)</f>
        <v>129240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711248</v>
      </c>
      <c r="O58" s="53">
        <f t="shared" si="2"/>
        <v>216910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769528</v>
      </c>
      <c r="I59" s="52">
        <f>IFERROR(VLOOKUP($A59, ワクチン一般接種!$A:$G, I$4, FALSE), 0)</f>
        <v>622418</v>
      </c>
      <c r="J59" s="52">
        <f>IFERROR(VLOOKUP($A59, ワクチン一般接種!$A:$G, J$4, FALSE), 0)</f>
        <v>19991</v>
      </c>
      <c r="K59" s="52">
        <f>IFERROR(VLOOKUP($A59, ワクチン一般接種!$A:$G, K$4, FALSE), 0)</f>
        <v>127119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702175</v>
      </c>
      <c r="O59" s="53">
        <f t="shared" si="2"/>
        <v>210510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732444</v>
      </c>
      <c r="I60" s="52">
        <f>IFERROR(VLOOKUP($A60, ワクチン一般接種!$A:$G, I$4, FALSE), 0)</f>
        <v>605262</v>
      </c>
      <c r="J60" s="52">
        <f>IFERROR(VLOOKUP($A60, ワクチン一般接種!$A:$G, J$4, FALSE), 0)</f>
        <v>20220</v>
      </c>
      <c r="K60" s="52">
        <f>IFERROR(VLOOKUP($A60, ワクチン一般接種!$A:$G, K$4, FALSE), 0)</f>
        <v>106962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689045</v>
      </c>
      <c r="O60" s="53">
        <f t="shared" si="2"/>
        <v>202602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717666</v>
      </c>
      <c r="I61" s="52">
        <f>IFERROR(VLOOKUP($A61, ワクチン一般接種!$A:$G, I$4, FALSE), 0)</f>
        <v>577151</v>
      </c>
      <c r="J61" s="52">
        <f>IFERROR(VLOOKUP($A61, ワクチン一般接種!$A:$G, J$4, FALSE), 0)</f>
        <v>20376</v>
      </c>
      <c r="K61" s="52">
        <f>IFERROR(VLOOKUP($A61, ワクチン一般接種!$A:$G, K$4, FALSE), 0)</f>
        <v>120139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597527</v>
      </c>
      <c r="O61" s="53">
        <f t="shared" si="2"/>
        <v>120139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727712</v>
      </c>
      <c r="I62" s="52">
        <f>IFERROR(VLOOKUP($A62, ワクチン一般接種!$A:$G, I$4, FALSE), 0)</f>
        <v>528489</v>
      </c>
      <c r="J62" s="52">
        <f>IFERROR(VLOOKUP($A62, ワクチン一般接種!$A:$G, J$4, FALSE), 0)</f>
        <v>22805</v>
      </c>
      <c r="K62" s="52">
        <f>IFERROR(VLOOKUP($A62, ワクチン一般接種!$A:$G, K$4, FALSE), 0)</f>
        <v>176418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551294</v>
      </c>
      <c r="O62" s="53">
        <f t="shared" si="2"/>
        <v>176418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812571</v>
      </c>
      <c r="I63" s="52">
        <f>IFERROR(VLOOKUP($A63, ワクチン一般接種!$A:$G, I$4, FALSE), 0)</f>
        <v>607177</v>
      </c>
      <c r="J63" s="52">
        <f>IFERROR(VLOOKUP($A63, ワクチン一般接種!$A:$G, J$4, FALSE), 0)</f>
        <v>28885</v>
      </c>
      <c r="K63" s="52">
        <f>IFERROR(VLOOKUP($A63, ワクチン一般接種!$A:$G, K$4, FALSE), 0)</f>
        <v>176509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742643</v>
      </c>
      <c r="O63" s="53">
        <f t="shared" si="2"/>
        <v>309265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902010</v>
      </c>
      <c r="I64" s="52">
        <f>IFERROR(VLOOKUP($A64, ワクチン一般接種!$A:$G, I$4, FALSE), 0)</f>
        <v>659255</v>
      </c>
      <c r="J64" s="52">
        <f>IFERROR(VLOOKUP($A64, ワクチン一般接種!$A:$G, J$4, FALSE), 0)</f>
        <v>29080</v>
      </c>
      <c r="K64" s="52">
        <f>IFERROR(VLOOKUP($A64, ワクチン一般接種!$A:$G, K$4, FALSE), 0)</f>
        <v>213675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761014</v>
      </c>
      <c r="O64" s="53">
        <f t="shared" si="2"/>
        <v>302918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937441</v>
      </c>
      <c r="I65" s="52">
        <f>IFERROR(VLOOKUP($A65, ワクチン一般接種!$A:$G, I$4, FALSE), 0)</f>
        <v>644752</v>
      </c>
      <c r="J65" s="52">
        <f>IFERROR(VLOOKUP($A65, ワクチン一般接種!$A:$G, J$4, FALSE), 0)</f>
        <v>26914</v>
      </c>
      <c r="K65" s="52">
        <f>IFERROR(VLOOKUP($A65, ワクチン一般接種!$A:$G, K$4, FALSE), 0)</f>
        <v>265775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740407</v>
      </c>
      <c r="O65" s="53">
        <f t="shared" si="2"/>
        <v>364418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937859</v>
      </c>
      <c r="I66" s="52">
        <f>IFERROR(VLOOKUP($A66, ワクチン一般接種!$A:$G, I$4, FALSE), 0)</f>
        <v>629557</v>
      </c>
      <c r="J66" s="52">
        <f>IFERROR(VLOOKUP($A66, ワクチン一般接種!$A:$G, J$4, FALSE), 0)</f>
        <v>28502</v>
      </c>
      <c r="K66" s="52">
        <f>IFERROR(VLOOKUP($A66, ワクチン一般接種!$A:$G, K$4, FALSE), 0)</f>
        <v>279800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712028</v>
      </c>
      <c r="O66" s="53">
        <f t="shared" si="2"/>
        <v>362422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909049</v>
      </c>
      <c r="I67" s="52">
        <f>IFERROR(VLOOKUP($A67, ワクチン一般接種!$A:$G, I$4, FALSE), 0)</f>
        <v>634035</v>
      </c>
      <c r="J67" s="52">
        <f>IFERROR(VLOOKUP($A67, ワクチン一般接種!$A:$G, J$4, FALSE), 0)</f>
        <v>28532</v>
      </c>
      <c r="K67" s="52">
        <f>IFERROR(VLOOKUP($A67, ワクチン一般接種!$A:$G, K$4, FALSE), 0)</f>
        <v>246482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719070</v>
      </c>
      <c r="O67" s="53">
        <f t="shared" si="2"/>
        <v>337962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897174</v>
      </c>
      <c r="I68" s="52">
        <f>IFERROR(VLOOKUP($A68, ワクチン一般接種!$A:$G, I$4, FALSE), 0)</f>
        <v>601005</v>
      </c>
      <c r="J68" s="52">
        <f>IFERROR(VLOOKUP($A68, ワクチン一般接種!$A:$G, J$4, FALSE), 0)</f>
        <v>32735</v>
      </c>
      <c r="K68" s="52">
        <f>IFERROR(VLOOKUP($A68, ワクチン一般接種!$A:$G, K$4, FALSE), 0)</f>
        <v>263434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633740</v>
      </c>
      <c r="O68" s="53">
        <f t="shared" si="2"/>
        <v>263434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893053</v>
      </c>
      <c r="I69" s="52">
        <f>IFERROR(VLOOKUP($A69, ワクチン一般接種!$A:$G, I$4, FALSE), 0)</f>
        <v>548490</v>
      </c>
      <c r="J69" s="52">
        <f>IFERROR(VLOOKUP($A69, ワクチン一般接種!$A:$G, J$4, FALSE), 0)</f>
        <v>33558</v>
      </c>
      <c r="K69" s="52">
        <f>IFERROR(VLOOKUP($A69, ワクチン一般接種!$A:$G, K$4, FALSE), 0)</f>
        <v>311005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582048</v>
      </c>
      <c r="O69" s="53">
        <f t="shared" si="2"/>
        <v>311005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962673</v>
      </c>
      <c r="I70" s="52">
        <f>IFERROR(VLOOKUP($A70, ワクチン一般接種!$A:$G, I$4, FALSE), 0)</f>
        <v>541708</v>
      </c>
      <c r="J70" s="52">
        <f>IFERROR(VLOOKUP($A70, ワクチン一般接種!$A:$G, J$4, FALSE), 0)</f>
        <v>29275</v>
      </c>
      <c r="K70" s="52">
        <f>IFERROR(VLOOKUP($A70, ワクチン一般接種!$A:$G, K$4, FALSE), 0)</f>
        <v>391690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662412</v>
      </c>
      <c r="O70" s="53">
        <f t="shared" si="2"/>
        <v>515226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1066242</v>
      </c>
      <c r="I71" s="52">
        <f>IFERROR(VLOOKUP($A71, ワクチン一般接種!$A:$G, I$4, FALSE), 0)</f>
        <v>585484</v>
      </c>
      <c r="J71" s="52">
        <f>IFERROR(VLOOKUP($A71, ワクチン一般接種!$A:$G, J$4, FALSE), 0)</f>
        <v>29057</v>
      </c>
      <c r="K71" s="52">
        <f>IFERROR(VLOOKUP($A71, ワクチン一般接種!$A:$G, K$4, FALSE), 0)</f>
        <v>451701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657956</v>
      </c>
      <c r="O71" s="53">
        <f t="shared" ref="O71:O134" si="4">IF($A71="", "", F71+G71+K71+L71)</f>
        <v>523649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1101761</v>
      </c>
      <c r="I72" s="52">
        <f>IFERROR(VLOOKUP($A72, ワクチン一般接種!$A:$G, I$4, FALSE), 0)</f>
        <v>566796</v>
      </c>
      <c r="J72" s="52">
        <f>IFERROR(VLOOKUP($A72, ワクチン一般接種!$A:$G, J$4, FALSE), 0)</f>
        <v>29790</v>
      </c>
      <c r="K72" s="52">
        <f>IFERROR(VLOOKUP($A72, ワクチン一般接種!$A:$G, K$4, FALSE), 0)</f>
        <v>505175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643280</v>
      </c>
      <c r="O72" s="53">
        <f t="shared" si="4"/>
        <v>577216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1099720</v>
      </c>
      <c r="I73" s="52">
        <f>IFERROR(VLOOKUP($A73, ワクチン一般接種!$A:$G, I$4, FALSE), 0)</f>
        <v>575835</v>
      </c>
      <c r="J73" s="52">
        <f>IFERROR(VLOOKUP($A73, ワクチン一般接種!$A:$G, J$4, FALSE), 0)</f>
        <v>30955</v>
      </c>
      <c r="K73" s="52">
        <f>IFERROR(VLOOKUP($A73, ワクチン一般接種!$A:$G, K$4, FALSE), 0)</f>
        <v>492930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658327</v>
      </c>
      <c r="O73" s="53">
        <f t="shared" si="4"/>
        <v>570723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1048475</v>
      </c>
      <c r="I74" s="52">
        <f>IFERROR(VLOOKUP($A74, ワクチン一般接種!$A:$G, I$4, FALSE), 0)</f>
        <v>551979</v>
      </c>
      <c r="J74" s="52">
        <f>IFERROR(VLOOKUP($A74, ワクチン一般接種!$A:$G, J$4, FALSE), 0)</f>
        <v>28389</v>
      </c>
      <c r="K74" s="52">
        <f>IFERROR(VLOOKUP($A74, ワクチン一般接種!$A:$G, K$4, FALSE), 0)</f>
        <v>468107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632625</v>
      </c>
      <c r="O74" s="53">
        <f t="shared" si="4"/>
        <v>541798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1050596</v>
      </c>
      <c r="I75" s="52">
        <f>IFERROR(VLOOKUP($A75, ワクチン一般接種!$A:$G, I$4, FALSE), 0)</f>
        <v>590565</v>
      </c>
      <c r="J75" s="52">
        <f>IFERROR(VLOOKUP($A75, ワクチン一般接種!$A:$G, J$4, FALSE), 0)</f>
        <v>35867</v>
      </c>
      <c r="K75" s="52">
        <f>IFERROR(VLOOKUP($A75, ワクチン一般接種!$A:$G, K$4, FALSE), 0)</f>
        <v>424164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626432</v>
      </c>
      <c r="O75" s="53">
        <f t="shared" si="4"/>
        <v>424164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1058768</v>
      </c>
      <c r="I76" s="52">
        <f>IFERROR(VLOOKUP($A76, ワクチン一般接種!$A:$G, I$4, FALSE), 0)</f>
        <v>591373</v>
      </c>
      <c r="J76" s="52">
        <f>IFERROR(VLOOKUP($A76, ワクチン一般接種!$A:$G, J$4, FALSE), 0)</f>
        <v>37227</v>
      </c>
      <c r="K76" s="52">
        <f>IFERROR(VLOOKUP($A76, ワクチン一般接種!$A:$G, K$4, FALSE), 0)</f>
        <v>430168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628600</v>
      </c>
      <c r="O76" s="53">
        <f t="shared" si="4"/>
        <v>430168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1079951</v>
      </c>
      <c r="I77" s="52">
        <f>IFERROR(VLOOKUP($A77, ワクチン一般接種!$A:$G, I$4, FALSE), 0)</f>
        <v>564008</v>
      </c>
      <c r="J77" s="52">
        <f>IFERROR(VLOOKUP($A77, ワクチン一般接種!$A:$G, J$4, FALSE), 0)</f>
        <v>36168</v>
      </c>
      <c r="K77" s="52">
        <f>IFERROR(VLOOKUP($A77, ワクチン一般接種!$A:$G, K$4, FALSE), 0)</f>
        <v>476544</v>
      </c>
      <c r="L77" s="52">
        <f>IFERROR(VLOOKUP($A77, ワクチン一般接種!$A:$G, L$4, FALSE), 0)</f>
        <v>3231</v>
      </c>
      <c r="M77" s="102">
        <f t="shared" si="5"/>
        <v>44368</v>
      </c>
      <c r="N77" s="53">
        <f t="shared" si="3"/>
        <v>675173</v>
      </c>
      <c r="O77" s="53">
        <f t="shared" si="4"/>
        <v>603558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1191722</v>
      </c>
      <c r="I78" s="52">
        <f>IFERROR(VLOOKUP($A78, ワクチン一般接種!$A:$G, I$4, FALSE), 0)</f>
        <v>579746</v>
      </c>
      <c r="J78" s="52">
        <f>IFERROR(VLOOKUP($A78, ワクチン一般接種!$A:$G, J$4, FALSE), 0)</f>
        <v>37830</v>
      </c>
      <c r="K78" s="52">
        <f>IFERROR(VLOOKUP($A78, ワクチン一般接種!$A:$G, K$4, FALSE), 0)</f>
        <v>571411</v>
      </c>
      <c r="L78" s="52">
        <f>IFERROR(VLOOKUP($A78, ワクチン一般接種!$A:$G, L$4, FALSE), 0)</f>
        <v>2735</v>
      </c>
      <c r="M78" s="102">
        <f t="shared" si="5"/>
        <v>44369</v>
      </c>
      <c r="N78" s="53">
        <f t="shared" si="3"/>
        <v>663995</v>
      </c>
      <c r="O78" s="53">
        <f t="shared" si="4"/>
        <v>621862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1214357</v>
      </c>
      <c r="I79" s="52">
        <f>IFERROR(VLOOKUP($A79, ワクチン一般接種!$A:$G, I$4, FALSE), 0)</f>
        <v>581618</v>
      </c>
      <c r="J79" s="52">
        <f>IFERROR(VLOOKUP($A79, ワクチン一般接種!$A:$G, J$4, FALSE), 0)</f>
        <v>37040</v>
      </c>
      <c r="K79" s="52">
        <f>IFERROR(VLOOKUP($A79, ワクチン一般接種!$A:$G, K$4, FALSE), 0)</f>
        <v>592345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670312</v>
      </c>
      <c r="O79" s="53">
        <f t="shared" si="4"/>
        <v>655531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1202095</v>
      </c>
      <c r="I80" s="52">
        <f>IFERROR(VLOOKUP($A80, ワクチン一般接種!$A:$G, I$4, FALSE), 0)</f>
        <v>566575</v>
      </c>
      <c r="J80" s="52">
        <f>IFERROR(VLOOKUP($A80, ワクチン一般接種!$A:$G, J$4, FALSE), 0)</f>
        <v>37116</v>
      </c>
      <c r="K80" s="52">
        <f>IFERROR(VLOOKUP($A80, ワクチン一般接種!$A:$G, K$4, FALSE), 0)</f>
        <v>595106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649073</v>
      </c>
      <c r="O80" s="53">
        <f t="shared" si="4"/>
        <v>662443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1210880</v>
      </c>
      <c r="I81" s="52">
        <f>IFERROR(VLOOKUP($A81, ワクチン一般接種!$A:$G, I$4, FALSE), 0)</f>
        <v>560926</v>
      </c>
      <c r="J81" s="52">
        <f>IFERROR(VLOOKUP($A81, ワクチン一般接種!$A:$G, J$4, FALSE), 0)</f>
        <v>39514</v>
      </c>
      <c r="K81" s="52">
        <f>IFERROR(VLOOKUP($A81, ワクチン一般接種!$A:$G, K$4, FALSE), 0)</f>
        <v>606679</v>
      </c>
      <c r="L81" s="52">
        <f>IFERROR(VLOOKUP($A81, ワクチン一般接種!$A:$G, L$4, FALSE), 0)</f>
        <v>3761</v>
      </c>
      <c r="M81" s="102">
        <f t="shared" si="5"/>
        <v>44372</v>
      </c>
      <c r="N81" s="53">
        <f t="shared" si="3"/>
        <v>653735</v>
      </c>
      <c r="O81" s="53">
        <f t="shared" si="4"/>
        <v>685500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1203991</v>
      </c>
      <c r="I82" s="52">
        <f>IFERROR(VLOOKUP($A82, ワクチン一般接種!$A:$G, I$4, FALSE), 0)</f>
        <v>590810</v>
      </c>
      <c r="J82" s="52">
        <f>IFERROR(VLOOKUP($A82, ワクチン一般接種!$A:$G, J$4, FALSE), 0)</f>
        <v>47971</v>
      </c>
      <c r="K82" s="52">
        <f>IFERROR(VLOOKUP($A82, ワクチン一般接種!$A:$G, K$4, FALSE), 0)</f>
        <v>561454</v>
      </c>
      <c r="L82" s="52">
        <f>IFERROR(VLOOKUP($A82, ワクチン一般接種!$A:$G, L$4, FALSE), 0)</f>
        <v>3756</v>
      </c>
      <c r="M82" s="102">
        <f t="shared" si="5"/>
        <v>44373</v>
      </c>
      <c r="N82" s="53">
        <f t="shared" si="3"/>
        <v>638781</v>
      </c>
      <c r="O82" s="53">
        <f t="shared" si="4"/>
        <v>565210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1202246</v>
      </c>
      <c r="I83" s="52">
        <f>IFERROR(VLOOKUP($A83, ワクチン一般接種!$A:$G, I$4, FALSE), 0)</f>
        <v>628566</v>
      </c>
      <c r="J83" s="52">
        <f>IFERROR(VLOOKUP($A83, ワクチン一般接種!$A:$G, J$4, FALSE), 0)</f>
        <v>47095</v>
      </c>
      <c r="K83" s="52">
        <f>IFERROR(VLOOKUP($A83, ワクチン一般接種!$A:$G, K$4, FALSE), 0)</f>
        <v>521979</v>
      </c>
      <c r="L83" s="52">
        <f>IFERROR(VLOOKUP($A83, ワクチン一般接種!$A:$G, L$4, FALSE), 0)</f>
        <v>4606</v>
      </c>
      <c r="M83" s="102">
        <f t="shared" si="5"/>
        <v>44374</v>
      </c>
      <c r="N83" s="53">
        <f t="shared" si="3"/>
        <v>675661</v>
      </c>
      <c r="O83" s="53">
        <f t="shared" si="4"/>
        <v>526585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1152243</v>
      </c>
      <c r="I84" s="52">
        <f>IFERROR(VLOOKUP($A84, ワクチン一般接種!$A:$G, I$4, FALSE), 0)</f>
        <v>517608</v>
      </c>
      <c r="J84" s="52">
        <f>IFERROR(VLOOKUP($A84, ワクチン一般接種!$A:$G, J$4, FALSE), 0)</f>
        <v>29871</v>
      </c>
      <c r="K84" s="52">
        <f>IFERROR(VLOOKUP($A84, ワクチン一般接種!$A:$G, K$4, FALSE), 0)</f>
        <v>586238</v>
      </c>
      <c r="L84" s="52">
        <f>IFERROR(VLOOKUP($A84, ワクチン一般接種!$A:$G, L$4, FALSE), 0)</f>
        <v>18526</v>
      </c>
      <c r="M84" s="102">
        <f t="shared" si="5"/>
        <v>44375</v>
      </c>
      <c r="N84" s="53">
        <f t="shared" si="3"/>
        <v>626588</v>
      </c>
      <c r="O84" s="53">
        <f t="shared" si="4"/>
        <v>685310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1240848</v>
      </c>
      <c r="I85" s="52">
        <f>IFERROR(VLOOKUP($A85, ワクチン一般接種!$A:$G, I$4, FALSE), 0)</f>
        <v>550511</v>
      </c>
      <c r="J85" s="52">
        <f>IFERROR(VLOOKUP($A85, ワクチン一般接種!$A:$G, J$4, FALSE), 0)</f>
        <v>31799</v>
      </c>
      <c r="K85" s="52">
        <f>IFERROR(VLOOKUP($A85, ワクチン一般接種!$A:$G, K$4, FALSE), 0)</f>
        <v>639514</v>
      </c>
      <c r="L85" s="52">
        <f>IFERROR(VLOOKUP($A85, ワクチン一般接種!$A:$G, L$4, FALSE), 0)</f>
        <v>19024</v>
      </c>
      <c r="M85" s="102">
        <f t="shared" si="5"/>
        <v>44376</v>
      </c>
      <c r="N85" s="53">
        <f t="shared" si="3"/>
        <v>621746</v>
      </c>
      <c r="O85" s="53">
        <f t="shared" si="4"/>
        <v>713583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1253104</v>
      </c>
      <c r="I86" s="52">
        <f>IFERROR(VLOOKUP($A86, ワクチン一般接種!$A:$G, I$4, FALSE), 0)</f>
        <v>563921</v>
      </c>
      <c r="J86" s="52">
        <f>IFERROR(VLOOKUP($A86, ワクチン一般接種!$A:$G, J$4, FALSE), 0)</f>
        <v>35178</v>
      </c>
      <c r="K86" s="52">
        <f>IFERROR(VLOOKUP($A86, ワクチン一般接種!$A:$G, K$4, FALSE), 0)</f>
        <v>635001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631200</v>
      </c>
      <c r="O86" s="53">
        <f t="shared" si="4"/>
        <v>701083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1004992</v>
      </c>
      <c r="I87" s="52">
        <f>IFERROR(VLOOKUP($A87, ワクチン一般接種!$A:$G, I$4, FALSE), 0)</f>
        <v>367731</v>
      </c>
      <c r="J87" s="52">
        <f>IFERROR(VLOOKUP($A87, ワクチン一般接種!$A:$G, J$4, FALSE), 0)</f>
        <v>34209</v>
      </c>
      <c r="K87" s="52">
        <f>IFERROR(VLOOKUP($A87, ワクチン一般接種!$A:$G, K$4, FALSE), 0)</f>
        <v>583456</v>
      </c>
      <c r="L87" s="52">
        <f>IFERROR(VLOOKUP($A87, ワクチン一般接種!$A:$G, L$4, FALSE), 0)</f>
        <v>19596</v>
      </c>
      <c r="M87" s="102">
        <f t="shared" si="5"/>
        <v>44378</v>
      </c>
      <c r="N87" s="53">
        <f t="shared" si="3"/>
        <v>438875</v>
      </c>
      <c r="O87" s="53">
        <f t="shared" si="4"/>
        <v>660914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949241</v>
      </c>
      <c r="I88" s="52">
        <f>IFERROR(VLOOKUP($A88, ワクチン一般接種!$A:$G, I$4, FALSE), 0)</f>
        <v>307305</v>
      </c>
      <c r="J88" s="52">
        <f>IFERROR(VLOOKUP($A88, ワクチン一般接種!$A:$G, J$4, FALSE), 0)</f>
        <v>35969</v>
      </c>
      <c r="K88" s="52">
        <f>IFERROR(VLOOKUP($A88, ワクチン一般接種!$A:$G, K$4, FALSE), 0)</f>
        <v>586485</v>
      </c>
      <c r="L88" s="52">
        <f>IFERROR(VLOOKUP($A88, ワクチン一般接種!$A:$G, L$4, FALSE), 0)</f>
        <v>19482</v>
      </c>
      <c r="M88" s="102">
        <f t="shared" si="5"/>
        <v>44379</v>
      </c>
      <c r="N88" s="53">
        <f t="shared" si="3"/>
        <v>369658</v>
      </c>
      <c r="O88" s="53">
        <f t="shared" si="4"/>
        <v>661407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1232725</v>
      </c>
      <c r="I89" s="52">
        <f>IFERROR(VLOOKUP($A89, ワクチン一般接種!$A:$G, I$4, FALSE), 0)</f>
        <v>599435</v>
      </c>
      <c r="J89" s="52">
        <f>IFERROR(VLOOKUP($A89, ワクチン一般接種!$A:$G, J$4, FALSE), 0)</f>
        <v>52802</v>
      </c>
      <c r="K89" s="52">
        <f>IFERROR(VLOOKUP($A89, ワクチン一般接種!$A:$G, K$4, FALSE), 0)</f>
        <v>560653</v>
      </c>
      <c r="L89" s="52">
        <f>IFERROR(VLOOKUP($A89, ワクチン一般接種!$A:$G, L$4, FALSE), 0)</f>
        <v>19835</v>
      </c>
      <c r="M89" s="102">
        <f t="shared" si="5"/>
        <v>44380</v>
      </c>
      <c r="N89" s="53">
        <f t="shared" si="3"/>
        <v>652237</v>
      </c>
      <c r="O89" s="53">
        <f t="shared" si="4"/>
        <v>580488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1176243</v>
      </c>
      <c r="I90" s="52">
        <f>IFERROR(VLOOKUP($A90, ワクチン一般接種!$A:$G, I$4, FALSE), 0)</f>
        <v>607124</v>
      </c>
      <c r="J90" s="52">
        <f>IFERROR(VLOOKUP($A90, ワクチン一般接種!$A:$G, J$4, FALSE), 0)</f>
        <v>44378</v>
      </c>
      <c r="K90" s="52">
        <f>IFERROR(VLOOKUP($A90, ワクチン一般接種!$A:$G, K$4, FALSE), 0)</f>
        <v>502402</v>
      </c>
      <c r="L90" s="52">
        <f>IFERROR(VLOOKUP($A90, ワクチン一般接種!$A:$G, L$4, FALSE), 0)</f>
        <v>22339</v>
      </c>
      <c r="M90" s="102">
        <f t="shared" si="5"/>
        <v>44381</v>
      </c>
      <c r="N90" s="53">
        <f t="shared" si="3"/>
        <v>651502</v>
      </c>
      <c r="O90" s="53">
        <f t="shared" si="4"/>
        <v>524741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1135084</v>
      </c>
      <c r="I91" s="52">
        <f>IFERROR(VLOOKUP($A91, ワクチン一般接種!$A:$G, I$4, FALSE), 0)</f>
        <v>574885</v>
      </c>
      <c r="J91" s="52">
        <f>IFERROR(VLOOKUP($A91, ワクチン一般接種!$A:$G, J$4, FALSE), 0)</f>
        <v>38659</v>
      </c>
      <c r="K91" s="52">
        <f>IFERROR(VLOOKUP($A91, ワクチン一般接種!$A:$G, K$4, FALSE), 0)</f>
        <v>493381</v>
      </c>
      <c r="L91" s="52">
        <f>IFERROR(VLOOKUP($A91, ワクチン一般接種!$A:$G, L$4, FALSE), 0)</f>
        <v>28159</v>
      </c>
      <c r="M91" s="102">
        <f t="shared" si="5"/>
        <v>44382</v>
      </c>
      <c r="N91" s="53">
        <f t="shared" si="3"/>
        <v>677222</v>
      </c>
      <c r="O91" s="53">
        <f t="shared" si="4"/>
        <v>602951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1182435</v>
      </c>
      <c r="I92" s="52">
        <f>IFERROR(VLOOKUP($A92, ワクチン一般接種!$A:$G, I$4, FALSE), 0)</f>
        <v>601499</v>
      </c>
      <c r="J92" s="52">
        <f>IFERROR(VLOOKUP($A92, ワクチン一般接種!$A:$G, J$4, FALSE), 0)</f>
        <v>35934</v>
      </c>
      <c r="K92" s="52">
        <f>IFERROR(VLOOKUP($A92, ワクチン一般接種!$A:$G, K$4, FALSE), 0)</f>
        <v>517205</v>
      </c>
      <c r="L92" s="52">
        <f>IFERROR(VLOOKUP($A92, ワクチン一般接種!$A:$G, L$4, FALSE), 0)</f>
        <v>27797</v>
      </c>
      <c r="M92" s="102">
        <f t="shared" si="5"/>
        <v>44383</v>
      </c>
      <c r="N92" s="53">
        <f t="shared" si="3"/>
        <v>684024</v>
      </c>
      <c r="O92" s="53">
        <f t="shared" si="4"/>
        <v>598176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1190109</v>
      </c>
      <c r="I93" s="52">
        <f>IFERROR(VLOOKUP($A93, ワクチン一般接種!$A:$G, I$4, FALSE), 0)</f>
        <v>627031</v>
      </c>
      <c r="J93" s="52">
        <f>IFERROR(VLOOKUP($A93, ワクチン一般接種!$A:$G, J$4, FALSE), 0)</f>
        <v>40848</v>
      </c>
      <c r="K93" s="52">
        <f>IFERROR(VLOOKUP($A93, ワクチン一般接種!$A:$G, K$4, FALSE), 0)</f>
        <v>496534</v>
      </c>
      <c r="L93" s="52">
        <f>IFERROR(VLOOKUP($A93, ワクチン一般接種!$A:$G, L$4, FALSE), 0)</f>
        <v>25696</v>
      </c>
      <c r="M93" s="102">
        <f t="shared" si="5"/>
        <v>44384</v>
      </c>
      <c r="N93" s="53">
        <f t="shared" si="3"/>
        <v>698844</v>
      </c>
      <c r="O93" s="53">
        <f t="shared" si="4"/>
        <v>567918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1146249</v>
      </c>
      <c r="I94" s="52">
        <f>IFERROR(VLOOKUP($A94, ワクチン一般接種!$A:$G, I$4, FALSE), 0)</f>
        <v>592845</v>
      </c>
      <c r="J94" s="52">
        <f>IFERROR(VLOOKUP($A94, ワクチン一般接種!$A:$G, J$4, FALSE), 0)</f>
        <v>40362</v>
      </c>
      <c r="K94" s="52">
        <f>IFERROR(VLOOKUP($A94, ワクチン一般接種!$A:$G, K$4, FALSE), 0)</f>
        <v>485959</v>
      </c>
      <c r="L94" s="52">
        <f>IFERROR(VLOOKUP($A94, ワクチン一般接種!$A:$G, L$4, FALSE), 0)</f>
        <v>27083</v>
      </c>
      <c r="M94" s="102">
        <f t="shared" si="5"/>
        <v>44385</v>
      </c>
      <c r="N94" s="53">
        <f t="shared" si="3"/>
        <v>669943</v>
      </c>
      <c r="O94" s="53">
        <f t="shared" si="4"/>
        <v>559646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1074830</v>
      </c>
      <c r="I95" s="52">
        <f>IFERROR(VLOOKUP($A95, ワクチン一般接種!$A:$G, I$4, FALSE), 0)</f>
        <v>549705</v>
      </c>
      <c r="J95" s="52">
        <f>IFERROR(VLOOKUP($A95, ワクチン一般接種!$A:$G, J$4, FALSE), 0)</f>
        <v>42038</v>
      </c>
      <c r="K95" s="52">
        <f>IFERROR(VLOOKUP($A95, ワクチン一般接種!$A:$G, K$4, FALSE), 0)</f>
        <v>455983</v>
      </c>
      <c r="L95" s="52">
        <f>IFERROR(VLOOKUP($A95, ワクチン一般接種!$A:$G, L$4, FALSE), 0)</f>
        <v>27104</v>
      </c>
      <c r="M95" s="102">
        <f t="shared" si="5"/>
        <v>44386</v>
      </c>
      <c r="N95" s="53">
        <f t="shared" si="3"/>
        <v>623702</v>
      </c>
      <c r="O95" s="53">
        <f t="shared" si="4"/>
        <v>529440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1182268</v>
      </c>
      <c r="I96" s="52">
        <f>IFERROR(VLOOKUP($A96, ワクチン一般接種!$A:$G, I$4, FALSE), 0)</f>
        <v>598835</v>
      </c>
      <c r="J96" s="52">
        <f>IFERROR(VLOOKUP($A96, ワクチン一般接種!$A:$G, J$4, FALSE), 0)</f>
        <v>53382</v>
      </c>
      <c r="K96" s="52">
        <f>IFERROR(VLOOKUP($A96, ワクチン一般接種!$A:$G, K$4, FALSE), 0)</f>
        <v>498602</v>
      </c>
      <c r="L96" s="52">
        <f>IFERROR(VLOOKUP($A96, ワクチン一般接種!$A:$G, L$4, FALSE), 0)</f>
        <v>31449</v>
      </c>
      <c r="M96" s="102">
        <f t="shared" si="5"/>
        <v>44387</v>
      </c>
      <c r="N96" s="53">
        <f t="shared" si="3"/>
        <v>652217</v>
      </c>
      <c r="O96" s="53">
        <f t="shared" si="4"/>
        <v>530051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1036361</v>
      </c>
      <c r="I97" s="52">
        <f>IFERROR(VLOOKUP($A97, ワクチン一般接種!$A:$G, I$4, FALSE), 0)</f>
        <v>447270</v>
      </c>
      <c r="J97" s="52">
        <f>IFERROR(VLOOKUP($A97, ワクチン一般接種!$A:$G, J$4, FALSE), 0)</f>
        <v>47593</v>
      </c>
      <c r="K97" s="52">
        <f>IFERROR(VLOOKUP($A97, ワクチン一般接種!$A:$G, K$4, FALSE), 0)</f>
        <v>509040</v>
      </c>
      <c r="L97" s="52">
        <f>IFERROR(VLOOKUP($A97, ワクチン一般接種!$A:$G, L$4, FALSE), 0)</f>
        <v>32458</v>
      </c>
      <c r="M97" s="102">
        <f t="shared" si="5"/>
        <v>44388</v>
      </c>
      <c r="N97" s="53">
        <f t="shared" si="3"/>
        <v>494863</v>
      </c>
      <c r="O97" s="53">
        <f t="shared" si="4"/>
        <v>541498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905298</v>
      </c>
      <c r="I98" s="52">
        <f>IFERROR(VLOOKUP($A98, ワクチン一般接種!$A:$G, I$4, FALSE), 0)</f>
        <v>402302</v>
      </c>
      <c r="J98" s="52">
        <f>IFERROR(VLOOKUP($A98, ワクチン一般接種!$A:$G, J$4, FALSE), 0)</f>
        <v>37624</v>
      </c>
      <c r="K98" s="52">
        <f>IFERROR(VLOOKUP($A98, ワクチン一般接種!$A:$G, K$4, FALSE), 0)</f>
        <v>435388</v>
      </c>
      <c r="L98" s="52">
        <f>IFERROR(VLOOKUP($A98, ワクチン一般接種!$A:$G, L$4, FALSE), 0)</f>
        <v>29984</v>
      </c>
      <c r="M98" s="102">
        <f t="shared" si="5"/>
        <v>44389</v>
      </c>
      <c r="N98" s="53">
        <f t="shared" si="3"/>
        <v>509641</v>
      </c>
      <c r="O98" s="53">
        <f t="shared" si="4"/>
        <v>537241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875390</v>
      </c>
      <c r="I99" s="52">
        <f>IFERROR(VLOOKUP($A99, ワクチン一般接種!$A:$G, I$4, FALSE), 0)</f>
        <v>394500</v>
      </c>
      <c r="J99" s="52">
        <f>IFERROR(VLOOKUP($A99, ワクチン一般接種!$A:$G, J$4, FALSE), 0)</f>
        <v>38697</v>
      </c>
      <c r="K99" s="52">
        <f>IFERROR(VLOOKUP($A99, ワクチン一般接種!$A:$G, K$4, FALSE), 0)</f>
        <v>412786</v>
      </c>
      <c r="L99" s="52">
        <f>IFERROR(VLOOKUP($A99, ワクチン一般接種!$A:$G, L$4, FALSE), 0)</f>
        <v>29407</v>
      </c>
      <c r="M99" s="102">
        <f t="shared" si="5"/>
        <v>44390</v>
      </c>
      <c r="N99" s="53">
        <f t="shared" si="3"/>
        <v>468303</v>
      </c>
      <c r="O99" s="53">
        <f t="shared" si="4"/>
        <v>480532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699476</v>
      </c>
      <c r="I100" s="52">
        <f>IFERROR(VLOOKUP($A100, ワクチン一般接種!$A:$G, I$4, FALSE), 0)</f>
        <v>311845</v>
      </c>
      <c r="J100" s="52">
        <f>IFERROR(VLOOKUP($A100, ワクチン一般接種!$A:$G, J$4, FALSE), 0)</f>
        <v>30823</v>
      </c>
      <c r="K100" s="52">
        <f>IFERROR(VLOOKUP($A100, ワクチン一般接種!$A:$G, K$4, FALSE), 0)</f>
        <v>328609</v>
      </c>
      <c r="L100" s="52">
        <f>IFERROR(VLOOKUP($A100, ワクチン一般接種!$A:$G, L$4, FALSE), 0)</f>
        <v>28199</v>
      </c>
      <c r="M100" s="102">
        <f t="shared" si="5"/>
        <v>44391</v>
      </c>
      <c r="N100" s="53">
        <f t="shared" si="3"/>
        <v>365022</v>
      </c>
      <c r="O100" s="53">
        <f t="shared" si="4"/>
        <v>396611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102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02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02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02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9844E-6CE2-4A26-BE8A-D4FBA44621EC}">
  <dimension ref="A1:C282"/>
  <sheetViews>
    <sheetView topLeftCell="A267" workbookViewId="0">
      <selection activeCell="B1" sqref="B1:C282"/>
    </sheetView>
  </sheetViews>
  <sheetFormatPr defaultRowHeight="18" x14ac:dyDescent="0.55000000000000004"/>
  <cols>
    <col min="2" max="2" width="8.75" customWidth="1"/>
  </cols>
  <sheetData>
    <row r="1" spans="1:3" x14ac:dyDescent="0.55000000000000004">
      <c r="A1">
        <v>44298</v>
      </c>
      <c r="B1">
        <v>31666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18127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14439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25506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40142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7570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8316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95181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145626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181942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182377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198504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32103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21828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276832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245640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273309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18263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287813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36397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22835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7110</v>
      </c>
      <c r="C64">
        <v>832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8015</v>
      </c>
      <c r="C67">
        <v>786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9302</v>
      </c>
      <c r="C70">
        <v>874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310750</v>
      </c>
      <c r="C73">
        <v>70239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138305</v>
      </c>
      <c r="C76">
        <v>51538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57863</v>
      </c>
      <c r="C79">
        <v>6590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71284</v>
      </c>
      <c r="C82">
        <v>7123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252545</v>
      </c>
      <c r="C85">
        <v>90027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211337</v>
      </c>
      <c r="C88">
        <v>111982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234576</v>
      </c>
      <c r="C91">
        <v>138741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242537</v>
      </c>
      <c r="C94">
        <v>164699</v>
      </c>
    </row>
    <row r="95" spans="1:3" x14ac:dyDescent="0.55000000000000004">
      <c r="A95" s="27">
        <v>44329</v>
      </c>
      <c r="B95">
        <v>0</v>
      </c>
      <c r="C95">
        <v>0</v>
      </c>
    </row>
    <row r="96" spans="1:3" x14ac:dyDescent="0.55000000000000004">
      <c r="A96" s="27">
        <v>44329</v>
      </c>
      <c r="B96" s="27">
        <v>0</v>
      </c>
      <c r="C96" s="27">
        <v>0</v>
      </c>
    </row>
    <row r="97" spans="1:3" x14ac:dyDescent="0.55000000000000004">
      <c r="A97" s="27">
        <v>44330</v>
      </c>
      <c r="B97" s="27">
        <v>227177</v>
      </c>
      <c r="C97" s="27">
        <v>177201</v>
      </c>
    </row>
    <row r="98" spans="1:3" x14ac:dyDescent="0.55000000000000004">
      <c r="A98" s="27">
        <v>44330</v>
      </c>
      <c r="B98" s="27">
        <v>0</v>
      </c>
      <c r="C98" s="27">
        <v>0</v>
      </c>
    </row>
    <row r="99" spans="1:3" x14ac:dyDescent="0.55000000000000004">
      <c r="A99" s="27">
        <v>44330</v>
      </c>
      <c r="B99" s="27">
        <v>0</v>
      </c>
      <c r="C99" s="27">
        <v>0</v>
      </c>
    </row>
    <row r="100" spans="1:3" x14ac:dyDescent="0.55000000000000004">
      <c r="A100" s="27">
        <v>44331</v>
      </c>
      <c r="B100" s="27">
        <v>133741</v>
      </c>
      <c r="C100" s="27">
        <v>26778</v>
      </c>
    </row>
    <row r="101" spans="1:3" x14ac:dyDescent="0.55000000000000004">
      <c r="A101" s="27">
        <v>44331</v>
      </c>
      <c r="B101" s="27">
        <v>0</v>
      </c>
      <c r="C101" s="27">
        <v>0</v>
      </c>
    </row>
    <row r="102" spans="1:3" x14ac:dyDescent="0.55000000000000004">
      <c r="A102" s="27">
        <v>44331</v>
      </c>
      <c r="B102" s="27">
        <v>0</v>
      </c>
      <c r="C102" s="27">
        <v>0</v>
      </c>
    </row>
    <row r="103" spans="1:3" x14ac:dyDescent="0.55000000000000004">
      <c r="A103" s="27">
        <v>44332</v>
      </c>
      <c r="B103" s="27">
        <v>184463</v>
      </c>
      <c r="C103" s="27">
        <v>18776</v>
      </c>
    </row>
    <row r="104" spans="1:3" x14ac:dyDescent="0.55000000000000004">
      <c r="A104" s="27">
        <v>44332</v>
      </c>
      <c r="B104" s="27">
        <v>0</v>
      </c>
      <c r="C104" s="27">
        <v>0</v>
      </c>
    </row>
    <row r="105" spans="1:3" x14ac:dyDescent="0.55000000000000004">
      <c r="A105" s="27">
        <v>44332</v>
      </c>
      <c r="B105" s="27">
        <v>0</v>
      </c>
      <c r="C105" s="27">
        <v>0</v>
      </c>
    </row>
    <row r="106" spans="1:3" x14ac:dyDescent="0.55000000000000004">
      <c r="A106" s="27">
        <v>44333</v>
      </c>
      <c r="B106" s="27">
        <v>336203</v>
      </c>
      <c r="C106" s="27">
        <v>256285</v>
      </c>
    </row>
    <row r="107" spans="1:3" x14ac:dyDescent="0.55000000000000004">
      <c r="A107" s="27">
        <v>44333</v>
      </c>
      <c r="B107" s="27">
        <v>0</v>
      </c>
      <c r="C107" s="27">
        <v>0</v>
      </c>
    </row>
    <row r="108" spans="1:3" x14ac:dyDescent="0.55000000000000004">
      <c r="A108" s="27">
        <v>44333</v>
      </c>
      <c r="B108" s="27">
        <v>0</v>
      </c>
      <c r="C108" s="27">
        <v>0</v>
      </c>
    </row>
    <row r="109" spans="1:3" x14ac:dyDescent="0.55000000000000004">
      <c r="A109" s="27">
        <v>44334</v>
      </c>
      <c r="B109" s="27">
        <v>337079</v>
      </c>
      <c r="C109" s="27">
        <v>208111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384020</v>
      </c>
      <c r="C112" s="27">
        <v>233648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389384</v>
      </c>
      <c r="C115" s="27">
        <v>130406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366973</v>
      </c>
      <c r="C118" s="27">
        <v>191792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277435</v>
      </c>
      <c r="C121" s="27">
        <v>36664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321882</v>
      </c>
      <c r="C124" s="27">
        <v>22492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567936</v>
      </c>
      <c r="C127" s="27">
        <v>202753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585380</v>
      </c>
      <c r="C130" s="27">
        <v>61822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647218</v>
      </c>
      <c r="C133" s="27">
        <v>60433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620731</v>
      </c>
      <c r="C136" s="27">
        <v>100499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598868</v>
      </c>
      <c r="C139" s="27">
        <v>115262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461909</v>
      </c>
      <c r="C142" s="27">
        <v>54331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455575</v>
      </c>
      <c r="C145" s="27">
        <v>63149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652468</v>
      </c>
      <c r="C148" s="27">
        <v>228412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684340</v>
      </c>
      <c r="C151" s="27">
        <v>195001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711248</v>
      </c>
      <c r="C154" s="27">
        <v>216910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702175</v>
      </c>
      <c r="C157" s="27">
        <v>210510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689045</v>
      </c>
      <c r="C160" s="27">
        <v>202602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597527</v>
      </c>
      <c r="C163" s="27">
        <v>120139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551294</v>
      </c>
      <c r="C166" s="27">
        <v>176418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742643</v>
      </c>
      <c r="C169" s="27">
        <v>309265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761014</v>
      </c>
      <c r="C172" s="27">
        <v>302918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740407</v>
      </c>
      <c r="C175" s="27">
        <v>364418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712028</v>
      </c>
      <c r="C178" s="27">
        <v>362422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719070</v>
      </c>
      <c r="C181" s="27">
        <v>337962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633740</v>
      </c>
      <c r="C184" s="27">
        <v>263434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582048</v>
      </c>
      <c r="C187" s="27">
        <v>311005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662412</v>
      </c>
      <c r="C190" s="27">
        <v>515226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657956</v>
      </c>
      <c r="C193" s="27">
        <v>523649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643280</v>
      </c>
      <c r="C196" s="27">
        <v>577216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658327</v>
      </c>
      <c r="C199" s="27">
        <v>570723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632625</v>
      </c>
      <c r="C202" s="27">
        <v>541798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626432</v>
      </c>
      <c r="C205" s="27">
        <v>424164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628600</v>
      </c>
      <c r="C208" s="27">
        <v>430168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675173</v>
      </c>
      <c r="C211" s="27">
        <v>603558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663995</v>
      </c>
      <c r="C214" s="27">
        <v>621862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670312</v>
      </c>
      <c r="C217" s="27">
        <v>655531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649073</v>
      </c>
      <c r="C220" s="27">
        <v>662443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653735</v>
      </c>
      <c r="C223" s="27">
        <v>685500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638781</v>
      </c>
      <c r="C226" s="27">
        <v>565210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675661</v>
      </c>
      <c r="C229" s="27">
        <v>526585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626588</v>
      </c>
      <c r="C232" s="27">
        <v>685310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621746</v>
      </c>
      <c r="C235" s="27">
        <v>713583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631200</v>
      </c>
      <c r="C238" s="27">
        <v>701083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438875</v>
      </c>
      <c r="C241" s="27">
        <v>660914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369658</v>
      </c>
      <c r="C244" s="27">
        <v>661407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652237</v>
      </c>
      <c r="C247" s="27">
        <v>580488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651502</v>
      </c>
      <c r="C250" s="27">
        <v>524741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677222</v>
      </c>
      <c r="C253" s="27">
        <v>602951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684024</v>
      </c>
      <c r="C256" s="27">
        <v>598176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698844</v>
      </c>
      <c r="C259" s="27">
        <v>567918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669943</v>
      </c>
      <c r="C262" s="27">
        <v>559646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623702</v>
      </c>
      <c r="C265" s="27">
        <v>529440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652217</v>
      </c>
      <c r="C268" s="27">
        <v>530051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494863</v>
      </c>
      <c r="C271" s="27">
        <v>541498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509641</v>
      </c>
      <c r="C274" s="27">
        <v>537241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468303</v>
      </c>
      <c r="C277" s="27">
        <v>480532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365022</v>
      </c>
      <c r="C280" s="27">
        <v>396611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</sheetData>
  <sortState xmlns:xlrd2="http://schemas.microsoft.com/office/spreadsheetml/2017/richdata2" ref="A1:C282">
    <sortCondition ref="A1:A282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3" t="s">
        <v>386</v>
      </c>
      <c r="F5" s="104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5">
        <v>42010</v>
      </c>
      <c r="D6" s="105">
        <v>809605</v>
      </c>
      <c r="E6" s="106">
        <v>621</v>
      </c>
      <c r="F6" s="106">
        <v>11</v>
      </c>
      <c r="G6" s="105">
        <v>39961</v>
      </c>
      <c r="H6" s="105">
        <v>1413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5">
        <v>2554</v>
      </c>
      <c r="D7" s="105">
        <v>53220</v>
      </c>
      <c r="E7" s="106">
        <v>28</v>
      </c>
      <c r="F7" s="106">
        <v>0</v>
      </c>
      <c r="G7" s="105">
        <v>2495</v>
      </c>
      <c r="H7" s="106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5">
        <v>1820</v>
      </c>
      <c r="D8" s="105">
        <v>89791</v>
      </c>
      <c r="E8" s="106">
        <v>103</v>
      </c>
      <c r="F8" s="106">
        <v>1</v>
      </c>
      <c r="G8" s="105">
        <v>1670</v>
      </c>
      <c r="H8" s="106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5">
        <v>9403</v>
      </c>
      <c r="D9" s="105">
        <v>164378</v>
      </c>
      <c r="E9" s="106">
        <v>185</v>
      </c>
      <c r="F9" s="106">
        <v>2</v>
      </c>
      <c r="G9" s="105">
        <v>9099</v>
      </c>
      <c r="H9" s="106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950</v>
      </c>
      <c r="D10" s="105">
        <v>16395</v>
      </c>
      <c r="E10" s="106">
        <v>39</v>
      </c>
      <c r="F10" s="106">
        <v>1</v>
      </c>
      <c r="G10" s="106">
        <v>891</v>
      </c>
      <c r="H10" s="106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5">
        <v>2072</v>
      </c>
      <c r="D11" s="105">
        <v>68402</v>
      </c>
      <c r="E11" s="106">
        <v>47</v>
      </c>
      <c r="F11" s="106">
        <v>2</v>
      </c>
      <c r="G11" s="105">
        <v>1978</v>
      </c>
      <c r="H11" s="106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5">
        <v>5124</v>
      </c>
      <c r="D12" s="105">
        <v>293684</v>
      </c>
      <c r="E12" s="106">
        <v>169</v>
      </c>
      <c r="F12" s="106">
        <v>4</v>
      </c>
      <c r="G12" s="105">
        <v>4794</v>
      </c>
      <c r="H12" s="106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5">
        <v>10930</v>
      </c>
      <c r="D13" s="105">
        <v>34131</v>
      </c>
      <c r="E13" s="106">
        <v>286</v>
      </c>
      <c r="F13" s="106">
        <v>5</v>
      </c>
      <c r="G13" s="105">
        <v>10478</v>
      </c>
      <c r="H13" s="106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5">
        <v>7298</v>
      </c>
      <c r="D14" s="105">
        <v>314332</v>
      </c>
      <c r="E14" s="106">
        <v>174</v>
      </c>
      <c r="F14" s="106">
        <v>10</v>
      </c>
      <c r="G14" s="105">
        <v>7042</v>
      </c>
      <c r="H14" s="106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5">
        <v>8106</v>
      </c>
      <c r="D15" s="105">
        <v>202122</v>
      </c>
      <c r="E15" s="106">
        <v>60</v>
      </c>
      <c r="F15" s="106">
        <v>3</v>
      </c>
      <c r="G15" s="105">
        <v>7892</v>
      </c>
      <c r="H15" s="106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5">
        <v>48460</v>
      </c>
      <c r="D16" s="105">
        <v>1012133</v>
      </c>
      <c r="E16" s="105">
        <v>1725</v>
      </c>
      <c r="F16" s="106">
        <v>25</v>
      </c>
      <c r="G16" s="105">
        <v>45895</v>
      </c>
      <c r="H16" s="106">
        <v>840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5">
        <v>42546</v>
      </c>
      <c r="D17" s="105">
        <v>726400</v>
      </c>
      <c r="E17" s="105">
        <v>1476</v>
      </c>
      <c r="F17" s="106">
        <v>16</v>
      </c>
      <c r="G17" s="105">
        <v>40352</v>
      </c>
      <c r="H17" s="106">
        <v>718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5">
        <v>184119</v>
      </c>
      <c r="D18" s="105">
        <v>2642351</v>
      </c>
      <c r="E18" s="105">
        <v>6864</v>
      </c>
      <c r="F18" s="106">
        <v>54</v>
      </c>
      <c r="G18" s="105">
        <v>174993</v>
      </c>
      <c r="H18" s="105">
        <v>2262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5">
        <v>71265</v>
      </c>
      <c r="D19" s="105">
        <v>1091507</v>
      </c>
      <c r="E19" s="105">
        <v>2502</v>
      </c>
      <c r="F19" s="106">
        <v>37</v>
      </c>
      <c r="G19" s="105">
        <v>67797</v>
      </c>
      <c r="H19" s="106">
        <v>966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5">
        <v>3515</v>
      </c>
      <c r="D20" s="105">
        <v>180217</v>
      </c>
      <c r="E20" s="106">
        <v>91</v>
      </c>
      <c r="F20" s="106">
        <v>0</v>
      </c>
      <c r="G20" s="105">
        <v>3370</v>
      </c>
      <c r="H20" s="10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5">
        <v>2068</v>
      </c>
      <c r="D21" s="105">
        <v>77309</v>
      </c>
      <c r="E21" s="106">
        <v>26</v>
      </c>
      <c r="F21" s="106">
        <v>2</v>
      </c>
      <c r="G21" s="105">
        <v>2004</v>
      </c>
      <c r="H21" s="106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5">
        <v>4094</v>
      </c>
      <c r="D22" s="105">
        <v>127358</v>
      </c>
      <c r="E22" s="106">
        <v>141</v>
      </c>
      <c r="F22" s="106">
        <v>1</v>
      </c>
      <c r="G22" s="105">
        <v>3834</v>
      </c>
      <c r="H22" s="106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5">
        <v>1403</v>
      </c>
      <c r="D23" s="105">
        <v>73603</v>
      </c>
      <c r="E23" s="106">
        <v>81</v>
      </c>
      <c r="F23" s="106">
        <v>1</v>
      </c>
      <c r="G23" s="105">
        <v>1287</v>
      </c>
      <c r="H23" s="106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5">
        <v>2173</v>
      </c>
      <c r="D24" s="105">
        <v>62325</v>
      </c>
      <c r="E24" s="106">
        <v>55</v>
      </c>
      <c r="F24" s="106">
        <v>0</v>
      </c>
      <c r="G24" s="105">
        <v>2097</v>
      </c>
      <c r="H24" s="106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5">
        <v>5070</v>
      </c>
      <c r="D25" s="105">
        <v>215034</v>
      </c>
      <c r="E25" s="106">
        <v>34</v>
      </c>
      <c r="F25" s="106">
        <v>0</v>
      </c>
      <c r="G25" s="105">
        <v>5018</v>
      </c>
      <c r="H25" s="10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5">
        <v>9530</v>
      </c>
      <c r="D26" s="105">
        <v>281051</v>
      </c>
      <c r="E26" s="106">
        <v>76</v>
      </c>
      <c r="F26" s="106">
        <v>4</v>
      </c>
      <c r="G26" s="105">
        <v>9267</v>
      </c>
      <c r="H26" s="106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5">
        <v>9698</v>
      </c>
      <c r="D27" s="105">
        <v>426424</v>
      </c>
      <c r="E27" s="106">
        <v>356</v>
      </c>
      <c r="F27" s="106">
        <v>5</v>
      </c>
      <c r="G27" s="105">
        <v>9189</v>
      </c>
      <c r="H27" s="106">
        <v>153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5">
        <v>51735</v>
      </c>
      <c r="D28" s="105">
        <v>869436</v>
      </c>
      <c r="E28" s="106">
        <v>676</v>
      </c>
      <c r="F28" s="106">
        <v>13</v>
      </c>
      <c r="G28" s="105">
        <v>50072</v>
      </c>
      <c r="H28" s="106">
        <v>987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5">
        <v>5392</v>
      </c>
      <c r="D29" s="105">
        <v>148938</v>
      </c>
      <c r="E29" s="106">
        <v>120</v>
      </c>
      <c r="F29" s="106">
        <v>3</v>
      </c>
      <c r="G29" s="105">
        <v>5298</v>
      </c>
      <c r="H29" s="106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5">
        <v>5651</v>
      </c>
      <c r="D30" s="105">
        <v>159859</v>
      </c>
      <c r="E30" s="106">
        <v>86</v>
      </c>
      <c r="F30" s="106">
        <v>2</v>
      </c>
      <c r="G30" s="105">
        <v>5475</v>
      </c>
      <c r="H30" s="106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5">
        <v>16896</v>
      </c>
      <c r="D31" s="105">
        <v>294127</v>
      </c>
      <c r="E31" s="106">
        <v>181</v>
      </c>
      <c r="F31" s="106">
        <v>4</v>
      </c>
      <c r="G31" s="105">
        <v>16422</v>
      </c>
      <c r="H31" s="106">
        <v>247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5">
        <v>105528</v>
      </c>
      <c r="D32" s="105">
        <v>2278233</v>
      </c>
      <c r="E32" s="105">
        <v>1824</v>
      </c>
      <c r="F32" s="106">
        <v>116</v>
      </c>
      <c r="G32" s="105">
        <v>100191</v>
      </c>
      <c r="H32" s="105">
        <v>2698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5">
        <v>41386</v>
      </c>
      <c r="D33" s="105">
        <v>527645</v>
      </c>
      <c r="E33" s="106">
        <v>365</v>
      </c>
      <c r="F33" s="106">
        <v>15</v>
      </c>
      <c r="G33" s="105">
        <v>39711</v>
      </c>
      <c r="H33" s="105">
        <v>1310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5">
        <v>8519</v>
      </c>
      <c r="D34" s="105">
        <v>177014</v>
      </c>
      <c r="E34" s="106">
        <v>153</v>
      </c>
      <c r="F34" s="106">
        <v>3</v>
      </c>
      <c r="G34" s="105">
        <v>8234</v>
      </c>
      <c r="H34" s="106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5">
        <v>2716</v>
      </c>
      <c r="D35" s="105">
        <v>42652</v>
      </c>
      <c r="E35" s="106">
        <v>19</v>
      </c>
      <c r="F35" s="106">
        <v>0</v>
      </c>
      <c r="G35" s="105">
        <v>2590</v>
      </c>
      <c r="H35" s="106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6">
        <v>511</v>
      </c>
      <c r="D36" s="105">
        <v>86932</v>
      </c>
      <c r="E36" s="106">
        <v>17</v>
      </c>
      <c r="F36" s="106">
        <v>0</v>
      </c>
      <c r="G36" s="106">
        <v>470</v>
      </c>
      <c r="H36" s="106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6">
        <v>563</v>
      </c>
      <c r="D37" s="105">
        <v>32023</v>
      </c>
      <c r="E37" s="106">
        <v>9</v>
      </c>
      <c r="F37" s="106">
        <v>0</v>
      </c>
      <c r="G37" s="106">
        <v>552</v>
      </c>
      <c r="H37" s="10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5">
        <v>7638</v>
      </c>
      <c r="D38" s="105">
        <v>168599</v>
      </c>
      <c r="E38" s="106">
        <v>22</v>
      </c>
      <c r="F38" s="106">
        <v>1</v>
      </c>
      <c r="G38" s="105">
        <v>7455</v>
      </c>
      <c r="H38" s="10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5">
        <v>11597</v>
      </c>
      <c r="D39" s="105">
        <v>568107</v>
      </c>
      <c r="E39" s="106">
        <v>70</v>
      </c>
      <c r="F39" s="106">
        <v>5</v>
      </c>
      <c r="G39" s="105">
        <v>11345</v>
      </c>
      <c r="H39" s="106">
        <v>177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5">
        <v>3180</v>
      </c>
      <c r="D40" s="105">
        <v>124469</v>
      </c>
      <c r="E40" s="106">
        <v>31</v>
      </c>
      <c r="F40" s="106">
        <v>1</v>
      </c>
      <c r="G40" s="105">
        <v>3069</v>
      </c>
      <c r="H40" s="10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5">
        <v>1673</v>
      </c>
      <c r="D41" s="105">
        <v>67255</v>
      </c>
      <c r="E41" s="106">
        <v>15</v>
      </c>
      <c r="F41" s="106">
        <v>0</v>
      </c>
      <c r="G41" s="105">
        <v>1595</v>
      </c>
      <c r="H41" s="10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5">
        <v>2123</v>
      </c>
      <c r="D42" s="105">
        <v>89329</v>
      </c>
      <c r="E42" s="106">
        <v>26</v>
      </c>
      <c r="F42" s="106">
        <v>1</v>
      </c>
      <c r="G42" s="105">
        <v>2071</v>
      </c>
      <c r="H42" s="106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5">
        <v>2764</v>
      </c>
      <c r="D43" s="105">
        <v>98824</v>
      </c>
      <c r="E43" s="106">
        <v>11</v>
      </c>
      <c r="F43" s="106">
        <v>2</v>
      </c>
      <c r="G43" s="105">
        <v>2678</v>
      </c>
      <c r="H43" s="106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5">
        <v>1914</v>
      </c>
      <c r="D44" s="105">
        <v>58692</v>
      </c>
      <c r="E44" s="106">
        <v>64</v>
      </c>
      <c r="F44" s="106">
        <v>2</v>
      </c>
      <c r="G44" s="105">
        <v>1822</v>
      </c>
      <c r="H44" s="106">
        <v>28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5">
        <v>36119</v>
      </c>
      <c r="D45" s="105">
        <v>865638</v>
      </c>
      <c r="E45" s="106">
        <v>470</v>
      </c>
      <c r="F45" s="106">
        <v>9</v>
      </c>
      <c r="G45" s="105">
        <v>35028</v>
      </c>
      <c r="H45" s="106">
        <v>526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5">
        <v>2575</v>
      </c>
      <c r="D46" s="105">
        <v>59484</v>
      </c>
      <c r="E46" s="106">
        <v>11</v>
      </c>
      <c r="F46" s="106">
        <v>0</v>
      </c>
      <c r="G46" s="105">
        <v>2575</v>
      </c>
      <c r="H46" s="106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5">
        <v>3236</v>
      </c>
      <c r="D47" s="105">
        <v>129778</v>
      </c>
      <c r="E47" s="106">
        <v>29</v>
      </c>
      <c r="F47" s="106">
        <v>0</v>
      </c>
      <c r="G47" s="105">
        <v>3138</v>
      </c>
      <c r="H47" s="10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5">
        <v>6505</v>
      </c>
      <c r="D48" s="105">
        <v>82642</v>
      </c>
      <c r="E48" s="106">
        <v>27</v>
      </c>
      <c r="F48" s="106">
        <v>1</v>
      </c>
      <c r="G48" s="105">
        <v>6359</v>
      </c>
      <c r="H48" s="106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5">
        <v>3507</v>
      </c>
      <c r="D49" s="105">
        <v>176047</v>
      </c>
      <c r="E49" s="106">
        <v>18</v>
      </c>
      <c r="F49" s="106">
        <v>0</v>
      </c>
      <c r="G49" s="105">
        <v>3425</v>
      </c>
      <c r="H49" s="106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5">
        <v>3117</v>
      </c>
      <c r="D50" s="105">
        <v>44833</v>
      </c>
      <c r="E50" s="106">
        <v>17</v>
      </c>
      <c r="F50" s="106">
        <v>0</v>
      </c>
      <c r="G50" s="105">
        <v>3062</v>
      </c>
      <c r="H50" s="106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5">
        <v>3747</v>
      </c>
      <c r="D51" s="105">
        <v>114165</v>
      </c>
      <c r="E51" s="106">
        <v>45</v>
      </c>
      <c r="F51" s="106">
        <v>0</v>
      </c>
      <c r="G51" s="105">
        <v>3697</v>
      </c>
      <c r="H51" s="106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5">
        <v>21525</v>
      </c>
      <c r="D52" s="105">
        <v>262038</v>
      </c>
      <c r="E52" s="106">
        <v>602</v>
      </c>
      <c r="F52" s="106">
        <v>34</v>
      </c>
      <c r="G52" s="105">
        <v>20718</v>
      </c>
      <c r="H52" s="106">
        <v>211</v>
      </c>
      <c r="I52" s="25"/>
    </row>
    <row r="53" spans="1:9" ht="12" customHeight="1" x14ac:dyDescent="0.55000000000000004">
      <c r="B53" s="22" t="s">
        <v>276</v>
      </c>
      <c r="C53" s="106">
        <v>149</v>
      </c>
      <c r="D53" s="107" t="s">
        <v>388</v>
      </c>
      <c r="E53" s="106">
        <v>0</v>
      </c>
      <c r="F53" s="107" t="s">
        <v>388</v>
      </c>
      <c r="G53" s="106">
        <v>149</v>
      </c>
      <c r="H53" s="107" t="s">
        <v>388</v>
      </c>
      <c r="I53" s="25"/>
    </row>
    <row r="54" spans="1:9" ht="12" customHeight="1" x14ac:dyDescent="0.55000000000000004">
      <c r="B54" s="21" t="s">
        <v>164</v>
      </c>
      <c r="C54" s="105">
        <v>824474</v>
      </c>
      <c r="D54" s="105">
        <v>16488531</v>
      </c>
      <c r="E54" s="105">
        <v>20047</v>
      </c>
      <c r="F54" s="106">
        <v>396</v>
      </c>
      <c r="G54" s="105">
        <v>788604</v>
      </c>
      <c r="H54" s="105">
        <v>14985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3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TEXT(MAX(A3:A100)+1,"m月d日") &amp; "公表時点）"</f>
        <v>（7月15日公表時点）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31" ca="1" si="0">SUM(D6:G6)</f>
        <v>53455482</v>
      </c>
      <c r="D6" s="67">
        <f ca="1">SUM(OFFSET(D$6,1,0,MAX($A$6:$A100)-DATE(2021,4,12)+1,1))</f>
        <v>32230343</v>
      </c>
      <c r="E6" s="67">
        <f ca="1">SUM(OFFSET(E$6,1,0,MAX($A$6:$A100)-DATE(2021,4,12)+1,1))</f>
        <v>1611393</v>
      </c>
      <c r="F6" s="67">
        <f ca="1">SUM(OFFSET(F$6,1,0,MAX($A$6:$A100)-DATE(2021,4,12)+1,1))</f>
        <v>19163863</v>
      </c>
      <c r="G6" s="67">
        <f ca="1">SUM(OFFSET(G$6,1,0,MAX($A$6:$A100)-DATE(2021,4,12)+1,1))</f>
        <v>449883</v>
      </c>
      <c r="H6" s="67">
        <f ca="1">SUM(OFFSET(H$6,1,0,MAX($A$6:$A100)-DATE(2021,4,12)+1,1))</f>
        <v>27369401</v>
      </c>
      <c r="I6" s="67">
        <f ca="1">SUM(OFFSET(I$6,1,0,MAX($A$6:$A100)-DATE(2021,4,12)+1,1))</f>
        <v>765492</v>
      </c>
      <c r="J6" s="67">
        <f ca="1">SUM(OFFSET(J$6,1,0,MAX($A$6:$A100)-DATE(2021,4,12)+1,1))</f>
        <v>18119553</v>
      </c>
      <c r="K6" s="67">
        <f ca="1">SUM(OFFSET(K$6,1,0,MAX($A$6:$A100)-DATE(2021,4,12)+1,1))</f>
        <v>417800</v>
      </c>
    </row>
    <row r="7" spans="1:11" x14ac:dyDescent="0.55000000000000004">
      <c r="A7" s="109">
        <v>44391</v>
      </c>
      <c r="B7" s="112" t="str">
        <f t="shared" ref="B7:B21" si="1">"(" &amp; TEXT(A7,"aaa") &amp; ")"</f>
        <v>(水)</v>
      </c>
      <c r="C7" s="67">
        <f t="shared" ref="C7:C9" si="2">SUM(D7:G7)</f>
        <v>699476</v>
      </c>
      <c r="D7" s="67">
        <v>311845</v>
      </c>
      <c r="E7" s="67">
        <v>30823</v>
      </c>
      <c r="F7" s="67">
        <v>328609</v>
      </c>
      <c r="G7" s="67">
        <v>28199</v>
      </c>
      <c r="H7" s="67">
        <v>126614</v>
      </c>
      <c r="I7" s="67">
        <v>686</v>
      </c>
      <c r="J7" s="67">
        <v>296679</v>
      </c>
      <c r="K7" s="67">
        <v>24541</v>
      </c>
    </row>
    <row r="8" spans="1:11" x14ac:dyDescent="0.55000000000000004">
      <c r="A8" s="109">
        <v>44390</v>
      </c>
      <c r="B8" s="110" t="str">
        <f t="shared" si="1"/>
        <v>(火)</v>
      </c>
      <c r="C8" s="67">
        <f t="shared" si="2"/>
        <v>875390</v>
      </c>
      <c r="D8" s="67">
        <v>394500</v>
      </c>
      <c r="E8" s="67">
        <v>38697</v>
      </c>
      <c r="F8" s="67">
        <v>412786</v>
      </c>
      <c r="G8" s="67">
        <v>29407</v>
      </c>
      <c r="H8" s="67">
        <v>173032</v>
      </c>
      <c r="I8" s="67">
        <v>1078</v>
      </c>
      <c r="J8" s="67">
        <v>373875</v>
      </c>
      <c r="K8" s="67">
        <v>26548</v>
      </c>
    </row>
    <row r="9" spans="1:11" x14ac:dyDescent="0.55000000000000004">
      <c r="A9" s="109">
        <v>44389</v>
      </c>
      <c r="B9" s="112" t="str">
        <f t="shared" si="1"/>
        <v>(月)</v>
      </c>
      <c r="C9" s="67">
        <f t="shared" si="2"/>
        <v>905298</v>
      </c>
      <c r="D9" s="67">
        <v>402302</v>
      </c>
      <c r="E9" s="67">
        <v>37624</v>
      </c>
      <c r="F9" s="67">
        <v>435388</v>
      </c>
      <c r="G9" s="67">
        <v>29984</v>
      </c>
      <c r="H9" s="67">
        <v>185105</v>
      </c>
      <c r="I9" s="67">
        <v>833</v>
      </c>
      <c r="J9" s="67">
        <v>399330</v>
      </c>
      <c r="K9" s="67">
        <v>27184</v>
      </c>
    </row>
    <row r="10" spans="1:11" x14ac:dyDescent="0.55000000000000004">
      <c r="A10" s="109">
        <v>44388</v>
      </c>
      <c r="B10" s="110" t="str">
        <f t="shared" si="1"/>
        <v>(日)</v>
      </c>
      <c r="C10" s="67">
        <f t="shared" si="0"/>
        <v>1036361</v>
      </c>
      <c r="D10" s="67">
        <v>447270</v>
      </c>
      <c r="E10" s="67">
        <v>47593</v>
      </c>
      <c r="F10" s="67">
        <v>509040</v>
      </c>
      <c r="G10" s="67">
        <v>32458</v>
      </c>
      <c r="H10" s="67">
        <v>174303</v>
      </c>
      <c r="I10" s="67">
        <v>957</v>
      </c>
      <c r="J10" s="67">
        <v>460553</v>
      </c>
      <c r="K10" s="67">
        <v>29875</v>
      </c>
    </row>
    <row r="11" spans="1:11" x14ac:dyDescent="0.55000000000000004">
      <c r="A11" s="109">
        <v>44387</v>
      </c>
      <c r="B11" s="112" t="str">
        <f t="shared" si="1"/>
        <v>(土)</v>
      </c>
      <c r="C11" s="67">
        <f t="shared" ref="C11:C21" si="3">SUM(D11:G11)</f>
        <v>1182268</v>
      </c>
      <c r="D11" s="67">
        <v>598835</v>
      </c>
      <c r="E11" s="67">
        <v>53382</v>
      </c>
      <c r="F11" s="67">
        <v>498602</v>
      </c>
      <c r="G11" s="67">
        <v>31449</v>
      </c>
      <c r="H11" s="67">
        <v>305331</v>
      </c>
      <c r="I11" s="67">
        <v>1266</v>
      </c>
      <c r="J11" s="67">
        <v>457401</v>
      </c>
      <c r="K11" s="67">
        <v>29070</v>
      </c>
    </row>
    <row r="12" spans="1:11" x14ac:dyDescent="0.55000000000000004">
      <c r="A12" s="109">
        <v>44386</v>
      </c>
      <c r="B12" s="110" t="str">
        <f t="shared" si="1"/>
        <v>(金)</v>
      </c>
      <c r="C12" s="67">
        <f t="shared" si="3"/>
        <v>1074830</v>
      </c>
      <c r="D12" s="67">
        <v>549705</v>
      </c>
      <c r="E12" s="67">
        <v>42038</v>
      </c>
      <c r="F12" s="67">
        <v>455983</v>
      </c>
      <c r="G12" s="67">
        <v>27104</v>
      </c>
      <c r="H12" s="67">
        <v>310810</v>
      </c>
      <c r="I12" s="67">
        <v>788</v>
      </c>
      <c r="J12" s="67">
        <v>423976</v>
      </c>
      <c r="K12" s="67">
        <v>25391</v>
      </c>
    </row>
    <row r="13" spans="1:11" x14ac:dyDescent="0.55000000000000004">
      <c r="A13" s="109">
        <v>44385</v>
      </c>
      <c r="B13" s="112" t="str">
        <f t="shared" si="1"/>
        <v>(木)</v>
      </c>
      <c r="C13" s="67">
        <f t="shared" si="3"/>
        <v>1146249</v>
      </c>
      <c r="D13" s="67">
        <v>592845</v>
      </c>
      <c r="E13" s="67">
        <v>40362</v>
      </c>
      <c r="F13" s="67">
        <v>485959</v>
      </c>
      <c r="G13" s="67">
        <v>27083</v>
      </c>
      <c r="H13" s="67">
        <v>367959</v>
      </c>
      <c r="I13" s="67">
        <v>942</v>
      </c>
      <c r="J13" s="67">
        <v>458510</v>
      </c>
      <c r="K13" s="67">
        <v>25483</v>
      </c>
    </row>
    <row r="14" spans="1:11" x14ac:dyDescent="0.55000000000000004">
      <c r="A14" s="109">
        <v>44384</v>
      </c>
      <c r="B14" s="110" t="str">
        <f t="shared" si="1"/>
        <v>(水)</v>
      </c>
      <c r="C14" s="67">
        <f t="shared" si="3"/>
        <v>1190109</v>
      </c>
      <c r="D14" s="67">
        <v>627031</v>
      </c>
      <c r="E14" s="67">
        <v>40848</v>
      </c>
      <c r="F14" s="67">
        <v>496534</v>
      </c>
      <c r="G14" s="67">
        <v>25696</v>
      </c>
      <c r="H14" s="67">
        <v>407179</v>
      </c>
      <c r="I14" s="67">
        <v>2794</v>
      </c>
      <c r="J14" s="67">
        <v>469835</v>
      </c>
      <c r="K14" s="67">
        <v>24118</v>
      </c>
    </row>
    <row r="15" spans="1:11" x14ac:dyDescent="0.55000000000000004">
      <c r="A15" s="109">
        <v>44383</v>
      </c>
      <c r="B15" s="112" t="str">
        <f t="shared" si="1"/>
        <v>(火)</v>
      </c>
      <c r="C15" s="67">
        <f t="shared" si="3"/>
        <v>1182435</v>
      </c>
      <c r="D15" s="67">
        <v>601499</v>
      </c>
      <c r="E15" s="67">
        <v>35934</v>
      </c>
      <c r="F15" s="67">
        <v>517205</v>
      </c>
      <c r="G15" s="67">
        <v>27797</v>
      </c>
      <c r="H15" s="67">
        <v>401850</v>
      </c>
      <c r="I15" s="67">
        <v>882</v>
      </c>
      <c r="J15" s="67">
        <v>493011</v>
      </c>
      <c r="K15" s="67">
        <v>26175</v>
      </c>
    </row>
    <row r="16" spans="1:11" x14ac:dyDescent="0.55000000000000004">
      <c r="A16" s="109">
        <v>44382</v>
      </c>
      <c r="B16" s="110" t="str">
        <f t="shared" si="1"/>
        <v>(月)</v>
      </c>
      <c r="C16" s="67">
        <f t="shared" si="3"/>
        <v>1135084</v>
      </c>
      <c r="D16" s="67">
        <v>574885</v>
      </c>
      <c r="E16" s="67">
        <v>38659</v>
      </c>
      <c r="F16" s="67">
        <v>493381</v>
      </c>
      <c r="G16" s="67">
        <v>28159</v>
      </c>
      <c r="H16" s="67">
        <v>397985</v>
      </c>
      <c r="I16" s="67">
        <v>2549</v>
      </c>
      <c r="J16" s="67">
        <v>471875</v>
      </c>
      <c r="K16" s="67">
        <v>26461</v>
      </c>
    </row>
    <row r="17" spans="1:11" x14ac:dyDescent="0.55000000000000004">
      <c r="A17" s="109">
        <v>44381</v>
      </c>
      <c r="B17" s="112" t="str">
        <f t="shared" si="1"/>
        <v>(日)</v>
      </c>
      <c r="C17" s="67">
        <f t="shared" si="3"/>
        <v>1176243</v>
      </c>
      <c r="D17" s="67">
        <v>607124</v>
      </c>
      <c r="E17" s="67">
        <v>44378</v>
      </c>
      <c r="F17" s="67">
        <v>502402</v>
      </c>
      <c r="G17" s="67">
        <v>22339</v>
      </c>
      <c r="H17" s="67">
        <v>416273</v>
      </c>
      <c r="I17" s="67">
        <v>4321</v>
      </c>
      <c r="J17" s="67">
        <v>476725</v>
      </c>
      <c r="K17" s="67">
        <v>21206</v>
      </c>
    </row>
    <row r="18" spans="1:11" x14ac:dyDescent="0.55000000000000004">
      <c r="A18" s="109">
        <v>44380</v>
      </c>
      <c r="B18" s="110" t="str">
        <f t="shared" si="1"/>
        <v>(土)</v>
      </c>
      <c r="C18" s="67">
        <f t="shared" si="3"/>
        <v>1232725</v>
      </c>
      <c r="D18" s="67">
        <v>599435</v>
      </c>
      <c r="E18" s="67">
        <v>52802</v>
      </c>
      <c r="F18" s="67">
        <v>560653</v>
      </c>
      <c r="G18" s="67">
        <v>19835</v>
      </c>
      <c r="H18" s="67">
        <v>423003</v>
      </c>
      <c r="I18" s="67">
        <v>9288</v>
      </c>
      <c r="J18" s="67">
        <v>534331</v>
      </c>
      <c r="K18" s="67">
        <v>18509</v>
      </c>
    </row>
    <row r="19" spans="1:11" x14ac:dyDescent="0.55000000000000004">
      <c r="A19" s="109">
        <v>44379</v>
      </c>
      <c r="B19" s="112" t="str">
        <f t="shared" si="1"/>
        <v>(金)</v>
      </c>
      <c r="C19" s="67">
        <f t="shared" si="3"/>
        <v>949241</v>
      </c>
      <c r="D19" s="67">
        <v>307305</v>
      </c>
      <c r="E19" s="67">
        <v>35969</v>
      </c>
      <c r="F19" s="67">
        <v>586485</v>
      </c>
      <c r="G19" s="67">
        <v>19482</v>
      </c>
      <c r="H19" s="67">
        <v>218914</v>
      </c>
      <c r="I19" s="67">
        <v>7178</v>
      </c>
      <c r="J19" s="67">
        <v>562548</v>
      </c>
      <c r="K19" s="67">
        <v>18201</v>
      </c>
    </row>
    <row r="20" spans="1:11" x14ac:dyDescent="0.55000000000000004">
      <c r="A20" s="109">
        <v>44378</v>
      </c>
      <c r="B20" s="110" t="str">
        <f t="shared" si="1"/>
        <v>(木)</v>
      </c>
      <c r="C20" s="67">
        <f t="shared" si="3"/>
        <v>1004992</v>
      </c>
      <c r="D20" s="67">
        <v>367731</v>
      </c>
      <c r="E20" s="67">
        <v>34209</v>
      </c>
      <c r="F20" s="67">
        <v>583456</v>
      </c>
      <c r="G20" s="67">
        <v>19596</v>
      </c>
      <c r="H20" s="67">
        <v>285344</v>
      </c>
      <c r="I20" s="67">
        <v>7295</v>
      </c>
      <c r="J20" s="67">
        <v>563364</v>
      </c>
      <c r="K20" s="67">
        <v>18360</v>
      </c>
    </row>
    <row r="21" spans="1:11" x14ac:dyDescent="0.55000000000000004">
      <c r="A21" s="109">
        <v>44377</v>
      </c>
      <c r="B21" s="112" t="str">
        <f t="shared" si="1"/>
        <v>(水)</v>
      </c>
      <c r="C21" s="67">
        <f t="shared" si="3"/>
        <v>1253104</v>
      </c>
      <c r="D21" s="67">
        <v>563921</v>
      </c>
      <c r="E21" s="67">
        <v>35178</v>
      </c>
      <c r="F21" s="67">
        <v>635001</v>
      </c>
      <c r="G21" s="67">
        <v>19004</v>
      </c>
      <c r="H21" s="67">
        <v>457256</v>
      </c>
      <c r="I21" s="67">
        <v>10751</v>
      </c>
      <c r="J21" s="67">
        <v>612252</v>
      </c>
      <c r="K21" s="67">
        <v>17925</v>
      </c>
    </row>
    <row r="22" spans="1:11" x14ac:dyDescent="0.55000000000000004">
      <c r="A22" s="109">
        <v>44376</v>
      </c>
      <c r="B22" s="110" t="str">
        <f>"(" &amp; TEXT(A22,"aaa") &amp; ")"</f>
        <v>(火)</v>
      </c>
      <c r="C22" s="67">
        <f>SUM(D22:G22)</f>
        <v>1240848</v>
      </c>
      <c r="D22" s="67">
        <v>550511</v>
      </c>
      <c r="E22" s="67">
        <v>31799</v>
      </c>
      <c r="F22" s="67">
        <v>639514</v>
      </c>
      <c r="G22" s="67">
        <v>19024</v>
      </c>
      <c r="H22" s="67">
        <v>453657</v>
      </c>
      <c r="I22" s="67">
        <v>10545</v>
      </c>
      <c r="J22" s="67">
        <v>618942</v>
      </c>
      <c r="K22" s="67">
        <v>17886</v>
      </c>
    </row>
    <row r="23" spans="1:11" x14ac:dyDescent="0.55000000000000004">
      <c r="A23" s="109">
        <v>44375</v>
      </c>
      <c r="B23" s="112" t="str">
        <f t="shared" ref="B23:B47" si="4">"(" &amp; TEXT(A23,"aaa") &amp; ")"</f>
        <v>(月)</v>
      </c>
      <c r="C23" s="67">
        <f t="shared" si="0"/>
        <v>1152243</v>
      </c>
      <c r="D23" s="67">
        <v>517608</v>
      </c>
      <c r="E23" s="67">
        <v>29871</v>
      </c>
      <c r="F23" s="67">
        <v>586238</v>
      </c>
      <c r="G23" s="67">
        <v>18526</v>
      </c>
      <c r="H23" s="67">
        <v>431478</v>
      </c>
      <c r="I23" s="67">
        <v>12087</v>
      </c>
      <c r="J23" s="67">
        <v>568447</v>
      </c>
      <c r="K23" s="67">
        <v>17439</v>
      </c>
    </row>
    <row r="24" spans="1:11" x14ac:dyDescent="0.55000000000000004">
      <c r="A24" s="109">
        <v>44374</v>
      </c>
      <c r="B24" s="112" t="str">
        <f t="shared" si="4"/>
        <v>(日)</v>
      </c>
      <c r="C24" s="67">
        <f t="shared" si="0"/>
        <v>1202246</v>
      </c>
      <c r="D24" s="67">
        <v>628566</v>
      </c>
      <c r="E24" s="67">
        <v>47095</v>
      </c>
      <c r="F24" s="67">
        <v>521979</v>
      </c>
      <c r="G24" s="67">
        <v>4606</v>
      </c>
      <c r="H24" s="67">
        <v>521925</v>
      </c>
      <c r="I24" s="67">
        <v>14897</v>
      </c>
      <c r="J24" s="67">
        <v>503224</v>
      </c>
      <c r="K24" s="67">
        <v>4350</v>
      </c>
    </row>
    <row r="25" spans="1:11" x14ac:dyDescent="0.55000000000000004">
      <c r="A25" s="109">
        <v>44373</v>
      </c>
      <c r="B25" s="112" t="str">
        <f t="shared" si="4"/>
        <v>(土)</v>
      </c>
      <c r="C25" s="67">
        <f t="shared" si="0"/>
        <v>1203991</v>
      </c>
      <c r="D25" s="67">
        <v>590810</v>
      </c>
      <c r="E25" s="67">
        <v>47971</v>
      </c>
      <c r="F25" s="67">
        <v>561454</v>
      </c>
      <c r="G25" s="67">
        <v>3756</v>
      </c>
      <c r="H25" s="67">
        <v>497359</v>
      </c>
      <c r="I25" s="67">
        <v>18426</v>
      </c>
      <c r="J25" s="67">
        <v>541968</v>
      </c>
      <c r="K25" s="67">
        <v>3502</v>
      </c>
    </row>
    <row r="26" spans="1:11" x14ac:dyDescent="0.55000000000000004">
      <c r="A26" s="109">
        <v>44372</v>
      </c>
      <c r="B26" s="112" t="str">
        <f t="shared" si="4"/>
        <v>(金)</v>
      </c>
      <c r="C26" s="67">
        <f t="shared" si="0"/>
        <v>1210880</v>
      </c>
      <c r="D26" s="67">
        <v>560926</v>
      </c>
      <c r="E26" s="67">
        <v>39514</v>
      </c>
      <c r="F26" s="67">
        <v>606679</v>
      </c>
      <c r="G26" s="67">
        <v>3761</v>
      </c>
      <c r="H26" s="67">
        <v>466151</v>
      </c>
      <c r="I26" s="67">
        <v>13980</v>
      </c>
      <c r="J26" s="67">
        <v>585191</v>
      </c>
      <c r="K26" s="67">
        <v>3572</v>
      </c>
    </row>
    <row r="27" spans="1:11" x14ac:dyDescent="0.55000000000000004">
      <c r="A27" s="109">
        <v>44371</v>
      </c>
      <c r="B27" s="112" t="str">
        <f t="shared" si="4"/>
        <v>(木)</v>
      </c>
      <c r="C27" s="67">
        <f t="shared" si="0"/>
        <v>1202095</v>
      </c>
      <c r="D27" s="67">
        <v>566575</v>
      </c>
      <c r="E27" s="67">
        <v>37116</v>
      </c>
      <c r="F27" s="67">
        <v>595106</v>
      </c>
      <c r="G27" s="67">
        <v>3298</v>
      </c>
      <c r="H27" s="67">
        <v>503514</v>
      </c>
      <c r="I27" s="67">
        <v>14140</v>
      </c>
      <c r="J27" s="67">
        <v>577844</v>
      </c>
      <c r="K27" s="67">
        <v>3154</v>
      </c>
    </row>
    <row r="28" spans="1:11" x14ac:dyDescent="0.55000000000000004">
      <c r="A28" s="109">
        <v>44370</v>
      </c>
      <c r="B28" s="112" t="str">
        <f t="shared" si="4"/>
        <v>(水)</v>
      </c>
      <c r="C28" s="67">
        <f t="shared" si="0"/>
        <v>1214357</v>
      </c>
      <c r="D28" s="67">
        <v>581618</v>
      </c>
      <c r="E28" s="67">
        <v>37040</v>
      </c>
      <c r="F28" s="67">
        <v>592345</v>
      </c>
      <c r="G28" s="67">
        <v>3354</v>
      </c>
      <c r="H28" s="67">
        <v>523778</v>
      </c>
      <c r="I28" s="67">
        <v>14745</v>
      </c>
      <c r="J28" s="67">
        <v>575580</v>
      </c>
      <c r="K28" s="67">
        <v>3158</v>
      </c>
    </row>
    <row r="29" spans="1:11" x14ac:dyDescent="0.55000000000000004">
      <c r="A29" s="109">
        <v>44369</v>
      </c>
      <c r="B29" s="112" t="str">
        <f t="shared" si="4"/>
        <v>(火)</v>
      </c>
      <c r="C29" s="67">
        <f t="shared" si="0"/>
        <v>1191722</v>
      </c>
      <c r="D29" s="67">
        <v>579746</v>
      </c>
      <c r="E29" s="67">
        <v>37830</v>
      </c>
      <c r="F29" s="67">
        <v>571411</v>
      </c>
      <c r="G29" s="67">
        <v>2735</v>
      </c>
      <c r="H29" s="67">
        <v>526716</v>
      </c>
      <c r="I29" s="67">
        <v>18229</v>
      </c>
      <c r="J29" s="67">
        <v>556325</v>
      </c>
      <c r="K29" s="67">
        <v>2590</v>
      </c>
    </row>
    <row r="30" spans="1:11" x14ac:dyDescent="0.55000000000000004">
      <c r="A30" s="109">
        <v>44368</v>
      </c>
      <c r="B30" s="112" t="str">
        <f t="shared" si="4"/>
        <v>(月)</v>
      </c>
      <c r="C30" s="67">
        <f t="shared" si="0"/>
        <v>1079951</v>
      </c>
      <c r="D30" s="67">
        <v>564008</v>
      </c>
      <c r="E30" s="67">
        <v>36168</v>
      </c>
      <c r="F30" s="67">
        <v>476544</v>
      </c>
      <c r="G30" s="67">
        <v>3231</v>
      </c>
      <c r="H30" s="67">
        <v>518588</v>
      </c>
      <c r="I30" s="67">
        <v>18268</v>
      </c>
      <c r="J30" s="67">
        <v>463904</v>
      </c>
      <c r="K30" s="67">
        <v>3102</v>
      </c>
    </row>
    <row r="31" spans="1:11" x14ac:dyDescent="0.55000000000000004">
      <c r="A31" s="109">
        <v>44367</v>
      </c>
      <c r="B31" s="112" t="str">
        <f t="shared" si="4"/>
        <v>(日)</v>
      </c>
      <c r="C31" s="67">
        <f t="shared" si="0"/>
        <v>1058768</v>
      </c>
      <c r="D31" s="67">
        <v>591373</v>
      </c>
      <c r="E31" s="67">
        <v>37227</v>
      </c>
      <c r="F31" s="67">
        <v>430168</v>
      </c>
      <c r="G31" s="67">
        <v>0</v>
      </c>
      <c r="H31" s="67">
        <v>535161</v>
      </c>
      <c r="I31" s="67">
        <v>23095</v>
      </c>
      <c r="J31" s="67">
        <v>418395</v>
      </c>
      <c r="K31" s="67">
        <v>0</v>
      </c>
    </row>
    <row r="32" spans="1:11" x14ac:dyDescent="0.55000000000000004">
      <c r="A32" s="109">
        <v>44366</v>
      </c>
      <c r="B32" s="112" t="str">
        <f t="shared" si="4"/>
        <v>(土)</v>
      </c>
      <c r="C32" s="67">
        <f t="shared" ref="C32:C95" si="5">SUM(D32:G32)</f>
        <v>1050596</v>
      </c>
      <c r="D32" s="67">
        <v>590565</v>
      </c>
      <c r="E32" s="67">
        <v>35867</v>
      </c>
      <c r="F32" s="67">
        <v>424164</v>
      </c>
      <c r="G32" s="67">
        <v>0</v>
      </c>
      <c r="H32" s="67">
        <v>539744</v>
      </c>
      <c r="I32" s="67">
        <v>24353</v>
      </c>
      <c r="J32" s="67">
        <v>411464</v>
      </c>
      <c r="K32" s="67">
        <v>0</v>
      </c>
    </row>
    <row r="33" spans="1:11" x14ac:dyDescent="0.55000000000000004">
      <c r="A33" s="109">
        <v>44365</v>
      </c>
      <c r="B33" s="112" t="str">
        <f t="shared" si="4"/>
        <v>(金)</v>
      </c>
      <c r="C33" s="67">
        <f t="shared" si="5"/>
        <v>1048475</v>
      </c>
      <c r="D33" s="67">
        <v>551979</v>
      </c>
      <c r="E33" s="67">
        <v>28389</v>
      </c>
      <c r="F33" s="67">
        <v>468107</v>
      </c>
      <c r="G33" s="67">
        <v>0</v>
      </c>
      <c r="H33" s="67">
        <v>513110</v>
      </c>
      <c r="I33" s="67">
        <v>19686</v>
      </c>
      <c r="J33" s="67">
        <v>453547</v>
      </c>
      <c r="K33" s="67">
        <v>0</v>
      </c>
    </row>
    <row r="34" spans="1:11" x14ac:dyDescent="0.55000000000000004">
      <c r="A34" s="109">
        <v>44364</v>
      </c>
      <c r="B34" s="112" t="str">
        <f t="shared" si="4"/>
        <v>(木)</v>
      </c>
      <c r="C34" s="67">
        <f t="shared" si="5"/>
        <v>1099720</v>
      </c>
      <c r="D34" s="67">
        <v>575835</v>
      </c>
      <c r="E34" s="67">
        <v>30955</v>
      </c>
      <c r="F34" s="67">
        <v>492930</v>
      </c>
      <c r="G34" s="67">
        <v>0</v>
      </c>
      <c r="H34" s="67">
        <v>540878</v>
      </c>
      <c r="I34" s="67">
        <v>24083</v>
      </c>
      <c r="J34" s="67">
        <v>478906</v>
      </c>
      <c r="K34" s="67">
        <v>0</v>
      </c>
    </row>
    <row r="35" spans="1:11" x14ac:dyDescent="0.55000000000000004">
      <c r="A35" s="109">
        <v>44363</v>
      </c>
      <c r="B35" s="112" t="str">
        <f t="shared" si="4"/>
        <v>(水)</v>
      </c>
      <c r="C35" s="67">
        <f t="shared" si="5"/>
        <v>1101761</v>
      </c>
      <c r="D35" s="67">
        <v>566796</v>
      </c>
      <c r="E35" s="67">
        <v>29790</v>
      </c>
      <c r="F35" s="67">
        <v>505175</v>
      </c>
      <c r="G35" s="67">
        <v>0</v>
      </c>
      <c r="H35" s="67">
        <v>535887</v>
      </c>
      <c r="I35" s="67">
        <v>25589</v>
      </c>
      <c r="J35" s="67">
        <v>491260</v>
      </c>
      <c r="K35" s="67">
        <v>0</v>
      </c>
    </row>
    <row r="36" spans="1:11" x14ac:dyDescent="0.55000000000000004">
      <c r="A36" s="109">
        <v>44362</v>
      </c>
      <c r="B36" s="112" t="str">
        <f t="shared" si="4"/>
        <v>(火)</v>
      </c>
      <c r="C36" s="67">
        <f t="shared" si="5"/>
        <v>1066242</v>
      </c>
      <c r="D36" s="78">
        <v>585484</v>
      </c>
      <c r="E36" s="78">
        <v>29057</v>
      </c>
      <c r="F36" s="78">
        <v>451701</v>
      </c>
      <c r="G36" s="67">
        <v>0</v>
      </c>
      <c r="H36" s="78">
        <v>557260</v>
      </c>
      <c r="I36" s="78">
        <v>26045</v>
      </c>
      <c r="J36" s="78">
        <v>438760</v>
      </c>
      <c r="K36" s="67">
        <v>0</v>
      </c>
    </row>
    <row r="37" spans="1:11" x14ac:dyDescent="0.55000000000000004">
      <c r="A37" s="109">
        <v>44361</v>
      </c>
      <c r="B37" s="112" t="str">
        <f t="shared" si="4"/>
        <v>(月)</v>
      </c>
      <c r="C37" s="67">
        <f t="shared" si="5"/>
        <v>962673</v>
      </c>
      <c r="D37" s="78">
        <v>541708</v>
      </c>
      <c r="E37" s="78">
        <v>29275</v>
      </c>
      <c r="F37" s="78">
        <v>391690</v>
      </c>
      <c r="G37" s="67">
        <v>0</v>
      </c>
      <c r="H37" s="78">
        <v>517351</v>
      </c>
      <c r="I37" s="78">
        <v>26877</v>
      </c>
      <c r="J37" s="78">
        <v>381170</v>
      </c>
      <c r="K37" s="67">
        <v>0</v>
      </c>
    </row>
    <row r="38" spans="1:11" x14ac:dyDescent="0.55000000000000004">
      <c r="A38" s="109">
        <v>44360</v>
      </c>
      <c r="B38" s="112" t="str">
        <f t="shared" si="4"/>
        <v>(日)</v>
      </c>
      <c r="C38" s="67">
        <f t="shared" si="5"/>
        <v>893053</v>
      </c>
      <c r="D38" s="78">
        <v>548490</v>
      </c>
      <c r="E38" s="78">
        <v>33558</v>
      </c>
      <c r="F38" s="78">
        <v>311005</v>
      </c>
      <c r="G38" s="67">
        <v>0</v>
      </c>
      <c r="H38" s="78">
        <v>519430</v>
      </c>
      <c r="I38" s="78">
        <v>30615</v>
      </c>
      <c r="J38" s="78">
        <v>302159</v>
      </c>
      <c r="K38" s="67">
        <v>0</v>
      </c>
    </row>
    <row r="39" spans="1:11" x14ac:dyDescent="0.55000000000000004">
      <c r="A39" s="109">
        <v>44359</v>
      </c>
      <c r="B39" s="112" t="str">
        <f t="shared" si="4"/>
        <v>(土)</v>
      </c>
      <c r="C39" s="67">
        <f t="shared" si="5"/>
        <v>897174</v>
      </c>
      <c r="D39" s="78">
        <v>601005</v>
      </c>
      <c r="E39" s="78">
        <v>32735</v>
      </c>
      <c r="F39" s="78">
        <v>263434</v>
      </c>
      <c r="G39" s="67">
        <v>0</v>
      </c>
      <c r="H39" s="78">
        <v>572405</v>
      </c>
      <c r="I39" s="78">
        <v>30222</v>
      </c>
      <c r="J39" s="78">
        <v>254425</v>
      </c>
      <c r="K39" s="67">
        <v>0</v>
      </c>
    </row>
    <row r="40" spans="1:11" x14ac:dyDescent="0.55000000000000004">
      <c r="A40" s="109">
        <v>44358</v>
      </c>
      <c r="B40" s="112" t="str">
        <f t="shared" si="4"/>
        <v>(金)</v>
      </c>
      <c r="C40" s="67">
        <f t="shared" si="5"/>
        <v>909049</v>
      </c>
      <c r="D40" s="78">
        <v>634035</v>
      </c>
      <c r="E40" s="78">
        <v>28532</v>
      </c>
      <c r="F40" s="78">
        <v>246482</v>
      </c>
      <c r="G40" s="67">
        <v>0</v>
      </c>
      <c r="H40" s="78">
        <v>608113</v>
      </c>
      <c r="I40" s="78">
        <v>26641</v>
      </c>
      <c r="J40" s="78">
        <v>237201</v>
      </c>
      <c r="K40" s="67">
        <v>0</v>
      </c>
    </row>
    <row r="41" spans="1:11" x14ac:dyDescent="0.55000000000000004">
      <c r="A41" s="109">
        <v>44357</v>
      </c>
      <c r="B41" s="112" t="str">
        <f t="shared" si="4"/>
        <v>(木)</v>
      </c>
      <c r="C41" s="67">
        <f t="shared" si="5"/>
        <v>937859</v>
      </c>
      <c r="D41" s="78">
        <v>629557</v>
      </c>
      <c r="E41" s="78">
        <v>28502</v>
      </c>
      <c r="F41" s="78">
        <v>279800</v>
      </c>
      <c r="G41" s="67">
        <v>0</v>
      </c>
      <c r="H41" s="78">
        <v>606443</v>
      </c>
      <c r="I41" s="78">
        <v>26627</v>
      </c>
      <c r="J41" s="78">
        <v>270046</v>
      </c>
      <c r="K41" s="67">
        <v>0</v>
      </c>
    </row>
    <row r="42" spans="1:11" x14ac:dyDescent="0.55000000000000004">
      <c r="A42" s="109">
        <v>44356</v>
      </c>
      <c r="B42" s="112" t="str">
        <f t="shared" si="4"/>
        <v>(水)</v>
      </c>
      <c r="C42" s="67">
        <f t="shared" si="5"/>
        <v>937441</v>
      </c>
      <c r="D42" s="78">
        <v>644752</v>
      </c>
      <c r="E42" s="78">
        <v>26914</v>
      </c>
      <c r="F42" s="78">
        <v>265775</v>
      </c>
      <c r="G42" s="67">
        <v>0</v>
      </c>
      <c r="H42" s="78">
        <v>621546</v>
      </c>
      <c r="I42" s="78">
        <v>25157</v>
      </c>
      <c r="J42" s="78">
        <v>256412</v>
      </c>
      <c r="K42" s="67">
        <v>0</v>
      </c>
    </row>
    <row r="43" spans="1:11" x14ac:dyDescent="0.55000000000000004">
      <c r="A43" s="109">
        <v>44355</v>
      </c>
      <c r="B43" s="112" t="str">
        <f t="shared" si="4"/>
        <v>(火)</v>
      </c>
      <c r="C43" s="67">
        <f t="shared" si="5"/>
        <v>902010</v>
      </c>
      <c r="D43" s="78">
        <v>659255</v>
      </c>
      <c r="E43" s="78">
        <v>29080</v>
      </c>
      <c r="F43" s="78">
        <v>213675</v>
      </c>
      <c r="G43" s="67">
        <v>0</v>
      </c>
      <c r="H43" s="78">
        <v>638011</v>
      </c>
      <c r="I43" s="78">
        <v>27314</v>
      </c>
      <c r="J43" s="78">
        <v>205933</v>
      </c>
      <c r="K43" s="67">
        <v>0</v>
      </c>
    </row>
    <row r="44" spans="1:11" x14ac:dyDescent="0.55000000000000004">
      <c r="A44" s="109">
        <v>44354</v>
      </c>
      <c r="B44" s="112" t="str">
        <f t="shared" si="4"/>
        <v>(月)</v>
      </c>
      <c r="C44" s="67">
        <f t="shared" si="5"/>
        <v>812571</v>
      </c>
      <c r="D44" s="78">
        <v>607177</v>
      </c>
      <c r="E44" s="78">
        <v>28885</v>
      </c>
      <c r="F44" s="78">
        <v>176509</v>
      </c>
      <c r="G44" s="67">
        <v>0</v>
      </c>
      <c r="H44" s="78">
        <v>588639</v>
      </c>
      <c r="I44" s="78">
        <v>27126</v>
      </c>
      <c r="J44" s="78">
        <v>169863</v>
      </c>
      <c r="K44" s="67">
        <v>0</v>
      </c>
    </row>
    <row r="45" spans="1:11" x14ac:dyDescent="0.55000000000000004">
      <c r="A45" s="70">
        <v>44353</v>
      </c>
      <c r="B45" s="112" t="str">
        <f t="shared" si="4"/>
        <v>(日)</v>
      </c>
      <c r="C45" s="67">
        <f t="shared" si="5"/>
        <v>727712</v>
      </c>
      <c r="D45" s="78">
        <v>528489</v>
      </c>
      <c r="E45" s="78">
        <v>22805</v>
      </c>
      <c r="F45" s="78">
        <v>176418</v>
      </c>
      <c r="G45" s="67">
        <v>0</v>
      </c>
      <c r="H45" s="78">
        <v>508968</v>
      </c>
      <c r="I45" s="78">
        <v>21438</v>
      </c>
      <c r="J45" s="78">
        <v>171625</v>
      </c>
      <c r="K45" s="67">
        <v>0</v>
      </c>
    </row>
    <row r="46" spans="1:11" x14ac:dyDescent="0.55000000000000004">
      <c r="A46" s="70">
        <v>44352</v>
      </c>
      <c r="B46" s="112" t="str">
        <f t="shared" si="4"/>
        <v>(土)</v>
      </c>
      <c r="C46" s="67">
        <f t="shared" si="5"/>
        <v>717666</v>
      </c>
      <c r="D46" s="78">
        <v>577151</v>
      </c>
      <c r="E46" s="78">
        <v>20376</v>
      </c>
      <c r="F46" s="78">
        <v>120139</v>
      </c>
      <c r="G46" s="67">
        <v>0</v>
      </c>
      <c r="H46" s="78">
        <v>556838</v>
      </c>
      <c r="I46" s="78">
        <v>18767</v>
      </c>
      <c r="J46" s="78">
        <v>114456</v>
      </c>
      <c r="K46" s="67">
        <v>0</v>
      </c>
    </row>
    <row r="47" spans="1:11" x14ac:dyDescent="0.55000000000000004">
      <c r="A47" s="70">
        <v>44351</v>
      </c>
      <c r="B47" s="112" t="str">
        <f t="shared" si="4"/>
        <v>(金)</v>
      </c>
      <c r="C47" s="67">
        <f t="shared" si="5"/>
        <v>732444</v>
      </c>
      <c r="D47" s="78">
        <v>605262</v>
      </c>
      <c r="E47" s="78">
        <v>20220</v>
      </c>
      <c r="F47" s="78">
        <v>106962</v>
      </c>
      <c r="G47" s="67">
        <v>0</v>
      </c>
      <c r="H47" s="78">
        <v>585466</v>
      </c>
      <c r="I47" s="78">
        <v>18718</v>
      </c>
      <c r="J47" s="78">
        <v>100164</v>
      </c>
      <c r="K47" s="67">
        <v>0</v>
      </c>
    </row>
    <row r="48" spans="1:11" x14ac:dyDescent="0.55000000000000004">
      <c r="A48" s="70">
        <v>44350</v>
      </c>
      <c r="B48" s="112" t="str">
        <f>"(" &amp; TEXT(A48,"aaa") &amp; ")"</f>
        <v>(木)</v>
      </c>
      <c r="C48" s="67">
        <f t="shared" si="5"/>
        <v>769528</v>
      </c>
      <c r="D48" s="78">
        <v>622418</v>
      </c>
      <c r="E48" s="78">
        <v>19991</v>
      </c>
      <c r="F48" s="78">
        <v>127119</v>
      </c>
      <c r="G48" s="67">
        <v>0</v>
      </c>
      <c r="H48" s="78">
        <v>603872</v>
      </c>
      <c r="I48" s="78">
        <v>18732</v>
      </c>
      <c r="J48" s="78">
        <v>120550</v>
      </c>
      <c r="K48" s="67">
        <v>0</v>
      </c>
    </row>
    <row r="49" spans="1:11" x14ac:dyDescent="0.55000000000000004">
      <c r="A49" s="70">
        <v>44349</v>
      </c>
      <c r="B49" s="112" t="str">
        <f t="shared" ref="B49:B100" si="6">"(" &amp; TEXT(A49,"aaa") &amp; ")"</f>
        <v>(水)</v>
      </c>
      <c r="C49" s="67">
        <f t="shared" si="5"/>
        <v>769032</v>
      </c>
      <c r="D49" s="78">
        <v>620165</v>
      </c>
      <c r="E49" s="78">
        <v>19627</v>
      </c>
      <c r="F49" s="78">
        <v>129240</v>
      </c>
      <c r="G49" s="67">
        <v>0</v>
      </c>
      <c r="H49" s="78">
        <v>602395</v>
      </c>
      <c r="I49" s="78">
        <v>18373</v>
      </c>
      <c r="J49" s="78">
        <v>122415</v>
      </c>
      <c r="K49" s="67">
        <v>0</v>
      </c>
    </row>
    <row r="50" spans="1:11" x14ac:dyDescent="0.55000000000000004">
      <c r="A50" s="70">
        <v>44348</v>
      </c>
      <c r="B50" s="112" t="str">
        <f t="shared" si="6"/>
        <v>(火)</v>
      </c>
      <c r="C50" s="67">
        <f t="shared" si="5"/>
        <v>720284</v>
      </c>
      <c r="D50" s="78">
        <v>598762</v>
      </c>
      <c r="E50" s="78">
        <v>19191</v>
      </c>
      <c r="F50" s="78">
        <v>102331</v>
      </c>
      <c r="G50" s="67">
        <v>0</v>
      </c>
      <c r="H50" s="78">
        <v>582293</v>
      </c>
      <c r="I50" s="78">
        <v>18031</v>
      </c>
      <c r="J50" s="78">
        <v>95998</v>
      </c>
      <c r="K50" s="67">
        <v>0</v>
      </c>
    </row>
    <row r="51" spans="1:11" x14ac:dyDescent="0.55000000000000004">
      <c r="A51" s="70">
        <v>44347</v>
      </c>
      <c r="B51" s="112" t="str">
        <f t="shared" si="6"/>
        <v>(月)</v>
      </c>
      <c r="C51" s="67">
        <f t="shared" si="5"/>
        <v>607625</v>
      </c>
      <c r="D51" s="78">
        <v>502150</v>
      </c>
      <c r="E51" s="78">
        <v>18313</v>
      </c>
      <c r="F51" s="78">
        <v>87162</v>
      </c>
      <c r="G51" s="67">
        <v>0</v>
      </c>
      <c r="H51" s="78">
        <v>485443</v>
      </c>
      <c r="I51" s="78">
        <v>17081</v>
      </c>
      <c r="J51" s="78">
        <v>75579</v>
      </c>
      <c r="K51" s="67">
        <v>0</v>
      </c>
    </row>
    <row r="52" spans="1:11" x14ac:dyDescent="0.55000000000000004">
      <c r="A52" s="70">
        <v>44346</v>
      </c>
      <c r="B52" s="112" t="str">
        <f t="shared" si="6"/>
        <v>(日)</v>
      </c>
      <c r="C52" s="67">
        <f t="shared" si="5"/>
        <v>518724</v>
      </c>
      <c r="D52" s="78">
        <v>439657</v>
      </c>
      <c r="E52" s="78">
        <v>15918</v>
      </c>
      <c r="F52" s="78">
        <v>63149</v>
      </c>
      <c r="G52" s="67">
        <v>0</v>
      </c>
      <c r="H52" s="78">
        <v>426011</v>
      </c>
      <c r="I52" s="78">
        <v>15023</v>
      </c>
      <c r="J52" s="78">
        <v>58542</v>
      </c>
      <c r="K52" s="67">
        <v>0</v>
      </c>
    </row>
    <row r="53" spans="1:11" x14ac:dyDescent="0.55000000000000004">
      <c r="A53" s="70">
        <v>44345</v>
      </c>
      <c r="B53" s="112" t="str">
        <f t="shared" si="6"/>
        <v>(土)</v>
      </c>
      <c r="C53" s="67">
        <f t="shared" si="5"/>
        <v>516240</v>
      </c>
      <c r="D53" s="78">
        <v>446379</v>
      </c>
      <c r="E53" s="78">
        <v>15530</v>
      </c>
      <c r="F53" s="78">
        <v>54331</v>
      </c>
      <c r="G53" s="67">
        <v>0</v>
      </c>
      <c r="H53" s="78">
        <v>430049</v>
      </c>
      <c r="I53" s="78">
        <v>14581</v>
      </c>
      <c r="J53" s="78">
        <v>46329</v>
      </c>
      <c r="K53" s="67">
        <v>0</v>
      </c>
    </row>
    <row r="54" spans="1:11" x14ac:dyDescent="0.55000000000000004">
      <c r="A54" s="70">
        <v>44344</v>
      </c>
      <c r="B54" s="112" t="str">
        <f t="shared" si="6"/>
        <v>(金)</v>
      </c>
      <c r="C54" s="67">
        <f t="shared" si="5"/>
        <v>549614</v>
      </c>
      <c r="D54" s="78">
        <v>496881</v>
      </c>
      <c r="E54" s="78">
        <v>14246</v>
      </c>
      <c r="F54" s="78">
        <v>38487</v>
      </c>
      <c r="G54" s="67">
        <v>0</v>
      </c>
      <c r="H54" s="78">
        <v>475804</v>
      </c>
      <c r="I54" s="78">
        <v>13393</v>
      </c>
      <c r="J54" s="78">
        <v>29071</v>
      </c>
      <c r="K54" s="67">
        <v>0</v>
      </c>
    </row>
    <row r="55" spans="1:11" x14ac:dyDescent="0.55000000000000004">
      <c r="A55" s="70">
        <v>44343</v>
      </c>
      <c r="B55" s="112" t="str">
        <f t="shared" si="6"/>
        <v>(木)</v>
      </c>
      <c r="C55" s="67">
        <f t="shared" si="5"/>
        <v>576081</v>
      </c>
      <c r="D55" s="78">
        <v>524077</v>
      </c>
      <c r="E55" s="78">
        <v>12397</v>
      </c>
      <c r="F55" s="78">
        <v>39607</v>
      </c>
      <c r="G55" s="67">
        <v>0</v>
      </c>
      <c r="H55" s="78">
        <v>502302</v>
      </c>
      <c r="I55" s="78">
        <v>11703</v>
      </c>
      <c r="J55" s="78">
        <v>31285</v>
      </c>
      <c r="K55" s="67">
        <v>0</v>
      </c>
    </row>
    <row r="56" spans="1:11" x14ac:dyDescent="0.55000000000000004">
      <c r="A56" s="70">
        <v>44342</v>
      </c>
      <c r="B56" s="112" t="str">
        <f t="shared" si="6"/>
        <v>(水)</v>
      </c>
      <c r="C56" s="67">
        <f t="shared" si="5"/>
        <v>565062</v>
      </c>
      <c r="D56" s="78">
        <v>542334</v>
      </c>
      <c r="E56" s="78">
        <v>11469</v>
      </c>
      <c r="F56" s="78">
        <v>11259</v>
      </c>
      <c r="G56" s="67">
        <v>0</v>
      </c>
      <c r="H56" s="78">
        <v>519503</v>
      </c>
      <c r="I56" s="78">
        <v>10726</v>
      </c>
      <c r="J56" s="78">
        <v>9089</v>
      </c>
      <c r="K56" s="67">
        <v>0</v>
      </c>
    </row>
    <row r="57" spans="1:11" x14ac:dyDescent="0.55000000000000004">
      <c r="A57" s="70">
        <v>44341</v>
      </c>
      <c r="B57" s="112" t="str">
        <f t="shared" si="6"/>
        <v>(火)</v>
      </c>
      <c r="C57" s="67">
        <f t="shared" si="5"/>
        <v>507550</v>
      </c>
      <c r="D57" s="78">
        <v>487993</v>
      </c>
      <c r="E57" s="78">
        <v>9797</v>
      </c>
      <c r="F57" s="78">
        <v>9760</v>
      </c>
      <c r="G57" s="67">
        <v>0</v>
      </c>
      <c r="H57" s="78">
        <v>467779</v>
      </c>
      <c r="I57" s="78">
        <v>9273</v>
      </c>
      <c r="J57" s="78">
        <v>7454</v>
      </c>
      <c r="K57" s="67">
        <v>0</v>
      </c>
    </row>
    <row r="58" spans="1:11" x14ac:dyDescent="0.55000000000000004">
      <c r="A58" s="70">
        <v>44340</v>
      </c>
      <c r="B58" s="112" t="str">
        <f t="shared" si="6"/>
        <v>(月)</v>
      </c>
      <c r="C58" s="67">
        <f t="shared" si="5"/>
        <v>440100</v>
      </c>
      <c r="D58" s="78">
        <v>421329</v>
      </c>
      <c r="E58" s="78">
        <v>9847</v>
      </c>
      <c r="F58" s="78">
        <v>8924</v>
      </c>
      <c r="G58" s="67">
        <v>0</v>
      </c>
      <c r="H58" s="78">
        <v>405375</v>
      </c>
      <c r="I58" s="78">
        <v>9298</v>
      </c>
      <c r="J58" s="78">
        <v>6801</v>
      </c>
      <c r="K58" s="67">
        <v>0</v>
      </c>
    </row>
    <row r="59" spans="1:11" x14ac:dyDescent="0.55000000000000004">
      <c r="A59" s="70">
        <v>44339</v>
      </c>
      <c r="B59" s="112" t="str">
        <f t="shared" si="6"/>
        <v>(日)</v>
      </c>
      <c r="C59" s="67">
        <f t="shared" si="5"/>
        <v>344374</v>
      </c>
      <c r="D59" s="78">
        <v>321882</v>
      </c>
      <c r="E59" s="78">
        <v>0</v>
      </c>
      <c r="F59" s="78">
        <v>22492</v>
      </c>
      <c r="G59" s="67">
        <v>0</v>
      </c>
      <c r="H59" s="78">
        <v>311223</v>
      </c>
      <c r="I59" s="78">
        <v>0</v>
      </c>
      <c r="J59" s="78">
        <v>20206</v>
      </c>
      <c r="K59" s="67">
        <v>0</v>
      </c>
    </row>
    <row r="60" spans="1:11" x14ac:dyDescent="0.55000000000000004">
      <c r="A60" s="70">
        <v>44338</v>
      </c>
      <c r="B60" s="112" t="str">
        <f t="shared" si="6"/>
        <v>(土)</v>
      </c>
      <c r="C60" s="67">
        <f t="shared" si="5"/>
        <v>314099</v>
      </c>
      <c r="D60" s="78">
        <v>277435</v>
      </c>
      <c r="E60" s="78">
        <v>0</v>
      </c>
      <c r="F60" s="78">
        <v>36664</v>
      </c>
      <c r="G60" s="67">
        <v>0</v>
      </c>
      <c r="H60" s="78">
        <v>264338</v>
      </c>
      <c r="I60" s="78">
        <v>0</v>
      </c>
      <c r="J60" s="78">
        <v>22617</v>
      </c>
      <c r="K60" s="67">
        <v>0</v>
      </c>
    </row>
    <row r="61" spans="1:11" x14ac:dyDescent="0.55000000000000004">
      <c r="A61" s="70">
        <v>44337</v>
      </c>
      <c r="B61" s="112" t="str">
        <f t="shared" si="6"/>
        <v>(金)</v>
      </c>
      <c r="C61" s="67">
        <f t="shared" si="5"/>
        <v>309744</v>
      </c>
      <c r="D61" s="78">
        <v>267055</v>
      </c>
      <c r="E61" s="78">
        <v>0</v>
      </c>
      <c r="F61" s="78">
        <v>42689</v>
      </c>
      <c r="G61" s="67">
        <v>0</v>
      </c>
      <c r="H61" s="78">
        <v>248726</v>
      </c>
      <c r="I61" s="78">
        <v>0</v>
      </c>
      <c r="J61" s="78">
        <v>23079</v>
      </c>
      <c r="K61" s="67">
        <v>0</v>
      </c>
    </row>
    <row r="62" spans="1:11" x14ac:dyDescent="0.55000000000000004">
      <c r="A62" s="70">
        <v>44336</v>
      </c>
      <c r="B62" s="112" t="str">
        <f t="shared" si="6"/>
        <v>(木)</v>
      </c>
      <c r="C62" s="67">
        <f t="shared" si="5"/>
        <v>329257</v>
      </c>
      <c r="D62" s="78">
        <v>307962</v>
      </c>
      <c r="E62" s="78">
        <v>0</v>
      </c>
      <c r="F62" s="78">
        <v>21295</v>
      </c>
      <c r="G62" s="67">
        <v>0</v>
      </c>
      <c r="H62" s="78">
        <v>288074</v>
      </c>
      <c r="I62" s="78">
        <v>0</v>
      </c>
      <c r="J62" s="78">
        <v>13156</v>
      </c>
      <c r="K62" s="67">
        <v>0</v>
      </c>
    </row>
    <row r="63" spans="1:11" x14ac:dyDescent="0.55000000000000004">
      <c r="A63" s="70">
        <v>44335</v>
      </c>
      <c r="B63" s="112" t="str">
        <f t="shared" si="6"/>
        <v>(水)</v>
      </c>
      <c r="C63" s="67">
        <f t="shared" si="5"/>
        <v>349802</v>
      </c>
      <c r="D63" s="78">
        <v>295857</v>
      </c>
      <c r="E63" s="78">
        <v>0</v>
      </c>
      <c r="F63" s="78">
        <v>53945</v>
      </c>
      <c r="G63" s="67">
        <v>0</v>
      </c>
      <c r="H63" s="78">
        <v>277791</v>
      </c>
      <c r="I63" s="78">
        <v>0</v>
      </c>
      <c r="J63" s="78">
        <v>31503</v>
      </c>
      <c r="K63" s="67">
        <v>0</v>
      </c>
    </row>
    <row r="64" spans="1:11" x14ac:dyDescent="0.55000000000000004">
      <c r="A64" s="70">
        <v>44334</v>
      </c>
      <c r="B64" s="112" t="str">
        <f t="shared" si="6"/>
        <v>(火)</v>
      </c>
      <c r="C64" s="67">
        <f t="shared" si="5"/>
        <v>294946</v>
      </c>
      <c r="D64" s="78">
        <v>242502</v>
      </c>
      <c r="E64" s="78">
        <v>0</v>
      </c>
      <c r="F64" s="78">
        <v>52444</v>
      </c>
      <c r="G64" s="67">
        <v>0</v>
      </c>
      <c r="H64" s="78">
        <v>226872</v>
      </c>
      <c r="I64" s="78">
        <v>0</v>
      </c>
      <c r="J64" s="78">
        <v>33082</v>
      </c>
      <c r="K64" s="67">
        <v>0</v>
      </c>
    </row>
    <row r="65" spans="1:11" x14ac:dyDescent="0.55000000000000004">
      <c r="A65" s="70">
        <v>44333</v>
      </c>
      <c r="B65" s="112" t="str">
        <f t="shared" si="6"/>
        <v>(月)</v>
      </c>
      <c r="C65" s="67">
        <f t="shared" si="5"/>
        <v>242922</v>
      </c>
      <c r="D65" s="78">
        <v>202360</v>
      </c>
      <c r="E65" s="78">
        <v>0</v>
      </c>
      <c r="F65" s="78">
        <v>40562</v>
      </c>
      <c r="G65" s="67">
        <v>0</v>
      </c>
      <c r="H65" s="78">
        <v>189165</v>
      </c>
      <c r="I65" s="78">
        <v>0</v>
      </c>
      <c r="J65" s="78">
        <v>24711</v>
      </c>
      <c r="K65" s="67">
        <v>0</v>
      </c>
    </row>
    <row r="66" spans="1:11" x14ac:dyDescent="0.55000000000000004">
      <c r="A66" s="70">
        <v>44332</v>
      </c>
      <c r="B66" s="112" t="str">
        <f t="shared" si="6"/>
        <v>(日)</v>
      </c>
      <c r="C66" s="67">
        <f t="shared" si="5"/>
        <v>203239</v>
      </c>
      <c r="D66" s="78">
        <v>184463</v>
      </c>
      <c r="E66" s="78">
        <v>0</v>
      </c>
      <c r="F66" s="78">
        <v>18776</v>
      </c>
      <c r="G66" s="67">
        <v>0</v>
      </c>
      <c r="H66" s="78">
        <v>177808</v>
      </c>
      <c r="I66" s="78">
        <v>0</v>
      </c>
      <c r="J66" s="78">
        <v>14497</v>
      </c>
      <c r="K66" s="67">
        <v>0</v>
      </c>
    </row>
    <row r="67" spans="1:11" x14ac:dyDescent="0.55000000000000004">
      <c r="A67" s="70">
        <v>44331</v>
      </c>
      <c r="B67" s="112" t="str">
        <f t="shared" si="6"/>
        <v>(土)</v>
      </c>
      <c r="C67" s="67">
        <f t="shared" si="5"/>
        <v>160519</v>
      </c>
      <c r="D67" s="78">
        <v>133741</v>
      </c>
      <c r="E67" s="78">
        <v>0</v>
      </c>
      <c r="F67" s="78">
        <v>26778</v>
      </c>
      <c r="G67" s="67">
        <v>0</v>
      </c>
      <c r="H67" s="78">
        <v>123798</v>
      </c>
      <c r="I67" s="78">
        <v>0</v>
      </c>
      <c r="J67" s="78">
        <v>14919</v>
      </c>
      <c r="K67" s="67">
        <v>0</v>
      </c>
    </row>
    <row r="68" spans="1:11" x14ac:dyDescent="0.55000000000000004">
      <c r="A68" s="70">
        <v>44330</v>
      </c>
      <c r="B68" s="112" t="str">
        <f t="shared" si="6"/>
        <v>(金)</v>
      </c>
      <c r="C68" s="67">
        <f t="shared" si="5"/>
        <v>161500</v>
      </c>
      <c r="D68" s="78">
        <v>127684</v>
      </c>
      <c r="E68" s="78">
        <v>0</v>
      </c>
      <c r="F68" s="78">
        <v>33816</v>
      </c>
      <c r="G68" s="67">
        <v>0</v>
      </c>
      <c r="H68" s="78">
        <v>111996</v>
      </c>
      <c r="I68" s="78">
        <v>0</v>
      </c>
      <c r="J68" s="78">
        <v>16334</v>
      </c>
      <c r="K68" s="67">
        <v>0</v>
      </c>
    </row>
    <row r="69" spans="1:11" x14ac:dyDescent="0.55000000000000004">
      <c r="A69" s="70">
        <v>44329</v>
      </c>
      <c r="B69" s="112" t="str">
        <f t="shared" si="6"/>
        <v>(木)</v>
      </c>
      <c r="C69" s="67">
        <f t="shared" si="5"/>
        <v>188097</v>
      </c>
      <c r="D69" s="78">
        <v>149108</v>
      </c>
      <c r="E69" s="78">
        <v>0</v>
      </c>
      <c r="F69" s="78">
        <v>38989</v>
      </c>
      <c r="G69" s="67">
        <v>0</v>
      </c>
      <c r="H69" s="78">
        <v>133718</v>
      </c>
      <c r="I69" s="78">
        <v>0</v>
      </c>
      <c r="J69" s="78">
        <v>22947</v>
      </c>
      <c r="K69" s="67">
        <v>0</v>
      </c>
    </row>
    <row r="70" spans="1:11" x14ac:dyDescent="0.55000000000000004">
      <c r="A70" s="70">
        <v>44328</v>
      </c>
      <c r="B70" s="112" t="str">
        <f t="shared" si="6"/>
        <v>(水)</v>
      </c>
      <c r="C70" s="67">
        <f t="shared" si="5"/>
        <v>191597</v>
      </c>
      <c r="D70" s="78">
        <v>151617</v>
      </c>
      <c r="E70" s="78">
        <v>0</v>
      </c>
      <c r="F70" s="78">
        <v>39980</v>
      </c>
      <c r="G70" s="67">
        <v>0</v>
      </c>
      <c r="H70" s="78">
        <v>136606</v>
      </c>
      <c r="I70" s="78">
        <v>0</v>
      </c>
      <c r="J70" s="78">
        <v>24164</v>
      </c>
      <c r="K70" s="67">
        <v>0</v>
      </c>
    </row>
    <row r="71" spans="1:11" x14ac:dyDescent="0.55000000000000004">
      <c r="A71" s="70">
        <v>44327</v>
      </c>
      <c r="B71" s="112" t="str">
        <f t="shared" si="6"/>
        <v>(火)</v>
      </c>
      <c r="C71" s="67">
        <f t="shared" si="5"/>
        <v>154581</v>
      </c>
      <c r="D71" s="78">
        <v>121050</v>
      </c>
      <c r="E71" s="78">
        <v>0</v>
      </c>
      <c r="F71" s="78">
        <v>33531</v>
      </c>
      <c r="G71" s="67">
        <v>0</v>
      </c>
      <c r="H71" s="78">
        <v>106713</v>
      </c>
      <c r="I71" s="78">
        <v>0</v>
      </c>
      <c r="J71" s="78">
        <v>20178</v>
      </c>
      <c r="K71" s="67">
        <v>0</v>
      </c>
    </row>
    <row r="72" spans="1:11" x14ac:dyDescent="0.55000000000000004">
      <c r="A72" s="70">
        <v>44326</v>
      </c>
      <c r="B72" s="112" t="str">
        <f t="shared" si="6"/>
        <v>(月)</v>
      </c>
      <c r="C72" s="67">
        <f t="shared" si="5"/>
        <v>119068</v>
      </c>
      <c r="D72" s="78">
        <v>97290</v>
      </c>
      <c r="E72" s="78">
        <v>0</v>
      </c>
      <c r="F72" s="78">
        <v>21778</v>
      </c>
      <c r="G72" s="67">
        <v>0</v>
      </c>
      <c r="H72" s="78">
        <v>84383</v>
      </c>
      <c r="I72" s="78">
        <v>0</v>
      </c>
      <c r="J72" s="78">
        <v>12822</v>
      </c>
      <c r="K72" s="67">
        <v>0</v>
      </c>
    </row>
    <row r="73" spans="1:11" x14ac:dyDescent="0.55000000000000004">
      <c r="A73" s="70">
        <v>44325</v>
      </c>
      <c r="B73" s="112" t="str">
        <f t="shared" si="6"/>
        <v>(日)</v>
      </c>
      <c r="C73" s="67">
        <f t="shared" si="5"/>
        <v>78407</v>
      </c>
      <c r="D73" s="78">
        <v>71284</v>
      </c>
      <c r="E73" s="78">
        <v>0</v>
      </c>
      <c r="F73" s="78">
        <v>7123</v>
      </c>
      <c r="G73" s="67">
        <v>0</v>
      </c>
      <c r="H73" s="78">
        <v>66233</v>
      </c>
      <c r="I73" s="78">
        <v>0</v>
      </c>
      <c r="J73" s="78">
        <v>5668</v>
      </c>
      <c r="K73" s="67">
        <v>0</v>
      </c>
    </row>
    <row r="74" spans="1:11" x14ac:dyDescent="0.55000000000000004">
      <c r="A74" s="70">
        <v>44324</v>
      </c>
      <c r="B74" s="112" t="str">
        <f t="shared" si="6"/>
        <v>(土)</v>
      </c>
      <c r="C74" s="67">
        <f t="shared" si="5"/>
        <v>64453</v>
      </c>
      <c r="D74" s="78">
        <v>57863</v>
      </c>
      <c r="E74" s="78">
        <v>0</v>
      </c>
      <c r="F74" s="78">
        <v>6590</v>
      </c>
      <c r="G74" s="67">
        <v>0</v>
      </c>
      <c r="H74" s="78">
        <v>49000</v>
      </c>
      <c r="I74" s="78">
        <v>0</v>
      </c>
      <c r="J74" s="78">
        <v>3839</v>
      </c>
      <c r="K74" s="67">
        <v>0</v>
      </c>
    </row>
    <row r="75" spans="1:11" x14ac:dyDescent="0.55000000000000004">
      <c r="A75" s="70">
        <v>44323</v>
      </c>
      <c r="B75" s="112" t="str">
        <f t="shared" si="6"/>
        <v>(金)</v>
      </c>
      <c r="C75" s="67">
        <f t="shared" si="5"/>
        <v>49499</v>
      </c>
      <c r="D75" s="78">
        <v>41140</v>
      </c>
      <c r="E75" s="78">
        <v>0</v>
      </c>
      <c r="F75" s="78">
        <v>8359</v>
      </c>
      <c r="G75" s="67">
        <v>0</v>
      </c>
      <c r="H75" s="78">
        <v>31534</v>
      </c>
      <c r="I75" s="78">
        <v>0</v>
      </c>
      <c r="J75" s="78">
        <v>4507</v>
      </c>
      <c r="K75" s="67">
        <v>0</v>
      </c>
    </row>
    <row r="76" spans="1:11" x14ac:dyDescent="0.55000000000000004">
      <c r="A76" s="70">
        <v>44322</v>
      </c>
      <c r="B76" s="112" t="str">
        <f t="shared" si="6"/>
        <v>(木)</v>
      </c>
      <c r="C76" s="67">
        <f t="shared" si="5"/>
        <v>49075</v>
      </c>
      <c r="D76" s="78">
        <v>41772</v>
      </c>
      <c r="E76" s="78">
        <v>0</v>
      </c>
      <c r="F76" s="78">
        <v>7303</v>
      </c>
      <c r="G76" s="67">
        <v>0</v>
      </c>
      <c r="H76" s="78">
        <v>32975</v>
      </c>
      <c r="I76" s="78">
        <v>0</v>
      </c>
      <c r="J76" s="78">
        <v>4671</v>
      </c>
      <c r="K76" s="67">
        <v>0</v>
      </c>
    </row>
    <row r="77" spans="1:11" x14ac:dyDescent="0.55000000000000004">
      <c r="A77" s="70">
        <v>44321</v>
      </c>
      <c r="B77" s="112" t="str">
        <f t="shared" si="6"/>
        <v>(水)</v>
      </c>
      <c r="C77" s="67">
        <f t="shared" si="5"/>
        <v>10176</v>
      </c>
      <c r="D77" s="78">
        <v>9302</v>
      </c>
      <c r="E77" s="78">
        <v>0</v>
      </c>
      <c r="F77" s="78">
        <v>874</v>
      </c>
      <c r="G77" s="67">
        <v>0</v>
      </c>
      <c r="H77" s="78">
        <v>8192</v>
      </c>
      <c r="I77" s="78">
        <v>0</v>
      </c>
      <c r="J77" s="78">
        <v>737</v>
      </c>
      <c r="K77" s="67">
        <v>0</v>
      </c>
    </row>
    <row r="78" spans="1:11" x14ac:dyDescent="0.55000000000000004">
      <c r="A78" s="70">
        <v>44320</v>
      </c>
      <c r="B78" s="112" t="str">
        <f t="shared" si="6"/>
        <v>(火)</v>
      </c>
      <c r="C78" s="67">
        <f t="shared" si="5"/>
        <v>8801</v>
      </c>
      <c r="D78" s="78">
        <v>8015</v>
      </c>
      <c r="E78" s="78">
        <v>0</v>
      </c>
      <c r="F78" s="78">
        <v>786</v>
      </c>
      <c r="G78" s="67">
        <v>0</v>
      </c>
      <c r="H78" s="78">
        <v>6647</v>
      </c>
      <c r="I78" s="78">
        <v>0</v>
      </c>
      <c r="J78" s="78">
        <v>542</v>
      </c>
      <c r="K78" s="67">
        <v>0</v>
      </c>
    </row>
    <row r="79" spans="1:11" x14ac:dyDescent="0.55000000000000004">
      <c r="A79" s="70">
        <v>44319</v>
      </c>
      <c r="B79" s="112" t="str">
        <f t="shared" si="6"/>
        <v>(月)</v>
      </c>
      <c r="C79" s="67">
        <f t="shared" si="5"/>
        <v>7942</v>
      </c>
      <c r="D79" s="78">
        <v>7110</v>
      </c>
      <c r="E79" s="78">
        <v>0</v>
      </c>
      <c r="F79" s="78">
        <v>832</v>
      </c>
      <c r="G79" s="67">
        <v>0</v>
      </c>
      <c r="H79" s="78">
        <v>5775</v>
      </c>
      <c r="I79" s="78">
        <v>0</v>
      </c>
      <c r="J79" s="78">
        <v>785</v>
      </c>
      <c r="K79" s="67">
        <v>0</v>
      </c>
    </row>
    <row r="80" spans="1:11" x14ac:dyDescent="0.55000000000000004">
      <c r="A80" s="70">
        <v>44318</v>
      </c>
      <c r="B80" s="112" t="str">
        <f t="shared" si="6"/>
        <v>(日)</v>
      </c>
      <c r="C80" s="67">
        <f t="shared" si="5"/>
        <v>22835</v>
      </c>
      <c r="D80" s="78">
        <v>22835</v>
      </c>
      <c r="E80" s="78">
        <v>0</v>
      </c>
      <c r="F80" s="78">
        <v>0</v>
      </c>
      <c r="G80" s="67">
        <v>0</v>
      </c>
      <c r="H80" s="78">
        <v>20271</v>
      </c>
      <c r="I80" s="78">
        <v>0</v>
      </c>
      <c r="J80" s="78">
        <v>0</v>
      </c>
      <c r="K80" s="67">
        <v>0</v>
      </c>
    </row>
    <row r="81" spans="1:11" x14ac:dyDescent="0.55000000000000004">
      <c r="A81" s="70">
        <v>44317</v>
      </c>
      <c r="B81" s="112" t="str">
        <f t="shared" si="6"/>
        <v>(土)</v>
      </c>
      <c r="C81" s="67">
        <f t="shared" si="5"/>
        <v>36397</v>
      </c>
      <c r="D81" s="78">
        <v>36397</v>
      </c>
      <c r="E81" s="78">
        <v>0</v>
      </c>
      <c r="F81" s="78">
        <v>0</v>
      </c>
      <c r="G81" s="67">
        <v>0</v>
      </c>
      <c r="H81" s="78">
        <v>22727</v>
      </c>
      <c r="I81" s="78">
        <v>0</v>
      </c>
      <c r="J81" s="78">
        <v>0</v>
      </c>
      <c r="K81" s="67">
        <v>0</v>
      </c>
    </row>
    <row r="82" spans="1:11" x14ac:dyDescent="0.55000000000000004">
      <c r="A82" s="70">
        <v>44316</v>
      </c>
      <c r="B82" s="112" t="str">
        <f t="shared" si="6"/>
        <v>(金)</v>
      </c>
      <c r="C82" s="67">
        <f t="shared" si="5"/>
        <v>60146</v>
      </c>
      <c r="D82" s="78">
        <v>60146</v>
      </c>
      <c r="E82" s="78">
        <v>0</v>
      </c>
      <c r="F82" s="78">
        <v>0</v>
      </c>
      <c r="G82" s="67">
        <v>0</v>
      </c>
      <c r="H82" s="78">
        <v>26898</v>
      </c>
      <c r="I82" s="78">
        <v>0</v>
      </c>
      <c r="J82" s="78">
        <v>0</v>
      </c>
      <c r="K82" s="67">
        <v>0</v>
      </c>
    </row>
    <row r="83" spans="1:11" x14ac:dyDescent="0.55000000000000004">
      <c r="A83" s="70">
        <v>44315</v>
      </c>
      <c r="B83" s="112" t="str">
        <f>"(" &amp; TEXT(A83,"aaa") &amp; ")"</f>
        <v>(木)</v>
      </c>
      <c r="C83" s="67">
        <f t="shared" si="5"/>
        <v>18263</v>
      </c>
      <c r="D83" s="78">
        <v>18263</v>
      </c>
      <c r="E83" s="78">
        <v>0</v>
      </c>
      <c r="F83" s="78">
        <v>0</v>
      </c>
      <c r="G83" s="67">
        <v>0</v>
      </c>
      <c r="H83" s="78">
        <v>12816</v>
      </c>
      <c r="I83" s="78">
        <v>0</v>
      </c>
      <c r="J83" s="78">
        <v>0</v>
      </c>
      <c r="K83" s="67">
        <v>0</v>
      </c>
    </row>
    <row r="84" spans="1:11" x14ac:dyDescent="0.55000000000000004">
      <c r="A84" s="70">
        <v>44314</v>
      </c>
      <c r="B84" s="112" t="str">
        <f t="shared" si="6"/>
        <v>(水)</v>
      </c>
      <c r="C84" s="67">
        <f t="shared" si="5"/>
        <v>79304</v>
      </c>
      <c r="D84" s="78">
        <v>79304</v>
      </c>
      <c r="E84" s="78">
        <v>0</v>
      </c>
      <c r="F84" s="78">
        <v>0</v>
      </c>
      <c r="G84" s="67">
        <v>0</v>
      </c>
      <c r="H84" s="78">
        <v>36743</v>
      </c>
      <c r="I84" s="78">
        <v>0</v>
      </c>
      <c r="J84" s="78">
        <v>0</v>
      </c>
      <c r="K84" s="67">
        <v>0</v>
      </c>
    </row>
    <row r="85" spans="1:11" x14ac:dyDescent="0.55000000000000004">
      <c r="A85" s="70">
        <v>44313</v>
      </c>
      <c r="B85" s="112" t="str">
        <f t="shared" si="6"/>
        <v>(火)</v>
      </c>
      <c r="C85" s="67">
        <f t="shared" si="5"/>
        <v>73571</v>
      </c>
      <c r="D85" s="78">
        <v>73571</v>
      </c>
      <c r="E85" s="78">
        <v>0</v>
      </c>
      <c r="F85" s="78">
        <v>0</v>
      </c>
      <c r="G85" s="67">
        <v>0</v>
      </c>
      <c r="H85" s="78">
        <v>37410</v>
      </c>
      <c r="I85" s="78">
        <v>0</v>
      </c>
      <c r="J85" s="78">
        <v>0</v>
      </c>
      <c r="K85" s="67">
        <v>0</v>
      </c>
    </row>
    <row r="86" spans="1:11" x14ac:dyDescent="0.55000000000000004">
      <c r="A86" s="70">
        <v>44312</v>
      </c>
      <c r="B86" s="112" t="str">
        <f t="shared" si="6"/>
        <v>(月)</v>
      </c>
      <c r="C86" s="67">
        <f t="shared" si="5"/>
        <v>55155</v>
      </c>
      <c r="D86" s="78">
        <v>55155</v>
      </c>
      <c r="E86" s="78">
        <v>0</v>
      </c>
      <c r="F86" s="78">
        <v>0</v>
      </c>
      <c r="G86" s="67">
        <v>0</v>
      </c>
      <c r="H86" s="78">
        <v>27577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44311</v>
      </c>
      <c r="B87" s="112" t="str">
        <f t="shared" si="6"/>
        <v>(日)</v>
      </c>
      <c r="C87" s="67">
        <f t="shared" si="5"/>
        <v>21828</v>
      </c>
      <c r="D87" s="78">
        <v>21828</v>
      </c>
      <c r="E87" s="78">
        <v>0</v>
      </c>
      <c r="F87" s="78">
        <v>0</v>
      </c>
      <c r="G87" s="67">
        <v>0</v>
      </c>
      <c r="H87" s="78">
        <v>15292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44310</v>
      </c>
      <c r="B88" s="112" t="str">
        <f t="shared" si="6"/>
        <v>(土)</v>
      </c>
      <c r="C88" s="67">
        <f t="shared" si="5"/>
        <v>32103</v>
      </c>
      <c r="D88" s="78">
        <v>32103</v>
      </c>
      <c r="E88" s="78">
        <v>0</v>
      </c>
      <c r="F88" s="78">
        <v>0</v>
      </c>
      <c r="G88" s="67">
        <v>0</v>
      </c>
      <c r="H88" s="78">
        <v>15716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44309</v>
      </c>
      <c r="B89" s="112" t="str">
        <f t="shared" si="6"/>
        <v>(金)</v>
      </c>
      <c r="C89" s="67">
        <f t="shared" si="5"/>
        <v>50515</v>
      </c>
      <c r="D89" s="78">
        <v>50515</v>
      </c>
      <c r="E89" s="78">
        <v>0</v>
      </c>
      <c r="F89" s="78">
        <v>0</v>
      </c>
      <c r="G89" s="67">
        <v>0</v>
      </c>
      <c r="H89" s="78">
        <v>18402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44308</v>
      </c>
      <c r="B90" s="112" t="str">
        <f t="shared" si="6"/>
        <v>(木)</v>
      </c>
      <c r="C90" s="67">
        <f t="shared" si="5"/>
        <v>53743</v>
      </c>
      <c r="D90" s="78">
        <v>53743</v>
      </c>
      <c r="E90" s="78">
        <v>0</v>
      </c>
      <c r="F90" s="78">
        <v>0</v>
      </c>
      <c r="G90" s="67">
        <v>0</v>
      </c>
      <c r="H90" s="78">
        <v>24763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44307</v>
      </c>
      <c r="B91" s="112" t="str">
        <f t="shared" si="6"/>
        <v>(水)</v>
      </c>
      <c r="C91" s="67">
        <f t="shared" si="5"/>
        <v>55754</v>
      </c>
      <c r="D91" s="78">
        <v>55754</v>
      </c>
      <c r="E91" s="78">
        <v>0</v>
      </c>
      <c r="F91" s="78">
        <v>0</v>
      </c>
      <c r="G91" s="67">
        <v>0</v>
      </c>
      <c r="H91" s="78">
        <v>26332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44306</v>
      </c>
      <c r="B92" s="112" t="str">
        <f t="shared" si="6"/>
        <v>(火)</v>
      </c>
      <c r="C92" s="67">
        <f t="shared" si="5"/>
        <v>47004</v>
      </c>
      <c r="D92" s="78">
        <v>47004</v>
      </c>
      <c r="E92" s="78">
        <v>0</v>
      </c>
      <c r="F92" s="78">
        <v>0</v>
      </c>
      <c r="G92" s="67">
        <v>0</v>
      </c>
      <c r="H92" s="78">
        <v>22044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44305</v>
      </c>
      <c r="B93" s="112" t="str">
        <f t="shared" si="6"/>
        <v>(月)</v>
      </c>
      <c r="C93" s="67">
        <f t="shared" si="5"/>
        <v>30456</v>
      </c>
      <c r="D93" s="78">
        <v>30456</v>
      </c>
      <c r="E93" s="78">
        <v>0</v>
      </c>
      <c r="F93" s="78">
        <v>0</v>
      </c>
      <c r="G93" s="67">
        <v>0</v>
      </c>
      <c r="H93" s="78">
        <v>13967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44304</v>
      </c>
      <c r="B94" s="112" t="str">
        <f t="shared" si="6"/>
        <v>(日)</v>
      </c>
      <c r="C94" s="67">
        <f t="shared" si="5"/>
        <v>8316</v>
      </c>
      <c r="D94" s="78">
        <v>8316</v>
      </c>
      <c r="E94" s="78">
        <v>0</v>
      </c>
      <c r="F94" s="78">
        <v>0</v>
      </c>
      <c r="G94" s="67">
        <v>0</v>
      </c>
      <c r="H94" s="78">
        <v>5630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44303</v>
      </c>
      <c r="B95" s="112" t="str">
        <f t="shared" si="6"/>
        <v>(土)</v>
      </c>
      <c r="C95" s="67">
        <f t="shared" si="5"/>
        <v>7570</v>
      </c>
      <c r="D95" s="78">
        <v>7570</v>
      </c>
      <c r="E95" s="78">
        <v>0</v>
      </c>
      <c r="F95" s="78">
        <v>0</v>
      </c>
      <c r="G95" s="67">
        <v>0</v>
      </c>
      <c r="H95" s="78">
        <v>3686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44302</v>
      </c>
      <c r="B96" s="112" t="str">
        <f t="shared" si="6"/>
        <v>(金)</v>
      </c>
      <c r="C96" s="67">
        <f t="shared" ref="C96:C100" si="7">SUM(D96:G96)</f>
        <v>10446</v>
      </c>
      <c r="D96" s="78">
        <v>10446</v>
      </c>
      <c r="E96" s="78">
        <v>0</v>
      </c>
      <c r="F96" s="78">
        <v>0</v>
      </c>
      <c r="G96" s="67">
        <v>0</v>
      </c>
      <c r="H96" s="78">
        <v>3456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44301</v>
      </c>
      <c r="B97" s="112" t="str">
        <f t="shared" si="6"/>
        <v>(木)</v>
      </c>
      <c r="C97" s="67">
        <f t="shared" si="7"/>
        <v>8869</v>
      </c>
      <c r="D97" s="78">
        <v>8869</v>
      </c>
      <c r="E97" s="78">
        <v>0</v>
      </c>
      <c r="F97" s="78">
        <v>0</v>
      </c>
      <c r="G97" s="67">
        <v>0</v>
      </c>
      <c r="H97" s="78">
        <v>4357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44300</v>
      </c>
      <c r="B98" s="112" t="str">
        <f t="shared" si="6"/>
        <v>(水)</v>
      </c>
      <c r="C98" s="67">
        <f t="shared" si="7"/>
        <v>4870</v>
      </c>
      <c r="D98" s="78">
        <v>4870</v>
      </c>
      <c r="E98" s="78">
        <v>0</v>
      </c>
      <c r="F98" s="78">
        <v>0</v>
      </c>
      <c r="G98" s="67">
        <v>0</v>
      </c>
      <c r="H98" s="78">
        <v>3136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44299</v>
      </c>
      <c r="B99" s="112" t="str">
        <f t="shared" si="6"/>
        <v>(火)</v>
      </c>
      <c r="C99" s="67">
        <f>SUM(D99:G99)</f>
        <v>4231</v>
      </c>
      <c r="D99" s="78">
        <v>4231</v>
      </c>
      <c r="E99" s="78">
        <v>0</v>
      </c>
      <c r="F99" s="78">
        <v>0</v>
      </c>
      <c r="G99" s="67">
        <v>0</v>
      </c>
      <c r="H99" s="78">
        <v>2906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44298</v>
      </c>
      <c r="B100" s="112" t="str">
        <f t="shared" si="6"/>
        <v>(月)</v>
      </c>
      <c r="C100" s="67">
        <f>SUM(D100:G100)</f>
        <v>4816</v>
      </c>
      <c r="D100" s="98">
        <v>4816</v>
      </c>
      <c r="E100" s="98">
        <v>0</v>
      </c>
      <c r="F100" s="98">
        <v>0</v>
      </c>
      <c r="G100" s="98">
        <v>0</v>
      </c>
      <c r="H100" s="98">
        <v>3505</v>
      </c>
      <c r="I100" s="98">
        <v>0</v>
      </c>
      <c r="J100" s="98">
        <v>0</v>
      </c>
      <c r="K100" s="98">
        <v>0</v>
      </c>
    </row>
    <row r="101" spans="1:11" x14ac:dyDescent="0.55000000000000004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</row>
    <row r="102" spans="1:11" x14ac:dyDescent="0.55000000000000004">
      <c r="A102" s="95" t="s">
        <v>330</v>
      </c>
      <c r="B102" s="95"/>
    </row>
    <row r="103" spans="1:11" x14ac:dyDescent="0.55000000000000004">
      <c r="A103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6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8" t="s">
        <v>389</v>
      </c>
    </row>
    <row r="3" spans="1:9" x14ac:dyDescent="0.55000000000000004">
      <c r="A3" s="140" t="s">
        <v>296</v>
      </c>
      <c r="B3" s="139" t="s">
        <v>297</v>
      </c>
      <c r="C3" s="137" t="s">
        <v>298</v>
      </c>
      <c r="D3" s="137" t="s">
        <v>299</v>
      </c>
      <c r="E3" s="141"/>
      <c r="F3" s="137" t="s">
        <v>300</v>
      </c>
      <c r="G3" s="141"/>
      <c r="H3" s="93"/>
      <c r="I3" s="93"/>
    </row>
    <row r="4" spans="1:9" x14ac:dyDescent="0.55000000000000004">
      <c r="A4" s="141"/>
      <c r="B4" s="142"/>
      <c r="C4" s="141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1"/>
      <c r="C5" s="67">
        <f t="shared" ref="C5:C67" si="0">SUM(D5:G5)</f>
        <v>11724696</v>
      </c>
      <c r="D5" s="67">
        <v>6205925</v>
      </c>
      <c r="E5" s="67">
        <v>109047</v>
      </c>
      <c r="F5" s="67">
        <v>5392289</v>
      </c>
      <c r="G5" s="67">
        <v>17435</v>
      </c>
      <c r="H5" s="92"/>
      <c r="I5" s="92"/>
    </row>
    <row r="6" spans="1:9" x14ac:dyDescent="0.55000000000000004">
      <c r="A6" s="109">
        <v>44391</v>
      </c>
      <c r="B6" s="111" t="s">
        <v>306</v>
      </c>
      <c r="C6" s="67">
        <f t="shared" si="0"/>
        <v>62157</v>
      </c>
      <c r="D6" s="67">
        <v>22176</v>
      </c>
      <c r="E6" s="67">
        <v>178</v>
      </c>
      <c r="F6" s="67">
        <v>37839</v>
      </c>
      <c r="G6" s="67">
        <v>1964</v>
      </c>
      <c r="H6" s="92"/>
      <c r="I6" s="92"/>
    </row>
    <row r="7" spans="1:9" x14ac:dyDescent="0.55000000000000004">
      <c r="A7" s="109">
        <v>44390</v>
      </c>
      <c r="B7" s="111" t="s">
        <v>295</v>
      </c>
      <c r="C7" s="67">
        <f t="shared" si="0"/>
        <v>73445</v>
      </c>
      <c r="D7" s="67">
        <v>25653</v>
      </c>
      <c r="E7" s="67">
        <v>9453</v>
      </c>
      <c r="F7" s="67">
        <v>37198</v>
      </c>
      <c r="G7" s="67">
        <v>1141</v>
      </c>
      <c r="H7" s="92"/>
      <c r="I7" s="92"/>
    </row>
    <row r="8" spans="1:9" x14ac:dyDescent="0.55000000000000004">
      <c r="A8" s="109">
        <v>44389</v>
      </c>
      <c r="B8" s="111" t="s">
        <v>294</v>
      </c>
      <c r="C8" s="67">
        <f t="shared" si="0"/>
        <v>141584</v>
      </c>
      <c r="D8" s="67">
        <v>47667</v>
      </c>
      <c r="E8" s="67">
        <v>22048</v>
      </c>
      <c r="F8" s="67">
        <v>67841</v>
      </c>
      <c r="G8" s="67">
        <v>4028</v>
      </c>
      <c r="H8" s="92"/>
      <c r="I8" s="92"/>
    </row>
    <row r="9" spans="1:9" x14ac:dyDescent="0.55000000000000004">
      <c r="A9" s="109">
        <v>44386</v>
      </c>
      <c r="B9" s="111" t="s">
        <v>304</v>
      </c>
      <c r="C9" s="67">
        <f t="shared" si="0"/>
        <v>78312</v>
      </c>
      <c r="D9" s="67">
        <v>31738</v>
      </c>
      <c r="E9" s="67">
        <v>221</v>
      </c>
      <c r="F9" s="67">
        <v>44589</v>
      </c>
      <c r="G9" s="67">
        <v>1764</v>
      </c>
      <c r="H9" s="92"/>
      <c r="I9" s="92"/>
    </row>
    <row r="10" spans="1:9" x14ac:dyDescent="0.55000000000000004">
      <c r="A10" s="109">
        <v>44385</v>
      </c>
      <c r="B10" s="111" t="s">
        <v>305</v>
      </c>
      <c r="C10" s="67">
        <f t="shared" si="0"/>
        <v>83340</v>
      </c>
      <c r="D10" s="67">
        <v>34199</v>
      </c>
      <c r="E10" s="67">
        <v>2537</v>
      </c>
      <c r="F10" s="67">
        <v>44991</v>
      </c>
      <c r="G10" s="67">
        <v>1613</v>
      </c>
      <c r="H10" s="92"/>
      <c r="I10" s="92"/>
    </row>
    <row r="11" spans="1:9" x14ac:dyDescent="0.55000000000000004">
      <c r="A11" s="109">
        <v>44384</v>
      </c>
      <c r="B11" s="111" t="s">
        <v>306</v>
      </c>
      <c r="C11" s="67">
        <f t="shared" si="0"/>
        <v>76653</v>
      </c>
      <c r="D11" s="67">
        <v>28661</v>
      </c>
      <c r="E11" s="67">
        <v>2304</v>
      </c>
      <c r="F11" s="67">
        <v>44525</v>
      </c>
      <c r="G11" s="67">
        <v>1163</v>
      </c>
      <c r="H11" s="92"/>
      <c r="I11" s="92"/>
    </row>
    <row r="12" spans="1:9" x14ac:dyDescent="0.55000000000000004">
      <c r="A12" s="109">
        <v>44383</v>
      </c>
      <c r="B12" s="111" t="s">
        <v>295</v>
      </c>
      <c r="C12" s="67">
        <f t="shared" si="0"/>
        <v>99765</v>
      </c>
      <c r="D12" s="67">
        <v>45037</v>
      </c>
      <c r="E12" s="67">
        <v>1554</v>
      </c>
      <c r="F12" s="67">
        <v>52475</v>
      </c>
      <c r="G12" s="67">
        <v>699</v>
      </c>
      <c r="H12" s="92"/>
      <c r="I12" s="92"/>
    </row>
    <row r="13" spans="1:9" x14ac:dyDescent="0.55000000000000004">
      <c r="A13" s="109">
        <v>44382</v>
      </c>
      <c r="B13" s="111" t="s">
        <v>294</v>
      </c>
      <c r="C13" s="67">
        <f t="shared" si="0"/>
        <v>145089</v>
      </c>
      <c r="D13" s="67">
        <v>57890</v>
      </c>
      <c r="E13" s="67">
        <v>5788</v>
      </c>
      <c r="F13" s="67">
        <v>79320</v>
      </c>
      <c r="G13" s="67">
        <v>2091</v>
      </c>
      <c r="H13" s="92"/>
      <c r="I13" s="92"/>
    </row>
    <row r="14" spans="1:9" x14ac:dyDescent="0.55000000000000004">
      <c r="A14" s="109">
        <v>44379</v>
      </c>
      <c r="B14" s="111" t="s">
        <v>304</v>
      </c>
      <c r="C14" s="67">
        <f t="shared" si="0"/>
        <v>81824</v>
      </c>
      <c r="D14" s="67">
        <v>25406</v>
      </c>
      <c r="E14" s="67">
        <v>978</v>
      </c>
      <c r="F14" s="67">
        <v>55293</v>
      </c>
      <c r="G14" s="67">
        <v>147</v>
      </c>
      <c r="H14" s="92"/>
      <c r="I14" s="92"/>
    </row>
    <row r="15" spans="1:9" x14ac:dyDescent="0.55000000000000004">
      <c r="A15" s="109">
        <v>44378</v>
      </c>
      <c r="B15" s="111" t="s">
        <v>305</v>
      </c>
      <c r="C15" s="67">
        <f t="shared" si="0"/>
        <v>94797</v>
      </c>
      <c r="D15" s="67">
        <v>36346</v>
      </c>
      <c r="E15" s="67">
        <v>589</v>
      </c>
      <c r="F15" s="67">
        <v>57754</v>
      </c>
      <c r="G15" s="67">
        <v>108</v>
      </c>
      <c r="H15" s="92"/>
      <c r="I15" s="92"/>
    </row>
    <row r="16" spans="1:9" x14ac:dyDescent="0.55000000000000004">
      <c r="A16" s="109">
        <v>44377</v>
      </c>
      <c r="B16" s="111" t="s">
        <v>306</v>
      </c>
      <c r="C16" s="67">
        <f t="shared" si="0"/>
        <v>79179</v>
      </c>
      <c r="D16" s="67">
        <v>30313</v>
      </c>
      <c r="E16" s="67">
        <v>1788</v>
      </c>
      <c r="F16" s="67">
        <v>46697</v>
      </c>
      <c r="G16" s="67">
        <v>381</v>
      </c>
      <c r="H16" s="92"/>
      <c r="I16" s="92"/>
    </row>
    <row r="17" spans="1:9" x14ac:dyDescent="0.55000000000000004">
      <c r="A17" s="109">
        <v>44376</v>
      </c>
      <c r="B17" s="111" t="s">
        <v>295</v>
      </c>
      <c r="C17" s="67">
        <f t="shared" si="0"/>
        <v>94481</v>
      </c>
      <c r="D17" s="67">
        <v>36069</v>
      </c>
      <c r="E17" s="67">
        <v>3367</v>
      </c>
      <c r="F17" s="67">
        <v>53790</v>
      </c>
      <c r="G17" s="67">
        <v>1255</v>
      </c>
      <c r="H17" s="92"/>
      <c r="I17" s="92"/>
    </row>
    <row r="18" spans="1:9" x14ac:dyDescent="0.55000000000000004">
      <c r="A18" s="109">
        <v>44375</v>
      </c>
      <c r="B18" s="111" t="s">
        <v>294</v>
      </c>
      <c r="C18" s="67">
        <f t="shared" si="0"/>
        <v>159655</v>
      </c>
      <c r="D18" s="67">
        <v>71303</v>
      </c>
      <c r="E18" s="67">
        <v>7806</v>
      </c>
      <c r="F18" s="67">
        <v>80018</v>
      </c>
      <c r="G18" s="67">
        <v>528</v>
      </c>
      <c r="H18" s="92"/>
      <c r="I18" s="92"/>
    </row>
    <row r="19" spans="1:9" x14ac:dyDescent="0.55000000000000004">
      <c r="A19" s="109">
        <v>44372</v>
      </c>
      <c r="B19" s="111" t="s">
        <v>309</v>
      </c>
      <c r="C19" s="67">
        <f t="shared" si="0"/>
        <v>128355</v>
      </c>
      <c r="D19" s="67">
        <v>47766</v>
      </c>
      <c r="E19" s="67">
        <v>5529</v>
      </c>
      <c r="F19" s="67">
        <v>74926</v>
      </c>
      <c r="G19" s="67">
        <v>134</v>
      </c>
      <c r="H19" s="92"/>
      <c r="I19" s="92"/>
    </row>
    <row r="20" spans="1:9" x14ac:dyDescent="0.55000000000000004">
      <c r="A20" s="109">
        <v>44371</v>
      </c>
      <c r="B20" s="111" t="s">
        <v>320</v>
      </c>
      <c r="C20" s="67">
        <f t="shared" si="0"/>
        <v>109421</v>
      </c>
      <c r="D20" s="67">
        <v>43798</v>
      </c>
      <c r="E20" s="67">
        <v>1584</v>
      </c>
      <c r="F20" s="67">
        <v>63930</v>
      </c>
      <c r="G20" s="67">
        <v>109</v>
      </c>
      <c r="H20" s="92"/>
      <c r="I20" s="92"/>
    </row>
    <row r="21" spans="1:9" x14ac:dyDescent="0.55000000000000004">
      <c r="A21" s="109">
        <v>44370</v>
      </c>
      <c r="B21" s="111" t="s">
        <v>306</v>
      </c>
      <c r="C21" s="67">
        <f t="shared" si="0"/>
        <v>111486</v>
      </c>
      <c r="D21" s="67">
        <v>46971</v>
      </c>
      <c r="E21" s="67">
        <v>4683</v>
      </c>
      <c r="F21" s="67">
        <v>59733</v>
      </c>
      <c r="G21" s="67">
        <v>99</v>
      </c>
      <c r="H21" s="92"/>
      <c r="I21" s="92"/>
    </row>
    <row r="22" spans="1:9" x14ac:dyDescent="0.55000000000000004">
      <c r="A22" s="109">
        <v>44369</v>
      </c>
      <c r="B22" s="111" t="s">
        <v>295</v>
      </c>
      <c r="C22" s="67">
        <f t="shared" si="0"/>
        <v>94135</v>
      </c>
      <c r="D22" s="67">
        <v>44473</v>
      </c>
      <c r="E22" s="67">
        <v>1946</v>
      </c>
      <c r="F22" s="67">
        <v>47609</v>
      </c>
      <c r="G22" s="67">
        <v>107</v>
      </c>
      <c r="H22" s="92"/>
      <c r="I22" s="92"/>
    </row>
    <row r="23" spans="1:9" x14ac:dyDescent="0.55000000000000004">
      <c r="A23" s="109">
        <v>44368</v>
      </c>
      <c r="B23" s="111" t="s">
        <v>294</v>
      </c>
      <c r="C23" s="67">
        <f t="shared" si="0"/>
        <v>198780</v>
      </c>
      <c r="D23" s="67">
        <v>67154</v>
      </c>
      <c r="E23" s="67">
        <v>7843</v>
      </c>
      <c r="F23" s="67">
        <v>123679</v>
      </c>
      <c r="G23" s="67">
        <v>104</v>
      </c>
      <c r="H23" s="92"/>
      <c r="I23" s="92"/>
    </row>
    <row r="24" spans="1:9" x14ac:dyDescent="0.55000000000000004">
      <c r="A24" s="109">
        <v>44365</v>
      </c>
      <c r="B24" s="111" t="s">
        <v>304</v>
      </c>
      <c r="C24" s="67">
        <f t="shared" si="0"/>
        <v>125948</v>
      </c>
      <c r="D24" s="67">
        <v>50112</v>
      </c>
      <c r="E24" s="67">
        <v>2145</v>
      </c>
      <c r="F24" s="67">
        <v>73691</v>
      </c>
      <c r="G24" s="67">
        <v>0</v>
      </c>
      <c r="H24" s="92"/>
      <c r="I24" s="92"/>
    </row>
    <row r="25" spans="1:9" x14ac:dyDescent="0.55000000000000004">
      <c r="A25" s="109">
        <v>44364</v>
      </c>
      <c r="B25" s="111" t="s">
        <v>320</v>
      </c>
      <c r="C25" s="67">
        <f t="shared" si="0"/>
        <v>129330</v>
      </c>
      <c r="D25" s="67">
        <v>46926</v>
      </c>
      <c r="E25" s="67">
        <v>4611</v>
      </c>
      <c r="F25" s="67">
        <v>77793</v>
      </c>
      <c r="G25" s="67">
        <v>0</v>
      </c>
      <c r="H25" s="92"/>
      <c r="I25" s="92"/>
    </row>
    <row r="26" spans="1:9" x14ac:dyDescent="0.55000000000000004">
      <c r="A26" s="109">
        <v>44363</v>
      </c>
      <c r="B26" s="111" t="s">
        <v>306</v>
      </c>
      <c r="C26" s="67">
        <f t="shared" si="0"/>
        <v>118735</v>
      </c>
      <c r="D26" s="67">
        <v>43912</v>
      </c>
      <c r="E26" s="67">
        <v>2782</v>
      </c>
      <c r="F26" s="67">
        <v>72041</v>
      </c>
      <c r="G26" s="67">
        <v>0</v>
      </c>
      <c r="H26" s="92"/>
      <c r="I26" s="92"/>
    </row>
    <row r="27" spans="1:9" x14ac:dyDescent="0.55000000000000004">
      <c r="A27" s="109">
        <v>44362</v>
      </c>
      <c r="B27" s="111" t="s">
        <v>295</v>
      </c>
      <c r="C27" s="67">
        <f t="shared" si="0"/>
        <v>115363</v>
      </c>
      <c r="D27" s="67">
        <v>40459</v>
      </c>
      <c r="E27" s="67">
        <v>2956</v>
      </c>
      <c r="F27" s="67">
        <v>71948</v>
      </c>
      <c r="G27" s="67">
        <v>0</v>
      </c>
      <c r="H27" s="92"/>
      <c r="I27" s="92"/>
    </row>
    <row r="28" spans="1:9" x14ac:dyDescent="0.55000000000000004">
      <c r="A28" s="109">
        <v>44361</v>
      </c>
      <c r="B28" s="111" t="s">
        <v>294</v>
      </c>
      <c r="C28" s="67">
        <f t="shared" si="0"/>
        <v>214965</v>
      </c>
      <c r="D28" s="67">
        <v>85819</v>
      </c>
      <c r="E28" s="67">
        <v>5610</v>
      </c>
      <c r="F28" s="67">
        <v>123536</v>
      </c>
      <c r="G28" s="67">
        <v>0</v>
      </c>
      <c r="H28" s="92"/>
      <c r="I28" s="92"/>
    </row>
    <row r="29" spans="1:9" x14ac:dyDescent="0.55000000000000004">
      <c r="A29" s="109">
        <v>44358</v>
      </c>
      <c r="B29" s="111" t="s">
        <v>304</v>
      </c>
      <c r="C29" s="67">
        <f t="shared" si="0"/>
        <v>147983</v>
      </c>
      <c r="D29" s="67">
        <v>54834</v>
      </c>
      <c r="E29" s="67">
        <v>1669</v>
      </c>
      <c r="F29" s="67">
        <v>91480</v>
      </c>
      <c r="G29" s="67">
        <v>0</v>
      </c>
      <c r="H29" s="92"/>
      <c r="I29" s="92"/>
    </row>
    <row r="30" spans="1:9" x14ac:dyDescent="0.55000000000000004">
      <c r="A30" s="109">
        <v>44357</v>
      </c>
      <c r="B30" s="111" t="s">
        <v>305</v>
      </c>
      <c r="C30" s="67">
        <f t="shared" si="0"/>
        <v>136591</v>
      </c>
      <c r="D30" s="67">
        <v>52250</v>
      </c>
      <c r="E30" s="67">
        <v>1719</v>
      </c>
      <c r="F30" s="67">
        <v>82622</v>
      </c>
      <c r="G30" s="67">
        <v>0</v>
      </c>
      <c r="H30" s="92"/>
      <c r="I30" s="92"/>
    </row>
    <row r="31" spans="1:9" x14ac:dyDescent="0.55000000000000004">
      <c r="A31" s="109">
        <v>44356</v>
      </c>
      <c r="B31" s="111" t="s">
        <v>306</v>
      </c>
      <c r="C31" s="67">
        <f t="shared" si="0"/>
        <v>167384</v>
      </c>
      <c r="D31" s="67">
        <v>67694</v>
      </c>
      <c r="E31" s="67">
        <v>1047</v>
      </c>
      <c r="F31" s="67">
        <v>98643</v>
      </c>
      <c r="G31" s="67">
        <v>0</v>
      </c>
      <c r="H31" s="92"/>
      <c r="I31" s="92"/>
    </row>
    <row r="32" spans="1:9" x14ac:dyDescent="0.55000000000000004">
      <c r="A32" s="109">
        <v>44355</v>
      </c>
      <c r="B32" s="111" t="s">
        <v>295</v>
      </c>
      <c r="C32" s="67">
        <f t="shared" si="0"/>
        <v>161922</v>
      </c>
      <c r="D32" s="67">
        <v>71689</v>
      </c>
      <c r="E32" s="67">
        <v>990</v>
      </c>
      <c r="F32" s="67">
        <v>89243</v>
      </c>
      <c r="G32" s="67">
        <v>0</v>
      </c>
      <c r="H32" s="92"/>
      <c r="I32" s="92"/>
    </row>
    <row r="33" spans="1:9" x14ac:dyDescent="0.55000000000000004">
      <c r="A33" s="109">
        <v>44354</v>
      </c>
      <c r="B33" s="111" t="s">
        <v>294</v>
      </c>
      <c r="C33" s="67">
        <f t="shared" si="0"/>
        <v>239337</v>
      </c>
      <c r="D33" s="67">
        <v>104435</v>
      </c>
      <c r="E33" s="67">
        <v>2146</v>
      </c>
      <c r="F33" s="67">
        <v>132756</v>
      </c>
      <c r="G33" s="67">
        <v>0</v>
      </c>
      <c r="H33" s="92"/>
      <c r="I33" s="92"/>
    </row>
    <row r="34" spans="1:9" x14ac:dyDescent="0.55000000000000004">
      <c r="A34" s="109">
        <v>44351</v>
      </c>
      <c r="B34" s="111" t="s">
        <v>304</v>
      </c>
      <c r="C34" s="67">
        <f t="shared" si="0"/>
        <v>159203</v>
      </c>
      <c r="D34" s="67">
        <v>62634</v>
      </c>
      <c r="E34" s="67">
        <v>929</v>
      </c>
      <c r="F34" s="67">
        <v>95640</v>
      </c>
      <c r="G34" s="67">
        <v>0</v>
      </c>
      <c r="H34" s="92"/>
      <c r="I34" s="92"/>
    </row>
    <row r="35" spans="1:9" x14ac:dyDescent="0.55000000000000004">
      <c r="A35" s="70">
        <v>44350</v>
      </c>
      <c r="B35" s="112" t="s">
        <v>305</v>
      </c>
      <c r="C35" s="67">
        <f t="shared" si="0"/>
        <v>143157</v>
      </c>
      <c r="D35" s="67">
        <v>59654</v>
      </c>
      <c r="E35" s="67">
        <v>112</v>
      </c>
      <c r="F35" s="67">
        <v>83391</v>
      </c>
      <c r="G35" s="67">
        <v>0</v>
      </c>
      <c r="H35" s="92"/>
      <c r="I35" s="92"/>
    </row>
    <row r="36" spans="1:9" x14ac:dyDescent="0.55000000000000004">
      <c r="A36" s="70">
        <v>44349</v>
      </c>
      <c r="B36" s="112" t="s">
        <v>306</v>
      </c>
      <c r="C36" s="67">
        <f t="shared" si="0"/>
        <v>159126</v>
      </c>
      <c r="D36" s="67">
        <v>71140</v>
      </c>
      <c r="E36" s="67">
        <v>316</v>
      </c>
      <c r="F36" s="67">
        <v>87670</v>
      </c>
      <c r="G36" s="67">
        <v>0</v>
      </c>
      <c r="H36" s="92"/>
      <c r="I36" s="92"/>
    </row>
    <row r="37" spans="1:9" x14ac:dyDescent="0.55000000000000004">
      <c r="A37" s="70">
        <v>44348</v>
      </c>
      <c r="B37" s="112" t="s">
        <v>295</v>
      </c>
      <c r="C37" s="67">
        <f t="shared" si="0"/>
        <v>159057</v>
      </c>
      <c r="D37" s="67">
        <v>66264</v>
      </c>
      <c r="E37" s="67">
        <v>123</v>
      </c>
      <c r="F37" s="67">
        <v>92670</v>
      </c>
      <c r="G37" s="67">
        <v>0</v>
      </c>
      <c r="H37" s="92"/>
      <c r="I37" s="92"/>
    </row>
    <row r="38" spans="1:9" x14ac:dyDescent="0.55000000000000004">
      <c r="A38" s="70">
        <v>44347</v>
      </c>
      <c r="B38" s="112" t="s">
        <v>294</v>
      </c>
      <c r="C38" s="67">
        <f t="shared" si="0"/>
        <v>273255</v>
      </c>
      <c r="D38" s="67">
        <v>131423</v>
      </c>
      <c r="E38" s="67">
        <v>582</v>
      </c>
      <c r="F38" s="67">
        <v>141250</v>
      </c>
      <c r="G38" s="67">
        <v>0</v>
      </c>
      <c r="H38" s="92"/>
      <c r="I38" s="92"/>
    </row>
    <row r="39" spans="1:9" x14ac:dyDescent="0.55000000000000004">
      <c r="A39" s="70">
        <v>44344</v>
      </c>
      <c r="B39" s="112" t="s">
        <v>304</v>
      </c>
      <c r="C39" s="67">
        <f t="shared" si="0"/>
        <v>164516</v>
      </c>
      <c r="D39" s="67">
        <v>87584</v>
      </c>
      <c r="E39" s="67">
        <v>157</v>
      </c>
      <c r="F39" s="67">
        <v>76775</v>
      </c>
      <c r="G39" s="67">
        <v>0</v>
      </c>
      <c r="H39" s="92"/>
      <c r="I39" s="92"/>
    </row>
    <row r="40" spans="1:9" x14ac:dyDescent="0.55000000000000004">
      <c r="A40" s="70">
        <v>44343</v>
      </c>
      <c r="B40" s="112" t="s">
        <v>305</v>
      </c>
      <c r="C40" s="67">
        <f t="shared" si="0"/>
        <v>145149</v>
      </c>
      <c r="D40" s="67">
        <v>84217</v>
      </c>
      <c r="E40" s="67">
        <v>40</v>
      </c>
      <c r="F40" s="67">
        <v>60892</v>
      </c>
      <c r="G40" s="67">
        <v>0</v>
      </c>
      <c r="H40" s="92"/>
      <c r="I40" s="92"/>
    </row>
    <row r="41" spans="1:9" x14ac:dyDescent="0.55000000000000004">
      <c r="A41" s="70">
        <v>44342</v>
      </c>
      <c r="B41" s="112" t="s">
        <v>306</v>
      </c>
      <c r="C41" s="67">
        <f t="shared" si="0"/>
        <v>142589</v>
      </c>
      <c r="D41" s="67">
        <v>93243</v>
      </c>
      <c r="E41" s="67">
        <v>172</v>
      </c>
      <c r="F41" s="67">
        <v>49174</v>
      </c>
      <c r="G41" s="67">
        <v>0</v>
      </c>
      <c r="H41" s="92"/>
      <c r="I41" s="92"/>
    </row>
    <row r="42" spans="1:9" x14ac:dyDescent="0.55000000000000004">
      <c r="A42" s="70">
        <v>44341</v>
      </c>
      <c r="B42" s="112" t="s">
        <v>295</v>
      </c>
      <c r="C42" s="67">
        <f t="shared" si="0"/>
        <v>139652</v>
      </c>
      <c r="D42" s="67">
        <v>87114</v>
      </c>
      <c r="E42" s="67">
        <v>476</v>
      </c>
      <c r="F42" s="67">
        <v>52062</v>
      </c>
      <c r="G42" s="67">
        <v>0</v>
      </c>
      <c r="H42" s="92"/>
      <c r="I42" s="92"/>
    </row>
    <row r="43" spans="1:9" x14ac:dyDescent="0.55000000000000004">
      <c r="A43" s="70">
        <v>44340</v>
      </c>
      <c r="B43" s="112" t="s">
        <v>294</v>
      </c>
      <c r="C43" s="67">
        <f t="shared" si="0"/>
        <v>330589</v>
      </c>
      <c r="D43" s="67">
        <v>136491</v>
      </c>
      <c r="E43" s="67">
        <v>269</v>
      </c>
      <c r="F43" s="67">
        <v>193829</v>
      </c>
      <c r="G43" s="67">
        <v>0</v>
      </c>
      <c r="H43" s="92"/>
      <c r="I43" s="92"/>
    </row>
    <row r="44" spans="1:9" x14ac:dyDescent="0.55000000000000004">
      <c r="A44" s="70">
        <v>44337</v>
      </c>
      <c r="B44" s="112" t="s">
        <v>304</v>
      </c>
      <c r="C44" s="67">
        <f t="shared" si="0"/>
        <v>249021</v>
      </c>
      <c r="D44" s="67">
        <v>99918</v>
      </c>
      <c r="E44" s="67"/>
      <c r="F44" s="67">
        <v>149103</v>
      </c>
      <c r="G44" s="67"/>
      <c r="H44" s="92"/>
      <c r="I44" s="92"/>
    </row>
    <row r="45" spans="1:9" x14ac:dyDescent="0.55000000000000004">
      <c r="A45" s="70">
        <v>44336</v>
      </c>
      <c r="B45" s="112" t="s">
        <v>305</v>
      </c>
      <c r="C45" s="67">
        <f t="shared" si="0"/>
        <v>190533</v>
      </c>
      <c r="D45" s="67">
        <v>81422</v>
      </c>
      <c r="E45" s="67"/>
      <c r="F45" s="67">
        <v>109111</v>
      </c>
      <c r="G45" s="67"/>
      <c r="H45" s="92"/>
      <c r="I45" s="92"/>
    </row>
    <row r="46" spans="1:9" x14ac:dyDescent="0.55000000000000004">
      <c r="A46" s="70">
        <v>44335</v>
      </c>
      <c r="B46" s="112" t="s">
        <v>306</v>
      </c>
      <c r="C46" s="67">
        <f t="shared" si="0"/>
        <v>267866</v>
      </c>
      <c r="D46" s="67">
        <v>88163</v>
      </c>
      <c r="E46" s="67"/>
      <c r="F46" s="67">
        <v>179703</v>
      </c>
      <c r="G46" s="67"/>
      <c r="H46" s="92"/>
      <c r="I46" s="92"/>
    </row>
    <row r="47" spans="1:9" x14ac:dyDescent="0.55000000000000004">
      <c r="A47" s="70">
        <v>44334</v>
      </c>
      <c r="B47" s="112" t="s">
        <v>295</v>
      </c>
      <c r="C47" s="67">
        <f t="shared" si="0"/>
        <v>250244</v>
      </c>
      <c r="D47" s="67">
        <v>94577</v>
      </c>
      <c r="E47" s="67"/>
      <c r="F47" s="67">
        <v>155667</v>
      </c>
      <c r="G47" s="67"/>
      <c r="H47" s="92"/>
      <c r="I47" s="92"/>
    </row>
    <row r="48" spans="1:9" x14ac:dyDescent="0.55000000000000004">
      <c r="A48" s="70">
        <v>44333</v>
      </c>
      <c r="B48" s="112" t="s">
        <v>294</v>
      </c>
      <c r="C48" s="67">
        <f t="shared" si="0"/>
        <v>349566</v>
      </c>
      <c r="D48" s="67">
        <v>133843</v>
      </c>
      <c r="E48" s="67"/>
      <c r="F48" s="67">
        <v>215723</v>
      </c>
      <c r="G48" s="67"/>
      <c r="H48" s="92"/>
      <c r="I48" s="92"/>
    </row>
    <row r="49" spans="1:9" x14ac:dyDescent="0.55000000000000004">
      <c r="A49" s="70">
        <v>44330</v>
      </c>
      <c r="B49" s="112" t="s">
        <v>304</v>
      </c>
      <c r="C49" s="67">
        <f t="shared" si="0"/>
        <v>242878</v>
      </c>
      <c r="D49" s="67">
        <v>99493</v>
      </c>
      <c r="E49" s="67"/>
      <c r="F49" s="67">
        <v>143385</v>
      </c>
      <c r="G49" s="67"/>
      <c r="H49" s="92"/>
      <c r="I49" s="92"/>
    </row>
    <row r="50" spans="1:9" x14ac:dyDescent="0.55000000000000004">
      <c r="A50" s="70">
        <v>44329</v>
      </c>
      <c r="B50" s="112" t="s">
        <v>305</v>
      </c>
      <c r="C50" s="67">
        <f t="shared" si="0"/>
        <v>219139</v>
      </c>
      <c r="D50" s="67">
        <v>93429</v>
      </c>
      <c r="E50" s="67"/>
      <c r="F50" s="67">
        <v>125710</v>
      </c>
      <c r="G50" s="67"/>
      <c r="H50" s="92"/>
      <c r="I50" s="92"/>
    </row>
    <row r="51" spans="1:9" x14ac:dyDescent="0.55000000000000004">
      <c r="A51" s="70">
        <v>44328</v>
      </c>
      <c r="B51" s="112" t="s">
        <v>306</v>
      </c>
      <c r="C51" s="67">
        <f t="shared" si="0"/>
        <v>181720</v>
      </c>
      <c r="D51" s="67">
        <v>82959</v>
      </c>
      <c r="E51" s="67"/>
      <c r="F51" s="67">
        <v>98761</v>
      </c>
      <c r="G51" s="67"/>
      <c r="H51" s="92"/>
      <c r="I51" s="92"/>
    </row>
    <row r="52" spans="1:9" x14ac:dyDescent="0.55000000000000004">
      <c r="A52" s="70">
        <v>44327</v>
      </c>
      <c r="B52" s="112" t="s">
        <v>307</v>
      </c>
      <c r="C52" s="67">
        <f t="shared" si="0"/>
        <v>168738</v>
      </c>
      <c r="D52" s="67">
        <v>90287</v>
      </c>
      <c r="E52" s="67"/>
      <c r="F52" s="67">
        <v>78451</v>
      </c>
      <c r="G52" s="67"/>
      <c r="H52" s="92"/>
      <c r="I52" s="92"/>
    </row>
    <row r="53" spans="1:9" x14ac:dyDescent="0.55000000000000004">
      <c r="A53" s="70">
        <v>44326</v>
      </c>
      <c r="B53" s="112" t="s">
        <v>294</v>
      </c>
      <c r="C53" s="67">
        <f t="shared" si="0"/>
        <v>223504</v>
      </c>
      <c r="D53" s="67">
        <v>155255</v>
      </c>
      <c r="E53" s="67"/>
      <c r="F53" s="67">
        <v>68249</v>
      </c>
      <c r="G53" s="67"/>
      <c r="H53" s="92"/>
      <c r="I53" s="92"/>
    </row>
    <row r="54" spans="1:9" x14ac:dyDescent="0.55000000000000004">
      <c r="A54" s="70">
        <v>44323</v>
      </c>
      <c r="B54" s="112" t="s">
        <v>304</v>
      </c>
      <c r="C54" s="67">
        <f t="shared" si="0"/>
        <v>140344</v>
      </c>
      <c r="D54" s="67">
        <v>97165</v>
      </c>
      <c r="E54" s="67"/>
      <c r="F54" s="67">
        <v>43179</v>
      </c>
      <c r="G54" s="67"/>
      <c r="H54" s="92"/>
      <c r="I54" s="92"/>
    </row>
    <row r="55" spans="1:9" x14ac:dyDescent="0.55000000000000004">
      <c r="A55" s="70">
        <v>44322</v>
      </c>
      <c r="B55" s="112" t="s">
        <v>305</v>
      </c>
      <c r="C55" s="67">
        <f t="shared" si="0"/>
        <v>331914</v>
      </c>
      <c r="D55" s="67">
        <v>268978</v>
      </c>
      <c r="E55" s="67"/>
      <c r="F55" s="67">
        <v>62936</v>
      </c>
      <c r="G55" s="67"/>
      <c r="H55" s="92"/>
      <c r="I55" s="92"/>
    </row>
    <row r="56" spans="1:9" x14ac:dyDescent="0.55000000000000004">
      <c r="A56" s="70">
        <v>44316</v>
      </c>
      <c r="B56" s="112" t="s">
        <v>304</v>
      </c>
      <c r="C56" s="67">
        <f t="shared" si="0"/>
        <v>274907</v>
      </c>
      <c r="D56" s="67">
        <v>227667</v>
      </c>
      <c r="E56" s="67"/>
      <c r="F56" s="67">
        <v>47240</v>
      </c>
      <c r="G56" s="67"/>
      <c r="H56" s="92"/>
      <c r="I56" s="92"/>
    </row>
    <row r="57" spans="1:9" x14ac:dyDescent="0.55000000000000004">
      <c r="A57" s="70">
        <v>44314</v>
      </c>
      <c r="B57" s="112" t="s">
        <v>306</v>
      </c>
      <c r="C57" s="67">
        <f t="shared" si="0"/>
        <v>238273</v>
      </c>
      <c r="D57" s="67">
        <v>194005</v>
      </c>
      <c r="E57" s="67"/>
      <c r="F57" s="67">
        <v>44268</v>
      </c>
      <c r="G57" s="67"/>
      <c r="H57" s="92"/>
      <c r="I57" s="92"/>
    </row>
    <row r="58" spans="1:9" x14ac:dyDescent="0.55000000000000004">
      <c r="A58" s="70">
        <v>44313</v>
      </c>
      <c r="B58" s="112" t="s">
        <v>295</v>
      </c>
      <c r="C58" s="67">
        <f t="shared" si="0"/>
        <v>203174</v>
      </c>
      <c r="D58" s="67">
        <v>172069</v>
      </c>
      <c r="E58" s="67"/>
      <c r="F58" s="67">
        <v>31105</v>
      </c>
      <c r="G58" s="67"/>
      <c r="H58" s="92"/>
      <c r="I58" s="92"/>
    </row>
    <row r="59" spans="1:9" x14ac:dyDescent="0.55000000000000004">
      <c r="A59" s="70">
        <v>44312</v>
      </c>
      <c r="B59" s="112" t="s">
        <v>308</v>
      </c>
      <c r="C59" s="67">
        <f t="shared" si="0"/>
        <v>263328</v>
      </c>
      <c r="D59" s="67">
        <v>221677</v>
      </c>
      <c r="E59" s="67"/>
      <c r="F59" s="67">
        <v>41651</v>
      </c>
      <c r="G59" s="67"/>
      <c r="H59" s="92"/>
      <c r="I59" s="92"/>
    </row>
    <row r="60" spans="1:9" x14ac:dyDescent="0.55000000000000004">
      <c r="A60" s="70">
        <v>44309</v>
      </c>
      <c r="B60" s="112" t="s">
        <v>309</v>
      </c>
      <c r="C60" s="67">
        <f t="shared" si="0"/>
        <v>177672</v>
      </c>
      <c r="D60" s="67">
        <v>147989</v>
      </c>
      <c r="E60" s="67"/>
      <c r="F60" s="67">
        <v>29683</v>
      </c>
      <c r="G60" s="67"/>
      <c r="H60" s="92"/>
      <c r="I60" s="92"/>
    </row>
    <row r="61" spans="1:9" x14ac:dyDescent="0.55000000000000004">
      <c r="A61" s="70">
        <v>44308</v>
      </c>
      <c r="B61" s="112" t="s">
        <v>310</v>
      </c>
      <c r="C61" s="67">
        <f t="shared" si="0"/>
        <v>150489</v>
      </c>
      <c r="D61" s="67">
        <v>128634</v>
      </c>
      <c r="E61" s="67"/>
      <c r="F61" s="67">
        <v>21855</v>
      </c>
      <c r="G61" s="67"/>
      <c r="H61" s="92"/>
      <c r="I61" s="92"/>
    </row>
    <row r="62" spans="1:9" x14ac:dyDescent="0.55000000000000004">
      <c r="A62" s="70">
        <v>44307</v>
      </c>
      <c r="B62" s="112" t="s">
        <v>311</v>
      </c>
      <c r="C62" s="67">
        <f t="shared" si="0"/>
        <v>152884</v>
      </c>
      <c r="D62" s="67">
        <v>126188</v>
      </c>
      <c r="E62" s="67"/>
      <c r="F62" s="67">
        <v>26696</v>
      </c>
      <c r="G62" s="67"/>
      <c r="H62" s="92"/>
      <c r="I62" s="92"/>
    </row>
    <row r="63" spans="1:9" x14ac:dyDescent="0.55000000000000004">
      <c r="A63" s="70">
        <v>44306</v>
      </c>
      <c r="B63" s="112" t="s">
        <v>295</v>
      </c>
      <c r="C63" s="67">
        <f t="shared" si="0"/>
        <v>126419</v>
      </c>
      <c r="D63" s="67">
        <v>98622</v>
      </c>
      <c r="E63" s="67"/>
      <c r="F63" s="67">
        <v>27797</v>
      </c>
      <c r="G63" s="67"/>
      <c r="H63" s="92"/>
      <c r="I63" s="92"/>
    </row>
    <row r="64" spans="1:9" x14ac:dyDescent="0.55000000000000004">
      <c r="A64" s="79">
        <v>44305</v>
      </c>
      <c r="B64" s="69" t="str">
        <f t="shared" ref="B64:B69" si="1">"("&amp;TEXT(A64,"aaa")&amp;")"</f>
        <v>(月)</v>
      </c>
      <c r="C64" s="67">
        <f t="shared" si="0"/>
        <v>119032</v>
      </c>
      <c r="D64" s="67">
        <v>64725</v>
      </c>
      <c r="E64" s="67"/>
      <c r="F64" s="67">
        <v>54307</v>
      </c>
      <c r="G64" s="67"/>
      <c r="H64" s="92"/>
      <c r="I64" s="92"/>
    </row>
    <row r="65" spans="1:11" x14ac:dyDescent="0.55000000000000004">
      <c r="A65" s="70">
        <v>44302</v>
      </c>
      <c r="B65" s="69" t="str">
        <f t="shared" si="1"/>
        <v>(金)</v>
      </c>
      <c r="C65" s="67">
        <f t="shared" si="0"/>
        <v>69687</v>
      </c>
      <c r="D65" s="67">
        <v>29696</v>
      </c>
      <c r="E65" s="67"/>
      <c r="F65" s="67">
        <v>39991</v>
      </c>
      <c r="G65" s="67"/>
      <c r="H65" s="92"/>
      <c r="I65" s="92"/>
    </row>
    <row r="66" spans="1:11" x14ac:dyDescent="0.55000000000000004">
      <c r="A66" s="70">
        <v>44301</v>
      </c>
      <c r="B66" s="69" t="str">
        <f t="shared" si="1"/>
        <v>(木)</v>
      </c>
      <c r="C66" s="67">
        <f t="shared" si="0"/>
        <v>52620</v>
      </c>
      <c r="D66" s="67">
        <v>16637</v>
      </c>
      <c r="E66" s="67"/>
      <c r="F66" s="67">
        <v>35983</v>
      </c>
      <c r="G66" s="67"/>
      <c r="H66" s="92"/>
      <c r="I66" s="92"/>
    </row>
    <row r="67" spans="1:11" x14ac:dyDescent="0.55000000000000004">
      <c r="A67" s="70">
        <v>44300</v>
      </c>
      <c r="B67" s="69" t="str">
        <f t="shared" si="1"/>
        <v>(水)</v>
      </c>
      <c r="C67" s="67">
        <f t="shared" si="0"/>
        <v>50996</v>
      </c>
      <c r="D67" s="67">
        <v>9569</v>
      </c>
      <c r="E67" s="67"/>
      <c r="F67" s="67">
        <v>41427</v>
      </c>
      <c r="G67" s="67"/>
      <c r="H67" s="92"/>
      <c r="I67" s="92"/>
    </row>
    <row r="68" spans="1:11" x14ac:dyDescent="0.55000000000000004">
      <c r="A68" s="68">
        <v>44299</v>
      </c>
      <c r="B68" s="69" t="str">
        <f t="shared" si="1"/>
        <v>(火)</v>
      </c>
      <c r="C68" s="67">
        <f t="shared" ref="C68:C69" si="2">SUM(D68:G68)</f>
        <v>53986</v>
      </c>
      <c r="D68" s="67">
        <v>13896</v>
      </c>
      <c r="E68" s="67"/>
      <c r="F68" s="67">
        <v>40090</v>
      </c>
      <c r="G68" s="67"/>
      <c r="H68" s="92"/>
      <c r="I68" s="92"/>
    </row>
    <row r="69" spans="1:11" x14ac:dyDescent="0.55000000000000004">
      <c r="A69" s="68">
        <v>44298</v>
      </c>
      <c r="B69" s="69" t="str">
        <f t="shared" si="1"/>
        <v>(月)</v>
      </c>
      <c r="C69" s="67">
        <f t="shared" si="2"/>
        <v>96936</v>
      </c>
      <c r="D69" s="67">
        <v>26850</v>
      </c>
      <c r="E69" s="67"/>
      <c r="F69" s="67">
        <v>70086</v>
      </c>
      <c r="G69" s="67"/>
      <c r="H69" s="92"/>
      <c r="I69" s="92"/>
    </row>
    <row r="70" spans="1:11" x14ac:dyDescent="0.55000000000000004">
      <c r="A70" s="90"/>
      <c r="B70" s="91"/>
      <c r="C70" s="91"/>
      <c r="D70" s="91"/>
      <c r="E70" s="91"/>
      <c r="F70" s="91"/>
      <c r="G70" s="92"/>
      <c r="H70" s="92"/>
    </row>
    <row r="71" spans="1:11" x14ac:dyDescent="0.55000000000000004">
      <c r="A71" s="93" t="s">
        <v>325</v>
      </c>
      <c r="B71" s="92"/>
      <c r="C71" s="92"/>
      <c r="D71" s="92"/>
      <c r="E71" s="92"/>
      <c r="F71" s="92"/>
      <c r="G71" s="93"/>
      <c r="H71" s="92"/>
    </row>
    <row r="72" spans="1:11" x14ac:dyDescent="0.55000000000000004">
      <c r="A72" s="76" t="s">
        <v>321</v>
      </c>
      <c r="B72" s="93"/>
      <c r="C72" s="93"/>
      <c r="D72" s="93"/>
      <c r="E72" s="93"/>
      <c r="F72" s="93"/>
      <c r="H72" s="92"/>
    </row>
    <row r="73" spans="1:11" x14ac:dyDescent="0.55000000000000004">
      <c r="A73" s="76" t="s">
        <v>322</v>
      </c>
      <c r="H73" s="92"/>
    </row>
    <row r="74" spans="1:11" x14ac:dyDescent="0.55000000000000004">
      <c r="A74" s="76" t="s">
        <v>323</v>
      </c>
      <c r="H74" s="92"/>
    </row>
    <row r="75" spans="1:11" x14ac:dyDescent="0.55000000000000004">
      <c r="A75" s="76" t="s">
        <v>324</v>
      </c>
      <c r="H75" s="92"/>
      <c r="I75" s="94"/>
      <c r="J75" s="94"/>
      <c r="K75" s="94"/>
    </row>
    <row r="76" spans="1:11" x14ac:dyDescent="0.55000000000000004">
      <c r="H76" s="93"/>
    </row>
  </sheetData>
  <mergeCells count="6">
    <mergeCell ref="A5:B5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2021-07-15T13:20:00Z</dcterms:modified>
</cp:coreProperties>
</file>