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C1B6F175-2011-40DF-B514-93000F507722}" xr6:coauthVersionLast="47" xr6:coauthVersionMax="47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Conv-vaccine" sheetId="7" r:id="rId6"/>
    <sheet name="Sheet1" sheetId="115" r:id="rId7"/>
    <sheet name="各都道府県の状況" sheetId="5" r:id="rId8"/>
    <sheet name="ワクチン一般接種" sheetId="8" r:id="rId9"/>
    <sheet name="ワクチン医療従事者等" sheetId="9" r:id="rId10"/>
    <sheet name="Sheet105" sheetId="114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3" i="9" l="1"/>
  <c r="B73" i="9"/>
  <c r="C72" i="9"/>
  <c r="B72" i="9"/>
  <c r="C71" i="9"/>
  <c r="B71" i="9"/>
  <c r="C70" i="9"/>
  <c r="B70" i="9"/>
  <c r="C69" i="9"/>
  <c r="B69" i="9"/>
  <c r="C68" i="9"/>
  <c r="B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<sst xmlns="http://schemas.openxmlformats.org/spreadsheetml/2006/main" count="32333" uniqueCount="390">
  <si>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</si>
  <si>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</si>
  <si>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</si>
  <si>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</si>
  <si>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</si>
  <si>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</si>
  <si>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</si>
  <si>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</si>
  <si>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</si>
  <si>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</si>
  <si>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</si>
  <si>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</si>
  <si>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</si>
  <si>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</si>
  <si>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</si>
  <si>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</si>
  <si>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</si>
  <si>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</si>
  <si>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</si>
  <si>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</si>
  <si>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</si>
  <si>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</si>
  <si>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</si>
  <si>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</si>
  <si>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</si>
  <si>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</si>
  <si>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</si>
  <si>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</si>
  <si>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</si>
  <si>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</si>
  <si>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</si>
  <si>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</si>
  <si>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</si>
  <si>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</si>
  <si>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</si>
  <si>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</si>
  <si>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</si>
  <si>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</si>
  <si>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</si>
  <si>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</si>
  <si>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</si>
  <si>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</si>
  <si>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</si>
  <si>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</si>
  <si>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</si>
  <si>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</si>
  <si>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</si>
  <si>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</si>
  <si>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</si>
  <si>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</si>
  <si>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</si>
  <si>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</si>
  <si>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</si>
  <si>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</si>
  <si>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</si>
  <si>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</si>
  <si>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</si>
  <si>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</si>
  <si>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</si>
  <si>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</si>
  <si>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</si>
  <si>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</si>
  <si>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</si>
  <si>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</si>
  <si>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</si>
  <si>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</si>
  <si>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</si>
  <si>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</si>
  <si>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</si>
  <si>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</si>
  <si>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</si>
  <si>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</si>
  <si>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</si>
  <si>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</si>
  <si>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</si>
  <si>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</si>
  <si>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</si>
  <si>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</si>
  <si>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</si>
  <si>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</si>
  <si>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</si>
  <si>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</si>
  <si>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</si>
  <si>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</si>
  <si>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</si>
  <si>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</si>
  <si>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</si>
  <si>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</si>
  <si>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</si>
  <si>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</si>
  <si>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</si>
  <si>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</si>
  <si>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</si>
  <si>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</si>
  <si>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</si>
  <si>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</si>
  <si>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</si>
  <si>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</si>
  <si>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</si>
  <si>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</si>
  <si>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</si>
  <si>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</si>
  <si>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</si>
  <si>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</si>
  <si>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</si>
  <si>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</si>
  <si>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</si>
  <si>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</si>
  <si>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</si>
  <si>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</si>
  <si>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</si>
  <si>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</si>
  <si>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</si>
  <si>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</si>
  <si>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</si>
  <si>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</si>
  <si>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</si>
  <si>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</si>
  <si>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</si>
  <si>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</si>
  <si>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</si>
  <si>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</si>
  <si>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</si>
  <si>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</si>
  <si>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</si>
  <si>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</si>
  <si>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</si>
  <si>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</si>
  <si>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</si>
  <si>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</si>
  <si>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</si>
  <si>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</si>
  <si>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</si>
  <si>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</si>
  <si>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</si>
  <si>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</si>
  <si>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</si>
  <si>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</si>
  <si>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</si>
  <si>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</si>
  <si>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</si>
  <si>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</si>
  <si>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</si>
  <si>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</si>
  <si>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</si>
  <si>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</si>
  <si>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</si>
  <si>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</si>
  <si>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</si>
  <si>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</si>
  <si>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</si>
  <si>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</si>
  <si>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</si>
  <si>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</si>
  <si>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</si>
  <si>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</si>
  <si>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</si>
  <si>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</si>
  <si>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</si>
  <si>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</si>
  <si>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</si>
  <si>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</si>
  <si>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</si>
  <si>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</si>
  <si>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</si>
  <si>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</si>
  <si>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</si>
  <si>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</si>
  <si>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</si>
  <si>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</si>
  <si>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</si>
  <si>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</si>
  <si>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</si>
  <si>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</si>
  <si>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</si>
  <si>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</si>
  <si>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</si>
  <si>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</si>
  <si>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</si>
  <si>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</si>
  <si>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</si>
  <si>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</si>
  <si>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</si>
  <si>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</si>
  <si>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</si>
  <si>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</si>
  <si>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</si>
  <si>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</si>
  <si>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</si>
  <si>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</si>
  <si>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</si>
  <si>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</si>
  <si>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</si>
  <si>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</si>
  <si>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</si>
  <si>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</si>
  <si>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</si>
  <si>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</si>
  <si>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</si>
  <si>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</si>
  <si>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</si>
  <si>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</si>
  <si>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</si>
  <si>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</si>
  <si>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</si>
  <si>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</si>
  <si>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</si>
  <si>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</si>
  <si>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</si>
  <si>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</si>
  <si>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</si>
  <si>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</si>
  <si>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</si>
  <si>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</si>
  <si>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</si>
  <si>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</si>
  <si>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</si>
  <si>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</si>
  <si>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</si>
  <si>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</si>
  <si>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</si>
  <si>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</si>
  <si>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</si>
  <si>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</si>
  <si>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</si>
  <si>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</si>
  <si>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</si>
  <si>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</si>
  <si>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</si>
  <si>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</si>
  <si>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</si>
  <si>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</si>
  <si>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</si>
  <si>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</si>
  <si>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</si>
  <si>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</si>
  <si>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</si>
  <si>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</si>
  <si>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</si>
  <si>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</si>
  <si>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</si>
  <si>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</si>
  <si>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</si>
  <si>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</si>
  <si>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</si>
  <si>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</si>
  <si>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</si>
  <si>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</si>
  <si>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</si>
  <si>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</si>
  <si>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</si>
  <si>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</si>
  <si>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</si>
  <si>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</si>
  <si>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</si>
  <si>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</si>
  <si>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</si>
  <si>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</si>
  <si>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</si>
  <si>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</si>
  <si>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</si>
  <si>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</si>
  <si>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</si>
  <si>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</si>
  <si>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</si>
  <si>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</si>
  <si>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</si>
  <si>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</si>
  <si>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</si>
  <si>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</si>
  <si>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</si>
  <si>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</si>
  <si>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</si>
  <si>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</si>
  <si>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</si>
  <si>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</si>
  <si>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</si>
  <si>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</si>
  <si>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</si>
  <si>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</si>
  <si>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</si>
  <si>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</si>
  <si>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</si>
  <si>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</si>
  <si>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</si>
  <si>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</si>
  <si>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</si>
  <si>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</si>
  <si>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</si>
  <si>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</si>
  <si>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</si>
  <si>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</si>
  <si>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</si>
  <si>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</si>
  <si>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</si>
  <si>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</si>
  <si>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</si>
  <si>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</si>
  <si>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</si>
  <si>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</si>
  <si>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</si>
  <si>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</si>
  <si>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</si>
  <si>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</si>
  <si>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</si>
  <si>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</si>
  <si>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</si>
  <si>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</si>
  <si>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</si>
  <si>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</si>
  <si>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</si>
  <si>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</si>
  <si>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</si>
  <si>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</si>
  <si>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</si>
  <si>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</si>
  <si>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</si>
  <si>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</si>
  <si>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</si>
  <si>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</si>
  <si>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</si>
  <si>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</si>
  <si>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</si>
  <si>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</si>
  <si>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</si>
  <si>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</si>
  <si>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</si>
  <si>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</si>
  <si>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</si>
  <si>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</si>
  <si>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</si>
  <si>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https://www.mhlw.go.jp/stf/seisakunitsuite/bunya/0000121431_00274.html</t>
    <phoneticPr fontId="1"/>
  </si>
  <si>
    <t>空港/開港検疫</t>
    <rPh sb="3" eb="5">
      <t>カイコウ</t>
    </rPh>
    <phoneticPr fontId="1"/>
  </si>
  <si>
    <t xml:space="preserve">   Set fd = Range("M:M").Find(What:=dd, LookIn:=xlValues, LookAt:=xlWhole)</t>
  </si>
  <si>
    <t xml:space="preserve">    Range(Selection, Selection.End(xlUp)).Select</t>
  </si>
  <si>
    <t xml:space="preserve">    Selection.Copy</t>
  </si>
  <si>
    <t xml:space="preserve">    Sheets.Add After:=ActiveSheet</t>
  </si>
  <si>
    <t xml:space="preserve">    Selection.PasteSpecial Paste:=xlPasteValues, Operation:=xlNone, SkipBlanks _</t>
  </si>
  <si>
    <t xml:space="preserve">        :=False, Transpose:=False</t>
  </si>
  <si>
    <t xml:space="preserve">    Rows("1:1").Select</t>
  </si>
  <si>
    <t xml:space="preserve">    Application.CutCopyMode = False</t>
  </si>
  <si>
    <t xml:space="preserve">    Selection.Delete Shift:=xlUp</t>
  </si>
  <si>
    <t xml:space="preserve">    Range("A1").Select</t>
  </si>
  <si>
    <t xml:space="preserve">    Range(Selection, Selection.End(xlDown)).Select</t>
  </si>
  <si>
    <t xml:space="preserve">    Range("A89").Select</t>
  </si>
  <si>
    <t xml:space="preserve">    ActiveWindow.SmallScroll Down:=93</t>
  </si>
  <si>
    <t xml:space="preserve">    Range("A177").Select</t>
  </si>
  <si>
    <t xml:space="preserve">    ActiveWindow.SmallScroll Down:=-90</t>
  </si>
  <si>
    <t xml:space="preserve">    Range("B89").Select</t>
  </si>
  <si>
    <t xml:space="preserve">    ActiveCell.FormulaR1C1 = "0"</t>
  </si>
  <si>
    <t xml:space="preserve">    Range("C89").Select</t>
  </si>
  <si>
    <t xml:space="preserve">    Range("B89:C89").Select</t>
  </si>
  <si>
    <t xml:space="preserve">    Selection.AutoFill Destination:=Range("B89:C264")</t>
  </si>
  <si>
    <t xml:space="preserve">    Range("B89:C264").Select</t>
  </si>
  <si>
    <t xml:space="preserve">    Columns("A:C").Select</t>
  </si>
  <si>
    <t xml:space="preserve">    Range("A84").Activate</t>
  </si>
  <si>
    <t xml:space="preserve">    ActiveWorkbook.Worksheets("Sheet103").Sort.SortFields.Clear</t>
  </si>
  <si>
    <t xml:space="preserve">    ActiveWorkbook.Worksheets("Sheet103").Sort.SortFields.Add2 Key:=Range( _</t>
  </si>
  <si>
    <t xml:space="preserve">        "A1:A264"), SortOn:=xlSortOnValues, Order:=xlAscending, DataOption:= _</t>
  </si>
  <si>
    <t xml:space="preserve">        xlSortNormal</t>
  </si>
  <si>
    <t xml:space="preserve">    With ActiveWorkbook.Worksheets("Sheet103").Sort</t>
  </si>
  <si>
    <t xml:space="preserve">        .SetRange Range("A1:C264")</t>
  </si>
  <si>
    <t xml:space="preserve">        .Header = xlGuess</t>
  </si>
  <si>
    <t xml:space="preserve">        .MatchCase = False</t>
  </si>
  <si>
    <t xml:space="preserve">        .Orientation = xlTopToBottom</t>
  </si>
  <si>
    <t xml:space="preserve">        .SortMethod = xlPinYin</t>
  </si>
  <si>
    <t xml:space="preserve">        .Apply</t>
  </si>
  <si>
    <t xml:space="preserve">    End With</t>
  </si>
  <si>
    <t xml:space="preserve">    ActiveWindow.SmallScroll Down:=-108</t>
  </si>
  <si>
    <t xml:space="preserve">    Range("B1:C1").Select</t>
  </si>
  <si>
    <t xml:space="preserve">    Sheets("total").Select</t>
  </si>
  <si>
    <t xml:space="preserve">    ActiveWindow.ScrollWorkbookTabs Sheets:=-1</t>
  </si>
  <si>
    <t xml:space="preserve">    ActiveWindow.SmallScroll Down:=-264</t>
  </si>
  <si>
    <t xml:space="preserve">    Range("O1257").Select</t>
  </si>
  <si>
    <t xml:space="preserve">    ActiveWorkbook.Save</t>
  </si>
  <si>
    <t xml:space="preserve">    ActiveWindow.SmallScroll Down:=267</t>
  </si>
  <si>
    <t xml:space="preserve">    Range("A1524").Select</t>
  </si>
  <si>
    <t xml:space="preserve">    Sheets("Sheet103").Select</t>
  </si>
  <si>
    <t xml:space="preserve">    ActiveWindow.SelectedSheets.Delete</t>
  </si>
  <si>
    <t xml:space="preserve">    Sheets("Conv-total").Select</t>
  </si>
  <si>
    <t xml:space="preserve">    Range("C9").Select</t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</si>
  <si>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</si>
  <si>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</si>
  <si>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</si>
  <si>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</si>
  <si>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</si>
  <si>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</si>
  <si>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</si>
  <si>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</si>
  <si>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（7月21日公表時点）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</si>
</sst>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176" fontId="20" fillId="0" borderId="0" xfId="0" applyNumberFormat="1" applyFont="1" applyBorder="1" applyAlignment="1">
      <alignment horizontal="center" vertical="top" shrinkToFit="1"/>
    </xf>
    <xf numFmtId="0" fontId="5" fillId="0" borderId="0" xfId="0" applyFont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14" xfId="0" applyBorder="1" applyAlignment="1">
      <alignment horizontal="center" vertical="center"/>
    </xf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184150</xdr:colOff>
          <xdr:row>1</xdr:row>
          <xdr:rowOff>120650</xdr:rowOff>
        </xdr:from>
        <xdr:to>
          <xdr:col>16</xdr:col>
          <xdr:colOff>520700</xdr:colOff>
          <xdr:row>2</xdr:row>
          <xdr:rowOff>209550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74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562"/>
  <sheetViews>
    <sheetView workbookViewId="0">
      <pane ySplit="1" topLeftCell="A1547" activePane="bottomLeft" state="frozen"/>
      <selection activeCell="A1560" sqref="A1560:P1562"/>
      <selection pane="bottomLeft" activeCell="A1560" sqref="A1560:P1562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100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101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101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101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101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101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101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101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101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101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101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101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101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101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101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101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101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101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101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101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101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101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101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101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101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101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101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101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101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101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101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101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101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101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101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101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101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101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101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101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101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101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101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101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101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101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101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101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101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101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101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101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101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101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101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101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101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101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101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101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101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101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101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101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101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101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101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101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101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101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101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101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101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101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101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101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101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101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101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101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101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101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101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101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101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101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101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101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101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101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101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101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101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101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101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101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101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101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101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101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101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101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101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101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101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101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101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101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101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101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101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101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101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101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101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101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101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101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101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101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101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101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101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101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101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101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101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101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101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101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101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101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101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101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101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101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101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101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101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101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101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101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101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101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101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101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101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101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101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101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101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101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101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101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101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101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101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101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101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101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101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101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101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101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101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101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101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101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101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101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101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101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101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101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101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101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101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101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101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101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101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101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101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101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101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101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101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101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101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101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101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101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101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101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101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101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101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101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101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101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101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101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101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101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101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101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101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101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101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101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101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101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101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101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101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101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101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101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101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101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101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101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101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101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101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101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101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101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101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101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101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101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101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101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101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101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101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101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101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101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101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101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101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101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101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101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101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101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101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101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101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101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101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101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101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101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101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101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101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101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101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101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101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101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101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101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101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101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101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101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101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101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101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101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101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101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101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101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101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101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101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101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101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101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101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101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101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101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101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101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101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101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101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101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101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101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101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101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101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101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101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101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101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101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101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101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101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101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101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101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101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101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101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101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101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101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101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101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101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101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101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101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101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101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101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101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101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101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101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101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101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101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101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101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101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101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101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101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101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101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101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101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101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101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101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101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101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101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101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101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101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101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101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101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101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101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101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101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101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101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101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101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101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101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101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101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101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101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101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101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101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101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101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101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101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101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101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101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101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101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101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101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101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101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101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101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101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101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101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101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101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101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101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101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101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101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101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101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101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101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101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101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101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101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101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101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101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101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101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101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101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101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101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101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101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101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101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101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101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101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101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101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101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101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101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101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101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101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101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101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101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101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101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101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101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101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101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101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101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101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101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101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101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101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101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101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101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101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101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101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101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101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101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101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101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101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101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101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101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101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101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101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101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101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101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101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101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101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101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101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101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101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101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101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101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101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101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101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101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101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101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101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101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101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101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101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101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101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101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101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101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101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101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101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101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101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101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101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101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101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101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101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101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101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101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101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101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101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101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101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101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101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101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101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101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101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101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101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101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101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101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101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101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101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101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101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101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101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101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101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101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101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101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101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101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101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101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101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101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101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101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101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101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101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101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101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101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101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101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101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101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101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101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101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101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101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101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101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101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101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101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101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101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101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101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101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101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101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101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101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101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101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101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101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101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101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101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101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101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101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101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101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101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101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101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101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101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101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101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101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101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101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101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101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101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101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101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101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101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101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101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101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101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101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101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101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101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101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101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101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101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101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101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101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101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101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101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101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101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101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101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101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101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101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101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101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101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101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101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101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101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101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101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101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101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101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101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101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101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101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101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101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101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101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101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101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101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101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101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101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101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101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101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101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101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101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101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101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101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101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101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101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101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101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101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101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101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101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101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101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101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101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101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101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101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101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101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101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101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101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101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101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101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101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101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101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101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101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101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101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101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101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101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101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101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101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101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101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101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101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101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101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101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101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101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101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101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101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101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101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101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101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101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101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101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101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101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101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101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101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101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101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101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101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101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101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101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101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101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101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101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101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101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101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101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101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101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101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101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101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101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101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101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101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101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101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101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101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101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101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101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101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101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101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101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101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101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101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101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101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101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101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101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101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101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101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101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101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101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101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101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101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101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101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101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101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101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101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101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101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101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101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101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101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101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101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101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101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101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101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101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101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101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101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101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101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101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101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101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101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101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101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101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101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101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101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101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101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101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101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101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101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101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101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101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101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101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101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101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101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101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101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101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101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101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101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101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101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101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101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101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101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101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101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101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101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101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101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101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101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101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101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101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101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101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101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101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101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101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101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101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101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101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101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101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101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101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101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101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101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101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101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101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101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101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101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101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101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101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101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101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101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101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101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101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101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101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101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101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101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101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101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101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101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101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101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101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101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101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101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101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101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101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101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101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101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101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101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101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101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101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101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101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101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101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101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101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101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101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101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101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101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101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101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101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101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101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101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101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101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101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101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101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101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101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101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101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101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101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101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101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101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101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101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101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101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101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101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31707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18192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14524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25889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41141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8188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8868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98449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149492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187012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187019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203925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35867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23696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282821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252342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282908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19408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295869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39509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24043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7142</v>
      </c>
      <c r="P1320" s="27">
        <v>840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8146</v>
      </c>
      <c r="P1323" s="27">
        <v>756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9399</v>
      </c>
      <c r="P1326" s="27">
        <v>877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312566</v>
      </c>
      <c r="P1329" s="27">
        <v>70624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140493</v>
      </c>
      <c r="P1332" s="27">
        <v>52255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59424</v>
      </c>
      <c r="P1335" s="27">
        <v>6948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72381</v>
      </c>
      <c r="P1338" s="27">
        <v>8012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254809</v>
      </c>
      <c r="P1341" s="27">
        <v>91931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214528</v>
      </c>
      <c r="P1344" s="27">
        <v>115038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237986</v>
      </c>
      <c r="P1347" s="27">
        <v>142295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245739</v>
      </c>
      <c r="P1350" s="27">
        <v>168504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230276</v>
      </c>
      <c r="P1353" s="27">
        <v>182052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135634</v>
      </c>
      <c r="P1356" s="27">
        <v>30086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185238</v>
      </c>
      <c r="P1359" s="27">
        <v>20995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338634</v>
      </c>
      <c r="P1362" s="27">
        <v>260196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340345</v>
      </c>
      <c r="P1365" s="27">
        <v>213228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387658</v>
      </c>
      <c r="P1368" s="27">
        <v>239651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394650</v>
      </c>
      <c r="P1371" s="27">
        <v>132034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370693</v>
      </c>
      <c r="P1374" s="27">
        <v>197537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280072</v>
      </c>
      <c r="P1377" s="27">
        <v>39564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322757</v>
      </c>
      <c r="P1380" s="27">
        <v>23414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571920</v>
      </c>
      <c r="P1383" s="27">
        <v>203235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591031</v>
      </c>
      <c r="P1386" s="27">
        <v>62102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653498</v>
      </c>
      <c r="P1389" s="27">
        <v>60687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625537</v>
      </c>
      <c r="P1392" s="27">
        <v>101946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604125</v>
      </c>
      <c r="P1395" s="27">
        <v>116967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465231</v>
      </c>
      <c r="P1398" s="27">
        <v>55917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456590</v>
      </c>
      <c r="P1401" s="27">
        <v>63823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655813</v>
      </c>
      <c r="P1404" s="27">
        <v>230327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693077</v>
      </c>
      <c r="P1407" s="27">
        <v>198270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718854</v>
      </c>
      <c r="P1410" s="27">
        <v>220234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709750</v>
      </c>
      <c r="P1413" s="27">
        <v>214073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697693</v>
      </c>
      <c r="P1416" s="27">
        <v>206170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603425</v>
      </c>
      <c r="P1419" s="27">
        <v>122745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555383</v>
      </c>
      <c r="P1422" s="27">
        <v>177401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750765</v>
      </c>
      <c r="P1425" s="27">
        <v>312687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771105</v>
      </c>
      <c r="P1428" s="27">
        <v>307118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750137</v>
      </c>
      <c r="P1431" s="27">
        <v>368797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721219</v>
      </c>
      <c r="P1434" s="27">
        <v>367095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728338</v>
      </c>
      <c r="P1437" s="27">
        <v>342702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641131</v>
      </c>
      <c r="P1440" s="27">
        <v>266907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585371</v>
      </c>
      <c r="P1443" s="27">
        <v>312968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671305</v>
      </c>
      <c r="P1446" s="27">
        <v>521767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667706</v>
      </c>
      <c r="P1449" s="27">
        <v>531697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652650</v>
      </c>
      <c r="P1452" s="27">
        <v>584808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668160</v>
      </c>
      <c r="P1455" s="27">
        <v>578483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643328</v>
      </c>
      <c r="P1458" s="27">
        <v>549558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635587</v>
      </c>
      <c r="P1461" s="27">
        <v>428754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636131</v>
      </c>
      <c r="P1464" s="27">
        <v>431751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688601</v>
      </c>
      <c r="P1467" s="27">
        <v>611427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681079</v>
      </c>
      <c r="P1470" s="27">
        <v>633055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685071</v>
      </c>
      <c r="P1473" s="27">
        <v>665128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665099</v>
      </c>
      <c r="P1476" s="27">
        <v>671642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664102</v>
      </c>
      <c r="P1479" s="27">
        <v>689051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655448</v>
      </c>
      <c r="P1482" s="27">
        <v>573130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689930</v>
      </c>
      <c r="P1485" s="27">
        <v>530654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644463</v>
      </c>
      <c r="P1488" s="27">
        <v>697587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641095</v>
      </c>
      <c r="P1491" s="27">
        <v>728498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650379</v>
      </c>
      <c r="P1494" s="27">
        <v>715930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454516</v>
      </c>
      <c r="P1497" s="27">
        <v>676679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385690</v>
      </c>
      <c r="P1500" s="27">
        <v>681051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674508</v>
      </c>
      <c r="P1503" s="27">
        <v>591166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673769</v>
      </c>
      <c r="P1506" s="27">
        <v>536195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722469</v>
      </c>
      <c r="P1509" s="27">
        <v>634089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741250</v>
      </c>
      <c r="P1512" s="27">
        <v>640498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762545</v>
      </c>
      <c r="P1515" s="27">
        <v>613514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740613</v>
      </c>
      <c r="P1518" s="27">
        <v>610459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721349</v>
      </c>
      <c r="P1521" s="27">
        <v>600492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755214</v>
      </c>
      <c r="P1524" s="27">
        <v>596933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575817</v>
      </c>
      <c r="P1527" s="27">
        <v>610730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618728</v>
      </c>
      <c r="P1530" s="27">
        <v>632420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617968</v>
      </c>
      <c r="P1533" s="27">
        <v>608107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599827</v>
      </c>
      <c r="P1536" s="27">
        <v>610461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580573</v>
      </c>
      <c r="P1539" s="27">
        <v>581202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570164</v>
      </c>
      <c r="P1542" s="27">
        <v>544132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571076</v>
      </c>
      <c r="P1545" s="27">
        <v>563934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437299</v>
      </c>
      <c r="P1548" s="27">
        <v>582530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337333</v>
      </c>
      <c r="P1551" s="27">
        <v>562028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374534</v>
      </c>
      <c r="P1554" s="27">
        <v>412836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>
        <v>0</v>
      </c>
      <c r="P1557">
        <v>0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>
        <v>0</v>
      </c>
      <c r="P1558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>
        <v>0</v>
      </c>
      <c r="P1559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>
        <v>0</v>
      </c>
      <c r="P1560">
        <v>0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>
        <v>0</v>
      </c>
      <c r="P1561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>
        <v>0</v>
      </c>
      <c r="P1562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3078"/>
  <sheetViews>
    <sheetView workbookViewId="0">
      <pane xSplit="1" ySplit="1" topLeftCell="B23068" activePane="bottomRight" state="frozen"/>
      <selection activeCell="A1560" sqref="A1560:P1562"/>
      <selection pane="topRight" activeCell="A1560" sqref="A1560:P1562"/>
      <selection pane="bottomLeft" activeCell="A1560" sqref="A1560:P1562"/>
      <selection pane="bottomRight" activeCell="A1560" sqref="A1560:P1562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59" customWidth="1"/>
    <col min="2" max="2" width="13.332031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3" t="s">
        <v>146</v>
      </c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44399</v>
      </c>
      <c r="B3" s="26" t="s">
        <v>153</v>
      </c>
      <c r="C3" s="26">
        <f>IF(D21="", "", D21)</f>
        <v>849135</v>
      </c>
      <c r="D3" s="26">
        <f>IF(C21="", "", C21)</f>
        <v>16906067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29973</v>
      </c>
      <c r="I3" s="26" t="str">
        <f t="shared" si="1"/>
        <v/>
      </c>
      <c r="J3" s="26">
        <f t="shared" si="1"/>
        <v>392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802980</v>
      </c>
      <c r="N3" s="26">
        <f t="shared" si="2"/>
        <v>15092</v>
      </c>
      <c r="O3" s="47">
        <f>N15</f>
        <v>0</v>
      </c>
      <c r="P3" s="49">
        <f>O15</f>
        <v>0</v>
      </c>
    </row>
    <row r="4" spans="1:17" x14ac:dyDescent="0.55000000000000004">
      <c r="A4" s="37">
        <f>DATE($A$9, $B$9, $C$9)</f>
        <v>44399</v>
      </c>
      <c r="B4" s="26" t="s">
        <v>154</v>
      </c>
      <c r="C4" s="26">
        <f>IF(D22="", "", D22)</f>
        <v>3367</v>
      </c>
      <c r="D4" s="26">
        <f>IF(C22="", "", C22)</f>
        <v>853644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155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3207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44399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3" t="s">
        <v>156</v>
      </c>
      <c r="B7" s="113"/>
      <c r="C7" s="113"/>
      <c r="D7" s="113"/>
      <c r="E7" s="113"/>
      <c r="F7" s="113"/>
      <c r="G7" s="113"/>
      <c r="H7" s="113"/>
      <c r="I7" s="113"/>
      <c r="M7" s="48"/>
      <c r="O7" s="27"/>
      <c r="P7" s="27"/>
    </row>
    <row r="8" spans="1:17" x14ac:dyDescent="0.55000000000000004">
      <c r="A8" s="113" t="s">
        <v>331</v>
      </c>
      <c r="B8" s="113"/>
      <c r="C8" s="113"/>
      <c r="D8" s="113"/>
      <c r="E8" s="113"/>
      <c r="F8" s="113"/>
      <c r="G8" s="113"/>
      <c r="H8" s="113"/>
      <c r="I8" s="113"/>
      <c r="J8" s="66"/>
      <c r="K8" s="66"/>
      <c r="L8" s="66"/>
      <c r="M8" s="66"/>
      <c r="N8" s="66"/>
      <c r="O8" s="66"/>
      <c r="P8" s="66"/>
      <c r="Q8" s="66"/>
    </row>
    <row r="9" spans="1:17" x14ac:dyDescent="0.55000000000000004">
      <c r="A9" s="4">
        <v>2021</v>
      </c>
      <c r="B9" s="4">
        <v>7</v>
      </c>
      <c r="C9" s="4">
        <v>22</v>
      </c>
      <c r="J9" s="60"/>
      <c r="K9" s="60"/>
      <c r="L9" s="60"/>
      <c r="M9" s="60"/>
      <c r="N9" s="60"/>
      <c r="O9" s="60"/>
      <c r="P9" s="60"/>
      <c r="Q9" s="60"/>
    </row>
    <row r="10" spans="1:17" x14ac:dyDescent="0.55000000000000004">
      <c r="C10" s="113" t="s">
        <v>157</v>
      </c>
      <c r="D10" s="113"/>
      <c r="E10" s="113" t="s">
        <v>158</v>
      </c>
      <c r="F10" s="113"/>
      <c r="G10" s="113" t="s">
        <v>159</v>
      </c>
      <c r="H10" s="113" t="s">
        <v>160</v>
      </c>
      <c r="I10" s="113" t="s">
        <v>161</v>
      </c>
      <c r="J10" s="60"/>
      <c r="K10" s="65"/>
      <c r="L10" s="65"/>
      <c r="M10" s="60"/>
      <c r="N10" s="61"/>
      <c r="O10" s="60"/>
      <c r="P10" s="60"/>
      <c r="Q10" s="60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3"/>
      <c r="H11" s="113"/>
      <c r="I11" s="114"/>
      <c r="J11" s="60"/>
      <c r="K11" s="60"/>
      <c r="L11" s="60"/>
      <c r="M11" s="65"/>
      <c r="N11" s="65"/>
      <c r="O11" s="62"/>
      <c r="P11" s="62"/>
      <c r="Q11" s="60"/>
    </row>
    <row r="12" spans="1:17" x14ac:dyDescent="0.55000000000000004">
      <c r="B12" s="27" t="s">
        <v>166</v>
      </c>
      <c r="C12" s="46">
        <v>16906067</v>
      </c>
      <c r="D12" s="46">
        <v>849135</v>
      </c>
      <c r="E12" s="46">
        <v>29973</v>
      </c>
      <c r="F12" s="46">
        <v>392</v>
      </c>
      <c r="G12" s="46">
        <v>802980</v>
      </c>
      <c r="H12" s="46">
        <v>15092</v>
      </c>
      <c r="I12" s="3"/>
      <c r="J12" s="60"/>
      <c r="K12" s="60"/>
      <c r="L12" s="65"/>
      <c r="M12" s="65"/>
      <c r="N12" s="63"/>
      <c r="O12" s="63"/>
      <c r="P12" s="64"/>
      <c r="Q12" s="65"/>
    </row>
    <row r="13" spans="1:17" x14ac:dyDescent="0.55000000000000004">
      <c r="B13" s="27" t="s">
        <v>332</v>
      </c>
      <c r="C13" s="46">
        <v>853644</v>
      </c>
      <c r="D13" s="46">
        <v>3367</v>
      </c>
      <c r="E13" s="46">
        <v>155</v>
      </c>
      <c r="F13" s="46">
        <v>0</v>
      </c>
      <c r="G13" s="46">
        <v>3207</v>
      </c>
      <c r="H13" s="46">
        <v>5</v>
      </c>
      <c r="I13" s="3"/>
      <c r="J13" s="60"/>
      <c r="K13" s="60"/>
      <c r="L13" s="65"/>
      <c r="M13" s="65"/>
      <c r="N13" s="60"/>
      <c r="O13" s="60"/>
      <c r="P13" s="64"/>
      <c r="Q13" s="60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60"/>
      <c r="K14" s="60"/>
      <c r="L14" s="60"/>
      <c r="M14" s="60"/>
      <c r="N14" s="60"/>
      <c r="O14" s="60"/>
      <c r="P14" s="64"/>
      <c r="Q14" s="60"/>
    </row>
    <row r="15" spans="1:17" x14ac:dyDescent="0.55000000000000004">
      <c r="B15" s="44" t="s">
        <v>164</v>
      </c>
      <c r="C15" s="45">
        <f t="shared" ref="C15:H15" si="3">SUM(C12:C14)</f>
        <v>17760540</v>
      </c>
      <c r="D15" s="45">
        <f t="shared" si="3"/>
        <v>852517</v>
      </c>
      <c r="E15" s="45">
        <f t="shared" si="3"/>
        <v>30128</v>
      </c>
      <c r="F15" s="45">
        <f t="shared" si="3"/>
        <v>392</v>
      </c>
      <c r="G15" s="45">
        <f t="shared" si="3"/>
        <v>806202</v>
      </c>
      <c r="H15" s="45">
        <f t="shared" si="3"/>
        <v>15097</v>
      </c>
      <c r="I15" s="29"/>
      <c r="J15" s="60"/>
      <c r="K15" s="60"/>
      <c r="L15" s="65"/>
      <c r="M15" s="65"/>
      <c r="N15" s="63"/>
      <c r="O15" s="63"/>
      <c r="P15" s="64"/>
      <c r="Q15" s="60"/>
    </row>
    <row r="18" spans="1:16" x14ac:dyDescent="0.55000000000000004">
      <c r="C18" s="113" t="s">
        <v>157</v>
      </c>
      <c r="D18" s="114"/>
      <c r="E18" s="113" t="s">
        <v>169</v>
      </c>
      <c r="F18" s="114"/>
      <c r="G18" s="114"/>
      <c r="H18" s="113" t="s">
        <v>170</v>
      </c>
      <c r="I18" s="114"/>
      <c r="J18" s="114"/>
      <c r="K18" s="114"/>
      <c r="L18" s="114"/>
      <c r="M18" s="114"/>
      <c r="N18" s="114"/>
      <c r="O18" s="114"/>
      <c r="P18" s="114"/>
    </row>
    <row r="19" spans="1:16" x14ac:dyDescent="0.55000000000000004">
      <c r="C19" s="114"/>
      <c r="D19" s="114"/>
      <c r="E19" s="114"/>
      <c r="F19" s="114"/>
      <c r="G19" s="114"/>
      <c r="H19" s="113" t="s">
        <v>158</v>
      </c>
      <c r="I19" s="114"/>
      <c r="J19" s="114"/>
      <c r="K19" s="114"/>
      <c r="L19" s="114"/>
      <c r="M19" s="114"/>
      <c r="N19" s="114"/>
      <c r="O19" s="113" t="s">
        <v>159</v>
      </c>
      <c r="P19" s="113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4"/>
      <c r="P20" s="114"/>
    </row>
    <row r="21" spans="1:16" x14ac:dyDescent="0.55000000000000004">
      <c r="B21" s="26" t="s">
        <v>166</v>
      </c>
      <c r="C21" s="28">
        <f t="shared" ref="C21:D23" si="4">C12</f>
        <v>16906067</v>
      </c>
      <c r="D21" s="28">
        <f t="shared" si="4"/>
        <v>849135</v>
      </c>
      <c r="E21" s="3"/>
      <c r="F21" s="3"/>
      <c r="G21" s="3"/>
      <c r="H21" s="3"/>
      <c r="I21" s="28">
        <f>E12</f>
        <v>29973</v>
      </c>
      <c r="J21" s="3"/>
      <c r="K21" s="28">
        <f>F12</f>
        <v>392</v>
      </c>
      <c r="L21" s="3"/>
      <c r="M21" s="3"/>
      <c r="N21" s="16">
        <f>G21</f>
        <v>0</v>
      </c>
      <c r="O21" s="28">
        <f t="shared" ref="O21:P23" si="5">G12</f>
        <v>802980</v>
      </c>
      <c r="P21" s="28">
        <f t="shared" si="5"/>
        <v>15092</v>
      </c>
    </row>
    <row r="22" spans="1:16" x14ac:dyDescent="0.55000000000000004">
      <c r="B22" s="26" t="s">
        <v>167</v>
      </c>
      <c r="C22" s="28">
        <f t="shared" si="4"/>
        <v>853644</v>
      </c>
      <c r="D22" s="28">
        <f t="shared" si="4"/>
        <v>3367</v>
      </c>
      <c r="E22" s="3"/>
      <c r="F22" s="3"/>
      <c r="G22" s="3"/>
      <c r="H22" s="3"/>
      <c r="I22" s="28">
        <f>E13</f>
        <v>155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3207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17760540</v>
      </c>
      <c r="D24" s="26">
        <f t="shared" si="6"/>
        <v>852517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30128</v>
      </c>
      <c r="J24" s="26">
        <f t="shared" si="6"/>
        <v>0</v>
      </c>
      <c r="K24" s="26">
        <f t="shared" si="6"/>
        <v>392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806202</v>
      </c>
      <c r="P24" s="26">
        <f t="shared" si="6"/>
        <v>15097</v>
      </c>
    </row>
    <row r="26" spans="1:16" x14ac:dyDescent="0.55000000000000004">
      <c r="F26" s="113" t="s">
        <v>278</v>
      </c>
      <c r="G26" s="114"/>
      <c r="H26" s="114"/>
      <c r="I26" s="114"/>
      <c r="J26" s="114"/>
      <c r="K26" s="114"/>
    </row>
    <row r="27" spans="1:16" x14ac:dyDescent="0.55000000000000004">
      <c r="E27" s="26" t="s">
        <v>291</v>
      </c>
      <c r="F27" s="115" t="s">
        <v>280</v>
      </c>
      <c r="G27" s="115"/>
      <c r="H27" s="115"/>
      <c r="I27" s="115"/>
      <c r="J27" s="115"/>
      <c r="K27" s="115"/>
      <c r="L27" s="115"/>
    </row>
    <row r="29" spans="1:16" x14ac:dyDescent="0.55000000000000004">
      <c r="F29" s="113" t="s">
        <v>286</v>
      </c>
      <c r="G29" s="113"/>
      <c r="H29" s="113"/>
      <c r="I29" s="113"/>
      <c r="J29" s="113"/>
      <c r="K29" s="113"/>
      <c r="L29" s="113"/>
    </row>
    <row r="30" spans="1:16" x14ac:dyDescent="0.55000000000000004">
      <c r="F30" s="115" t="s">
        <v>281</v>
      </c>
      <c r="G30" s="115"/>
      <c r="H30" s="115"/>
      <c r="I30" s="115"/>
      <c r="J30" s="115"/>
      <c r="K30" s="115"/>
      <c r="L30" s="115"/>
      <c r="M30" s="115"/>
      <c r="N30" s="115"/>
    </row>
    <row r="31" spans="1:16" s="56" customFormat="1" x14ac:dyDescent="0.55000000000000004">
      <c r="A31" s="59"/>
      <c r="F31" s="55"/>
      <c r="G31" s="55"/>
      <c r="H31" s="55"/>
      <c r="I31" s="55"/>
      <c r="J31" s="55"/>
      <c r="K31" s="55"/>
      <c r="L31" s="55"/>
      <c r="M31" s="55"/>
      <c r="N31" s="55"/>
    </row>
    <row r="32" spans="1:16" ht="18.5" customHeight="1" x14ac:dyDescent="0.55000000000000004">
      <c r="G32" s="113" t="s">
        <v>293</v>
      </c>
      <c r="H32" s="113"/>
      <c r="I32" s="113"/>
      <c r="J32" s="113"/>
      <c r="K32" s="113"/>
      <c r="L32" s="113"/>
    </row>
    <row r="33" spans="6:14" x14ac:dyDescent="0.55000000000000004">
      <c r="F33" s="113" t="s">
        <v>288</v>
      </c>
      <c r="G33" s="113"/>
      <c r="H33" s="113"/>
      <c r="I33" s="113"/>
      <c r="J33" s="113"/>
      <c r="K33" s="113"/>
      <c r="L33" s="113"/>
      <c r="M33" s="113"/>
      <c r="N33" s="113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3" t="s">
        <v>177</v>
      </c>
      <c r="B1" s="113"/>
      <c r="C1" s="113"/>
      <c r="D1" s="117"/>
      <c r="E1" s="117"/>
      <c r="F1" s="117"/>
      <c r="G1" s="117"/>
      <c r="H1" s="117"/>
      <c r="I1" s="117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7</v>
      </c>
      <c r="C2" s="38">
        <f>DAY(DATE('Conv-total'!$A$9, 'Conv-total'!$B$9, 'Conv-total'!$C$9) -1)</f>
        <v>21</v>
      </c>
      <c r="D2" s="116" t="s">
        <v>178</v>
      </c>
      <c r="E2" s="117"/>
      <c r="F2" s="117"/>
      <c r="G2" s="117"/>
      <c r="H2" s="117"/>
      <c r="I2" s="117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44398</v>
      </c>
      <c r="C5" s="30" t="s">
        <v>7</v>
      </c>
      <c r="D5" s="40">
        <f>IFERROR(INT(TRIM(SUBSTITUTE(VLOOKUP($A5&amp;"*",各都道府県の状況!$A:$I,D$3,FALSE), "※5", ""))), "")</f>
        <v>42678</v>
      </c>
      <c r="E5" s="40">
        <f>IFERROR(INT(TRIM(SUBSTITUTE(VLOOKUP($A5&amp;"*",各都道府県の状況!$A:$I,E$3,FALSE), "※5", ""))), "")</f>
        <v>827936</v>
      </c>
      <c r="F5" s="40">
        <f>IFERROR(INT(TRIM(SUBSTITUTE(VLOOKUP($A5&amp;"*",各都道府県の状況!$A:$I,F$3,FALSE), "※5", ""))), "")</f>
        <v>40353</v>
      </c>
      <c r="G5" s="40">
        <f>IFERROR(INT(TRIM(SUBSTITUTE(VLOOKUP($A5&amp;"*",各都道府県の状況!$A:$I,G$3,FALSE), "※5", ""))), "")</f>
        <v>1418</v>
      </c>
      <c r="H5" s="40">
        <f>IFERROR(INT(TRIM(SUBSTITUTE(VLOOKUP($A5&amp;"*",各都道府県の状況!$A:$I,H$3,FALSE), "※5", ""))), "")</f>
        <v>872</v>
      </c>
      <c r="I5" s="40">
        <f>IFERROR(INT(TRIM(SUBSTITUTE(VLOOKUP($A5&amp;"*",各都道府県の状況!$A:$I,I$3,FALSE), "※5", ""))), "")</f>
        <v>8</v>
      </c>
      <c r="J5" s="2"/>
    </row>
    <row r="6" spans="1:10" x14ac:dyDescent="0.55000000000000004">
      <c r="A6" s="12" t="s">
        <v>182</v>
      </c>
      <c r="B6" s="13">
        <f t="shared" si="0"/>
        <v>44398</v>
      </c>
      <c r="C6" s="30" t="s">
        <v>11</v>
      </c>
      <c r="D6" s="40">
        <f>IFERROR(INT(TRIM(SUBSTITUTE(VLOOKUP($A6&amp;"*",各都道府県の状況!$A:$I,D$3,FALSE), "※5", ""))), "")</f>
        <v>2602</v>
      </c>
      <c r="E6" s="40">
        <f>IFERROR(INT(TRIM(SUBSTITUTE(VLOOKUP($A6&amp;"*",各都道府県の状況!$A:$I,E$3,FALSE), "※5", ""))), "")</f>
        <v>54292</v>
      </c>
      <c r="F6" s="40">
        <f>IFERROR(INT(TRIM(SUBSTITUTE(VLOOKUP($A6&amp;"*",各都道府県の状況!$A:$I,F$3,FALSE), "※5", ""))), "")</f>
        <v>2511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60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44398</v>
      </c>
      <c r="C7" s="30" t="s">
        <v>12</v>
      </c>
      <c r="D7" s="40">
        <f>IFERROR(INT(TRIM(SUBSTITUTE(VLOOKUP($A7&amp;"*",各都道府県の状況!$A:$I,D$3,FALSE), "※5", ""))), "")</f>
        <v>1874</v>
      </c>
      <c r="E7" s="40">
        <f>IFERROR(INT(TRIM(SUBSTITUTE(VLOOKUP($A7&amp;"*",各都道府県の状況!$A:$I,E$3,FALSE), "※5", ""))), "")</f>
        <v>91524</v>
      </c>
      <c r="F7" s="40">
        <f>IFERROR(INT(TRIM(SUBSTITUTE(VLOOKUP($A7&amp;"*",各都道府県の状況!$A:$I,F$3,FALSE), "※5", ""))), "")</f>
        <v>1744</v>
      </c>
      <c r="G7" s="40">
        <f>IFERROR(INT(TRIM(SUBSTITUTE(VLOOKUP($A7&amp;"*",各都道府県の状況!$A:$I,G$3,FALSE), "※5", ""))), "")</f>
        <v>47</v>
      </c>
      <c r="H7" s="40">
        <f>IFERROR(INT(TRIM(SUBSTITUTE(VLOOKUP($A7&amp;"*",各都道府県の状況!$A:$I,H$3,FALSE), "※5", ""))), "")</f>
        <v>83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44398</v>
      </c>
      <c r="C8" s="30" t="s">
        <v>13</v>
      </c>
      <c r="D8" s="40">
        <f>IFERROR(INT(TRIM(SUBSTITUTE(VLOOKUP($A8&amp;"*",各都道府県の状況!$A:$I,D$3,FALSE), "※5", ""))), "")</f>
        <v>9608</v>
      </c>
      <c r="E8" s="40">
        <f>IFERROR(INT(TRIM(SUBSTITUTE(VLOOKUP($A8&amp;"*",各都道府県の状況!$A:$I,E$3,FALSE), "※5", ""))), "")</f>
        <v>167671</v>
      </c>
      <c r="F8" s="40">
        <f>IFERROR(INT(TRIM(SUBSTITUTE(VLOOKUP($A8&amp;"*",各都道府県の状況!$A:$I,F$3,FALSE), "※5", ""))), "")</f>
        <v>9237</v>
      </c>
      <c r="G8" s="40">
        <f>IFERROR(INT(TRIM(SUBSTITUTE(VLOOKUP($A8&amp;"*",各都道府県の状況!$A:$I,G$3,FALSE), "※5", ""))), "")</f>
        <v>91</v>
      </c>
      <c r="H8" s="40">
        <f>IFERROR(INT(TRIM(SUBSTITUTE(VLOOKUP($A8&amp;"*",各都道府県の状況!$A:$I,H$3,FALSE), "※5", ""))), "")</f>
        <v>265</v>
      </c>
      <c r="I8" s="40">
        <f>IFERROR(INT(TRIM(SUBSTITUTE(VLOOKUP($A8&amp;"*",各都道府県の状況!$A:$I,I$3,FALSE), "※5", ""))), "")</f>
        <v>4</v>
      </c>
    </row>
    <row r="9" spans="1:10" ht="21" customHeight="1" x14ac:dyDescent="0.55000000000000004">
      <c r="A9" s="12" t="s">
        <v>185</v>
      </c>
      <c r="B9" s="13">
        <f t="shared" si="0"/>
        <v>44398</v>
      </c>
      <c r="C9" s="30" t="s">
        <v>14</v>
      </c>
      <c r="D9" s="40">
        <f>IFERROR(INT(TRIM(SUBSTITUTE(VLOOKUP($A9&amp;"*",各都道府県の状況!$A:$I,D$3,FALSE), "※5", ""))), "")</f>
        <v>984</v>
      </c>
      <c r="E9" s="40">
        <f>IFERROR(INT(TRIM(SUBSTITUTE(VLOOKUP($A9&amp;"*",各都道府県の状況!$A:$I,E$3,FALSE), "※5", ""))), "")</f>
        <v>16817</v>
      </c>
      <c r="F9" s="40">
        <f>IFERROR(INT(TRIM(SUBSTITUTE(VLOOKUP($A9&amp;"*",各都道府県の状況!$A:$I,F$3,FALSE), "※5", ""))), "")</f>
        <v>917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47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44398</v>
      </c>
      <c r="C10" s="30" t="s">
        <v>15</v>
      </c>
      <c r="D10" s="40">
        <f>IFERROR(INT(TRIM(SUBSTITUTE(VLOOKUP($A10&amp;"*",各都道府県の状況!$A:$I,D$3,FALSE), "※5", ""))), "")</f>
        <v>2087</v>
      </c>
      <c r="E10" s="40">
        <f>IFERROR(INT(TRIM(SUBSTITUTE(VLOOKUP($A10&amp;"*",各都道府県の状況!$A:$I,E$3,FALSE), "※5", ""))), "")</f>
        <v>69944</v>
      </c>
      <c r="F10" s="40">
        <f>IFERROR(INT(TRIM(SUBSTITUTE(VLOOKUP($A10&amp;"*",各都道府県の状況!$A:$I,F$3,FALSE), "※5", ""))), "")</f>
        <v>2008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32</v>
      </c>
      <c r="I10" s="40">
        <f>IFERROR(INT(TRIM(SUBSTITUTE(VLOOKUP($A10&amp;"*",各都道府県の状況!$A:$I,I$3,FALSE), "※5", ""))), "")</f>
        <v>0</v>
      </c>
    </row>
    <row r="11" spans="1:10" x14ac:dyDescent="0.55000000000000004">
      <c r="A11" s="12" t="s">
        <v>187</v>
      </c>
      <c r="B11" s="13">
        <f t="shared" si="0"/>
        <v>44398</v>
      </c>
      <c r="C11" s="30" t="s">
        <v>16</v>
      </c>
      <c r="D11" s="40">
        <f>IFERROR(INT(TRIM(SUBSTITUTE(VLOOKUP($A11&amp;"*",各都道府県の状況!$A:$I,D$3,FALSE), "※5", ""))), "")</f>
        <v>5229</v>
      </c>
      <c r="E11" s="40">
        <f>IFERROR(INT(TRIM(SUBSTITUTE(VLOOKUP($A11&amp;"*",各都道府県の状況!$A:$I,E$3,FALSE), "※5", ""))), "")</f>
        <v>300581</v>
      </c>
      <c r="F11" s="40">
        <f>IFERROR(INT(TRIM(SUBSTITUTE(VLOOKUP($A11&amp;"*",各都道府県の状況!$A:$I,F$3,FALSE), "※5", ""))), "")</f>
        <v>4910</v>
      </c>
      <c r="G11" s="40">
        <f>IFERROR(INT(TRIM(SUBSTITUTE(VLOOKUP($A11&amp;"*",各都道府県の状況!$A:$I,G$3,FALSE), "※5", ""))), "")</f>
        <v>162</v>
      </c>
      <c r="H11" s="40">
        <f>IFERROR(INT(TRIM(SUBSTITUTE(VLOOKUP($A11&amp;"*",各都道府県の状況!$A:$I,H$3,FALSE), "※5", ""))), "")</f>
        <v>157</v>
      </c>
      <c r="I11" s="40">
        <f>IFERROR(INT(TRIM(SUBSTITUTE(VLOOKUP($A11&amp;"*",各都道府県の状況!$A:$I,I$3,FALSE), "※5", ""))), "")</f>
        <v>4</v>
      </c>
    </row>
    <row r="12" spans="1:10" x14ac:dyDescent="0.55000000000000004">
      <c r="A12" s="12" t="s">
        <v>188</v>
      </c>
      <c r="B12" s="13">
        <f t="shared" si="0"/>
        <v>44398</v>
      </c>
      <c r="C12" s="30" t="s">
        <v>17</v>
      </c>
      <c r="D12" s="40">
        <f>IFERROR(INT(TRIM(SUBSTITUTE(VLOOKUP($A12&amp;"*",各都道府県の状況!$A:$I,D$3,FALSE), "※5", ""))), "")</f>
        <v>11278</v>
      </c>
      <c r="E12" s="40">
        <f>IFERROR(INT(TRIM(SUBSTITUTE(VLOOKUP($A12&amp;"*",各都道府県の状況!$A:$I,E$3,FALSE), "※5", ""))), "")</f>
        <v>34393</v>
      </c>
      <c r="F12" s="40">
        <f>IFERROR(INT(TRIM(SUBSTITUTE(VLOOKUP($A12&amp;"*",各都道府県の状況!$A:$I,F$3,FALSE), "※5", ""))), "")</f>
        <v>10687</v>
      </c>
      <c r="G12" s="40">
        <f>IFERROR(INT(TRIM(SUBSTITUTE(VLOOKUP($A12&amp;"*",各都道府県の状況!$A:$I,G$3,FALSE), "※5", ""))), "")</f>
        <v>166</v>
      </c>
      <c r="H12" s="40">
        <f>IFERROR(INT(TRIM(SUBSTITUTE(VLOOKUP($A12&amp;"*",各都道府県の状況!$A:$I,H$3,FALSE), "※5", ""))), "")</f>
        <v>425</v>
      </c>
      <c r="I12" s="40">
        <f>IFERROR(INT(TRIM(SUBSTITUTE(VLOOKUP($A12&amp;"*",各都道府県の状況!$A:$I,I$3,FALSE), "※5", ""))), "")</f>
        <v>3</v>
      </c>
    </row>
    <row r="13" spans="1:10" x14ac:dyDescent="0.55000000000000004">
      <c r="A13" s="12" t="s">
        <v>189</v>
      </c>
      <c r="B13" s="13">
        <f t="shared" si="0"/>
        <v>44398</v>
      </c>
      <c r="C13" s="30" t="s">
        <v>18</v>
      </c>
      <c r="D13" s="40">
        <f>IFERROR(INT(TRIM(SUBSTITUTE(VLOOKUP($A13&amp;"*",各都道府県の状況!$A:$I,D$3,FALSE), "※5", ""))), "")</f>
        <v>7482</v>
      </c>
      <c r="E13" s="40">
        <f>IFERROR(INT(TRIM(SUBSTITUTE(VLOOKUP($A13&amp;"*",各都道府県の状況!$A:$I,E$3,FALSE), "※5", ""))), "")</f>
        <v>319294</v>
      </c>
      <c r="F13" s="40">
        <f>IFERROR(INT(TRIM(SUBSTITUTE(VLOOKUP($A13&amp;"*",各都道府県の状況!$A:$I,F$3,FALSE), "※5", ""))), "")</f>
        <v>7159</v>
      </c>
      <c r="G13" s="40">
        <f>IFERROR(INT(TRIM(SUBSTITUTE(VLOOKUP($A13&amp;"*",各都道府県の状況!$A:$I,G$3,FALSE), "※5", ""))), "")</f>
        <v>84</v>
      </c>
      <c r="H13" s="40">
        <f>IFERROR(INT(TRIM(SUBSTITUTE(VLOOKUP($A13&amp;"*",各都道府県の状況!$A:$I,H$3,FALSE), "※5", ""))), "")</f>
        <v>239</v>
      </c>
      <c r="I13" s="40">
        <f>IFERROR(INT(TRIM(SUBSTITUTE(VLOOKUP($A13&amp;"*",各都道府県の状況!$A:$I,I$3,FALSE), "※5", ""))), "")</f>
        <v>8</v>
      </c>
    </row>
    <row r="14" spans="1:10" x14ac:dyDescent="0.55000000000000004">
      <c r="A14" s="12" t="s">
        <v>190</v>
      </c>
      <c r="B14" s="13">
        <f t="shared" si="0"/>
        <v>44398</v>
      </c>
      <c r="C14" s="30" t="s">
        <v>19</v>
      </c>
      <c r="D14" s="40">
        <f>IFERROR(INT(TRIM(SUBSTITUTE(VLOOKUP($A14&amp;"*",各都道府県の状況!$A:$I,D$3,FALSE), "※5", ""))), "")</f>
        <v>8200</v>
      </c>
      <c r="E14" s="40">
        <f>IFERROR(INT(TRIM(SUBSTITUTE(VLOOKUP($A14&amp;"*",各都道府県の状況!$A:$I,E$3,FALSE), "※5", ""))), "")</f>
        <v>207093</v>
      </c>
      <c r="F14" s="40">
        <f>IFERROR(INT(TRIM(SUBSTITUTE(VLOOKUP($A14&amp;"*",各都道府県の状況!$A:$I,F$3,FALSE), "※5", ""))), "")</f>
        <v>7943</v>
      </c>
      <c r="G14" s="40">
        <f>IFERROR(INT(TRIM(SUBSTITUTE(VLOOKUP($A14&amp;"*",各都道府県の状況!$A:$I,G$3,FALSE), "※5", ""))), "")</f>
        <v>155</v>
      </c>
      <c r="H14" s="40">
        <f>IFERROR(INT(TRIM(SUBSTITUTE(VLOOKUP($A14&amp;"*",各都道府県の状況!$A:$I,H$3,FALSE), "※5", ""))), "")</f>
        <v>102</v>
      </c>
      <c r="I14" s="40">
        <f>IFERROR(INT(TRIM(SUBSTITUTE(VLOOKUP($A14&amp;"*",各都道府県の状況!$A:$I,I$3,FALSE), "※5", ""))), "")</f>
        <v>0</v>
      </c>
    </row>
    <row r="15" spans="1:10" x14ac:dyDescent="0.55000000000000004">
      <c r="A15" s="12" t="s">
        <v>191</v>
      </c>
      <c r="B15" s="13">
        <f t="shared" si="0"/>
        <v>44398</v>
      </c>
      <c r="C15" s="30" t="s">
        <v>20</v>
      </c>
      <c r="D15" s="40">
        <f>IFERROR(INT(TRIM(SUBSTITUTE(VLOOKUP($A15&amp;"*",各都道府県の状況!$A:$I,D$3,FALSE), "※5", ""))), "")</f>
        <v>50576</v>
      </c>
      <c r="E15" s="40">
        <f>IFERROR(INT(TRIM(SUBSTITUTE(VLOOKUP($A15&amp;"*",各都道府県の状況!$A:$I,E$3,FALSE), "※5", ""))), "")</f>
        <v>1040080</v>
      </c>
      <c r="F15" s="40">
        <f>IFERROR(INT(TRIM(SUBSTITUTE(VLOOKUP($A15&amp;"*",各都道府県の状況!$A:$I,F$3,FALSE), "※5", ""))), "")</f>
        <v>46633</v>
      </c>
      <c r="G15" s="40">
        <f>IFERROR(INT(TRIM(SUBSTITUTE(VLOOKUP($A15&amp;"*",各都道府県の状況!$A:$I,G$3,FALSE), "※5", ""))), "")</f>
        <v>845</v>
      </c>
      <c r="H15" s="40">
        <f>IFERROR(INT(TRIM(SUBSTITUTE(VLOOKUP($A15&amp;"*",各都道府県の状況!$A:$I,H$3,FALSE), "※5", ""))), "")</f>
        <v>3098</v>
      </c>
      <c r="I15" s="40">
        <f>IFERROR(INT(TRIM(SUBSTITUTE(VLOOKUP($A15&amp;"*",各都道府県の状況!$A:$I,I$3,FALSE), "※5", ""))), "")</f>
        <v>27</v>
      </c>
    </row>
    <row r="16" spans="1:10" x14ac:dyDescent="0.55000000000000004">
      <c r="A16" s="12" t="s">
        <v>192</v>
      </c>
      <c r="B16" s="13">
        <f t="shared" si="0"/>
        <v>44398</v>
      </c>
      <c r="C16" s="30" t="s">
        <v>21</v>
      </c>
      <c r="D16" s="40">
        <f>IFERROR(INT(TRIM(SUBSTITUTE(VLOOKUP($A16&amp;"*",各都道府県の状況!$A:$I,D$3,FALSE), "※5", ""))), "")</f>
        <v>44309</v>
      </c>
      <c r="E16" s="40">
        <f>IFERROR(INT(TRIM(SUBSTITUTE(VLOOKUP($A16&amp;"*",各都道府県の状況!$A:$I,E$3,FALSE), "※5", ""))), "")</f>
        <v>747125</v>
      </c>
      <c r="F16" s="40">
        <f>IFERROR(INT(TRIM(SUBSTITUTE(VLOOKUP($A16&amp;"*",各都道府県の状況!$A:$I,F$3,FALSE), "※5", ""))), "")</f>
        <v>41519</v>
      </c>
      <c r="G16" s="40">
        <f>IFERROR(INT(TRIM(SUBSTITUTE(VLOOKUP($A16&amp;"*",各都道府県の状況!$A:$I,G$3,FALSE), "※5", ""))), "")</f>
        <v>728</v>
      </c>
      <c r="H16" s="40">
        <f>IFERROR(INT(TRIM(SUBSTITUTE(VLOOKUP($A16&amp;"*",各都道府県の状況!$A:$I,H$3,FALSE), "※5", ""))), "")</f>
        <v>2062</v>
      </c>
      <c r="I16" s="40">
        <f>IFERROR(INT(TRIM(SUBSTITUTE(VLOOKUP($A16&amp;"*",各都道府県の状況!$A:$I,I$3,FALSE), "※5", ""))), "")</f>
        <v>18</v>
      </c>
    </row>
    <row r="17" spans="1:9" x14ac:dyDescent="0.55000000000000004">
      <c r="A17" s="12" t="s">
        <v>193</v>
      </c>
      <c r="B17" s="13">
        <f t="shared" si="0"/>
        <v>44398</v>
      </c>
      <c r="C17" s="30" t="s">
        <v>22</v>
      </c>
      <c r="D17" s="40">
        <f>IFERROR(INT(TRIM(SUBSTITUTE(VLOOKUP($A17&amp;"*",各都道府県の状況!$A:$I,D$3,FALSE), "※5", ""))), "")</f>
        <v>193062</v>
      </c>
      <c r="E17" s="40">
        <f>IFERROR(INT(TRIM(SUBSTITUTE(VLOOKUP($A17&amp;"*",各都道府県の状況!$A:$I,E$3,FALSE), "※5", ""))), "")</f>
        <v>2706494</v>
      </c>
      <c r="F17" s="40">
        <f>IFERROR(INT(TRIM(SUBSTITUTE(VLOOKUP($A17&amp;"*",各都道府県の状況!$A:$I,F$3,FALSE), "※5", ""))), "")</f>
        <v>180390</v>
      </c>
      <c r="G17" s="40">
        <f>IFERROR(INT(TRIM(SUBSTITUTE(VLOOKUP($A17&amp;"*",各都道府県の状況!$A:$I,G$3,FALSE), "※5", ""))), "")</f>
        <v>2276</v>
      </c>
      <c r="H17" s="40">
        <f>IFERROR(INT(TRIM(SUBSTITUTE(VLOOKUP($A17&amp;"*",各都道府県の状況!$A:$I,H$3,FALSE), "※5", ""))), "")</f>
        <v>10396</v>
      </c>
      <c r="I17" s="40">
        <f>IFERROR(INT(TRIM(SUBSTITUTE(VLOOKUP($A17&amp;"*",各都道府県の状況!$A:$I,I$3,FALSE), "※5", ""))), "")</f>
        <v>64</v>
      </c>
    </row>
    <row r="18" spans="1:9" x14ac:dyDescent="0.55000000000000004">
      <c r="A18" s="12" t="s">
        <v>194</v>
      </c>
      <c r="B18" s="13">
        <f t="shared" si="0"/>
        <v>44398</v>
      </c>
      <c r="C18" s="30" t="s">
        <v>23</v>
      </c>
      <c r="D18" s="40">
        <f>IFERROR(INT(TRIM(SUBSTITUTE(VLOOKUP($A18&amp;"*",各都道府県の状況!$A:$I,D$3,FALSE), "※5", ""))), "")</f>
        <v>74480</v>
      </c>
      <c r="E18" s="40">
        <f>IFERROR(INT(TRIM(SUBSTITUTE(VLOOKUP($A18&amp;"*",各都道府県の状況!$A:$I,E$3,FALSE), "※5", ""))), "")</f>
        <v>1119795</v>
      </c>
      <c r="F18" s="40">
        <f>IFERROR(INT(TRIM(SUBSTITUTE(VLOOKUP($A18&amp;"*",各都道府県の状況!$A:$I,F$3,FALSE), "※5", ""))), "")</f>
        <v>69896</v>
      </c>
      <c r="G18" s="40">
        <f>IFERROR(INT(TRIM(SUBSTITUTE(VLOOKUP($A18&amp;"*",各都道府県の状況!$A:$I,G$3,FALSE), "※5", ""))), "")</f>
        <v>977</v>
      </c>
      <c r="H18" s="40">
        <f>IFERROR(INT(TRIM(SUBSTITUTE(VLOOKUP($A18&amp;"*",各都道府県の状況!$A:$I,H$3,FALSE), "※5", ""))), "")</f>
        <v>3607</v>
      </c>
      <c r="I18" s="40">
        <f>IFERROR(INT(TRIM(SUBSTITUTE(VLOOKUP($A18&amp;"*",各都道府県の状況!$A:$I,I$3,FALSE), "※5", ""))), "")</f>
        <v>45</v>
      </c>
    </row>
    <row r="19" spans="1:9" x14ac:dyDescent="0.55000000000000004">
      <c r="A19" s="12" t="s">
        <v>195</v>
      </c>
      <c r="B19" s="13">
        <f t="shared" si="0"/>
        <v>44398</v>
      </c>
      <c r="C19" s="30" t="s">
        <v>24</v>
      </c>
      <c r="D19" s="40">
        <f>IFERROR(INT(TRIM(SUBSTITUTE(VLOOKUP($A19&amp;"*",各都道府県の状況!$A:$I,D$3,FALSE), "※5", ""))), "")</f>
        <v>3645</v>
      </c>
      <c r="E19" s="40">
        <f>IFERROR(INT(TRIM(SUBSTITUTE(VLOOKUP($A19&amp;"*",各都道府県の状況!$A:$I,E$3,FALSE), "※5", ""))), "")</f>
        <v>185854</v>
      </c>
      <c r="F19" s="40">
        <f>IFERROR(INT(TRIM(SUBSTITUTE(VLOOKUP($A19&amp;"*",各都道府県の状況!$A:$I,F$3,FALSE), "※5", ""))), "")</f>
        <v>3434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157</v>
      </c>
      <c r="I19" s="40">
        <f>IFERROR(INT(TRIM(SUBSTITUTE(VLOOKUP($A19&amp;"*",各都道府県の状況!$A:$I,I$3,FALSE), "※5", ""))), "")</f>
        <v>1</v>
      </c>
    </row>
    <row r="20" spans="1:9" x14ac:dyDescent="0.55000000000000004">
      <c r="A20" s="12" t="s">
        <v>196</v>
      </c>
      <c r="B20" s="13">
        <f t="shared" si="0"/>
        <v>44398</v>
      </c>
      <c r="C20" s="30" t="s">
        <v>25</v>
      </c>
      <c r="D20" s="40">
        <f>IFERROR(INT(TRIM(SUBSTITUTE(VLOOKUP($A20&amp;"*",各都道府県の状況!$A:$I,D$3,FALSE), "※5", ""))), "")</f>
        <v>2111</v>
      </c>
      <c r="E20" s="40">
        <f>IFERROR(INT(TRIM(SUBSTITUTE(VLOOKUP($A20&amp;"*",各都道府県の状況!$A:$I,E$3,FALSE), "※5", ""))), "")</f>
        <v>78919</v>
      </c>
      <c r="F20" s="40">
        <f>IFERROR(INT(TRIM(SUBSTITUTE(VLOOKUP($A20&amp;"*",各都道府県の状況!$A:$I,F$3,FALSE), "※5", ""))), "")</f>
        <v>2017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56</v>
      </c>
      <c r="I20" s="40">
        <f>IFERROR(INT(TRIM(SUBSTITUTE(VLOOKUP($A20&amp;"*",各都道府県の状況!$A:$I,I$3,FALSE), "※5", ""))), "")</f>
        <v>1</v>
      </c>
    </row>
    <row r="21" spans="1:9" x14ac:dyDescent="0.55000000000000004">
      <c r="A21" s="12" t="s">
        <v>197</v>
      </c>
      <c r="B21" s="13">
        <f t="shared" si="0"/>
        <v>44398</v>
      </c>
      <c r="C21" s="30" t="s">
        <v>26</v>
      </c>
      <c r="D21" s="40">
        <f>IFERROR(INT(TRIM(SUBSTITUTE(VLOOKUP($A21&amp;"*",各都道府県の状況!$A:$I,D$3,FALSE), "※5", ""))), "")</f>
        <v>4326</v>
      </c>
      <c r="E21" s="40">
        <f>IFERROR(INT(TRIM(SUBSTITUTE(VLOOKUP($A21&amp;"*",各都道府県の状況!$A:$I,E$3,FALSE), "※5", ""))), "")</f>
        <v>131147</v>
      </c>
      <c r="F21" s="40">
        <f>IFERROR(INT(TRIM(SUBSTITUTE(VLOOKUP($A21&amp;"*",各都道府県の状況!$A:$I,F$3,FALSE), "※5", ""))), "")</f>
        <v>3922</v>
      </c>
      <c r="G21" s="40">
        <f>IFERROR(INT(TRIM(SUBSTITUTE(VLOOKUP($A21&amp;"*",各都道府県の状況!$A:$I,G$3,FALSE), "※5", ""))), "")</f>
        <v>116</v>
      </c>
      <c r="H21" s="40">
        <f>IFERROR(INT(TRIM(SUBSTITUTE(VLOOKUP($A21&amp;"*",各都道府県の状況!$A:$I,H$3,FALSE), "※5", ""))), "")</f>
        <v>280</v>
      </c>
      <c r="I21" s="40">
        <f>IFERROR(INT(TRIM(SUBSTITUTE(VLOOKUP($A21&amp;"*",各都道府県の状況!$A:$I,I$3,FALSE), "※5", ""))), "")</f>
        <v>1</v>
      </c>
    </row>
    <row r="22" spans="1:9" x14ac:dyDescent="0.55000000000000004">
      <c r="A22" s="12" t="s">
        <v>198</v>
      </c>
      <c r="B22" s="13">
        <f t="shared" si="0"/>
        <v>44398</v>
      </c>
      <c r="C22" s="30" t="s">
        <v>27</v>
      </c>
      <c r="D22" s="40">
        <f>IFERROR(INT(TRIM(SUBSTITUTE(VLOOKUP($A22&amp;"*",各都道府県の状況!$A:$I,D$3,FALSE), "※5", ""))), "")</f>
        <v>1426</v>
      </c>
      <c r="E22" s="40">
        <f>IFERROR(INT(TRIM(SUBSTITUTE(VLOOKUP($A22&amp;"*",各都道府県の状況!$A:$I,E$3,FALSE), "※5", ""))), "")</f>
        <v>75304</v>
      </c>
      <c r="F22" s="40">
        <f>IFERROR(INT(TRIM(SUBSTITUTE(VLOOKUP($A22&amp;"*",各都道府県の状況!$A:$I,F$3,FALSE), "※5", ""))), "")</f>
        <v>1344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46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44398</v>
      </c>
      <c r="C23" s="30" t="s">
        <v>28</v>
      </c>
      <c r="D23" s="40">
        <f>IFERROR(INT(TRIM(SUBSTITUTE(VLOOKUP($A23&amp;"*",各都道府県の状況!$A:$I,D$3,FALSE), "※5", ""))), "")</f>
        <v>2197</v>
      </c>
      <c r="E23" s="40">
        <f>IFERROR(INT(TRIM(SUBSTITUTE(VLOOKUP($A23&amp;"*",各都道府県の状況!$A:$I,E$3,FALSE), "※5", ""))), "")</f>
        <v>65656</v>
      </c>
      <c r="F23" s="40">
        <f>IFERROR(INT(TRIM(SUBSTITUTE(VLOOKUP($A23&amp;"*",各都道府県の状況!$A:$I,F$3,FALSE), "※5", ""))), "")</f>
        <v>2139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37</v>
      </c>
      <c r="I23" s="40">
        <f>IFERROR(INT(TRIM(SUBSTITUTE(VLOOKUP($A23&amp;"*",各都道府県の状況!$A:$I,I$3,FALSE), "※5", ""))), "")</f>
        <v>0</v>
      </c>
    </row>
    <row r="24" spans="1:9" x14ac:dyDescent="0.55000000000000004">
      <c r="A24" s="12" t="s">
        <v>200</v>
      </c>
      <c r="B24" s="13">
        <f t="shared" si="0"/>
        <v>44398</v>
      </c>
      <c r="C24" s="30" t="s">
        <v>29</v>
      </c>
      <c r="D24" s="40">
        <f>IFERROR(INT(TRIM(SUBSTITUTE(VLOOKUP($A24&amp;"*",各都道府県の状況!$A:$I,D$3,FALSE), "※5", ""))), "")</f>
        <v>5106</v>
      </c>
      <c r="E24" s="40">
        <f>IFERROR(INT(TRIM(SUBSTITUTE(VLOOKUP($A24&amp;"*",各都道府県の状況!$A:$I,E$3,FALSE), "※5", ""))), "")</f>
        <v>219477</v>
      </c>
      <c r="F24" s="40">
        <f>IFERROR(INT(TRIM(SUBSTITUTE(VLOOKUP($A24&amp;"*",各都道府県の状況!$A:$I,F$3,FALSE), "※5", ""))), "")</f>
        <v>5049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37</v>
      </c>
      <c r="I24" s="40">
        <f>IFERROR(INT(TRIM(SUBSTITUTE(VLOOKUP($A24&amp;"*",各都道府県の状況!$A:$I,I$3,FALSE), "※5", ""))), "")</f>
        <v>0</v>
      </c>
    </row>
    <row r="25" spans="1:9" x14ac:dyDescent="0.55000000000000004">
      <c r="A25" s="12" t="s">
        <v>201</v>
      </c>
      <c r="B25" s="13">
        <f t="shared" si="0"/>
        <v>44398</v>
      </c>
      <c r="C25" s="30" t="s">
        <v>30</v>
      </c>
      <c r="D25" s="40">
        <f>IFERROR(INT(TRIM(SUBSTITUTE(VLOOKUP($A25&amp;"*",各都道府県の状況!$A:$I,D$3,FALSE), "※5", ""))), "")</f>
        <v>9593</v>
      </c>
      <c r="E25" s="40">
        <f>IFERROR(INT(TRIM(SUBSTITUTE(VLOOKUP($A25&amp;"*",各都道府県の状況!$A:$I,E$3,FALSE), "※5", ""))), "")</f>
        <v>286907</v>
      </c>
      <c r="F25" s="40">
        <f>IFERROR(INT(TRIM(SUBSTITUTE(VLOOKUP($A25&amp;"*",各都道府県の状況!$A:$I,F$3,FALSE), "※5", ""))), "")</f>
        <v>9313</v>
      </c>
      <c r="G25" s="40">
        <f>IFERROR(INT(TRIM(SUBSTITUTE(VLOOKUP($A25&amp;"*",各都道府県の状況!$A:$I,G$3,FALSE), "※5", ""))), "")</f>
        <v>187</v>
      </c>
      <c r="H25" s="40">
        <f>IFERROR(INT(TRIM(SUBSTITUTE(VLOOKUP($A25&amp;"*",各都道府県の状況!$A:$I,H$3,FALSE), "※5", ""))), "")</f>
        <v>93</v>
      </c>
      <c r="I25" s="40">
        <f>IFERROR(INT(TRIM(SUBSTITUTE(VLOOKUP($A25&amp;"*",各都道府県の状況!$A:$I,I$3,FALSE), "※5", ""))), "")</f>
        <v>3</v>
      </c>
    </row>
    <row r="26" spans="1:9" x14ac:dyDescent="0.55000000000000004">
      <c r="A26" s="12" t="s">
        <v>202</v>
      </c>
      <c r="B26" s="13">
        <f t="shared" si="0"/>
        <v>44398</v>
      </c>
      <c r="C26" s="30" t="s">
        <v>31</v>
      </c>
      <c r="D26" s="40">
        <f>IFERROR(INT(TRIM(SUBSTITUTE(VLOOKUP($A26&amp;"*",各都道府県の状況!$A:$I,D$3,FALSE), "※5", ""))), "")</f>
        <v>9943</v>
      </c>
      <c r="E26" s="40">
        <f>IFERROR(INT(TRIM(SUBSTITUTE(VLOOKUP($A26&amp;"*",各都道府県の状況!$A:$I,E$3,FALSE), "※5", ""))), "")</f>
        <v>437255</v>
      </c>
      <c r="F26" s="40">
        <f>IFERROR(INT(TRIM(SUBSTITUTE(VLOOKUP($A26&amp;"*",各都道府県の状況!$A:$I,F$3,FALSE), "※5", ""))), "")</f>
        <v>9407</v>
      </c>
      <c r="G26" s="40">
        <f>IFERROR(INT(TRIM(SUBSTITUTE(VLOOKUP($A26&amp;"*",各都道府県の状況!$A:$I,G$3,FALSE), "※5", ""))), "")</f>
        <v>154</v>
      </c>
      <c r="H26" s="40">
        <f>IFERROR(INT(TRIM(SUBSTITUTE(VLOOKUP($A26&amp;"*",各都道府県の状況!$A:$I,H$3,FALSE), "※5", ""))), "")</f>
        <v>382</v>
      </c>
      <c r="I26" s="40">
        <f>IFERROR(INT(TRIM(SUBSTITUTE(VLOOKUP($A26&amp;"*",各都道府県の状況!$A:$I,I$3,FALSE), "※5", ""))), "")</f>
        <v>3</v>
      </c>
    </row>
    <row r="27" spans="1:9" x14ac:dyDescent="0.55000000000000004">
      <c r="A27" s="12" t="s">
        <v>203</v>
      </c>
      <c r="B27" s="13">
        <f t="shared" si="0"/>
        <v>44398</v>
      </c>
      <c r="C27" s="30" t="s">
        <v>32</v>
      </c>
      <c r="D27" s="40">
        <f>IFERROR(INT(TRIM(SUBSTITUTE(VLOOKUP($A27&amp;"*",各都道府県の状況!$A:$I,D$3,FALSE), "※5", ""))), "")</f>
        <v>52242</v>
      </c>
      <c r="E27" s="40">
        <f>IFERROR(INT(TRIM(SUBSTITUTE(VLOOKUP($A27&amp;"*",各都道府県の状況!$A:$I,E$3,FALSE), "※5", ""))), "")</f>
        <v>891300</v>
      </c>
      <c r="F27" s="40">
        <f>IFERROR(INT(TRIM(SUBSTITUTE(VLOOKUP($A27&amp;"*",各都道府県の状況!$A:$I,F$3,FALSE), "※5", ""))), "")</f>
        <v>50471</v>
      </c>
      <c r="G27" s="40">
        <f>IFERROR(INT(TRIM(SUBSTITUTE(VLOOKUP($A27&amp;"*",各都道府県の状況!$A:$I,G$3,FALSE), "※5", ""))), "")</f>
        <v>998</v>
      </c>
      <c r="H27" s="40">
        <f>IFERROR(INT(TRIM(SUBSTITUTE(VLOOKUP($A27&amp;"*",各都道府県の状況!$A:$I,H$3,FALSE), "※5", ""))), "")</f>
        <v>773</v>
      </c>
      <c r="I27" s="40">
        <f>IFERROR(INT(TRIM(SUBSTITUTE(VLOOKUP($A27&amp;"*",各都道府県の状況!$A:$I,I$3,FALSE), "※5", ""))), "")</f>
        <v>10</v>
      </c>
    </row>
    <row r="28" spans="1:9" x14ac:dyDescent="0.55000000000000004">
      <c r="A28" s="12" t="s">
        <v>204</v>
      </c>
      <c r="B28" s="13">
        <f t="shared" si="0"/>
        <v>44398</v>
      </c>
      <c r="C28" s="30" t="s">
        <v>33</v>
      </c>
      <c r="D28" s="40">
        <f>IFERROR(INT(TRIM(SUBSTITUTE(VLOOKUP($A28&amp;"*",各都道府県の状況!$A:$I,D$3,FALSE), "※5", ""))), "")</f>
        <v>5513</v>
      </c>
      <c r="E28" s="40">
        <f>IFERROR(INT(TRIM(SUBSTITUTE(VLOOKUP($A28&amp;"*",各都道府県の状況!$A:$I,E$3,FALSE), "※5", ""))), "")</f>
        <v>152748</v>
      </c>
      <c r="F28" s="40">
        <f>IFERROR(INT(TRIM(SUBSTITUTE(VLOOKUP($A28&amp;"*",各都道府県の状況!$A:$I,F$3,FALSE), "※5", ""))), "")</f>
        <v>5379</v>
      </c>
      <c r="G28" s="40">
        <f>IFERROR(INT(TRIM(SUBSTITUTE(VLOOKUP($A28&amp;"*",各都道府県の状況!$A:$I,G$3,FALSE), "※5", ""))), "")</f>
        <v>113</v>
      </c>
      <c r="H28" s="40">
        <f>IFERROR(INT(TRIM(SUBSTITUTE(VLOOKUP($A28&amp;"*",各都道府県の状況!$A:$I,H$3,FALSE), "※5", ""))), "")</f>
        <v>160</v>
      </c>
      <c r="I28" s="40">
        <f>IFERROR(INT(TRIM(SUBSTITUTE(VLOOKUP($A28&amp;"*",各都道府県の状況!$A:$I,I$3,FALSE), "※5", ""))), "")</f>
        <v>3</v>
      </c>
    </row>
    <row r="29" spans="1:9" x14ac:dyDescent="0.55000000000000004">
      <c r="A29" s="12" t="s">
        <v>205</v>
      </c>
      <c r="B29" s="13">
        <f t="shared" si="0"/>
        <v>44398</v>
      </c>
      <c r="C29" s="30" t="s">
        <v>34</v>
      </c>
      <c r="D29" s="40">
        <f>IFERROR(INT(TRIM(SUBSTITUTE(VLOOKUP($A29&amp;"*",各都道府県の状況!$A:$I,D$3,FALSE), "※5", ""))), "")</f>
        <v>5722</v>
      </c>
      <c r="E29" s="40">
        <f>IFERROR(INT(TRIM(SUBSTITUTE(VLOOKUP($A29&amp;"*",各都道府県の状況!$A:$I,E$3,FALSE), "※5", ""))), "")</f>
        <v>164433</v>
      </c>
      <c r="F29" s="40">
        <f>IFERROR(INT(TRIM(SUBSTITUTE(VLOOKUP($A29&amp;"*",各都道府県の状況!$A:$I,F$3,FALSE), "※5", ""))), "")</f>
        <v>5528</v>
      </c>
      <c r="G29" s="40">
        <f>IFERROR(INT(TRIM(SUBSTITUTE(VLOOKUP($A29&amp;"*",各都道府県の状況!$A:$I,G$3,FALSE), "※5", ""))), "")</f>
        <v>91</v>
      </c>
      <c r="H29" s="40">
        <f>IFERROR(INT(TRIM(SUBSTITUTE(VLOOKUP($A29&amp;"*",各都道府県の状況!$A:$I,H$3,FALSE), "※5", ""))), "")</f>
        <v>103</v>
      </c>
      <c r="I29" s="40">
        <f>IFERROR(INT(TRIM(SUBSTITUTE(VLOOKUP($A29&amp;"*",各都道府県の状況!$A:$I,I$3,FALSE), "※5", ""))), "")</f>
        <v>2</v>
      </c>
    </row>
    <row r="30" spans="1:9" x14ac:dyDescent="0.55000000000000004">
      <c r="A30" s="12" t="s">
        <v>206</v>
      </c>
      <c r="B30" s="13">
        <f t="shared" si="0"/>
        <v>44398</v>
      </c>
      <c r="C30" s="30" t="s">
        <v>35</v>
      </c>
      <c r="D30" s="40">
        <f>IFERROR(INT(TRIM(SUBSTITUTE(VLOOKUP($A30&amp;"*",各都道府県の状況!$A:$I,D$3,FALSE), "※5", ""))), "")</f>
        <v>17217</v>
      </c>
      <c r="E30" s="40">
        <f>IFERROR(INT(TRIM(SUBSTITUTE(VLOOKUP($A30&amp;"*",各都道府県の状況!$A:$I,E$3,FALSE), "※5", ""))), "")</f>
        <v>300767</v>
      </c>
      <c r="F30" s="40">
        <f>IFERROR(INT(TRIM(SUBSTITUTE(VLOOKUP($A30&amp;"*",各都道府県の状況!$A:$I,F$3,FALSE), "※5", ""))), "")</f>
        <v>16583</v>
      </c>
      <c r="G30" s="40">
        <f>IFERROR(INT(TRIM(SUBSTITUTE(VLOOKUP($A30&amp;"*",各都道府県の状況!$A:$I,G$3,FALSE), "※5", ""))), "")</f>
        <v>249</v>
      </c>
      <c r="H30" s="40">
        <f>IFERROR(INT(TRIM(SUBSTITUTE(VLOOKUP($A30&amp;"*",各都道府県の状況!$A:$I,H$3,FALSE), "※5", ""))), "")</f>
        <v>305</v>
      </c>
      <c r="I30" s="40">
        <f>IFERROR(INT(TRIM(SUBSTITUTE(VLOOKUP($A30&amp;"*",各都道府県の状況!$A:$I,I$3,FALSE), "※5", ""))), "")</f>
        <v>6</v>
      </c>
    </row>
    <row r="31" spans="1:9" x14ac:dyDescent="0.55000000000000004">
      <c r="A31" s="12" t="s">
        <v>207</v>
      </c>
      <c r="B31" s="13">
        <f t="shared" si="0"/>
        <v>44398</v>
      </c>
      <c r="C31" s="30" t="s">
        <v>36</v>
      </c>
      <c r="D31" s="40">
        <f>IFERROR(INT(TRIM(SUBSTITUTE(VLOOKUP($A31&amp;"*",各都道府県の状況!$A:$I,D$3,FALSE), "※5", ""))), "")</f>
        <v>107774</v>
      </c>
      <c r="E31" s="40">
        <f>IFERROR(INT(TRIM(SUBSTITUTE(VLOOKUP($A31&amp;"*",各都道府県の状況!$A:$I,E$3,FALSE), "※5", ""))), "")</f>
        <v>2348342</v>
      </c>
      <c r="F31" s="40">
        <f>IFERROR(INT(TRIM(SUBSTITUTE(VLOOKUP($A31&amp;"*",各都道府県の状況!$A:$I,F$3,FALSE), "※5", ""))), "")</f>
        <v>101353</v>
      </c>
      <c r="G31" s="40">
        <f>IFERROR(INT(TRIM(SUBSTITUTE(VLOOKUP($A31&amp;"*",各都道府県の状況!$A:$I,G$3,FALSE), "※5", ""))), "")</f>
        <v>2715</v>
      </c>
      <c r="H31" s="40">
        <f>IFERROR(INT(TRIM(SUBSTITUTE(VLOOKUP($A31&amp;"*",各都道府県の状況!$A:$I,H$3,FALSE), "※5", ""))), "")</f>
        <v>2859</v>
      </c>
      <c r="I31" s="40">
        <f>IFERROR(INT(TRIM(SUBSTITUTE(VLOOKUP($A31&amp;"*",各都道府県の状況!$A:$I,I$3,FALSE), "※5", ""))), "")</f>
        <v>109</v>
      </c>
    </row>
    <row r="32" spans="1:9" x14ac:dyDescent="0.55000000000000004">
      <c r="A32" s="12" t="s">
        <v>208</v>
      </c>
      <c r="B32" s="13">
        <f t="shared" si="0"/>
        <v>44398</v>
      </c>
      <c r="C32" s="30" t="s">
        <v>37</v>
      </c>
      <c r="D32" s="40">
        <f>IFERROR(INT(TRIM(SUBSTITUTE(VLOOKUP($A32&amp;"*",各都道府県の状況!$A:$I,D$3,FALSE), "※5", ""))), "")</f>
        <v>41986</v>
      </c>
      <c r="E32" s="40">
        <f>IFERROR(INT(TRIM(SUBSTITUTE(VLOOKUP($A32&amp;"*",各都道府県の状況!$A:$I,E$3,FALSE), "※5", ""))), "")</f>
        <v>538511</v>
      </c>
      <c r="F32" s="40">
        <f>IFERROR(INT(TRIM(SUBSTITUTE(VLOOKUP($A32&amp;"*",各都道府県の状況!$A:$I,F$3,FALSE), "※5", ""))), "")</f>
        <v>39979</v>
      </c>
      <c r="G32" s="40">
        <f>IFERROR(INT(TRIM(SUBSTITUTE(VLOOKUP($A32&amp;"*",各都道府県の状況!$A:$I,G$3,FALSE), "※5", ""))), "")</f>
        <v>1315</v>
      </c>
      <c r="H32" s="40">
        <f>IFERROR(INT(TRIM(SUBSTITUTE(VLOOKUP($A32&amp;"*",各都道府県の状況!$A:$I,H$3,FALSE), "※5", ""))), "")</f>
        <v>692</v>
      </c>
      <c r="I32" s="40">
        <f>IFERROR(INT(TRIM(SUBSTITUTE(VLOOKUP($A32&amp;"*",各都道府県の状況!$A:$I,I$3,FALSE), "※5", ""))), "")</f>
        <v>13</v>
      </c>
    </row>
    <row r="33" spans="1:9" x14ac:dyDescent="0.55000000000000004">
      <c r="A33" s="12" t="s">
        <v>209</v>
      </c>
      <c r="B33" s="13">
        <f t="shared" si="0"/>
        <v>44398</v>
      </c>
      <c r="C33" s="30" t="s">
        <v>38</v>
      </c>
      <c r="D33" s="40">
        <f>IFERROR(INT(TRIM(SUBSTITUTE(VLOOKUP($A33&amp;"*",各都道府県の状況!$A:$I,D$3,FALSE), "※5", ""))), "")</f>
        <v>8678</v>
      </c>
      <c r="E33" s="40">
        <f>IFERROR(INT(TRIM(SUBSTITUTE(VLOOKUP($A33&amp;"*",各都道府県の状況!$A:$I,E$3,FALSE), "※5", ""))), "")</f>
        <v>181075</v>
      </c>
      <c r="F33" s="40">
        <f>IFERROR(INT(TRIM(SUBSTITUTE(VLOOKUP($A33&amp;"*",各都道府県の状況!$A:$I,F$3,FALSE), "※5", ""))), "")</f>
        <v>8340</v>
      </c>
      <c r="G33" s="40">
        <f>IFERROR(INT(TRIM(SUBSTITUTE(VLOOKUP($A33&amp;"*",各都道府県の状況!$A:$I,G$3,FALSE), "※5", ""))), "")</f>
        <v>132</v>
      </c>
      <c r="H33" s="40">
        <f>IFERROR(INT(TRIM(SUBSTITUTE(VLOOKUP($A33&amp;"*",各都道府県の状況!$A:$I,H$3,FALSE), "※5", ""))), "")</f>
        <v>206</v>
      </c>
      <c r="I33" s="40">
        <f>IFERROR(INT(TRIM(SUBSTITUTE(VLOOKUP($A33&amp;"*",各都道府県の状況!$A:$I,I$3,FALSE), "※5", ""))), "")</f>
        <v>3</v>
      </c>
    </row>
    <row r="34" spans="1:9" x14ac:dyDescent="0.55000000000000004">
      <c r="A34" s="12" t="s">
        <v>210</v>
      </c>
      <c r="B34" s="13">
        <f t="shared" si="0"/>
        <v>44398</v>
      </c>
      <c r="C34" s="30" t="s">
        <v>39</v>
      </c>
      <c r="D34" s="40">
        <f>IFERROR(INT(TRIM(SUBSTITUTE(VLOOKUP($A34&amp;"*",各都道府県の状況!$A:$I,D$3,FALSE), "※5", ""))), "")</f>
        <v>2759</v>
      </c>
      <c r="E34" s="40">
        <f>IFERROR(INT(TRIM(SUBSTITUTE(VLOOKUP($A34&amp;"*",各都道府県の状況!$A:$I,E$3,FALSE), "※5", ""))), "")</f>
        <v>43238</v>
      </c>
      <c r="F34" s="40">
        <f>IFERROR(INT(TRIM(SUBSTITUTE(VLOOKUP($A34&amp;"*",各都道府県の状況!$A:$I,F$3,FALSE), "※5", ""))), "")</f>
        <v>2606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44</v>
      </c>
      <c r="I34" s="40">
        <f>IFERROR(INT(TRIM(SUBSTITUTE(VLOOKUP($A34&amp;"*",各都道府県の状況!$A:$I,I$3,FALSE), "※5", ""))), "")</f>
        <v>0</v>
      </c>
    </row>
    <row r="35" spans="1:9" x14ac:dyDescent="0.55000000000000004">
      <c r="A35" s="12" t="s">
        <v>211</v>
      </c>
      <c r="B35" s="13">
        <f t="shared" si="0"/>
        <v>44398</v>
      </c>
      <c r="C35" s="30" t="s">
        <v>40</v>
      </c>
      <c r="D35" s="40">
        <f>IFERROR(INT(TRIM(SUBSTITUTE(VLOOKUP($A35&amp;"*",各都道府県の状況!$A:$I,D$3,FALSE), "※5", ""))), "")</f>
        <v>615</v>
      </c>
      <c r="E35" s="40">
        <f>IFERROR(INT(TRIM(SUBSTITUTE(VLOOKUP($A35&amp;"*",各都道府県の状況!$A:$I,E$3,FALSE), "※5", ""))), "")</f>
        <v>92339</v>
      </c>
      <c r="F35" s="40">
        <f>IFERROR(INT(TRIM(SUBSTITUTE(VLOOKUP($A35&amp;"*",各都道府県の状況!$A:$I,F$3,FALSE), "※5", ""))), "")</f>
        <v>478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105</v>
      </c>
      <c r="I35" s="40">
        <f>IFERROR(INT(TRIM(SUBSTITUTE(VLOOKUP($A35&amp;"*",各都道府県の状況!$A:$I,I$3,FALSE), "※5", ""))), "")</f>
        <v>1</v>
      </c>
    </row>
    <row r="36" spans="1:9" x14ac:dyDescent="0.55000000000000004">
      <c r="A36" s="12" t="s">
        <v>212</v>
      </c>
      <c r="B36" s="13">
        <f t="shared" si="0"/>
        <v>44398</v>
      </c>
      <c r="C36" s="30" t="s">
        <v>41</v>
      </c>
      <c r="D36" s="40">
        <f>IFERROR(INT(TRIM(SUBSTITUTE(VLOOKUP($A36&amp;"*",各都道府県の状況!$A:$I,D$3,FALSE), "※5", ""))), "")</f>
        <v>625</v>
      </c>
      <c r="E36" s="40">
        <f>IFERROR(INT(TRIM(SUBSTITUTE(VLOOKUP($A36&amp;"*",各都道府県の状況!$A:$I,E$3,FALSE), "※5", ""))), "")</f>
        <v>32936</v>
      </c>
      <c r="F36" s="40">
        <f>IFERROR(INT(TRIM(SUBSTITUTE(VLOOKUP($A36&amp;"*",各都道府県の状況!$A:$I,F$3,FALSE), "※5", ""))), "")</f>
        <v>574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49</v>
      </c>
      <c r="I36" s="40">
        <f>IFERROR(INT(TRIM(SUBSTITUTE(VLOOKUP($A36&amp;"*",各都道府県の状況!$A:$I,I$3,FALSE), "※5", ""))), "")</f>
        <v>0</v>
      </c>
    </row>
    <row r="37" spans="1:9" x14ac:dyDescent="0.55000000000000004">
      <c r="A37" s="12" t="s">
        <v>213</v>
      </c>
      <c r="B37" s="13">
        <f t="shared" si="0"/>
        <v>44398</v>
      </c>
      <c r="C37" s="30" t="s">
        <v>42</v>
      </c>
      <c r="D37" s="40">
        <f>IFERROR(INT(TRIM(SUBSTITUTE(VLOOKUP($A37&amp;"*",各都道府県の状況!$A:$I,D$3,FALSE), "※5", ""))), "")</f>
        <v>7749</v>
      </c>
      <c r="E37" s="40">
        <f>IFERROR(INT(TRIM(SUBSTITUTE(VLOOKUP($A37&amp;"*",各都道府県の状況!$A:$I,E$3,FALSE), "※5", ""))), "")</f>
        <v>174589</v>
      </c>
      <c r="F37" s="40">
        <f>IFERROR(INT(TRIM(SUBSTITUTE(VLOOKUP($A37&amp;"*",各都道府県の状況!$A:$I,F$3,FALSE), "※5", ""))), "")</f>
        <v>7472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39</v>
      </c>
      <c r="I37" s="40">
        <f>IFERROR(INT(TRIM(SUBSTITUTE(VLOOKUP($A37&amp;"*",各都道府県の状況!$A:$I,I$3,FALSE), "※5", ""))), "")</f>
        <v>1</v>
      </c>
    </row>
    <row r="38" spans="1:9" x14ac:dyDescent="0.55000000000000004">
      <c r="A38" s="12" t="s">
        <v>214</v>
      </c>
      <c r="B38" s="13">
        <f t="shared" si="0"/>
        <v>44398</v>
      </c>
      <c r="C38" s="30" t="s">
        <v>43</v>
      </c>
      <c r="D38" s="40">
        <f>IFERROR(INT(TRIM(SUBSTITUTE(VLOOKUP($A38&amp;"*",各都道府県の状況!$A:$I,D$3,FALSE), "※5", ""))), "")</f>
        <v>11701</v>
      </c>
      <c r="E38" s="40">
        <f>IFERROR(INT(TRIM(SUBSTITUTE(VLOOKUP($A38&amp;"*",各都道府県の状況!$A:$I,E$3,FALSE), "※5", ""))), "")</f>
        <v>576388</v>
      </c>
      <c r="F38" s="40">
        <f>IFERROR(INT(TRIM(SUBSTITUTE(VLOOKUP($A38&amp;"*",各都道府県の状況!$A:$I,F$3,FALSE), "※5", ""))), "")</f>
        <v>11409</v>
      </c>
      <c r="G38" s="40">
        <f>IFERROR(INT(TRIM(SUBSTITUTE(VLOOKUP($A38&amp;"*",各都道府県の状況!$A:$I,G$3,FALSE), "※5", ""))), "")</f>
        <v>178</v>
      </c>
      <c r="H38" s="40">
        <f>IFERROR(INT(TRIM(SUBSTITUTE(VLOOKUP($A38&amp;"*",各都道府県の状況!$A:$I,H$3,FALSE), "※5", ""))), "")</f>
        <v>98</v>
      </c>
      <c r="I38" s="40">
        <f>IFERROR(INT(TRIM(SUBSTITUTE(VLOOKUP($A38&amp;"*",各都道府県の状況!$A:$I,I$3,FALSE), "※5", ""))), "")</f>
        <v>4</v>
      </c>
    </row>
    <row r="39" spans="1:9" x14ac:dyDescent="0.55000000000000004">
      <c r="A39" s="12" t="s">
        <v>215</v>
      </c>
      <c r="B39" s="13">
        <f t="shared" si="0"/>
        <v>44398</v>
      </c>
      <c r="C39" s="30" t="s">
        <v>44</v>
      </c>
      <c r="D39" s="40">
        <f>IFERROR(INT(TRIM(SUBSTITUTE(VLOOKUP($A39&amp;"*",各都道府県の状況!$A:$I,D$3,FALSE), "※5", ""))), "")</f>
        <v>3200</v>
      </c>
      <c r="E39" s="40">
        <f>IFERROR(INT(TRIM(SUBSTITUTE(VLOOKUP($A39&amp;"*",各都道府県の状況!$A:$I,E$3,FALSE), "※5", ""))), "")</f>
        <v>128696</v>
      </c>
      <c r="F39" s="40">
        <f>IFERROR(INT(TRIM(SUBSTITUTE(VLOOKUP($A39&amp;"*",各都道府県の状況!$A:$I,F$3,FALSE), "※5", ""))), "")</f>
        <v>3082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38</v>
      </c>
      <c r="I39" s="40">
        <f>IFERROR(INT(TRIM(SUBSTITUTE(VLOOKUP($A39&amp;"*",各都道府県の状況!$A:$I,I$3,FALSE), "※5", ""))), "")</f>
        <v>1</v>
      </c>
    </row>
    <row r="40" spans="1:9" x14ac:dyDescent="0.55000000000000004">
      <c r="A40" s="12" t="s">
        <v>216</v>
      </c>
      <c r="B40" s="13">
        <f t="shared" si="0"/>
        <v>44398</v>
      </c>
      <c r="C40" s="30" t="s">
        <v>45</v>
      </c>
      <c r="D40" s="40">
        <f>IFERROR(INT(TRIM(SUBSTITUTE(VLOOKUP($A40&amp;"*",各都道府県の状況!$A:$I,D$3,FALSE), "※5", ""))), "")</f>
        <v>1716</v>
      </c>
      <c r="E40" s="40">
        <f>IFERROR(INT(TRIM(SUBSTITUTE(VLOOKUP($A40&amp;"*",各都道府県の状況!$A:$I,E$3,FALSE), "※5", ""))), "")</f>
        <v>69304</v>
      </c>
      <c r="F40" s="40">
        <f>IFERROR(INT(TRIM(SUBSTITUTE(VLOOKUP($A40&amp;"*",各都道府県の状況!$A:$I,F$3,FALSE), "※5", ""))), "")</f>
        <v>1605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48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44398</v>
      </c>
      <c r="C41" s="30" t="s">
        <v>46</v>
      </c>
      <c r="D41" s="40">
        <f>IFERROR(INT(TRIM(SUBSTITUTE(VLOOKUP($A41&amp;"*",各都道府県の状況!$A:$I,D$3,FALSE), "※5", ""))), "")</f>
        <v>2144</v>
      </c>
      <c r="E41" s="40">
        <f>IFERROR(INT(TRIM(SUBSTITUTE(VLOOKUP($A41&amp;"*",各都道府県の状況!$A:$I,E$3,FALSE), "※5", ""))), "")</f>
        <v>91352</v>
      </c>
      <c r="F41" s="40">
        <f>IFERROR(INT(TRIM(SUBSTITUTE(VLOOKUP($A41&amp;"*",各都道府県の状況!$A:$I,F$3,FALSE), "※5", ""))), "")</f>
        <v>2090</v>
      </c>
      <c r="G41" s="40">
        <f>IFERROR(INT(TRIM(SUBSTITUTE(VLOOKUP($A41&amp;"*",各都道府県の状況!$A:$I,G$3,FALSE), "※5", ""))), "")</f>
        <v>31</v>
      </c>
      <c r="H41" s="40">
        <f>IFERROR(INT(TRIM(SUBSTITUTE(VLOOKUP($A41&amp;"*",各都道府県の状況!$A:$I,H$3,FALSE), "※5", ""))), "")</f>
        <v>28</v>
      </c>
      <c r="I41" s="40">
        <f>IFERROR(INT(TRIM(SUBSTITUTE(VLOOKUP($A41&amp;"*",各都道府県の状況!$A:$I,I$3,FALSE), "※5", ""))), "")</f>
        <v>0</v>
      </c>
    </row>
    <row r="42" spans="1:9" x14ac:dyDescent="0.55000000000000004">
      <c r="A42" s="12" t="s">
        <v>218</v>
      </c>
      <c r="B42" s="13">
        <f t="shared" si="0"/>
        <v>44398</v>
      </c>
      <c r="C42" s="30" t="s">
        <v>47</v>
      </c>
      <c r="D42" s="40">
        <f>IFERROR(INT(TRIM(SUBSTITUTE(VLOOKUP($A42&amp;"*",各都道府県の状況!$A:$I,D$3,FALSE), "※5", ""))), "")</f>
        <v>2808</v>
      </c>
      <c r="E42" s="40">
        <f>IFERROR(INT(TRIM(SUBSTITUTE(VLOOKUP($A42&amp;"*",各都道府県の状況!$A:$I,E$3,FALSE), "※5", ""))), "")</f>
        <v>100903</v>
      </c>
      <c r="F42" s="40">
        <f>IFERROR(INT(TRIM(SUBSTITUTE(VLOOKUP($A42&amp;"*",各都道府県の状況!$A:$I,F$3,FALSE), "※5", ""))), "")</f>
        <v>2682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51</v>
      </c>
      <c r="I42" s="40">
        <f>IFERROR(INT(TRIM(SUBSTITUTE(VLOOKUP($A42&amp;"*",各都道府県の状況!$A:$I,I$3,FALSE), "※5", ""))), "")</f>
        <v>2</v>
      </c>
    </row>
    <row r="43" spans="1:9" x14ac:dyDescent="0.55000000000000004">
      <c r="A43" s="12" t="s">
        <v>219</v>
      </c>
      <c r="B43" s="13">
        <f t="shared" si="0"/>
        <v>44398</v>
      </c>
      <c r="C43" s="30" t="s">
        <v>48</v>
      </c>
      <c r="D43" s="40">
        <f>IFERROR(INT(TRIM(SUBSTITUTE(VLOOKUP($A43&amp;"*",各都道府県の状況!$A:$I,D$3,FALSE), "※5", ""))), "")</f>
        <v>1973</v>
      </c>
      <c r="E43" s="40">
        <f>IFERROR(INT(TRIM(SUBSTITUTE(VLOOKUP($A43&amp;"*",各都道府県の状況!$A:$I,E$3,FALSE), "※5", ""))), "")</f>
        <v>60540</v>
      </c>
      <c r="F43" s="40">
        <f>IFERROR(INT(TRIM(SUBSTITUTE(VLOOKUP($A43&amp;"*",各都道府県の状況!$A:$I,F$3,FALSE), "※5", ""))), "")</f>
        <v>1873</v>
      </c>
      <c r="G43" s="40">
        <f>IFERROR(INT(TRIM(SUBSTITUTE(VLOOKUP($A43&amp;"*",各都道府県の状況!$A:$I,G$3,FALSE), "※5", ""))), "")</f>
        <v>29</v>
      </c>
      <c r="H43" s="40">
        <f>IFERROR(INT(TRIM(SUBSTITUTE(VLOOKUP($A43&amp;"*",各都道府県の状況!$A:$I,H$3,FALSE), "※5", ""))), "")</f>
        <v>71</v>
      </c>
      <c r="I43" s="40">
        <f>IFERROR(INT(TRIM(SUBSTITUTE(VLOOKUP($A43&amp;"*",各都道府県の状況!$A:$I,I$3,FALSE), "※5", ""))), "")</f>
        <v>1</v>
      </c>
    </row>
    <row r="44" spans="1:9" x14ac:dyDescent="0.55000000000000004">
      <c r="A44" s="12" t="s">
        <v>220</v>
      </c>
      <c r="B44" s="13">
        <f t="shared" si="0"/>
        <v>44398</v>
      </c>
      <c r="C44" s="30" t="s">
        <v>49</v>
      </c>
      <c r="D44" s="40">
        <f>IFERROR(INT(TRIM(SUBSTITUTE(VLOOKUP($A44&amp;"*",各都道府県の状況!$A:$I,D$3,FALSE), "※5", ""))), "")</f>
        <v>36658</v>
      </c>
      <c r="E44" s="40">
        <f>IFERROR(INT(TRIM(SUBSTITUTE(VLOOKUP($A44&amp;"*",各都道府県の状況!$A:$I,E$3,FALSE), "※5", ""))), "")</f>
        <v>885726</v>
      </c>
      <c r="F44" s="40">
        <f>IFERROR(INT(TRIM(SUBSTITUTE(VLOOKUP($A44&amp;"*",各都道府県の状況!$A:$I,F$3,FALSE), "※5", ""))), "")</f>
        <v>35345</v>
      </c>
      <c r="G44" s="40">
        <f>IFERROR(INT(TRIM(SUBSTITUTE(VLOOKUP($A44&amp;"*",各都道府県の状況!$A:$I,G$3,FALSE), "※5", ""))), "")</f>
        <v>528</v>
      </c>
      <c r="H44" s="40">
        <f>IFERROR(INT(TRIM(SUBSTITUTE(VLOOKUP($A44&amp;"*",各都道府県の状況!$A:$I,H$3,FALSE), "※5", ""))), "")</f>
        <v>649</v>
      </c>
      <c r="I44" s="40">
        <f>IFERROR(INT(TRIM(SUBSTITUTE(VLOOKUP($A44&amp;"*",各都道府県の状況!$A:$I,I$3,FALSE), "※5", ""))), "")</f>
        <v>8</v>
      </c>
    </row>
    <row r="45" spans="1:9" x14ac:dyDescent="0.55000000000000004">
      <c r="A45" s="12" t="s">
        <v>221</v>
      </c>
      <c r="B45" s="13">
        <f t="shared" si="0"/>
        <v>44398</v>
      </c>
      <c r="C45" s="30" t="s">
        <v>50</v>
      </c>
      <c r="D45" s="40">
        <f>IFERROR(INT(TRIM(SUBSTITUTE(VLOOKUP($A45&amp;"*",各都道府県の状況!$A:$I,D$3,FALSE), "※5", ""))), "")</f>
        <v>2621</v>
      </c>
      <c r="E45" s="40">
        <f>IFERROR(INT(TRIM(SUBSTITUTE(VLOOKUP($A45&amp;"*",各都道府県の状況!$A:$I,E$3,FALSE), "※5", ""))), "")</f>
        <v>61130</v>
      </c>
      <c r="F45" s="40">
        <f>IFERROR(INT(TRIM(SUBSTITUTE(VLOOKUP($A45&amp;"*",各都道府県の状況!$A:$I,F$3,FALSE), "※5", ""))), "")</f>
        <v>2583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43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44398</v>
      </c>
      <c r="C46" s="30" t="s">
        <v>51</v>
      </c>
      <c r="D46" s="40">
        <f>IFERROR(INT(TRIM(SUBSTITUTE(VLOOKUP($A46&amp;"*",各都道府県の状況!$A:$I,D$3,FALSE), "※5", ""))), "")</f>
        <v>3299</v>
      </c>
      <c r="E46" s="40">
        <f>IFERROR(INT(TRIM(SUBSTITUTE(VLOOKUP($A46&amp;"*",各都道府県の状況!$A:$I,E$3,FALSE), "※5", ""))), "")</f>
        <v>132577</v>
      </c>
      <c r="F46" s="40">
        <f>IFERROR(INT(TRIM(SUBSTITUTE(VLOOKUP($A46&amp;"*",各都道府県の状況!$A:$I,F$3,FALSE), "※5", ""))), "")</f>
        <v>3155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77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44398</v>
      </c>
      <c r="C47" s="30" t="s">
        <v>52</v>
      </c>
      <c r="D47" s="40">
        <f>IFERROR(INT(TRIM(SUBSTITUTE(VLOOKUP($A47&amp;"*",各都道府県の状況!$A:$I,D$3,FALSE), "※5", ""))), "")</f>
        <v>6549</v>
      </c>
      <c r="E47" s="40">
        <f>IFERROR(INT(TRIM(SUBSTITUTE(VLOOKUP($A47&amp;"*",各都道府県の状況!$A:$I,E$3,FALSE), "※5", ""))), "")</f>
        <v>82983</v>
      </c>
      <c r="F47" s="40">
        <f>IFERROR(INT(TRIM(SUBSTITUTE(VLOOKUP($A47&amp;"*",各都道府県の状況!$A:$I,F$3,FALSE), "※5", ""))), "")</f>
        <v>6380</v>
      </c>
      <c r="G47" s="40">
        <f>IFERROR(INT(TRIM(SUBSTITUTE(VLOOKUP($A47&amp;"*",各都道府県の状況!$A:$I,G$3,FALSE), "※5", ""))), "")</f>
        <v>121</v>
      </c>
      <c r="H47" s="40">
        <f>IFERROR(INT(TRIM(SUBSTITUTE(VLOOKUP($A47&amp;"*",各都道府県の状況!$A:$I,H$3,FALSE), "※5", ""))), "")</f>
        <v>48</v>
      </c>
      <c r="I47" s="40">
        <f>IFERROR(INT(TRIM(SUBSTITUTE(VLOOKUP($A47&amp;"*",各都道府県の状況!$A:$I,I$3,FALSE), "※5", ""))), "")</f>
        <v>0</v>
      </c>
    </row>
    <row r="48" spans="1:9" x14ac:dyDescent="0.55000000000000004">
      <c r="A48" s="12" t="s">
        <v>224</v>
      </c>
      <c r="B48" s="13">
        <f t="shared" si="0"/>
        <v>44398</v>
      </c>
      <c r="C48" s="30" t="s">
        <v>53</v>
      </c>
      <c r="D48" s="40">
        <f>IFERROR(INT(TRIM(SUBSTITUTE(VLOOKUP($A48&amp;"*",各都道府県の状況!$A:$I,D$3,FALSE), "※5", ""))), "")</f>
        <v>3543</v>
      </c>
      <c r="E48" s="40">
        <f>IFERROR(INT(TRIM(SUBSTITUTE(VLOOKUP($A48&amp;"*",各都道府県の状況!$A:$I,E$3,FALSE), "※5", ""))), "")</f>
        <v>180339</v>
      </c>
      <c r="F48" s="40">
        <f>IFERROR(INT(TRIM(SUBSTITUTE(VLOOKUP($A48&amp;"*",各都道府県の状況!$A:$I,F$3,FALSE), "※5", ""))), "")</f>
        <v>3438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41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44398</v>
      </c>
      <c r="C49" s="30" t="s">
        <v>54</v>
      </c>
      <c r="D49" s="40">
        <f>IFERROR(INT(TRIM(SUBSTITUTE(VLOOKUP($A49&amp;"*",各都道府県の状況!$A:$I,D$3,FALSE), "※5", ""))), "")</f>
        <v>3139</v>
      </c>
      <c r="E49" s="40">
        <f>IFERROR(INT(TRIM(SUBSTITUTE(VLOOKUP($A49&amp;"*",各都道府県の状況!$A:$I,E$3,FALSE), "※5", ""))), "")</f>
        <v>45086</v>
      </c>
      <c r="F49" s="40">
        <f>IFERROR(INT(TRIM(SUBSTITUTE(VLOOKUP($A49&amp;"*",各都道府県の状況!$A:$I,F$3,FALSE), "※5", ""))), "")</f>
        <v>3073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28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44398</v>
      </c>
      <c r="C50" s="30" t="s">
        <v>55</v>
      </c>
      <c r="D50" s="40">
        <f>IFERROR(INT(TRIM(SUBSTITUTE(VLOOKUP($A50&amp;"*",各都道府県の状況!$A:$I,D$3,FALSE), "※5", ""))), "")</f>
        <v>3789</v>
      </c>
      <c r="E50" s="40">
        <f>IFERROR(INT(TRIM(SUBSTITUTE(VLOOKUP($A50&amp;"*",各都道府県の状況!$A:$I,E$3,FALSE), "※5", ""))), "")</f>
        <v>115510</v>
      </c>
      <c r="F50" s="40">
        <f>IFERROR(INT(TRIM(SUBSTITUTE(VLOOKUP($A50&amp;"*",各都道府県の状況!$A:$I,F$3,FALSE), "※5", ""))), "")</f>
        <v>3733</v>
      </c>
      <c r="G50" s="40">
        <f>IFERROR(INT(TRIM(SUBSTITUTE(VLOOKUP($A50&amp;"*",各都道府県の状況!$A:$I,G$3,FALSE), "※5", ""))), "")</f>
        <v>39</v>
      </c>
      <c r="H50" s="40">
        <f>IFERROR(INT(TRIM(SUBSTITUTE(VLOOKUP($A50&amp;"*",各都道府県の状況!$A:$I,H$3,FALSE), "※5", ""))), "")</f>
        <v>51</v>
      </c>
      <c r="I50" s="40">
        <f>IFERROR(INT(TRIM(SUBSTITUTE(VLOOKUP($A50&amp;"*",各都道府県の状況!$A:$I,I$3,FALSE), "※5", ""))), "")</f>
        <v>0</v>
      </c>
    </row>
    <row r="51" spans="1:9" x14ac:dyDescent="0.55000000000000004">
      <c r="A51" s="12" t="s">
        <v>227</v>
      </c>
      <c r="B51" s="13">
        <f t="shared" si="0"/>
        <v>44398</v>
      </c>
      <c r="C51" s="30" t="s">
        <v>56</v>
      </c>
      <c r="D51" s="40">
        <f>IFERROR(INT(TRIM(SUBSTITUTE(VLOOKUP($A51&amp;"*",各都道府県の状況!$A:$I,D$3,FALSE), "※5", ""))), "")</f>
        <v>22170</v>
      </c>
      <c r="E51" s="40">
        <f>IFERROR(INT(TRIM(SUBSTITUTE(VLOOKUP($A51&amp;"*",各都道府県の状況!$A:$I,E$3,FALSE), "※5", ""))), "")</f>
        <v>271697</v>
      </c>
      <c r="F51" s="40">
        <f>IFERROR(INT(TRIM(SUBSTITUTE(VLOOKUP($A51&amp;"*",各都道府県の状況!$A:$I,F$3,FALSE), "※5", ""))), "")</f>
        <v>21088</v>
      </c>
      <c r="G51" s="40">
        <f>IFERROR(INT(TRIM(SUBSTITUTE(VLOOKUP($A51&amp;"*",各都道府県の状況!$A:$I,G$3,FALSE), "※5", ""))), "")</f>
        <v>224</v>
      </c>
      <c r="H51" s="40">
        <f>IFERROR(INT(TRIM(SUBSTITUTE(VLOOKUP($A51&amp;"*",各都道府県の状況!$A:$I,H$3,FALSE), "※5", ""))), "")</f>
        <v>834</v>
      </c>
      <c r="I51" s="40">
        <f>IFERROR(INT(TRIM(SUBSTITUTE(VLOOKUP($A51&amp;"*",各都道府県の状況!$A:$I,I$3,FALSE), "※5", ""))), "")</f>
        <v>37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117" activePane="bottomLeft" state="frozen"/>
      <selection pane="bottomLeft" sqref="A1:O1"/>
    </sheetView>
  </sheetViews>
  <sheetFormatPr defaultRowHeight="18" x14ac:dyDescent="0.55000000000000004"/>
  <cols>
    <col min="1" max="1" width="11.08203125" style="83" bestFit="1" customWidth="1"/>
    <col min="2" max="2" width="7.5" style="57" bestFit="1" customWidth="1"/>
    <col min="3" max="7" width="8.6640625" style="58"/>
    <col min="8" max="9" width="8.6640625" style="50"/>
    <col min="10" max="10" width="8.6640625" style="71"/>
    <col min="11" max="11" width="8.6640625" style="50"/>
    <col min="12" max="12" width="8.6640625" style="71"/>
    <col min="13" max="13" width="8.6640625" style="54"/>
    <col min="14" max="14" width="9.1640625" style="50" bestFit="1" customWidth="1"/>
    <col min="15" max="16384" width="8.6640625" style="50"/>
  </cols>
  <sheetData>
    <row r="1" spans="1:15" s="74" customFormat="1" x14ac:dyDescent="0.55000000000000004">
      <c r="A1" s="119" t="s">
        <v>292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</row>
    <row r="2" spans="1:15" x14ac:dyDescent="0.55000000000000004">
      <c r="A2" s="121" t="s">
        <v>319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M2" s="113" t="s">
        <v>318</v>
      </c>
      <c r="N2" s="113"/>
      <c r="O2" s="113"/>
    </row>
    <row r="3" spans="1:15" x14ac:dyDescent="0.55000000000000004">
      <c r="A3" s="120" t="s">
        <v>312</v>
      </c>
      <c r="B3" s="120"/>
      <c r="C3" s="120"/>
      <c r="D3" s="120"/>
      <c r="E3" s="120"/>
      <c r="F3" s="120"/>
      <c r="G3" s="72"/>
      <c r="H3" s="122" t="s">
        <v>317</v>
      </c>
      <c r="I3" s="122"/>
      <c r="J3" s="122"/>
      <c r="K3" s="122"/>
      <c r="L3" s="122"/>
      <c r="M3" s="113" t="s">
        <v>287</v>
      </c>
      <c r="N3" s="113"/>
      <c r="O3" s="113"/>
    </row>
    <row r="4" spans="1:15" s="74" customFormat="1" x14ac:dyDescent="0.55000000000000004">
      <c r="A4" s="80"/>
      <c r="B4" s="75">
        <v>2</v>
      </c>
      <c r="C4" s="75">
        <v>3</v>
      </c>
      <c r="D4" s="75">
        <v>4</v>
      </c>
      <c r="E4" s="75">
        <v>5</v>
      </c>
      <c r="F4" s="75">
        <v>6</v>
      </c>
      <c r="G4" s="75">
        <v>7</v>
      </c>
      <c r="H4" s="75">
        <v>3</v>
      </c>
      <c r="I4" s="75">
        <v>4</v>
      </c>
      <c r="J4" s="75">
        <v>5</v>
      </c>
      <c r="K4" s="75">
        <v>6</v>
      </c>
      <c r="L4" s="73">
        <v>7</v>
      </c>
      <c r="M4" s="113"/>
      <c r="N4" s="113"/>
      <c r="O4" s="113"/>
    </row>
    <row r="5" spans="1:15" s="74" customFormat="1" x14ac:dyDescent="0.55000000000000004">
      <c r="A5" s="80"/>
      <c r="B5" s="75"/>
      <c r="C5" s="75"/>
      <c r="D5" s="118" t="s">
        <v>282</v>
      </c>
      <c r="E5" s="118"/>
      <c r="F5" s="118" t="s">
        <v>314</v>
      </c>
      <c r="G5" s="118"/>
      <c r="H5" s="75"/>
      <c r="I5" s="118" t="s">
        <v>282</v>
      </c>
      <c r="J5" s="118"/>
      <c r="K5" s="118" t="s">
        <v>314</v>
      </c>
      <c r="L5" s="118"/>
    </row>
    <row r="6" spans="1:15" x14ac:dyDescent="0.55000000000000004">
      <c r="A6" s="81" t="s">
        <v>290</v>
      </c>
      <c r="B6" s="86" t="s">
        <v>289</v>
      </c>
      <c r="C6" s="84" t="s">
        <v>313</v>
      </c>
      <c r="D6" s="77" t="s">
        <v>315</v>
      </c>
      <c r="E6" s="77" t="s">
        <v>316</v>
      </c>
      <c r="F6" s="77" t="s">
        <v>315</v>
      </c>
      <c r="G6" s="77" t="s">
        <v>316</v>
      </c>
      <c r="H6" s="89" t="s">
        <v>287</v>
      </c>
      <c r="I6" s="77" t="s">
        <v>315</v>
      </c>
      <c r="J6" s="77" t="s">
        <v>316</v>
      </c>
      <c r="K6" s="77" t="s">
        <v>315</v>
      </c>
      <c r="L6" s="77" t="s">
        <v>316</v>
      </c>
      <c r="M6" s="87" t="s">
        <v>290</v>
      </c>
      <c r="N6" s="88" t="s">
        <v>282</v>
      </c>
      <c r="O6" s="88" t="s">
        <v>283</v>
      </c>
    </row>
    <row r="7" spans="1:15" x14ac:dyDescent="0.55000000000000004">
      <c r="A7" s="82">
        <v>44298</v>
      </c>
      <c r="B7" s="51" t="str">
        <f>IFERROR(VLOOKUP($A7, ワクチン医療従事者等!$A:$J, $B$4, FALSE), TEXT(A7, "aaa"))</f>
        <v>(月)</v>
      </c>
      <c r="C7" s="51">
        <f>IFERROR(VLOOKUP($A7, ワクチン医療従事者等!$A:$J, $C$4, FALSE), 0)</f>
        <v>96936</v>
      </c>
      <c r="D7" s="51">
        <f>IFERROR(VLOOKUP($A7, ワクチン医療従事者等!$A:$J, $D$4, FALSE), 0)</f>
        <v>26850</v>
      </c>
      <c r="E7" s="51">
        <f>IFERROR(VLOOKUP($A7, ワクチン医療従事者等!$A:$J, $E$4, FALSE), 0)</f>
        <v>0</v>
      </c>
      <c r="F7" s="51">
        <f>IFERROR(VLOOKUP($A7, ワクチン医療従事者等!$A:$J, $F$4, FALSE), 0)</f>
        <v>70086</v>
      </c>
      <c r="G7" s="51">
        <f>IFERROR(VLOOKUP($A7, ワクチン医療従事者等!$A:$J, $G$4, FALSE), 0)</f>
        <v>0</v>
      </c>
      <c r="H7" s="52">
        <f>IFERROR(VLOOKUP($A7, ワクチン一般接種!$A:$G, H$4, FALSE), 0)</f>
        <v>4857</v>
      </c>
      <c r="I7" s="52">
        <f>IFERROR(VLOOKUP($A7, ワクチン一般接種!$A:$G, I$4, FALSE), 0)</f>
        <v>4857</v>
      </c>
      <c r="J7" s="52">
        <f>IFERROR(VLOOKUP($A7, ワクチン一般接種!$A:$G, J$4, FALSE), 0)</f>
        <v>0</v>
      </c>
      <c r="K7" s="52">
        <f>IFERROR(VLOOKUP($A7, ワクチン一般接種!$A:$G, K$4, FALSE), 0)</f>
        <v>0</v>
      </c>
      <c r="L7" s="85">
        <f>IFERROR(VLOOKUP($A7, ワクチン一般接種!$A:$G, L$4, FALSE), 0)</f>
        <v>0</v>
      </c>
      <c r="M7" s="102">
        <f>A7</f>
        <v>44298</v>
      </c>
      <c r="N7" s="53">
        <f>IF($A7="","",IF(D7+E7+I7+J7=0, "", D7+E7+I7+J7))</f>
        <v>31707</v>
      </c>
      <c r="O7" s="53">
        <f>IF($A7="", "", IF(F7+G7+K7+L7=0, "", F7+G7+K7+L7))</f>
        <v>70086</v>
      </c>
    </row>
    <row r="8" spans="1:15" x14ac:dyDescent="0.55000000000000004">
      <c r="A8" s="82">
        <v>44299</v>
      </c>
      <c r="B8" s="51" t="str">
        <f>IFERROR(VLOOKUP($A8, ワクチン医療従事者等!$A:$J, $B$4, FALSE), TEXT(A8, "aaa"))</f>
        <v>(火)</v>
      </c>
      <c r="C8" s="51">
        <f>IFERROR(VLOOKUP($A8, ワクチン医療従事者等!$A:$J, $C$4, FALSE), 0)</f>
        <v>53986</v>
      </c>
      <c r="D8" s="51">
        <f>IFERROR(VLOOKUP($A8, ワクチン医療従事者等!$A:$J, $D$4, FALSE), 0)</f>
        <v>13896</v>
      </c>
      <c r="E8" s="51">
        <f>IFERROR(VLOOKUP($A8, ワクチン医療従事者等!$A:$J, $E$4, FALSE), 0)</f>
        <v>0</v>
      </c>
      <c r="F8" s="51">
        <f>IFERROR(VLOOKUP($A8, ワクチン医療従事者等!$A:$J, $F$4, FALSE), 0)</f>
        <v>40090</v>
      </c>
      <c r="G8" s="51">
        <f>IFERROR(VLOOKUP($A8, ワクチン医療従事者等!$A:$J, $G$4, FALSE), 0)</f>
        <v>0</v>
      </c>
      <c r="H8" s="52">
        <f>IFERROR(VLOOKUP($A8, ワクチン一般接種!$A:$G, H$4, FALSE), 0)</f>
        <v>4296</v>
      </c>
      <c r="I8" s="52">
        <f>IFERROR(VLOOKUP($A8, ワクチン一般接種!$A:$G, I$4, FALSE), 0)</f>
        <v>4296</v>
      </c>
      <c r="J8" s="52">
        <f>IFERROR(VLOOKUP($A8, ワクチン一般接種!$A:$G, J$4, FALSE), 0)</f>
        <v>0</v>
      </c>
      <c r="K8" s="52">
        <f>IFERROR(VLOOKUP($A8, ワクチン一般接種!$A:$G, K$4, FALSE), 0)</f>
        <v>0</v>
      </c>
      <c r="L8" s="52">
        <f>IFERROR(VLOOKUP($A8, ワクチン一般接種!$A:$G, L$4, FALSE), 0)</f>
        <v>0</v>
      </c>
      <c r="M8" s="102">
        <f t="shared" ref="M8:M71" si="0">A8</f>
        <v>44299</v>
      </c>
      <c r="N8" s="53">
        <f t="shared" ref="N8:N70" si="1">IF($A8="", "", D8+E8+I8+J8)</f>
        <v>18192</v>
      </c>
      <c r="O8" s="53">
        <f t="shared" ref="O8:O70" si="2">IF($A8="", "", F8+G8+K8+L8)</f>
        <v>40090</v>
      </c>
    </row>
    <row r="9" spans="1:15" x14ac:dyDescent="0.55000000000000004">
      <c r="A9" s="82">
        <v>44300</v>
      </c>
      <c r="B9" s="51" t="str">
        <f>IFERROR(VLOOKUP($A9, ワクチン医療従事者等!$A:$J, $B$4, FALSE), TEXT(A9, "aaa"))</f>
        <v>(水)</v>
      </c>
      <c r="C9" s="51">
        <f>IFERROR(VLOOKUP($A9, ワクチン医療従事者等!$A:$J, $C$4, FALSE), 0)</f>
        <v>50996</v>
      </c>
      <c r="D9" s="51">
        <f>IFERROR(VLOOKUP($A9, ワクチン医療従事者等!$A:$J, $D$4, FALSE), 0)</f>
        <v>9569</v>
      </c>
      <c r="E9" s="51">
        <f>IFERROR(VLOOKUP($A9, ワクチン医療従事者等!$A:$J, $E$4, FALSE), 0)</f>
        <v>0</v>
      </c>
      <c r="F9" s="51">
        <f>IFERROR(VLOOKUP($A9, ワクチン医療従事者等!$A:$J, $F$4, FALSE), 0)</f>
        <v>41427</v>
      </c>
      <c r="G9" s="51">
        <f>IFERROR(VLOOKUP($A9, ワクチン医療従事者等!$A:$J, $G$4, FALSE), 0)</f>
        <v>0</v>
      </c>
      <c r="H9" s="52">
        <f>IFERROR(VLOOKUP($A9, ワクチン一般接種!$A:$G, H$4, FALSE), 0)</f>
        <v>4955</v>
      </c>
      <c r="I9" s="52">
        <f>IFERROR(VLOOKUP($A9, ワクチン一般接種!$A:$G, I$4, FALSE), 0)</f>
        <v>4955</v>
      </c>
      <c r="J9" s="52">
        <f>IFERROR(VLOOKUP($A9, ワクチン一般接種!$A:$G, J$4, FALSE), 0)</f>
        <v>0</v>
      </c>
      <c r="K9" s="52">
        <f>IFERROR(VLOOKUP($A9, ワクチン一般接種!$A:$G, K$4, FALSE), 0)</f>
        <v>0</v>
      </c>
      <c r="L9" s="52">
        <f>IFERROR(VLOOKUP($A9, ワクチン一般接種!$A:$G, L$4, FALSE), 0)</f>
        <v>0</v>
      </c>
      <c r="M9" s="102">
        <f t="shared" si="0"/>
        <v>44300</v>
      </c>
      <c r="N9" s="53">
        <f t="shared" si="1"/>
        <v>14524</v>
      </c>
      <c r="O9" s="53">
        <f t="shared" si="2"/>
        <v>41427</v>
      </c>
    </row>
    <row r="10" spans="1:15" x14ac:dyDescent="0.55000000000000004">
      <c r="A10" s="82">
        <v>44301</v>
      </c>
      <c r="B10" s="51" t="str">
        <f>IFERROR(VLOOKUP($A10, ワクチン医療従事者等!$A:$J, $B$4, FALSE), TEXT(A10, "aaa"))</f>
        <v>(木)</v>
      </c>
      <c r="C10" s="51">
        <f>IFERROR(VLOOKUP($A10, ワクチン医療従事者等!$A:$J, $C$4, FALSE), 0)</f>
        <v>52620</v>
      </c>
      <c r="D10" s="51">
        <f>IFERROR(VLOOKUP($A10, ワクチン医療従事者等!$A:$J, $D$4, FALSE), 0)</f>
        <v>16637</v>
      </c>
      <c r="E10" s="51">
        <f>IFERROR(VLOOKUP($A10, ワクチン医療従事者等!$A:$J, $E$4, FALSE), 0)</f>
        <v>0</v>
      </c>
      <c r="F10" s="51">
        <f>IFERROR(VLOOKUP($A10, ワクチン医療従事者等!$A:$J, $F$4, FALSE), 0)</f>
        <v>35983</v>
      </c>
      <c r="G10" s="51">
        <f>IFERROR(VLOOKUP($A10, ワクチン医療従事者等!$A:$J, $G$4, FALSE), 0)</f>
        <v>0</v>
      </c>
      <c r="H10" s="52">
        <f>IFERROR(VLOOKUP($A10, ワクチン一般接種!$A:$G, H$4, FALSE), 0)</f>
        <v>9252</v>
      </c>
      <c r="I10" s="52">
        <f>IFERROR(VLOOKUP($A10, ワクチン一般接種!$A:$G, I$4, FALSE), 0)</f>
        <v>9252</v>
      </c>
      <c r="J10" s="52">
        <f>IFERROR(VLOOKUP($A10, ワクチン一般接種!$A:$G, J$4, FALSE), 0)</f>
        <v>0</v>
      </c>
      <c r="K10" s="52">
        <f>IFERROR(VLOOKUP($A10, ワクチン一般接種!$A:$G, K$4, FALSE), 0)</f>
        <v>0</v>
      </c>
      <c r="L10" s="52">
        <f>IFERROR(VLOOKUP($A10, ワクチン一般接種!$A:$G, L$4, FALSE), 0)</f>
        <v>0</v>
      </c>
      <c r="M10" s="102">
        <f t="shared" si="0"/>
        <v>44301</v>
      </c>
      <c r="N10" s="53">
        <f t="shared" si="1"/>
        <v>25889</v>
      </c>
      <c r="O10" s="53">
        <f t="shared" si="2"/>
        <v>35983</v>
      </c>
    </row>
    <row r="11" spans="1:15" x14ac:dyDescent="0.55000000000000004">
      <c r="A11" s="82">
        <v>44302</v>
      </c>
      <c r="B11" s="51" t="str">
        <f>IFERROR(VLOOKUP($A11, ワクチン医療従事者等!$A:$J, $B$4, FALSE), TEXT(A11, "aaa"))</f>
        <v>(金)</v>
      </c>
      <c r="C11" s="51">
        <f>IFERROR(VLOOKUP($A11, ワクチン医療従事者等!$A:$J, $C$4, FALSE), 0)</f>
        <v>69687</v>
      </c>
      <c r="D11" s="51">
        <f>IFERROR(VLOOKUP($A11, ワクチン医療従事者等!$A:$J, $D$4, FALSE), 0)</f>
        <v>29696</v>
      </c>
      <c r="E11" s="51">
        <f>IFERROR(VLOOKUP($A11, ワクチン医療従事者等!$A:$J, $E$4, FALSE), 0)</f>
        <v>0</v>
      </c>
      <c r="F11" s="51">
        <f>IFERROR(VLOOKUP($A11, ワクチン医療従事者等!$A:$J, $F$4, FALSE), 0)</f>
        <v>39991</v>
      </c>
      <c r="G11" s="51">
        <f>IFERROR(VLOOKUP($A11, ワクチン医療従事者等!$A:$J, $G$4, FALSE), 0)</f>
        <v>0</v>
      </c>
      <c r="H11" s="52">
        <f>IFERROR(VLOOKUP($A11, ワクチン一般接種!$A:$G, H$4, FALSE), 0)</f>
        <v>11445</v>
      </c>
      <c r="I11" s="52">
        <f>IFERROR(VLOOKUP($A11, ワクチン一般接種!$A:$G, I$4, FALSE), 0)</f>
        <v>11445</v>
      </c>
      <c r="J11" s="52">
        <f>IFERROR(VLOOKUP($A11, ワクチン一般接種!$A:$G, J$4, FALSE), 0)</f>
        <v>0</v>
      </c>
      <c r="K11" s="52">
        <f>IFERROR(VLOOKUP($A11, ワクチン一般接種!$A:$G, K$4, FALSE), 0)</f>
        <v>0</v>
      </c>
      <c r="L11" s="52">
        <f>IFERROR(VLOOKUP($A11, ワクチン一般接種!$A:$G, L$4, FALSE), 0)</f>
        <v>0</v>
      </c>
      <c r="M11" s="102">
        <f t="shared" si="0"/>
        <v>44302</v>
      </c>
      <c r="N11" s="53">
        <f t="shared" si="1"/>
        <v>41141</v>
      </c>
      <c r="O11" s="53">
        <f t="shared" si="2"/>
        <v>39991</v>
      </c>
    </row>
    <row r="12" spans="1:15" x14ac:dyDescent="0.55000000000000004">
      <c r="A12" s="82">
        <v>44303</v>
      </c>
      <c r="B12" s="51" t="str">
        <f>IFERROR(VLOOKUP($A12, ワクチン医療従事者等!$A:$J, $B$4, FALSE), TEXT(A12, "aaa"))</f>
        <v>土</v>
      </c>
      <c r="C12" s="51">
        <f>IFERROR(VLOOKUP($A12, ワクチン医療従事者等!$A:$J, $C$4, FALSE), 0)</f>
        <v>0</v>
      </c>
      <c r="D12" s="51">
        <f>IFERROR(VLOOKUP($A12, ワクチン医療従事者等!$A:$J, $D$4, FALSE), 0)</f>
        <v>0</v>
      </c>
      <c r="E12" s="51">
        <f>IFERROR(VLOOKUP($A12, ワクチン医療従事者等!$A:$J, $E$4, FALSE), 0)</f>
        <v>0</v>
      </c>
      <c r="F12" s="51">
        <f>IFERROR(VLOOKUP($A12, ワクチン医療従事者等!$A:$J, $F$4, FALSE), 0)</f>
        <v>0</v>
      </c>
      <c r="G12" s="51">
        <f>IFERROR(VLOOKUP($A12, ワクチン医療従事者等!$A:$J, $G$4, FALSE), 0)</f>
        <v>0</v>
      </c>
      <c r="H12" s="52">
        <f>IFERROR(VLOOKUP($A12, ワクチン一般接種!$A:$G, H$4, FALSE), 0)</f>
        <v>8188</v>
      </c>
      <c r="I12" s="52">
        <f>IFERROR(VLOOKUP($A12, ワクチン一般接種!$A:$G, I$4, FALSE), 0)</f>
        <v>8188</v>
      </c>
      <c r="J12" s="52">
        <f>IFERROR(VLOOKUP($A12, ワクチン一般接種!$A:$G, J$4, FALSE), 0)</f>
        <v>0</v>
      </c>
      <c r="K12" s="52">
        <f>IFERROR(VLOOKUP($A12, ワクチン一般接種!$A:$G, K$4, FALSE), 0)</f>
        <v>0</v>
      </c>
      <c r="L12" s="52">
        <f>IFERROR(VLOOKUP($A12, ワクチン一般接種!$A:$G, L$4, FALSE), 0)</f>
        <v>0</v>
      </c>
      <c r="M12" s="102">
        <f t="shared" si="0"/>
        <v>44303</v>
      </c>
      <c r="N12" s="53">
        <f t="shared" si="1"/>
        <v>8188</v>
      </c>
      <c r="O12" s="53">
        <f t="shared" si="2"/>
        <v>0</v>
      </c>
    </row>
    <row r="13" spans="1:15" x14ac:dyDescent="0.55000000000000004">
      <c r="A13" s="82">
        <v>44304</v>
      </c>
      <c r="B13" s="51" t="str">
        <f>IFERROR(VLOOKUP($A13, ワクチン医療従事者等!$A:$J, $B$4, FALSE), TEXT(A13, "aaa"))</f>
        <v>日</v>
      </c>
      <c r="C13" s="51">
        <f>IFERROR(VLOOKUP($A13, ワクチン医療従事者等!$A:$J, $C$4, FALSE), 0)</f>
        <v>0</v>
      </c>
      <c r="D13" s="51">
        <f>IFERROR(VLOOKUP($A13, ワクチン医療従事者等!$A:$J, $D$4, FALSE), 0)</f>
        <v>0</v>
      </c>
      <c r="E13" s="51">
        <f>IFERROR(VLOOKUP($A13, ワクチン医療従事者等!$A:$J, $E$4, FALSE), 0)</f>
        <v>0</v>
      </c>
      <c r="F13" s="51">
        <f>IFERROR(VLOOKUP($A13, ワクチン医療従事者等!$A:$J, $F$4, FALSE), 0)</f>
        <v>0</v>
      </c>
      <c r="G13" s="51">
        <f>IFERROR(VLOOKUP($A13, ワクチン医療従事者等!$A:$J, $G$4, FALSE), 0)</f>
        <v>0</v>
      </c>
      <c r="H13" s="52">
        <f>IFERROR(VLOOKUP($A13, ワクチン一般接種!$A:$G, H$4, FALSE), 0)</f>
        <v>8868</v>
      </c>
      <c r="I13" s="52">
        <f>IFERROR(VLOOKUP($A13, ワクチン一般接種!$A:$G, I$4, FALSE), 0)</f>
        <v>8868</v>
      </c>
      <c r="J13" s="52">
        <f>IFERROR(VLOOKUP($A13, ワクチン一般接種!$A:$G, J$4, FALSE), 0)</f>
        <v>0</v>
      </c>
      <c r="K13" s="52">
        <f>IFERROR(VLOOKUP($A13, ワクチン一般接種!$A:$G, K$4, FALSE), 0)</f>
        <v>0</v>
      </c>
      <c r="L13" s="52">
        <f>IFERROR(VLOOKUP($A13, ワクチン一般接種!$A:$G, L$4, FALSE), 0)</f>
        <v>0</v>
      </c>
      <c r="M13" s="102">
        <f t="shared" si="0"/>
        <v>44304</v>
      </c>
      <c r="N13" s="53">
        <f t="shared" si="1"/>
        <v>8868</v>
      </c>
      <c r="O13" s="53">
        <f t="shared" si="2"/>
        <v>0</v>
      </c>
    </row>
    <row r="14" spans="1:15" x14ac:dyDescent="0.55000000000000004">
      <c r="A14" s="82">
        <v>44305</v>
      </c>
      <c r="B14" s="51" t="str">
        <f>IFERROR(VLOOKUP($A14, ワクチン医療従事者等!$A:$J, $B$4, FALSE), TEXT(A14, "aaa"))</f>
        <v>(月)</v>
      </c>
      <c r="C14" s="51">
        <f>IFERROR(VLOOKUP($A14, ワクチン医療従事者等!$A:$J, $C$4, FALSE), 0)</f>
        <v>119032</v>
      </c>
      <c r="D14" s="51">
        <f>IFERROR(VLOOKUP($A14, ワクチン医療従事者等!$A:$J, $D$4, FALSE), 0)</f>
        <v>64725</v>
      </c>
      <c r="E14" s="51">
        <f>IFERROR(VLOOKUP($A14, ワクチン医療従事者等!$A:$J, $E$4, FALSE), 0)</f>
        <v>0</v>
      </c>
      <c r="F14" s="51">
        <f>IFERROR(VLOOKUP($A14, ワクチン医療従事者等!$A:$J, $F$4, FALSE), 0)</f>
        <v>54307</v>
      </c>
      <c r="G14" s="51">
        <f>IFERROR(VLOOKUP($A14, ワクチン医療従事者等!$A:$J, $G$4, FALSE), 0)</f>
        <v>0</v>
      </c>
      <c r="H14" s="52">
        <f>IFERROR(VLOOKUP($A14, ワクチン一般接種!$A:$G, H$4, FALSE), 0)</f>
        <v>33724</v>
      </c>
      <c r="I14" s="52">
        <f>IFERROR(VLOOKUP($A14, ワクチン一般接種!$A:$G, I$4, FALSE), 0)</f>
        <v>33724</v>
      </c>
      <c r="J14" s="52">
        <f>IFERROR(VLOOKUP($A14, ワクチン一般接種!$A:$G, J$4, FALSE), 0)</f>
        <v>0</v>
      </c>
      <c r="K14" s="52">
        <f>IFERROR(VLOOKUP($A14, ワクチン一般接種!$A:$G, K$4, FALSE), 0)</f>
        <v>0</v>
      </c>
      <c r="L14" s="52">
        <f>IFERROR(VLOOKUP($A14, ワクチン一般接種!$A:$G, L$4, FALSE), 0)</f>
        <v>0</v>
      </c>
      <c r="M14" s="102">
        <f t="shared" si="0"/>
        <v>44305</v>
      </c>
      <c r="N14" s="53">
        <f t="shared" si="1"/>
        <v>98449</v>
      </c>
      <c r="O14" s="53">
        <f t="shared" si="2"/>
        <v>54307</v>
      </c>
    </row>
    <row r="15" spans="1:15" x14ac:dyDescent="0.55000000000000004">
      <c r="A15" s="82">
        <v>44306</v>
      </c>
      <c r="B15" s="51" t="str">
        <f>IFERROR(VLOOKUP($A15, ワクチン医療従事者等!$A:$J, $B$4, FALSE), TEXT(A15, "aaa"))</f>
        <v>(火)</v>
      </c>
      <c r="C15" s="51">
        <f>IFERROR(VLOOKUP($A15, ワクチン医療従事者等!$A:$J, $C$4, FALSE), 0)</f>
        <v>126419</v>
      </c>
      <c r="D15" s="51">
        <f>IFERROR(VLOOKUP($A15, ワクチン医療従事者等!$A:$J, $D$4, FALSE), 0)</f>
        <v>98622</v>
      </c>
      <c r="E15" s="51">
        <f>IFERROR(VLOOKUP($A15, ワクチン医療従事者等!$A:$J, $E$4, FALSE), 0)</f>
        <v>0</v>
      </c>
      <c r="F15" s="51">
        <f>IFERROR(VLOOKUP($A15, ワクチン医療従事者等!$A:$J, $F$4, FALSE), 0)</f>
        <v>27797</v>
      </c>
      <c r="G15" s="51">
        <f>IFERROR(VLOOKUP($A15, ワクチン医療従事者等!$A:$J, $G$4, FALSE), 0)</f>
        <v>0</v>
      </c>
      <c r="H15" s="52">
        <f>IFERROR(VLOOKUP($A15, ワクチン一般接種!$A:$G, H$4, FALSE), 0)</f>
        <v>50870</v>
      </c>
      <c r="I15" s="52">
        <f>IFERROR(VLOOKUP($A15, ワクチン一般接種!$A:$G, I$4, FALSE), 0)</f>
        <v>50870</v>
      </c>
      <c r="J15" s="52">
        <f>IFERROR(VLOOKUP($A15, ワクチン一般接種!$A:$G, J$4, FALSE), 0)</f>
        <v>0</v>
      </c>
      <c r="K15" s="52">
        <f>IFERROR(VLOOKUP($A15, ワクチン一般接種!$A:$G, K$4, FALSE), 0)</f>
        <v>0</v>
      </c>
      <c r="L15" s="52">
        <f>IFERROR(VLOOKUP($A15, ワクチン一般接種!$A:$G, L$4, FALSE), 0)</f>
        <v>0</v>
      </c>
      <c r="M15" s="102">
        <f t="shared" si="0"/>
        <v>44306</v>
      </c>
      <c r="N15" s="53">
        <f t="shared" si="1"/>
        <v>149492</v>
      </c>
      <c r="O15" s="53">
        <f t="shared" si="2"/>
        <v>27797</v>
      </c>
    </row>
    <row r="16" spans="1:15" x14ac:dyDescent="0.55000000000000004">
      <c r="A16" s="82">
        <v>44307</v>
      </c>
      <c r="B16" s="51" t="str">
        <f>IFERROR(VLOOKUP($A16, ワクチン医療従事者等!$A:$J, $B$4, FALSE), TEXT(A16, "aaa"))</f>
        <v>(水)</v>
      </c>
      <c r="C16" s="51">
        <f>IFERROR(VLOOKUP($A16, ワクチン医療従事者等!$A:$J, $C$4, FALSE), 0)</f>
        <v>152884</v>
      </c>
      <c r="D16" s="51">
        <f>IFERROR(VLOOKUP($A16, ワクチン医療従事者等!$A:$J, $D$4, FALSE), 0)</f>
        <v>126188</v>
      </c>
      <c r="E16" s="51">
        <f>IFERROR(VLOOKUP($A16, ワクチン医療従事者等!$A:$J, $E$4, FALSE), 0)</f>
        <v>0</v>
      </c>
      <c r="F16" s="51">
        <f>IFERROR(VLOOKUP($A16, ワクチン医療従事者等!$A:$J, $F$4, FALSE), 0)</f>
        <v>26696</v>
      </c>
      <c r="G16" s="51">
        <f>IFERROR(VLOOKUP($A16, ワクチン医療従事者等!$A:$J, $G$4, FALSE), 0)</f>
        <v>0</v>
      </c>
      <c r="H16" s="52">
        <f>IFERROR(VLOOKUP($A16, ワクチン一般接種!$A:$G, H$4, FALSE), 0)</f>
        <v>60824</v>
      </c>
      <c r="I16" s="52">
        <f>IFERROR(VLOOKUP($A16, ワクチン一般接種!$A:$G, I$4, FALSE), 0)</f>
        <v>60824</v>
      </c>
      <c r="J16" s="52">
        <f>IFERROR(VLOOKUP($A16, ワクチン一般接種!$A:$G, J$4, FALSE), 0)</f>
        <v>0</v>
      </c>
      <c r="K16" s="52">
        <f>IFERROR(VLOOKUP($A16, ワクチン一般接種!$A:$G, K$4, FALSE), 0)</f>
        <v>0</v>
      </c>
      <c r="L16" s="52">
        <f>IFERROR(VLOOKUP($A16, ワクチン一般接種!$A:$G, L$4, FALSE), 0)</f>
        <v>0</v>
      </c>
      <c r="M16" s="102">
        <f t="shared" si="0"/>
        <v>44307</v>
      </c>
      <c r="N16" s="53">
        <f t="shared" si="1"/>
        <v>187012</v>
      </c>
      <c r="O16" s="53">
        <f t="shared" si="2"/>
        <v>26696</v>
      </c>
    </row>
    <row r="17" spans="1:15" x14ac:dyDescent="0.55000000000000004">
      <c r="A17" s="82">
        <v>44308</v>
      </c>
      <c r="B17" s="51" t="str">
        <f>IFERROR(VLOOKUP($A17, ワクチン医療従事者等!$A:$J, $B$4, FALSE), TEXT(A17, "aaa"))</f>
        <v>(木)</v>
      </c>
      <c r="C17" s="51">
        <f>IFERROR(VLOOKUP($A17, ワクチン医療従事者等!$A:$J, $C$4, FALSE), 0)</f>
        <v>150489</v>
      </c>
      <c r="D17" s="51">
        <f>IFERROR(VLOOKUP($A17, ワクチン医療従事者等!$A:$J, $D$4, FALSE), 0)</f>
        <v>128634</v>
      </c>
      <c r="E17" s="51">
        <f>IFERROR(VLOOKUP($A17, ワクチン医療従事者等!$A:$J, $E$4, FALSE), 0)</f>
        <v>0</v>
      </c>
      <c r="F17" s="51">
        <f>IFERROR(VLOOKUP($A17, ワクチン医療従事者等!$A:$J, $F$4, FALSE), 0)</f>
        <v>21855</v>
      </c>
      <c r="G17" s="51">
        <f>IFERROR(VLOOKUP($A17, ワクチン医療従事者等!$A:$J, $G$4, FALSE), 0)</f>
        <v>0</v>
      </c>
      <c r="H17" s="52">
        <f>IFERROR(VLOOKUP($A17, ワクチン一般接種!$A:$G, H$4, FALSE), 0)</f>
        <v>58385</v>
      </c>
      <c r="I17" s="52">
        <f>IFERROR(VLOOKUP($A17, ワクチン一般接種!$A:$G, I$4, FALSE), 0)</f>
        <v>58385</v>
      </c>
      <c r="J17" s="52">
        <f>IFERROR(VLOOKUP($A17, ワクチン一般接種!$A:$G, J$4, FALSE), 0)</f>
        <v>0</v>
      </c>
      <c r="K17" s="52">
        <f>IFERROR(VLOOKUP($A17, ワクチン一般接種!$A:$G, K$4, FALSE), 0)</f>
        <v>0</v>
      </c>
      <c r="L17" s="52">
        <f>IFERROR(VLOOKUP($A17, ワクチン一般接種!$A:$G, L$4, FALSE), 0)</f>
        <v>0</v>
      </c>
      <c r="M17" s="102">
        <f t="shared" si="0"/>
        <v>44308</v>
      </c>
      <c r="N17" s="53">
        <f t="shared" si="1"/>
        <v>187019</v>
      </c>
      <c r="O17" s="53">
        <f t="shared" si="2"/>
        <v>21855</v>
      </c>
    </row>
    <row r="18" spans="1:15" x14ac:dyDescent="0.55000000000000004">
      <c r="A18" s="82">
        <v>44309</v>
      </c>
      <c r="B18" s="51" t="str">
        <f>IFERROR(VLOOKUP($A18, ワクチン医療従事者等!$A:$J, $B$4, FALSE), TEXT(A18, "aaa"))</f>
        <v>(金)</v>
      </c>
      <c r="C18" s="51">
        <f>IFERROR(VLOOKUP($A18, ワクチン医療従事者等!$A:$J, $C$4, FALSE), 0)</f>
        <v>177672</v>
      </c>
      <c r="D18" s="51">
        <f>IFERROR(VLOOKUP($A18, ワクチン医療従事者等!$A:$J, $D$4, FALSE), 0)</f>
        <v>147989</v>
      </c>
      <c r="E18" s="51">
        <f>IFERROR(VLOOKUP($A18, ワクチン医療従事者等!$A:$J, $E$4, FALSE), 0)</f>
        <v>0</v>
      </c>
      <c r="F18" s="51">
        <f>IFERROR(VLOOKUP($A18, ワクチン医療従事者等!$A:$J, $F$4, FALSE), 0)</f>
        <v>29683</v>
      </c>
      <c r="G18" s="51">
        <f>IFERROR(VLOOKUP($A18, ワクチン医療従事者等!$A:$J, $G$4, FALSE), 0)</f>
        <v>0</v>
      </c>
      <c r="H18" s="52">
        <f>IFERROR(VLOOKUP($A18, ワクチン一般接種!$A:$G, H$4, FALSE), 0)</f>
        <v>55936</v>
      </c>
      <c r="I18" s="52">
        <f>IFERROR(VLOOKUP($A18, ワクチン一般接種!$A:$G, I$4, FALSE), 0)</f>
        <v>55936</v>
      </c>
      <c r="J18" s="52">
        <f>IFERROR(VLOOKUP($A18, ワクチン一般接種!$A:$G, J$4, FALSE), 0)</f>
        <v>0</v>
      </c>
      <c r="K18" s="52">
        <f>IFERROR(VLOOKUP($A18, ワクチン一般接種!$A:$G, K$4, FALSE), 0)</f>
        <v>0</v>
      </c>
      <c r="L18" s="52">
        <f>IFERROR(VLOOKUP($A18, ワクチン一般接種!$A:$G, L$4, FALSE), 0)</f>
        <v>0</v>
      </c>
      <c r="M18" s="102">
        <f t="shared" si="0"/>
        <v>44309</v>
      </c>
      <c r="N18" s="53">
        <f t="shared" si="1"/>
        <v>203925</v>
      </c>
      <c r="O18" s="53">
        <f t="shared" si="2"/>
        <v>29683</v>
      </c>
    </row>
    <row r="19" spans="1:15" x14ac:dyDescent="0.55000000000000004">
      <c r="A19" s="82">
        <v>44310</v>
      </c>
      <c r="B19" s="51" t="str">
        <f>IFERROR(VLOOKUP($A19, ワクチン医療従事者等!$A:$J, $B$4, FALSE), TEXT(A19, "aaa"))</f>
        <v>土</v>
      </c>
      <c r="C19" s="51">
        <f>IFERROR(VLOOKUP($A19, ワクチン医療従事者等!$A:$J, $C$4, FALSE), 0)</f>
        <v>0</v>
      </c>
      <c r="D19" s="51">
        <f>IFERROR(VLOOKUP($A19, ワクチン医療従事者等!$A:$J, $D$4, FALSE), 0)</f>
        <v>0</v>
      </c>
      <c r="E19" s="51">
        <f>IFERROR(VLOOKUP($A19, ワクチン医療従事者等!$A:$J, $E$4, FALSE), 0)</f>
        <v>0</v>
      </c>
      <c r="F19" s="51">
        <f>IFERROR(VLOOKUP($A19, ワクチン医療従事者等!$A:$J, $F$4, FALSE), 0)</f>
        <v>0</v>
      </c>
      <c r="G19" s="51">
        <f>IFERROR(VLOOKUP($A19, ワクチン医療従事者等!$A:$J, $G$4, FALSE), 0)</f>
        <v>0</v>
      </c>
      <c r="H19" s="52">
        <f>IFERROR(VLOOKUP($A19, ワクチン一般接種!$A:$G, H$4, FALSE), 0)</f>
        <v>35867</v>
      </c>
      <c r="I19" s="52">
        <f>IFERROR(VLOOKUP($A19, ワクチン一般接種!$A:$G, I$4, FALSE), 0)</f>
        <v>35867</v>
      </c>
      <c r="J19" s="52">
        <f>IFERROR(VLOOKUP($A19, ワクチン一般接種!$A:$G, J$4, FALSE), 0)</f>
        <v>0</v>
      </c>
      <c r="K19" s="52">
        <f>IFERROR(VLOOKUP($A19, ワクチン一般接種!$A:$G, K$4, FALSE), 0)</f>
        <v>0</v>
      </c>
      <c r="L19" s="52">
        <f>IFERROR(VLOOKUP($A19, ワクチン一般接種!$A:$G, L$4, FALSE), 0)</f>
        <v>0</v>
      </c>
      <c r="M19" s="102">
        <f t="shared" si="0"/>
        <v>44310</v>
      </c>
      <c r="N19" s="53">
        <f t="shared" si="1"/>
        <v>35867</v>
      </c>
      <c r="O19" s="53">
        <f t="shared" si="2"/>
        <v>0</v>
      </c>
    </row>
    <row r="20" spans="1:15" x14ac:dyDescent="0.55000000000000004">
      <c r="A20" s="82">
        <v>44311</v>
      </c>
      <c r="B20" s="51" t="str">
        <f>IFERROR(VLOOKUP($A20, ワクチン医療従事者等!$A:$J, $B$4, FALSE), TEXT(A20, "aaa"))</f>
        <v>日</v>
      </c>
      <c r="C20" s="51">
        <f>IFERROR(VLOOKUP($A20, ワクチン医療従事者等!$A:$J, $C$4, FALSE), 0)</f>
        <v>0</v>
      </c>
      <c r="D20" s="51">
        <f>IFERROR(VLOOKUP($A20, ワクチン医療従事者等!$A:$J, $D$4, FALSE), 0)</f>
        <v>0</v>
      </c>
      <c r="E20" s="51">
        <f>IFERROR(VLOOKUP($A20, ワクチン医療従事者等!$A:$J, $E$4, FALSE), 0)</f>
        <v>0</v>
      </c>
      <c r="F20" s="51">
        <f>IFERROR(VLOOKUP($A20, ワクチン医療従事者等!$A:$J, $F$4, FALSE), 0)</f>
        <v>0</v>
      </c>
      <c r="G20" s="51">
        <f>IFERROR(VLOOKUP($A20, ワクチン医療従事者等!$A:$J, $G$4, FALSE), 0)</f>
        <v>0</v>
      </c>
      <c r="H20" s="52">
        <f>IFERROR(VLOOKUP($A20, ワクチン一般接種!$A:$G, H$4, FALSE), 0)</f>
        <v>23696</v>
      </c>
      <c r="I20" s="52">
        <f>IFERROR(VLOOKUP($A20, ワクチン一般接種!$A:$G, I$4, FALSE), 0)</f>
        <v>23696</v>
      </c>
      <c r="J20" s="52">
        <f>IFERROR(VLOOKUP($A20, ワクチン一般接種!$A:$G, J$4, FALSE), 0)</f>
        <v>0</v>
      </c>
      <c r="K20" s="52">
        <f>IFERROR(VLOOKUP($A20, ワクチン一般接種!$A:$G, K$4, FALSE), 0)</f>
        <v>0</v>
      </c>
      <c r="L20" s="52">
        <f>IFERROR(VLOOKUP($A20, ワクチン一般接種!$A:$G, L$4, FALSE), 0)</f>
        <v>0</v>
      </c>
      <c r="M20" s="102">
        <f t="shared" si="0"/>
        <v>44311</v>
      </c>
      <c r="N20" s="53">
        <f t="shared" si="1"/>
        <v>23696</v>
      </c>
      <c r="O20" s="53">
        <f t="shared" si="2"/>
        <v>0</v>
      </c>
    </row>
    <row r="21" spans="1:15" x14ac:dyDescent="0.55000000000000004">
      <c r="A21" s="82">
        <v>44312</v>
      </c>
      <c r="B21" s="51" t="str">
        <f>IFERROR(VLOOKUP($A21, ワクチン医療従事者等!$A:$J, $B$4, FALSE), TEXT(A21, "aaa"))</f>
        <v>(月)</v>
      </c>
      <c r="C21" s="51">
        <f>IFERROR(VLOOKUP($A21, ワクチン医療従事者等!$A:$J, $C$4, FALSE), 0)</f>
        <v>263328</v>
      </c>
      <c r="D21" s="51">
        <f>IFERROR(VLOOKUP($A21, ワクチン医療従事者等!$A:$J, $D$4, FALSE), 0)</f>
        <v>221677</v>
      </c>
      <c r="E21" s="51">
        <f>IFERROR(VLOOKUP($A21, ワクチン医療従事者等!$A:$J, $E$4, FALSE), 0)</f>
        <v>0</v>
      </c>
      <c r="F21" s="51">
        <f>IFERROR(VLOOKUP($A21, ワクチン医療従事者等!$A:$J, $F$4, FALSE), 0)</f>
        <v>41651</v>
      </c>
      <c r="G21" s="51">
        <f>IFERROR(VLOOKUP($A21, ワクチン医療従事者等!$A:$J, $G$4, FALSE), 0)</f>
        <v>0</v>
      </c>
      <c r="H21" s="52">
        <f>IFERROR(VLOOKUP($A21, ワクチン一般接種!$A:$G, H$4, FALSE), 0)</f>
        <v>61144</v>
      </c>
      <c r="I21" s="52">
        <f>IFERROR(VLOOKUP($A21, ワクチン一般接種!$A:$G, I$4, FALSE), 0)</f>
        <v>61144</v>
      </c>
      <c r="J21" s="52">
        <f>IFERROR(VLOOKUP($A21, ワクチン一般接種!$A:$G, J$4, FALSE), 0)</f>
        <v>0</v>
      </c>
      <c r="K21" s="52">
        <f>IFERROR(VLOOKUP($A21, ワクチン一般接種!$A:$G, K$4, FALSE), 0)</f>
        <v>0</v>
      </c>
      <c r="L21" s="52">
        <f>IFERROR(VLOOKUP($A21, ワクチン一般接種!$A:$G, L$4, FALSE), 0)</f>
        <v>0</v>
      </c>
      <c r="M21" s="102">
        <f t="shared" si="0"/>
        <v>44312</v>
      </c>
      <c r="N21" s="53">
        <f t="shared" si="1"/>
        <v>282821</v>
      </c>
      <c r="O21" s="53">
        <f t="shared" si="2"/>
        <v>41651</v>
      </c>
    </row>
    <row r="22" spans="1:15" x14ac:dyDescent="0.55000000000000004">
      <c r="A22" s="82">
        <v>44313</v>
      </c>
      <c r="B22" s="51" t="str">
        <f>IFERROR(VLOOKUP($A22, ワクチン医療従事者等!$A:$J, $B$4, FALSE), TEXT(A22, "aaa"))</f>
        <v>(火)</v>
      </c>
      <c r="C22" s="51">
        <f>IFERROR(VLOOKUP($A22, ワクチン医療従事者等!$A:$J, $C$4, FALSE), 0)</f>
        <v>203174</v>
      </c>
      <c r="D22" s="51">
        <f>IFERROR(VLOOKUP($A22, ワクチン医療従事者等!$A:$J, $D$4, FALSE), 0)</f>
        <v>172069</v>
      </c>
      <c r="E22" s="51">
        <f>IFERROR(VLOOKUP($A22, ワクチン医療従事者等!$A:$J, $E$4, FALSE), 0)</f>
        <v>0</v>
      </c>
      <c r="F22" s="51">
        <f>IFERROR(VLOOKUP($A22, ワクチン医療従事者等!$A:$J, $F$4, FALSE), 0)</f>
        <v>31105</v>
      </c>
      <c r="G22" s="51">
        <f>IFERROR(VLOOKUP($A22, ワクチン医療従事者等!$A:$J, $G$4, FALSE), 0)</f>
        <v>0</v>
      </c>
      <c r="H22" s="52">
        <f>IFERROR(VLOOKUP($A22, ワクチン一般接種!$A:$G, H$4, FALSE), 0)</f>
        <v>80273</v>
      </c>
      <c r="I22" s="52">
        <f>IFERROR(VLOOKUP($A22, ワクチン一般接種!$A:$G, I$4, FALSE), 0)</f>
        <v>80273</v>
      </c>
      <c r="J22" s="52">
        <f>IFERROR(VLOOKUP($A22, ワクチン一般接種!$A:$G, J$4, FALSE), 0)</f>
        <v>0</v>
      </c>
      <c r="K22" s="52">
        <f>IFERROR(VLOOKUP($A22, ワクチン一般接種!$A:$G, K$4, FALSE), 0)</f>
        <v>0</v>
      </c>
      <c r="L22" s="52">
        <f>IFERROR(VLOOKUP($A22, ワクチン一般接種!$A:$G, L$4, FALSE), 0)</f>
        <v>0</v>
      </c>
      <c r="M22" s="102">
        <f t="shared" si="0"/>
        <v>44313</v>
      </c>
      <c r="N22" s="53">
        <f t="shared" si="1"/>
        <v>252342</v>
      </c>
      <c r="O22" s="53">
        <f t="shared" si="2"/>
        <v>31105</v>
      </c>
    </row>
    <row r="23" spans="1:15" x14ac:dyDescent="0.55000000000000004">
      <c r="A23" s="82">
        <v>44314</v>
      </c>
      <c r="B23" s="51" t="str">
        <f>IFERROR(VLOOKUP($A23, ワクチン医療従事者等!$A:$J, $B$4, FALSE), TEXT(A23, "aaa"))</f>
        <v>(水)</v>
      </c>
      <c r="C23" s="51">
        <f>IFERROR(VLOOKUP($A23, ワクチン医療従事者等!$A:$J, $C$4, FALSE), 0)</f>
        <v>238273</v>
      </c>
      <c r="D23" s="51">
        <f>IFERROR(VLOOKUP($A23, ワクチン医療従事者等!$A:$J, $D$4, FALSE), 0)</f>
        <v>194005</v>
      </c>
      <c r="E23" s="51">
        <f>IFERROR(VLOOKUP($A23, ワクチン医療従事者等!$A:$J, $E$4, FALSE), 0)</f>
        <v>0</v>
      </c>
      <c r="F23" s="51">
        <f>IFERROR(VLOOKUP($A23, ワクチン医療従事者等!$A:$J, $F$4, FALSE), 0)</f>
        <v>44268</v>
      </c>
      <c r="G23" s="51">
        <f>IFERROR(VLOOKUP($A23, ワクチン医療従事者等!$A:$J, $G$4, FALSE), 0)</f>
        <v>0</v>
      </c>
      <c r="H23" s="52">
        <f>IFERROR(VLOOKUP($A23, ワクチン一般接種!$A:$G, H$4, FALSE), 0)</f>
        <v>88903</v>
      </c>
      <c r="I23" s="52">
        <f>IFERROR(VLOOKUP($A23, ワクチン一般接種!$A:$G, I$4, FALSE), 0)</f>
        <v>88903</v>
      </c>
      <c r="J23" s="52">
        <f>IFERROR(VLOOKUP($A23, ワクチン一般接種!$A:$G, J$4, FALSE), 0)</f>
        <v>0</v>
      </c>
      <c r="K23" s="52">
        <f>IFERROR(VLOOKUP($A23, ワクチン一般接種!$A:$G, K$4, FALSE), 0)</f>
        <v>0</v>
      </c>
      <c r="L23" s="52">
        <f>IFERROR(VLOOKUP($A23, ワクチン一般接種!$A:$G, L$4, FALSE), 0)</f>
        <v>0</v>
      </c>
      <c r="M23" s="102">
        <f t="shared" si="0"/>
        <v>44314</v>
      </c>
      <c r="N23" s="53">
        <f t="shared" si="1"/>
        <v>282908</v>
      </c>
      <c r="O23" s="53">
        <f t="shared" si="2"/>
        <v>44268</v>
      </c>
    </row>
    <row r="24" spans="1:15" x14ac:dyDescent="0.55000000000000004">
      <c r="A24" s="82">
        <v>44315</v>
      </c>
      <c r="B24" s="51" t="str">
        <f>IFERROR(VLOOKUP($A24, ワクチン医療従事者等!$A:$J, $B$4, FALSE), TEXT(A24, "aaa"))</f>
        <v>木</v>
      </c>
      <c r="C24" s="51">
        <f>IFERROR(VLOOKUP($A24, ワクチン医療従事者等!$A:$J, $C$4, FALSE), 0)</f>
        <v>0</v>
      </c>
      <c r="D24" s="51">
        <f>IFERROR(VLOOKUP($A24, ワクチン医療従事者等!$A:$J, $D$4, FALSE), 0)</f>
        <v>0</v>
      </c>
      <c r="E24" s="51">
        <f>IFERROR(VLOOKUP($A24, ワクチン医療従事者等!$A:$J, $E$4, FALSE), 0)</f>
        <v>0</v>
      </c>
      <c r="F24" s="51">
        <f>IFERROR(VLOOKUP($A24, ワクチン医療従事者等!$A:$J, $F$4, FALSE), 0)</f>
        <v>0</v>
      </c>
      <c r="G24" s="51">
        <f>IFERROR(VLOOKUP($A24, ワクチン医療従事者等!$A:$J, $G$4, FALSE), 0)</f>
        <v>0</v>
      </c>
      <c r="H24" s="52">
        <f>IFERROR(VLOOKUP($A24, ワクチン一般接種!$A:$G, H$4, FALSE), 0)</f>
        <v>19408</v>
      </c>
      <c r="I24" s="52">
        <f>IFERROR(VLOOKUP($A24, ワクチン一般接種!$A:$G, I$4, FALSE), 0)</f>
        <v>19408</v>
      </c>
      <c r="J24" s="52">
        <f>IFERROR(VLOOKUP($A24, ワクチン一般接種!$A:$G, J$4, FALSE), 0)</f>
        <v>0</v>
      </c>
      <c r="K24" s="52">
        <f>IFERROR(VLOOKUP($A24, ワクチン一般接種!$A:$G, K$4, FALSE), 0)</f>
        <v>0</v>
      </c>
      <c r="L24" s="52">
        <f>IFERROR(VLOOKUP($A24, ワクチン一般接種!$A:$G, L$4, FALSE), 0)</f>
        <v>0</v>
      </c>
      <c r="M24" s="102">
        <f t="shared" si="0"/>
        <v>44315</v>
      </c>
      <c r="N24" s="53">
        <f t="shared" si="1"/>
        <v>19408</v>
      </c>
      <c r="O24" s="53">
        <f t="shared" si="2"/>
        <v>0</v>
      </c>
    </row>
    <row r="25" spans="1:15" x14ac:dyDescent="0.55000000000000004">
      <c r="A25" s="82">
        <v>44316</v>
      </c>
      <c r="B25" s="51" t="str">
        <f>IFERROR(VLOOKUP($A25, ワクチン医療従事者等!$A:$J, $B$4, FALSE), TEXT(A25, "aaa"))</f>
        <v>(金)</v>
      </c>
      <c r="C25" s="51">
        <f>IFERROR(VLOOKUP($A25, ワクチン医療従事者等!$A:$J, $C$4, FALSE), 0)</f>
        <v>274907</v>
      </c>
      <c r="D25" s="51">
        <f>IFERROR(VLOOKUP($A25, ワクチン医療従事者等!$A:$J, $D$4, FALSE), 0)</f>
        <v>227667</v>
      </c>
      <c r="E25" s="51">
        <f>IFERROR(VLOOKUP($A25, ワクチン医療従事者等!$A:$J, $E$4, FALSE), 0)</f>
        <v>0</v>
      </c>
      <c r="F25" s="51">
        <f>IFERROR(VLOOKUP($A25, ワクチン医療従事者等!$A:$J, $F$4, FALSE), 0)</f>
        <v>47240</v>
      </c>
      <c r="G25" s="51">
        <f>IFERROR(VLOOKUP($A25, ワクチン医療従事者等!$A:$J, $G$4, FALSE), 0)</f>
        <v>0</v>
      </c>
      <c r="H25" s="52">
        <f>IFERROR(VLOOKUP($A25, ワクチン一般接種!$A:$G, H$4, FALSE), 0)</f>
        <v>68202</v>
      </c>
      <c r="I25" s="52">
        <f>IFERROR(VLOOKUP($A25, ワクチン一般接種!$A:$G, I$4, FALSE), 0)</f>
        <v>68202</v>
      </c>
      <c r="J25" s="52">
        <f>IFERROR(VLOOKUP($A25, ワクチン一般接種!$A:$G, J$4, FALSE), 0)</f>
        <v>0</v>
      </c>
      <c r="K25" s="52">
        <f>IFERROR(VLOOKUP($A25, ワクチン一般接種!$A:$G, K$4, FALSE), 0)</f>
        <v>0</v>
      </c>
      <c r="L25" s="52">
        <f>IFERROR(VLOOKUP($A25, ワクチン一般接種!$A:$G, L$4, FALSE), 0)</f>
        <v>0</v>
      </c>
      <c r="M25" s="102">
        <f t="shared" si="0"/>
        <v>44316</v>
      </c>
      <c r="N25" s="53">
        <f t="shared" si="1"/>
        <v>295869</v>
      </c>
      <c r="O25" s="53">
        <f t="shared" si="2"/>
        <v>47240</v>
      </c>
    </row>
    <row r="26" spans="1:15" x14ac:dyDescent="0.55000000000000004">
      <c r="A26" s="82">
        <v>44317</v>
      </c>
      <c r="B26" s="51" t="str">
        <f>IFERROR(VLOOKUP($A26, ワクチン医療従事者等!$A:$J, $B$4, FALSE), TEXT(A26, "aaa"))</f>
        <v>土</v>
      </c>
      <c r="C26" s="51">
        <f>IFERROR(VLOOKUP($A26, ワクチン医療従事者等!$A:$J, $C$4, FALSE), 0)</f>
        <v>0</v>
      </c>
      <c r="D26" s="51">
        <f>IFERROR(VLOOKUP($A26, ワクチン医療従事者等!$A:$J, $D$4, FALSE), 0)</f>
        <v>0</v>
      </c>
      <c r="E26" s="51">
        <f>IFERROR(VLOOKUP($A26, ワクチン医療従事者等!$A:$J, $E$4, FALSE), 0)</f>
        <v>0</v>
      </c>
      <c r="F26" s="51">
        <f>IFERROR(VLOOKUP($A26, ワクチン医療従事者等!$A:$J, $F$4, FALSE), 0)</f>
        <v>0</v>
      </c>
      <c r="G26" s="51">
        <f>IFERROR(VLOOKUP($A26, ワクチン医療従事者等!$A:$J, $G$4, FALSE), 0)</f>
        <v>0</v>
      </c>
      <c r="H26" s="52">
        <f>IFERROR(VLOOKUP($A26, ワクチン一般接種!$A:$G, H$4, FALSE), 0)</f>
        <v>39509</v>
      </c>
      <c r="I26" s="52">
        <f>IFERROR(VLOOKUP($A26, ワクチン一般接種!$A:$G, I$4, FALSE), 0)</f>
        <v>39509</v>
      </c>
      <c r="J26" s="52">
        <f>IFERROR(VLOOKUP($A26, ワクチン一般接種!$A:$G, J$4, FALSE), 0)</f>
        <v>0</v>
      </c>
      <c r="K26" s="52">
        <f>IFERROR(VLOOKUP($A26, ワクチン一般接種!$A:$G, K$4, FALSE), 0)</f>
        <v>0</v>
      </c>
      <c r="L26" s="52">
        <f>IFERROR(VLOOKUP($A26, ワクチン一般接種!$A:$G, L$4, FALSE), 0)</f>
        <v>0</v>
      </c>
      <c r="M26" s="102">
        <f t="shared" si="0"/>
        <v>44317</v>
      </c>
      <c r="N26" s="53">
        <f t="shared" si="1"/>
        <v>39509</v>
      </c>
      <c r="O26" s="53">
        <f t="shared" si="2"/>
        <v>0</v>
      </c>
    </row>
    <row r="27" spans="1:15" x14ac:dyDescent="0.55000000000000004">
      <c r="A27" s="82">
        <v>44318</v>
      </c>
      <c r="B27" s="51" t="str">
        <f>IFERROR(VLOOKUP($A27, ワクチン医療従事者等!$A:$J, $B$4, FALSE), TEXT(A27, "aaa"))</f>
        <v>日</v>
      </c>
      <c r="C27" s="51">
        <f>IFERROR(VLOOKUP($A27, ワクチン医療従事者等!$A:$J, $C$4, FALSE), 0)</f>
        <v>0</v>
      </c>
      <c r="D27" s="51">
        <f>IFERROR(VLOOKUP($A27, ワクチン医療従事者等!$A:$J, $D$4, FALSE), 0)</f>
        <v>0</v>
      </c>
      <c r="E27" s="51">
        <f>IFERROR(VLOOKUP($A27, ワクチン医療従事者等!$A:$J, $E$4, FALSE), 0)</f>
        <v>0</v>
      </c>
      <c r="F27" s="51">
        <f>IFERROR(VLOOKUP($A27, ワクチン医療従事者等!$A:$J, $F$4, FALSE), 0)</f>
        <v>0</v>
      </c>
      <c r="G27" s="51">
        <f>IFERROR(VLOOKUP($A27, ワクチン医療従事者等!$A:$J, $G$4, FALSE), 0)</f>
        <v>0</v>
      </c>
      <c r="H27" s="52">
        <f>IFERROR(VLOOKUP($A27, ワクチン一般接種!$A:$G, H$4, FALSE), 0)</f>
        <v>24043</v>
      </c>
      <c r="I27" s="52">
        <f>IFERROR(VLOOKUP($A27, ワクチン一般接種!$A:$G, I$4, FALSE), 0)</f>
        <v>24043</v>
      </c>
      <c r="J27" s="52">
        <f>IFERROR(VLOOKUP($A27, ワクチン一般接種!$A:$G, J$4, FALSE), 0)</f>
        <v>0</v>
      </c>
      <c r="K27" s="52">
        <f>IFERROR(VLOOKUP($A27, ワクチン一般接種!$A:$G, K$4, FALSE), 0)</f>
        <v>0</v>
      </c>
      <c r="L27" s="52">
        <f>IFERROR(VLOOKUP($A27, ワクチン一般接種!$A:$G, L$4, FALSE), 0)</f>
        <v>0</v>
      </c>
      <c r="M27" s="102">
        <f t="shared" si="0"/>
        <v>44318</v>
      </c>
      <c r="N27" s="53">
        <f t="shared" si="1"/>
        <v>24043</v>
      </c>
      <c r="O27" s="53">
        <f t="shared" si="2"/>
        <v>0</v>
      </c>
    </row>
    <row r="28" spans="1:15" x14ac:dyDescent="0.55000000000000004">
      <c r="A28" s="82">
        <v>44319</v>
      </c>
      <c r="B28" s="51" t="str">
        <f>IFERROR(VLOOKUP($A28, ワクチン医療従事者等!$A:$J, $B$4, FALSE), TEXT(A28, "aaa"))</f>
        <v>月</v>
      </c>
      <c r="C28" s="51">
        <f>IFERROR(VLOOKUP($A28, ワクチン医療従事者等!$A:$J, $C$4, FALSE), 0)</f>
        <v>0</v>
      </c>
      <c r="D28" s="51">
        <f>IFERROR(VLOOKUP($A28, ワクチン医療従事者等!$A:$J, $D$4, FALSE), 0)</f>
        <v>0</v>
      </c>
      <c r="E28" s="51">
        <f>IFERROR(VLOOKUP($A28, ワクチン医療従事者等!$A:$J, $E$4, FALSE), 0)</f>
        <v>0</v>
      </c>
      <c r="F28" s="51">
        <f>IFERROR(VLOOKUP($A28, ワクチン医療従事者等!$A:$J, $F$4, FALSE), 0)</f>
        <v>0</v>
      </c>
      <c r="G28" s="51">
        <f>IFERROR(VLOOKUP($A28, ワクチン医療従事者等!$A:$J, $G$4, FALSE), 0)</f>
        <v>0</v>
      </c>
      <c r="H28" s="52">
        <f>IFERROR(VLOOKUP($A28, ワクチン一般接種!$A:$G, H$4, FALSE), 0)</f>
        <v>7982</v>
      </c>
      <c r="I28" s="52">
        <f>IFERROR(VLOOKUP($A28, ワクチン一般接種!$A:$G, I$4, FALSE), 0)</f>
        <v>7142</v>
      </c>
      <c r="J28" s="52">
        <f>IFERROR(VLOOKUP($A28, ワクチン一般接種!$A:$G, J$4, FALSE), 0)</f>
        <v>0</v>
      </c>
      <c r="K28" s="52">
        <f>IFERROR(VLOOKUP($A28, ワクチン一般接種!$A:$G, K$4, FALSE), 0)</f>
        <v>840</v>
      </c>
      <c r="L28" s="52">
        <f>IFERROR(VLOOKUP($A28, ワクチン一般接種!$A:$G, L$4, FALSE), 0)</f>
        <v>0</v>
      </c>
      <c r="M28" s="102">
        <f t="shared" si="0"/>
        <v>44319</v>
      </c>
      <c r="N28" s="53">
        <f t="shared" si="1"/>
        <v>7142</v>
      </c>
      <c r="O28" s="53">
        <f t="shared" si="2"/>
        <v>840</v>
      </c>
    </row>
    <row r="29" spans="1:15" x14ac:dyDescent="0.55000000000000004">
      <c r="A29" s="82">
        <v>44320</v>
      </c>
      <c r="B29" s="51" t="str">
        <f>IFERROR(VLOOKUP($A29, ワクチン医療従事者等!$A:$J, $B$4, FALSE), TEXT(A29, "aaa"))</f>
        <v>火</v>
      </c>
      <c r="C29" s="51">
        <f>IFERROR(VLOOKUP($A29, ワクチン医療従事者等!$A:$J, $C$4, FALSE), 0)</f>
        <v>0</v>
      </c>
      <c r="D29" s="51">
        <f>IFERROR(VLOOKUP($A29, ワクチン医療従事者等!$A:$J, $D$4, FALSE), 0)</f>
        <v>0</v>
      </c>
      <c r="E29" s="51">
        <f>IFERROR(VLOOKUP($A29, ワクチン医療従事者等!$A:$J, $E$4, FALSE), 0)</f>
        <v>0</v>
      </c>
      <c r="F29" s="51">
        <f>IFERROR(VLOOKUP($A29, ワクチン医療従事者等!$A:$J, $F$4, FALSE), 0)</f>
        <v>0</v>
      </c>
      <c r="G29" s="51">
        <f>IFERROR(VLOOKUP($A29, ワクチン医療従事者等!$A:$J, $G$4, FALSE), 0)</f>
        <v>0</v>
      </c>
      <c r="H29" s="52">
        <f>IFERROR(VLOOKUP($A29, ワクチン一般接種!$A:$G, H$4, FALSE), 0)</f>
        <v>8902</v>
      </c>
      <c r="I29" s="52">
        <f>IFERROR(VLOOKUP($A29, ワクチン一般接種!$A:$G, I$4, FALSE), 0)</f>
        <v>8146</v>
      </c>
      <c r="J29" s="52">
        <f>IFERROR(VLOOKUP($A29, ワクチン一般接種!$A:$G, J$4, FALSE), 0)</f>
        <v>0</v>
      </c>
      <c r="K29" s="52">
        <f>IFERROR(VLOOKUP($A29, ワクチン一般接種!$A:$G, K$4, FALSE), 0)</f>
        <v>756</v>
      </c>
      <c r="L29" s="52">
        <f>IFERROR(VLOOKUP($A29, ワクチン一般接種!$A:$G, L$4, FALSE), 0)</f>
        <v>0</v>
      </c>
      <c r="M29" s="102">
        <f t="shared" si="0"/>
        <v>44320</v>
      </c>
      <c r="N29" s="53">
        <f t="shared" si="1"/>
        <v>8146</v>
      </c>
      <c r="O29" s="53">
        <f t="shared" si="2"/>
        <v>756</v>
      </c>
    </row>
    <row r="30" spans="1:15" x14ac:dyDescent="0.55000000000000004">
      <c r="A30" s="82">
        <v>44321</v>
      </c>
      <c r="B30" s="51" t="str">
        <f>IFERROR(VLOOKUP($A30, ワクチン医療従事者等!$A:$J, $B$4, FALSE), TEXT(A30, "aaa"))</f>
        <v>水</v>
      </c>
      <c r="C30" s="51">
        <f>IFERROR(VLOOKUP($A30, ワクチン医療従事者等!$A:$J, $C$4, FALSE), 0)</f>
        <v>0</v>
      </c>
      <c r="D30" s="51">
        <f>IFERROR(VLOOKUP($A30, ワクチン医療従事者等!$A:$J, $D$4, FALSE), 0)</f>
        <v>0</v>
      </c>
      <c r="E30" s="51">
        <f>IFERROR(VLOOKUP($A30, ワクチン医療従事者等!$A:$J, $E$4, FALSE), 0)</f>
        <v>0</v>
      </c>
      <c r="F30" s="51">
        <f>IFERROR(VLOOKUP($A30, ワクチン医療従事者等!$A:$J, $F$4, FALSE), 0)</f>
        <v>0</v>
      </c>
      <c r="G30" s="51">
        <f>IFERROR(VLOOKUP($A30, ワクチン医療従事者等!$A:$J, $G$4, FALSE), 0)</f>
        <v>0</v>
      </c>
      <c r="H30" s="52">
        <f>IFERROR(VLOOKUP($A30, ワクチン一般接種!$A:$G, H$4, FALSE), 0)</f>
        <v>10276</v>
      </c>
      <c r="I30" s="52">
        <f>IFERROR(VLOOKUP($A30, ワクチン一般接種!$A:$G, I$4, FALSE), 0)</f>
        <v>9399</v>
      </c>
      <c r="J30" s="52">
        <f>IFERROR(VLOOKUP($A30, ワクチン一般接種!$A:$G, J$4, FALSE), 0)</f>
        <v>0</v>
      </c>
      <c r="K30" s="52">
        <f>IFERROR(VLOOKUP($A30, ワクチン一般接種!$A:$G, K$4, FALSE), 0)</f>
        <v>877</v>
      </c>
      <c r="L30" s="52">
        <f>IFERROR(VLOOKUP($A30, ワクチン一般接種!$A:$G, L$4, FALSE), 0)</f>
        <v>0</v>
      </c>
      <c r="M30" s="102">
        <f t="shared" si="0"/>
        <v>44321</v>
      </c>
      <c r="N30" s="53">
        <f t="shared" si="1"/>
        <v>9399</v>
      </c>
      <c r="O30" s="53">
        <f t="shared" si="2"/>
        <v>877</v>
      </c>
    </row>
    <row r="31" spans="1:15" x14ac:dyDescent="0.55000000000000004">
      <c r="A31" s="82">
        <v>44322</v>
      </c>
      <c r="B31" s="51" t="str">
        <f>IFERROR(VLOOKUP($A31, ワクチン医療従事者等!$A:$J, $B$4, FALSE), TEXT(A31, "aaa"))</f>
        <v>(木)</v>
      </c>
      <c r="C31" s="51">
        <f>IFERROR(VLOOKUP($A31, ワクチン医療従事者等!$A:$J, $C$4, FALSE), 0)</f>
        <v>331914</v>
      </c>
      <c r="D31" s="51">
        <f>IFERROR(VLOOKUP($A31, ワクチン医療従事者等!$A:$J, $D$4, FALSE), 0)</f>
        <v>268978</v>
      </c>
      <c r="E31" s="51">
        <f>IFERROR(VLOOKUP($A31, ワクチン医療従事者等!$A:$J, $E$4, FALSE), 0)</f>
        <v>0</v>
      </c>
      <c r="F31" s="51">
        <f>IFERROR(VLOOKUP($A31, ワクチン医療従事者等!$A:$J, $F$4, FALSE), 0)</f>
        <v>62936</v>
      </c>
      <c r="G31" s="51">
        <f>IFERROR(VLOOKUP($A31, ワクチン医療従事者等!$A:$J, $G$4, FALSE), 0)</f>
        <v>0</v>
      </c>
      <c r="H31" s="52">
        <f>IFERROR(VLOOKUP($A31, ワクチン一般接種!$A:$G, H$4, FALSE), 0)</f>
        <v>51276</v>
      </c>
      <c r="I31" s="52">
        <f>IFERROR(VLOOKUP($A31, ワクチン一般接種!$A:$G, I$4, FALSE), 0)</f>
        <v>43588</v>
      </c>
      <c r="J31" s="52">
        <f>IFERROR(VLOOKUP($A31, ワクチン一般接種!$A:$G, J$4, FALSE), 0)</f>
        <v>0</v>
      </c>
      <c r="K31" s="52">
        <f>IFERROR(VLOOKUP($A31, ワクチン一般接種!$A:$G, K$4, FALSE), 0)</f>
        <v>7688</v>
      </c>
      <c r="L31" s="52">
        <f>IFERROR(VLOOKUP($A31, ワクチン一般接種!$A:$G, L$4, FALSE), 0)</f>
        <v>0</v>
      </c>
      <c r="M31" s="102">
        <f t="shared" si="0"/>
        <v>44322</v>
      </c>
      <c r="N31" s="53">
        <f t="shared" si="1"/>
        <v>312566</v>
      </c>
      <c r="O31" s="53">
        <f t="shared" si="2"/>
        <v>70624</v>
      </c>
    </row>
    <row r="32" spans="1:15" x14ac:dyDescent="0.55000000000000004">
      <c r="A32" s="82">
        <v>44323</v>
      </c>
      <c r="B32" s="51" t="str">
        <f>IFERROR(VLOOKUP($A32, ワクチン医療従事者等!$A:$J, $B$4, FALSE), TEXT(A32, "aaa"))</f>
        <v>(金)</v>
      </c>
      <c r="C32" s="51">
        <f>IFERROR(VLOOKUP($A32, ワクチン医療従事者等!$A:$J, $C$4, FALSE), 0)</f>
        <v>140344</v>
      </c>
      <c r="D32" s="51">
        <f>IFERROR(VLOOKUP($A32, ワクチン医療従事者等!$A:$J, $D$4, FALSE), 0)</f>
        <v>97165</v>
      </c>
      <c r="E32" s="51">
        <f>IFERROR(VLOOKUP($A32, ワクチン医療従事者等!$A:$J, $E$4, FALSE), 0)</f>
        <v>0</v>
      </c>
      <c r="F32" s="51">
        <f>IFERROR(VLOOKUP($A32, ワクチン医療従事者等!$A:$J, $F$4, FALSE), 0)</f>
        <v>43179</v>
      </c>
      <c r="G32" s="51">
        <f>IFERROR(VLOOKUP($A32, ワクチン医療従事者等!$A:$J, $G$4, FALSE), 0)</f>
        <v>0</v>
      </c>
      <c r="H32" s="52">
        <f>IFERROR(VLOOKUP($A32, ワクチン一般接種!$A:$G, H$4, FALSE), 0)</f>
        <v>52404</v>
      </c>
      <c r="I32" s="52">
        <f>IFERROR(VLOOKUP($A32, ワクチン一般接種!$A:$G, I$4, FALSE), 0)</f>
        <v>43328</v>
      </c>
      <c r="J32" s="52">
        <f>IFERROR(VLOOKUP($A32, ワクチン一般接種!$A:$G, J$4, FALSE), 0)</f>
        <v>0</v>
      </c>
      <c r="K32" s="52">
        <f>IFERROR(VLOOKUP($A32, ワクチン一般接種!$A:$G, K$4, FALSE), 0)</f>
        <v>9076</v>
      </c>
      <c r="L32" s="52">
        <f>IFERROR(VLOOKUP($A32, ワクチン一般接種!$A:$G, L$4, FALSE), 0)</f>
        <v>0</v>
      </c>
      <c r="M32" s="102">
        <f t="shared" si="0"/>
        <v>44323</v>
      </c>
      <c r="N32" s="53">
        <f t="shared" si="1"/>
        <v>140493</v>
      </c>
      <c r="O32" s="53">
        <f t="shared" si="2"/>
        <v>52255</v>
      </c>
    </row>
    <row r="33" spans="1:15" x14ac:dyDescent="0.55000000000000004">
      <c r="A33" s="82">
        <v>44324</v>
      </c>
      <c r="B33" s="51" t="str">
        <f>IFERROR(VLOOKUP($A33, ワクチン医療従事者等!$A:$J, $B$4, FALSE), TEXT(A33, "aaa"))</f>
        <v>土</v>
      </c>
      <c r="C33" s="51">
        <f>IFERROR(VLOOKUP($A33, ワクチン医療従事者等!$A:$J, $C$4, FALSE), 0)</f>
        <v>0</v>
      </c>
      <c r="D33" s="51">
        <f>IFERROR(VLOOKUP($A33, ワクチン医療従事者等!$A:$J, $D$4, FALSE), 0)</f>
        <v>0</v>
      </c>
      <c r="E33" s="51">
        <f>IFERROR(VLOOKUP($A33, ワクチン医療従事者等!$A:$J, $E$4, FALSE), 0)</f>
        <v>0</v>
      </c>
      <c r="F33" s="51">
        <f>IFERROR(VLOOKUP($A33, ワクチン医療従事者等!$A:$J, $F$4, FALSE), 0)</f>
        <v>0</v>
      </c>
      <c r="G33" s="51">
        <f>IFERROR(VLOOKUP($A33, ワクチン医療従事者等!$A:$J, $G$4, FALSE), 0)</f>
        <v>0</v>
      </c>
      <c r="H33" s="52">
        <f>IFERROR(VLOOKUP($A33, ワクチン一般接種!$A:$G, H$4, FALSE), 0)</f>
        <v>66372</v>
      </c>
      <c r="I33" s="52">
        <f>IFERROR(VLOOKUP($A33, ワクチン一般接種!$A:$G, I$4, FALSE), 0)</f>
        <v>59424</v>
      </c>
      <c r="J33" s="52">
        <f>IFERROR(VLOOKUP($A33, ワクチン一般接種!$A:$G, J$4, FALSE), 0)</f>
        <v>0</v>
      </c>
      <c r="K33" s="52">
        <f>IFERROR(VLOOKUP($A33, ワクチン一般接種!$A:$G, K$4, FALSE), 0)</f>
        <v>6948</v>
      </c>
      <c r="L33" s="52">
        <f>IFERROR(VLOOKUP($A33, ワクチン一般接種!$A:$G, L$4, FALSE), 0)</f>
        <v>0</v>
      </c>
      <c r="M33" s="102">
        <f t="shared" si="0"/>
        <v>44324</v>
      </c>
      <c r="N33" s="53">
        <f t="shared" si="1"/>
        <v>59424</v>
      </c>
      <c r="O33" s="53">
        <f t="shared" si="2"/>
        <v>6948</v>
      </c>
    </row>
    <row r="34" spans="1:15" x14ac:dyDescent="0.55000000000000004">
      <c r="A34" s="82">
        <v>44325</v>
      </c>
      <c r="B34" s="51" t="str">
        <f>IFERROR(VLOOKUP($A34, ワクチン医療従事者等!$A:$J, $B$4, FALSE), TEXT(A34, "aaa"))</f>
        <v>日</v>
      </c>
      <c r="C34" s="51">
        <f>IFERROR(VLOOKUP($A34, ワクチン医療従事者等!$A:$J, $C$4, FALSE), 0)</f>
        <v>0</v>
      </c>
      <c r="D34" s="51">
        <f>IFERROR(VLOOKUP($A34, ワクチン医療従事者等!$A:$J, $D$4, FALSE), 0)</f>
        <v>0</v>
      </c>
      <c r="E34" s="51">
        <f>IFERROR(VLOOKUP($A34, ワクチン医療従事者等!$A:$J, $E$4, FALSE), 0)</f>
        <v>0</v>
      </c>
      <c r="F34" s="51">
        <f>IFERROR(VLOOKUP($A34, ワクチン医療従事者等!$A:$J, $F$4, FALSE), 0)</f>
        <v>0</v>
      </c>
      <c r="G34" s="51">
        <f>IFERROR(VLOOKUP($A34, ワクチン医療従事者等!$A:$J, $G$4, FALSE), 0)</f>
        <v>0</v>
      </c>
      <c r="H34" s="52">
        <f>IFERROR(VLOOKUP($A34, ワクチン一般接種!$A:$G, H$4, FALSE), 0)</f>
        <v>80393</v>
      </c>
      <c r="I34" s="52">
        <f>IFERROR(VLOOKUP($A34, ワクチン一般接種!$A:$G, I$4, FALSE), 0)</f>
        <v>72381</v>
      </c>
      <c r="J34" s="52">
        <f>IFERROR(VLOOKUP($A34, ワクチン一般接種!$A:$G, J$4, FALSE), 0)</f>
        <v>0</v>
      </c>
      <c r="K34" s="52">
        <f>IFERROR(VLOOKUP($A34, ワクチン一般接種!$A:$G, K$4, FALSE), 0)</f>
        <v>8012</v>
      </c>
      <c r="L34" s="52">
        <f>IFERROR(VLOOKUP($A34, ワクチン一般接種!$A:$G, L$4, FALSE), 0)</f>
        <v>0</v>
      </c>
      <c r="M34" s="102">
        <f t="shared" si="0"/>
        <v>44325</v>
      </c>
      <c r="N34" s="53">
        <f t="shared" si="1"/>
        <v>72381</v>
      </c>
      <c r="O34" s="53">
        <f t="shared" si="2"/>
        <v>8012</v>
      </c>
    </row>
    <row r="35" spans="1:15" x14ac:dyDescent="0.55000000000000004">
      <c r="A35" s="82">
        <v>44326</v>
      </c>
      <c r="B35" s="51" t="str">
        <f>IFERROR(VLOOKUP($A35, ワクチン医療従事者等!$A:$J, $B$4, FALSE), TEXT(A35, "aaa"))</f>
        <v>(月)</v>
      </c>
      <c r="C35" s="51">
        <f>IFERROR(VLOOKUP($A35, ワクチン医療従事者等!$A:$J, $C$4, FALSE), 0)</f>
        <v>223504</v>
      </c>
      <c r="D35" s="51">
        <f>IFERROR(VLOOKUP($A35, ワクチン医療従事者等!$A:$J, $D$4, FALSE), 0)</f>
        <v>155255</v>
      </c>
      <c r="E35" s="51">
        <f>IFERROR(VLOOKUP($A35, ワクチン医療従事者等!$A:$J, $E$4, FALSE), 0)</f>
        <v>0</v>
      </c>
      <c r="F35" s="51">
        <f>IFERROR(VLOOKUP($A35, ワクチン医療従事者等!$A:$J, $F$4, FALSE), 0)</f>
        <v>68249</v>
      </c>
      <c r="G35" s="51">
        <f>IFERROR(VLOOKUP($A35, ワクチン医療従事者等!$A:$J, $G$4, FALSE), 0)</f>
        <v>0</v>
      </c>
      <c r="H35" s="52">
        <f>IFERROR(VLOOKUP($A35, ワクチン一般接種!$A:$G, H$4, FALSE), 0)</f>
        <v>123236</v>
      </c>
      <c r="I35" s="52">
        <f>IFERROR(VLOOKUP($A35, ワクチン一般接種!$A:$G, I$4, FALSE), 0)</f>
        <v>99554</v>
      </c>
      <c r="J35" s="52">
        <f>IFERROR(VLOOKUP($A35, ワクチン一般接種!$A:$G, J$4, FALSE), 0)</f>
        <v>0</v>
      </c>
      <c r="K35" s="52">
        <f>IFERROR(VLOOKUP($A35, ワクチン一般接種!$A:$G, K$4, FALSE), 0)</f>
        <v>23682</v>
      </c>
      <c r="L35" s="52">
        <f>IFERROR(VLOOKUP($A35, ワクチン一般接種!$A:$G, L$4, FALSE), 0)</f>
        <v>0</v>
      </c>
      <c r="M35" s="102">
        <f t="shared" si="0"/>
        <v>44326</v>
      </c>
      <c r="N35" s="53">
        <f t="shared" si="1"/>
        <v>254809</v>
      </c>
      <c r="O35" s="53">
        <f t="shared" si="2"/>
        <v>91931</v>
      </c>
    </row>
    <row r="36" spans="1:15" x14ac:dyDescent="0.55000000000000004">
      <c r="A36" s="82">
        <v>44327</v>
      </c>
      <c r="B36" s="51" t="str">
        <f>IFERROR(VLOOKUP($A36, ワクチン医療従事者等!$A:$J, $B$4, FALSE), TEXT(A36, "aaa"))</f>
        <v>(火)</v>
      </c>
      <c r="C36" s="51">
        <f>IFERROR(VLOOKUP($A36, ワクチン医療従事者等!$A:$J, $C$4, FALSE), 0)</f>
        <v>168738</v>
      </c>
      <c r="D36" s="51">
        <f>IFERROR(VLOOKUP($A36, ワクチン医療従事者等!$A:$J, $D$4, FALSE), 0)</f>
        <v>90287</v>
      </c>
      <c r="E36" s="51">
        <f>IFERROR(VLOOKUP($A36, ワクチン医療従事者等!$A:$J, $E$4, FALSE), 0)</f>
        <v>0</v>
      </c>
      <c r="F36" s="51">
        <f>IFERROR(VLOOKUP($A36, ワクチン医療従事者等!$A:$J, $F$4, FALSE), 0)</f>
        <v>78451</v>
      </c>
      <c r="G36" s="51">
        <f>IFERROR(VLOOKUP($A36, ワクチン医療従事者等!$A:$J, $G$4, FALSE), 0)</f>
        <v>0</v>
      </c>
      <c r="H36" s="52">
        <f>IFERROR(VLOOKUP($A36, ワクチン一般接種!$A:$G, H$4, FALSE), 0)</f>
        <v>160828</v>
      </c>
      <c r="I36" s="52">
        <f>IFERROR(VLOOKUP($A36, ワクチン一般接種!$A:$G, I$4, FALSE), 0)</f>
        <v>124241</v>
      </c>
      <c r="J36" s="52">
        <f>IFERROR(VLOOKUP($A36, ワクチン一般接種!$A:$G, J$4, FALSE), 0)</f>
        <v>0</v>
      </c>
      <c r="K36" s="52">
        <f>IFERROR(VLOOKUP($A36, ワクチン一般接種!$A:$G, K$4, FALSE), 0)</f>
        <v>36587</v>
      </c>
      <c r="L36" s="52">
        <f>IFERROR(VLOOKUP($A36, ワクチン一般接種!$A:$G, L$4, FALSE), 0)</f>
        <v>0</v>
      </c>
      <c r="M36" s="102">
        <f t="shared" si="0"/>
        <v>44327</v>
      </c>
      <c r="N36" s="53">
        <f t="shared" si="1"/>
        <v>214528</v>
      </c>
      <c r="O36" s="53">
        <f t="shared" si="2"/>
        <v>115038</v>
      </c>
    </row>
    <row r="37" spans="1:15" x14ac:dyDescent="0.55000000000000004">
      <c r="A37" s="82">
        <v>44328</v>
      </c>
      <c r="B37" s="51" t="str">
        <f>IFERROR(VLOOKUP($A37, ワクチン医療従事者等!$A:$J, $B$4, FALSE), TEXT(A37, "aaa"))</f>
        <v>(水)</v>
      </c>
      <c r="C37" s="51">
        <f>IFERROR(VLOOKUP($A37, ワクチン医療従事者等!$A:$J, $C$4, FALSE), 0)</f>
        <v>181720</v>
      </c>
      <c r="D37" s="51">
        <f>IFERROR(VLOOKUP($A37, ワクチン医療従事者等!$A:$J, $D$4, FALSE), 0)</f>
        <v>82959</v>
      </c>
      <c r="E37" s="51">
        <f>IFERROR(VLOOKUP($A37, ワクチン医療従事者等!$A:$J, $E$4, FALSE), 0)</f>
        <v>0</v>
      </c>
      <c r="F37" s="51">
        <f>IFERROR(VLOOKUP($A37, ワクチン医療従事者等!$A:$J, $F$4, FALSE), 0)</f>
        <v>98761</v>
      </c>
      <c r="G37" s="51">
        <f>IFERROR(VLOOKUP($A37, ワクチン医療従事者等!$A:$J, $G$4, FALSE), 0)</f>
        <v>0</v>
      </c>
      <c r="H37" s="52">
        <f>IFERROR(VLOOKUP($A37, ワクチン一般接種!$A:$G, H$4, FALSE), 0)</f>
        <v>198561</v>
      </c>
      <c r="I37" s="52">
        <f>IFERROR(VLOOKUP($A37, ワクチン一般接種!$A:$G, I$4, FALSE), 0)</f>
        <v>155027</v>
      </c>
      <c r="J37" s="52">
        <f>IFERROR(VLOOKUP($A37, ワクチン一般接種!$A:$G, J$4, FALSE), 0)</f>
        <v>0</v>
      </c>
      <c r="K37" s="52">
        <f>IFERROR(VLOOKUP($A37, ワクチン一般接種!$A:$G, K$4, FALSE), 0)</f>
        <v>43534</v>
      </c>
      <c r="L37" s="52">
        <f>IFERROR(VLOOKUP($A37, ワクチン一般接種!$A:$G, L$4, FALSE), 0)</f>
        <v>0</v>
      </c>
      <c r="M37" s="102">
        <f t="shared" si="0"/>
        <v>44328</v>
      </c>
      <c r="N37" s="53">
        <f t="shared" si="1"/>
        <v>237986</v>
      </c>
      <c r="O37" s="53">
        <f t="shared" si="2"/>
        <v>142295</v>
      </c>
    </row>
    <row r="38" spans="1:15" x14ac:dyDescent="0.55000000000000004">
      <c r="A38" s="82">
        <v>44329</v>
      </c>
      <c r="B38" s="51" t="str">
        <f>IFERROR(VLOOKUP($A38, ワクチン医療従事者等!$A:$J, $B$4, FALSE), TEXT(A38, "aaa"))</f>
        <v>(木)</v>
      </c>
      <c r="C38" s="51">
        <f>IFERROR(VLOOKUP($A38, ワクチン医療従事者等!$A:$J, $C$4, FALSE), 0)</f>
        <v>219139</v>
      </c>
      <c r="D38" s="51">
        <f>IFERROR(VLOOKUP($A38, ワクチン医療従事者等!$A:$J, $D$4, FALSE), 0)</f>
        <v>93429</v>
      </c>
      <c r="E38" s="51">
        <f>IFERROR(VLOOKUP($A38, ワクチン医療従事者等!$A:$J, $E$4, FALSE), 0)</f>
        <v>0</v>
      </c>
      <c r="F38" s="51">
        <f>IFERROR(VLOOKUP($A38, ワクチン医療従事者等!$A:$J, $F$4, FALSE), 0)</f>
        <v>125710</v>
      </c>
      <c r="G38" s="51">
        <f>IFERROR(VLOOKUP($A38, ワクチン医療従事者等!$A:$J, $G$4, FALSE), 0)</f>
        <v>0</v>
      </c>
      <c r="H38" s="52">
        <f>IFERROR(VLOOKUP($A38, ワクチン一般接種!$A:$G, H$4, FALSE), 0)</f>
        <v>195104</v>
      </c>
      <c r="I38" s="52">
        <f>IFERROR(VLOOKUP($A38, ワクチン一般接種!$A:$G, I$4, FALSE), 0)</f>
        <v>152310</v>
      </c>
      <c r="J38" s="52">
        <f>IFERROR(VLOOKUP($A38, ワクチン一般接種!$A:$G, J$4, FALSE), 0)</f>
        <v>0</v>
      </c>
      <c r="K38" s="52">
        <f>IFERROR(VLOOKUP($A38, ワクチン一般接種!$A:$G, K$4, FALSE), 0)</f>
        <v>42794</v>
      </c>
      <c r="L38" s="52">
        <f>IFERROR(VLOOKUP($A38, ワクチン一般接種!$A:$G, L$4, FALSE), 0)</f>
        <v>0</v>
      </c>
      <c r="M38" s="102">
        <f t="shared" si="0"/>
        <v>44329</v>
      </c>
      <c r="N38" s="53">
        <f t="shared" si="1"/>
        <v>245739</v>
      </c>
      <c r="O38" s="53">
        <f t="shared" si="2"/>
        <v>168504</v>
      </c>
    </row>
    <row r="39" spans="1:15" x14ac:dyDescent="0.55000000000000004">
      <c r="A39" s="82">
        <v>44330</v>
      </c>
      <c r="B39" s="51" t="str">
        <f>IFERROR(VLOOKUP($A39, ワクチン医療従事者等!$A:$J, $B$4, FALSE), TEXT(A39, "aaa"))</f>
        <v>(金)</v>
      </c>
      <c r="C39" s="51">
        <f>IFERROR(VLOOKUP($A39, ワクチン医療従事者等!$A:$J, $C$4, FALSE), 0)</f>
        <v>242878</v>
      </c>
      <c r="D39" s="51">
        <f>IFERROR(VLOOKUP($A39, ワクチン医療従事者等!$A:$J, $D$4, FALSE), 0)</f>
        <v>99493</v>
      </c>
      <c r="E39" s="51">
        <f>IFERROR(VLOOKUP($A39, ワクチン医療従事者等!$A:$J, $E$4, FALSE), 0)</f>
        <v>0</v>
      </c>
      <c r="F39" s="51">
        <f>IFERROR(VLOOKUP($A39, ワクチン医療従事者等!$A:$J, $F$4, FALSE), 0)</f>
        <v>143385</v>
      </c>
      <c r="G39" s="51">
        <f>IFERROR(VLOOKUP($A39, ワクチン医療従事者等!$A:$J, $G$4, FALSE), 0)</f>
        <v>0</v>
      </c>
      <c r="H39" s="52">
        <f>IFERROR(VLOOKUP($A39, ワクチン一般接種!$A:$G, H$4, FALSE), 0)</f>
        <v>169450</v>
      </c>
      <c r="I39" s="52">
        <f>IFERROR(VLOOKUP($A39, ワクチン一般接種!$A:$G, I$4, FALSE), 0)</f>
        <v>130783</v>
      </c>
      <c r="J39" s="52">
        <f>IFERROR(VLOOKUP($A39, ワクチン一般接種!$A:$G, J$4, FALSE), 0)</f>
        <v>0</v>
      </c>
      <c r="K39" s="52">
        <f>IFERROR(VLOOKUP($A39, ワクチン一般接種!$A:$G, K$4, FALSE), 0)</f>
        <v>38667</v>
      </c>
      <c r="L39" s="52">
        <f>IFERROR(VLOOKUP($A39, ワクチン一般接種!$A:$G, L$4, FALSE), 0)</f>
        <v>0</v>
      </c>
      <c r="M39" s="102">
        <f t="shared" si="0"/>
        <v>44330</v>
      </c>
      <c r="N39" s="53">
        <f t="shared" si="1"/>
        <v>230276</v>
      </c>
      <c r="O39" s="53">
        <f t="shared" si="2"/>
        <v>182052</v>
      </c>
    </row>
    <row r="40" spans="1:15" x14ac:dyDescent="0.55000000000000004">
      <c r="A40" s="82">
        <v>44331</v>
      </c>
      <c r="B40" s="51" t="str">
        <f>IFERROR(VLOOKUP($A40, ワクチン医療従事者等!$A:$J, $B$4, FALSE), TEXT(A40, "aaa"))</f>
        <v>土</v>
      </c>
      <c r="C40" s="51">
        <f>IFERROR(VLOOKUP($A40, ワクチン医療従事者等!$A:$J, $C$4, FALSE), 0)</f>
        <v>0</v>
      </c>
      <c r="D40" s="51">
        <f>IFERROR(VLOOKUP($A40, ワクチン医療従事者等!$A:$J, $D$4, FALSE), 0)</f>
        <v>0</v>
      </c>
      <c r="E40" s="51">
        <f>IFERROR(VLOOKUP($A40, ワクチン医療従事者等!$A:$J, $E$4, FALSE), 0)</f>
        <v>0</v>
      </c>
      <c r="F40" s="51">
        <f>IFERROR(VLOOKUP($A40, ワクチン医療従事者等!$A:$J, $F$4, FALSE), 0)</f>
        <v>0</v>
      </c>
      <c r="G40" s="51">
        <f>IFERROR(VLOOKUP($A40, ワクチン医療従事者等!$A:$J, $G$4, FALSE), 0)</f>
        <v>0</v>
      </c>
      <c r="H40" s="52">
        <f>IFERROR(VLOOKUP($A40, ワクチン一般接種!$A:$G, H$4, FALSE), 0)</f>
        <v>165720</v>
      </c>
      <c r="I40" s="52">
        <f>IFERROR(VLOOKUP($A40, ワクチン一般接種!$A:$G, I$4, FALSE), 0)</f>
        <v>135634</v>
      </c>
      <c r="J40" s="52">
        <f>IFERROR(VLOOKUP($A40, ワクチン一般接種!$A:$G, J$4, FALSE), 0)</f>
        <v>0</v>
      </c>
      <c r="K40" s="52">
        <f>IFERROR(VLOOKUP($A40, ワクチン一般接種!$A:$G, K$4, FALSE), 0)</f>
        <v>30086</v>
      </c>
      <c r="L40" s="52">
        <f>IFERROR(VLOOKUP($A40, ワクチン一般接種!$A:$G, L$4, FALSE), 0)</f>
        <v>0</v>
      </c>
      <c r="M40" s="102">
        <f t="shared" si="0"/>
        <v>44331</v>
      </c>
      <c r="N40" s="53">
        <f t="shared" si="1"/>
        <v>135634</v>
      </c>
      <c r="O40" s="53">
        <f t="shared" si="2"/>
        <v>30086</v>
      </c>
    </row>
    <row r="41" spans="1:15" x14ac:dyDescent="0.55000000000000004">
      <c r="A41" s="82">
        <v>44332</v>
      </c>
      <c r="B41" s="51" t="str">
        <f>IFERROR(VLOOKUP($A41, ワクチン医療従事者等!$A:$J, $B$4, FALSE), TEXT(A41, "aaa"))</f>
        <v>日</v>
      </c>
      <c r="C41" s="51">
        <f>IFERROR(VLOOKUP($A41, ワクチン医療従事者等!$A:$J, $C$4, FALSE), 0)</f>
        <v>0</v>
      </c>
      <c r="D41" s="51">
        <f>IFERROR(VLOOKUP($A41, ワクチン医療従事者等!$A:$J, $D$4, FALSE), 0)</f>
        <v>0</v>
      </c>
      <c r="E41" s="51">
        <f>IFERROR(VLOOKUP($A41, ワクチン医療従事者等!$A:$J, $E$4, FALSE), 0)</f>
        <v>0</v>
      </c>
      <c r="F41" s="51">
        <f>IFERROR(VLOOKUP($A41, ワクチン医療従事者等!$A:$J, $F$4, FALSE), 0)</f>
        <v>0</v>
      </c>
      <c r="G41" s="51">
        <f>IFERROR(VLOOKUP($A41, ワクチン医療従事者等!$A:$J, $G$4, FALSE), 0)</f>
        <v>0</v>
      </c>
      <c r="H41" s="52">
        <f>IFERROR(VLOOKUP($A41, ワクチン一般接種!$A:$G, H$4, FALSE), 0)</f>
        <v>206233</v>
      </c>
      <c r="I41" s="52">
        <f>IFERROR(VLOOKUP($A41, ワクチン一般接種!$A:$G, I$4, FALSE), 0)</f>
        <v>185238</v>
      </c>
      <c r="J41" s="52">
        <f>IFERROR(VLOOKUP($A41, ワクチン一般接種!$A:$G, J$4, FALSE), 0)</f>
        <v>0</v>
      </c>
      <c r="K41" s="52">
        <f>IFERROR(VLOOKUP($A41, ワクチン一般接種!$A:$G, K$4, FALSE), 0)</f>
        <v>20995</v>
      </c>
      <c r="L41" s="52">
        <f>IFERROR(VLOOKUP($A41, ワクチン一般接種!$A:$G, L$4, FALSE), 0)</f>
        <v>0</v>
      </c>
      <c r="M41" s="102">
        <f t="shared" si="0"/>
        <v>44332</v>
      </c>
      <c r="N41" s="53">
        <f t="shared" si="1"/>
        <v>185238</v>
      </c>
      <c r="O41" s="53">
        <f t="shared" si="2"/>
        <v>20995</v>
      </c>
    </row>
    <row r="42" spans="1:15" x14ac:dyDescent="0.55000000000000004">
      <c r="A42" s="82">
        <v>44333</v>
      </c>
      <c r="B42" s="51" t="str">
        <f>IFERROR(VLOOKUP($A42, ワクチン医療従事者等!$A:$J, $B$4, FALSE), TEXT(A42, "aaa"))</f>
        <v>(月)</v>
      </c>
      <c r="C42" s="51">
        <f>IFERROR(VLOOKUP($A42, ワクチン医療従事者等!$A:$J, $C$4, FALSE), 0)</f>
        <v>349566</v>
      </c>
      <c r="D42" s="51">
        <f>IFERROR(VLOOKUP($A42, ワクチン医療従事者等!$A:$J, $D$4, FALSE), 0)</f>
        <v>133843</v>
      </c>
      <c r="E42" s="51">
        <f>IFERROR(VLOOKUP($A42, ワクチン医療従事者等!$A:$J, $E$4, FALSE), 0)</f>
        <v>0</v>
      </c>
      <c r="F42" s="51">
        <f>IFERROR(VLOOKUP($A42, ワクチン医療従事者等!$A:$J, $F$4, FALSE), 0)</f>
        <v>215723</v>
      </c>
      <c r="G42" s="51">
        <f>IFERROR(VLOOKUP($A42, ワクチン医療従事者等!$A:$J, $G$4, FALSE), 0)</f>
        <v>0</v>
      </c>
      <c r="H42" s="52">
        <f>IFERROR(VLOOKUP($A42, ワクチン一般接種!$A:$G, H$4, FALSE), 0)</f>
        <v>249264</v>
      </c>
      <c r="I42" s="52">
        <f>IFERROR(VLOOKUP($A42, ワクチン一般接種!$A:$G, I$4, FALSE), 0)</f>
        <v>204791</v>
      </c>
      <c r="J42" s="52">
        <f>IFERROR(VLOOKUP($A42, ワクチン一般接種!$A:$G, J$4, FALSE), 0)</f>
        <v>0</v>
      </c>
      <c r="K42" s="52">
        <f>IFERROR(VLOOKUP($A42, ワクチン一般接種!$A:$G, K$4, FALSE), 0)</f>
        <v>44473</v>
      </c>
      <c r="L42" s="52">
        <f>IFERROR(VLOOKUP($A42, ワクチン一般接種!$A:$G, L$4, FALSE), 0)</f>
        <v>0</v>
      </c>
      <c r="M42" s="102">
        <f t="shared" si="0"/>
        <v>44333</v>
      </c>
      <c r="N42" s="53">
        <f t="shared" si="1"/>
        <v>338634</v>
      </c>
      <c r="O42" s="53">
        <f t="shared" si="2"/>
        <v>260196</v>
      </c>
    </row>
    <row r="43" spans="1:15" x14ac:dyDescent="0.55000000000000004">
      <c r="A43" s="82">
        <v>44334</v>
      </c>
      <c r="B43" s="51" t="str">
        <f>IFERROR(VLOOKUP($A43, ワクチン医療従事者等!$A:$J, $B$4, FALSE), TEXT(A43, "aaa"))</f>
        <v>(火)</v>
      </c>
      <c r="C43" s="51">
        <f>IFERROR(VLOOKUP($A43, ワクチン医療従事者等!$A:$J, $C$4, FALSE), 0)</f>
        <v>250244</v>
      </c>
      <c r="D43" s="51">
        <f>IFERROR(VLOOKUP($A43, ワクチン医療従事者等!$A:$J, $D$4, FALSE), 0)</f>
        <v>94577</v>
      </c>
      <c r="E43" s="51">
        <f>IFERROR(VLOOKUP($A43, ワクチン医療従事者等!$A:$J, $E$4, FALSE), 0)</f>
        <v>0</v>
      </c>
      <c r="F43" s="51">
        <f>IFERROR(VLOOKUP($A43, ワクチン医療従事者等!$A:$J, $F$4, FALSE), 0)</f>
        <v>155667</v>
      </c>
      <c r="G43" s="51">
        <f>IFERROR(VLOOKUP($A43, ワクチン医療従事者等!$A:$J, $G$4, FALSE), 0)</f>
        <v>0</v>
      </c>
      <c r="H43" s="52">
        <f>IFERROR(VLOOKUP($A43, ワクチン一般接種!$A:$G, H$4, FALSE), 0)</f>
        <v>303329</v>
      </c>
      <c r="I43" s="52">
        <f>IFERROR(VLOOKUP($A43, ワクチン一般接種!$A:$G, I$4, FALSE), 0)</f>
        <v>245768</v>
      </c>
      <c r="J43" s="52">
        <f>IFERROR(VLOOKUP($A43, ワクチン一般接種!$A:$G, J$4, FALSE), 0)</f>
        <v>0</v>
      </c>
      <c r="K43" s="52">
        <f>IFERROR(VLOOKUP($A43, ワクチン一般接種!$A:$G, K$4, FALSE), 0)</f>
        <v>57561</v>
      </c>
      <c r="L43" s="52">
        <f>IFERROR(VLOOKUP($A43, ワクチン一般接種!$A:$G, L$4, FALSE), 0)</f>
        <v>0</v>
      </c>
      <c r="M43" s="102">
        <f t="shared" si="0"/>
        <v>44334</v>
      </c>
      <c r="N43" s="53">
        <f t="shared" si="1"/>
        <v>340345</v>
      </c>
      <c r="O43" s="53">
        <f t="shared" si="2"/>
        <v>213228</v>
      </c>
    </row>
    <row r="44" spans="1:15" x14ac:dyDescent="0.55000000000000004">
      <c r="A44" s="82">
        <v>44335</v>
      </c>
      <c r="B44" s="51" t="str">
        <f>IFERROR(VLOOKUP($A44, ワクチン医療従事者等!$A:$J, $B$4, FALSE), TEXT(A44, "aaa"))</f>
        <v>(水)</v>
      </c>
      <c r="C44" s="51">
        <f>IFERROR(VLOOKUP($A44, ワクチン医療従事者等!$A:$J, $C$4, FALSE), 0)</f>
        <v>267866</v>
      </c>
      <c r="D44" s="51">
        <f>IFERROR(VLOOKUP($A44, ワクチン医療従事者等!$A:$J, $D$4, FALSE), 0)</f>
        <v>88163</v>
      </c>
      <c r="E44" s="51">
        <f>IFERROR(VLOOKUP($A44, ワクチン医療従事者等!$A:$J, $E$4, FALSE), 0)</f>
        <v>0</v>
      </c>
      <c r="F44" s="51">
        <f>IFERROR(VLOOKUP($A44, ワクチン医療従事者等!$A:$J, $F$4, FALSE), 0)</f>
        <v>179703</v>
      </c>
      <c r="G44" s="51">
        <f>IFERROR(VLOOKUP($A44, ワクチン医療従事者等!$A:$J, $G$4, FALSE), 0)</f>
        <v>0</v>
      </c>
      <c r="H44" s="52">
        <f>IFERROR(VLOOKUP($A44, ワクチン一般接種!$A:$G, H$4, FALSE), 0)</f>
        <v>359443</v>
      </c>
      <c r="I44" s="52">
        <f>IFERROR(VLOOKUP($A44, ワクチン一般接種!$A:$G, I$4, FALSE), 0)</f>
        <v>299495</v>
      </c>
      <c r="J44" s="52">
        <f>IFERROR(VLOOKUP($A44, ワクチン一般接種!$A:$G, J$4, FALSE), 0)</f>
        <v>0</v>
      </c>
      <c r="K44" s="52">
        <f>IFERROR(VLOOKUP($A44, ワクチン一般接種!$A:$G, K$4, FALSE), 0)</f>
        <v>59948</v>
      </c>
      <c r="L44" s="52">
        <f>IFERROR(VLOOKUP($A44, ワクチン一般接種!$A:$G, L$4, FALSE), 0)</f>
        <v>0</v>
      </c>
      <c r="M44" s="102">
        <f t="shared" si="0"/>
        <v>44335</v>
      </c>
      <c r="N44" s="53">
        <f t="shared" si="1"/>
        <v>387658</v>
      </c>
      <c r="O44" s="53">
        <f t="shared" si="2"/>
        <v>239651</v>
      </c>
    </row>
    <row r="45" spans="1:15" x14ac:dyDescent="0.55000000000000004">
      <c r="A45" s="82">
        <v>44336</v>
      </c>
      <c r="B45" s="51" t="str">
        <f>IFERROR(VLOOKUP($A45, ワクチン医療従事者等!$A:$J, $B$4, FALSE), TEXT(A45, "aaa"))</f>
        <v>(木)</v>
      </c>
      <c r="C45" s="51">
        <f>IFERROR(VLOOKUP($A45, ワクチン医療従事者等!$A:$J, $C$4, FALSE), 0)</f>
        <v>190533</v>
      </c>
      <c r="D45" s="51">
        <f>IFERROR(VLOOKUP($A45, ワクチン医療従事者等!$A:$J, $D$4, FALSE), 0)</f>
        <v>81422</v>
      </c>
      <c r="E45" s="51">
        <f>IFERROR(VLOOKUP($A45, ワクチン医療従事者等!$A:$J, $E$4, FALSE), 0)</f>
        <v>0</v>
      </c>
      <c r="F45" s="51">
        <f>IFERROR(VLOOKUP($A45, ワクチン医療従事者等!$A:$J, $F$4, FALSE), 0)</f>
        <v>109111</v>
      </c>
      <c r="G45" s="51">
        <f>IFERROR(VLOOKUP($A45, ワクチン医療従事者等!$A:$J, $G$4, FALSE), 0)</f>
        <v>0</v>
      </c>
      <c r="H45" s="52">
        <f>IFERROR(VLOOKUP($A45, ワクチン一般接種!$A:$G, H$4, FALSE), 0)</f>
        <v>336151</v>
      </c>
      <c r="I45" s="52">
        <f>IFERROR(VLOOKUP($A45, ワクチン一般接種!$A:$G, I$4, FALSE), 0)</f>
        <v>313228</v>
      </c>
      <c r="J45" s="52">
        <f>IFERROR(VLOOKUP($A45, ワクチン一般接種!$A:$G, J$4, FALSE), 0)</f>
        <v>0</v>
      </c>
      <c r="K45" s="52">
        <f>IFERROR(VLOOKUP($A45, ワクチン一般接種!$A:$G, K$4, FALSE), 0)</f>
        <v>22923</v>
      </c>
      <c r="L45" s="52">
        <f>IFERROR(VLOOKUP($A45, ワクチン一般接種!$A:$G, L$4, FALSE), 0)</f>
        <v>0</v>
      </c>
      <c r="M45" s="102">
        <f t="shared" si="0"/>
        <v>44336</v>
      </c>
      <c r="N45" s="53">
        <f t="shared" si="1"/>
        <v>394650</v>
      </c>
      <c r="O45" s="53">
        <f t="shared" si="2"/>
        <v>132034</v>
      </c>
    </row>
    <row r="46" spans="1:15" x14ac:dyDescent="0.55000000000000004">
      <c r="A46" s="82">
        <v>44337</v>
      </c>
      <c r="B46" s="51" t="str">
        <f>IFERROR(VLOOKUP($A46, ワクチン医療従事者等!$A:$J, $B$4, FALSE), TEXT(A46, "aaa"))</f>
        <v>(金)</v>
      </c>
      <c r="C46" s="51">
        <f>IFERROR(VLOOKUP($A46, ワクチン医療従事者等!$A:$J, $C$4, FALSE), 0)</f>
        <v>249021</v>
      </c>
      <c r="D46" s="51">
        <f>IFERROR(VLOOKUP($A46, ワクチン医療従事者等!$A:$J, $D$4, FALSE), 0)</f>
        <v>99918</v>
      </c>
      <c r="E46" s="51">
        <f>IFERROR(VLOOKUP($A46, ワクチン医療従事者等!$A:$J, $E$4, FALSE), 0)</f>
        <v>0</v>
      </c>
      <c r="F46" s="51">
        <f>IFERROR(VLOOKUP($A46, ワクチン医療従事者等!$A:$J, $F$4, FALSE), 0)</f>
        <v>149103</v>
      </c>
      <c r="G46" s="51">
        <f>IFERROR(VLOOKUP($A46, ワクチン医療従事者等!$A:$J, $G$4, FALSE), 0)</f>
        <v>0</v>
      </c>
      <c r="H46" s="52">
        <f>IFERROR(VLOOKUP($A46, ワクチン一般接種!$A:$G, H$4, FALSE), 0)</f>
        <v>319209</v>
      </c>
      <c r="I46" s="52">
        <f>IFERROR(VLOOKUP($A46, ワクチン一般接種!$A:$G, I$4, FALSE), 0)</f>
        <v>270775</v>
      </c>
      <c r="J46" s="52">
        <f>IFERROR(VLOOKUP($A46, ワクチン一般接種!$A:$G, J$4, FALSE), 0)</f>
        <v>0</v>
      </c>
      <c r="K46" s="52">
        <f>IFERROR(VLOOKUP($A46, ワクチン一般接種!$A:$G, K$4, FALSE), 0)</f>
        <v>48434</v>
      </c>
      <c r="L46" s="52">
        <f>IFERROR(VLOOKUP($A46, ワクチン一般接種!$A:$G, L$4, FALSE), 0)</f>
        <v>0</v>
      </c>
      <c r="M46" s="102">
        <f t="shared" si="0"/>
        <v>44337</v>
      </c>
      <c r="N46" s="53">
        <f t="shared" si="1"/>
        <v>370693</v>
      </c>
      <c r="O46" s="53">
        <f t="shared" si="2"/>
        <v>197537</v>
      </c>
    </row>
    <row r="47" spans="1:15" x14ac:dyDescent="0.55000000000000004">
      <c r="A47" s="82">
        <v>44338</v>
      </c>
      <c r="B47" s="51" t="str">
        <f>IFERROR(VLOOKUP($A47, ワクチン医療従事者等!$A:$J, $B$4, FALSE), TEXT(A47, "aaa"))</f>
        <v>土</v>
      </c>
      <c r="C47" s="51">
        <f>IFERROR(VLOOKUP($A47, ワクチン医療従事者等!$A:$J, $C$4, FALSE), 0)</f>
        <v>0</v>
      </c>
      <c r="D47" s="51">
        <f>IFERROR(VLOOKUP($A47, ワクチン医療従事者等!$A:$J, $D$4, FALSE), 0)</f>
        <v>0</v>
      </c>
      <c r="E47" s="51">
        <f>IFERROR(VLOOKUP($A47, ワクチン医療従事者等!$A:$J, $E$4, FALSE), 0)</f>
        <v>0</v>
      </c>
      <c r="F47" s="51">
        <f>IFERROR(VLOOKUP($A47, ワクチン医療従事者等!$A:$J, $F$4, FALSE), 0)</f>
        <v>0</v>
      </c>
      <c r="G47" s="51">
        <f>IFERROR(VLOOKUP($A47, ワクチン医療従事者等!$A:$J, $G$4, FALSE), 0)</f>
        <v>0</v>
      </c>
      <c r="H47" s="52">
        <f>IFERROR(VLOOKUP($A47, ワクチン一般接種!$A:$G, H$4, FALSE), 0)</f>
        <v>319636</v>
      </c>
      <c r="I47" s="52">
        <f>IFERROR(VLOOKUP($A47, ワクチン一般接種!$A:$G, I$4, FALSE), 0)</f>
        <v>280072</v>
      </c>
      <c r="J47" s="52">
        <f>IFERROR(VLOOKUP($A47, ワクチン一般接種!$A:$G, J$4, FALSE), 0)</f>
        <v>0</v>
      </c>
      <c r="K47" s="52">
        <f>IFERROR(VLOOKUP($A47, ワクチン一般接種!$A:$G, K$4, FALSE), 0)</f>
        <v>39564</v>
      </c>
      <c r="L47" s="52">
        <f>IFERROR(VLOOKUP($A47, ワクチン一般接種!$A:$G, L$4, FALSE), 0)</f>
        <v>0</v>
      </c>
      <c r="M47" s="102">
        <f t="shared" si="0"/>
        <v>44338</v>
      </c>
      <c r="N47" s="53">
        <f t="shared" si="1"/>
        <v>280072</v>
      </c>
      <c r="O47" s="53">
        <f t="shared" si="2"/>
        <v>39564</v>
      </c>
    </row>
    <row r="48" spans="1:15" x14ac:dyDescent="0.55000000000000004">
      <c r="A48" s="82">
        <v>44339</v>
      </c>
      <c r="B48" s="51" t="str">
        <f>IFERROR(VLOOKUP($A48, ワクチン医療従事者等!$A:$J, $B$4, FALSE), TEXT(A48, "aaa"))</f>
        <v>日</v>
      </c>
      <c r="C48" s="51">
        <f>IFERROR(VLOOKUP($A48, ワクチン医療従事者等!$A:$J, $C$4, FALSE), 0)</f>
        <v>0</v>
      </c>
      <c r="D48" s="51">
        <f>IFERROR(VLOOKUP($A48, ワクチン医療従事者等!$A:$J, $D$4, FALSE), 0)</f>
        <v>0</v>
      </c>
      <c r="E48" s="51">
        <f>IFERROR(VLOOKUP($A48, ワクチン医療従事者等!$A:$J, $E$4, FALSE), 0)</f>
        <v>0</v>
      </c>
      <c r="F48" s="51">
        <f>IFERROR(VLOOKUP($A48, ワクチン医療従事者等!$A:$J, $F$4, FALSE), 0)</f>
        <v>0</v>
      </c>
      <c r="G48" s="51">
        <f>IFERROR(VLOOKUP($A48, ワクチン医療従事者等!$A:$J, $G$4, FALSE), 0)</f>
        <v>0</v>
      </c>
      <c r="H48" s="52">
        <f>IFERROR(VLOOKUP($A48, ワクチン一般接種!$A:$G, H$4, FALSE), 0)</f>
        <v>346171</v>
      </c>
      <c r="I48" s="52">
        <f>IFERROR(VLOOKUP($A48, ワクチン一般接種!$A:$G, I$4, FALSE), 0)</f>
        <v>322757</v>
      </c>
      <c r="J48" s="52">
        <f>IFERROR(VLOOKUP($A48, ワクチン一般接種!$A:$G, J$4, FALSE), 0)</f>
        <v>0</v>
      </c>
      <c r="K48" s="52">
        <f>IFERROR(VLOOKUP($A48, ワクチン一般接種!$A:$G, K$4, FALSE), 0)</f>
        <v>23414</v>
      </c>
      <c r="L48" s="52">
        <f>IFERROR(VLOOKUP($A48, ワクチン一般接種!$A:$G, L$4, FALSE), 0)</f>
        <v>0</v>
      </c>
      <c r="M48" s="102">
        <f t="shared" si="0"/>
        <v>44339</v>
      </c>
      <c r="N48" s="53">
        <f t="shared" si="1"/>
        <v>322757</v>
      </c>
      <c r="O48" s="53">
        <f t="shared" si="2"/>
        <v>23414</v>
      </c>
    </row>
    <row r="49" spans="1:15" x14ac:dyDescent="0.55000000000000004">
      <c r="A49" s="82">
        <v>44340</v>
      </c>
      <c r="B49" s="51" t="str">
        <f>IFERROR(VLOOKUP($A49, ワクチン医療従事者等!$A:$J, $B$4, FALSE), TEXT(A49, "aaa"))</f>
        <v>(月)</v>
      </c>
      <c r="C49" s="51">
        <f>IFERROR(VLOOKUP($A49, ワクチン医療従事者等!$A:$J, $C$4, FALSE), 0)</f>
        <v>330589</v>
      </c>
      <c r="D49" s="51">
        <f>IFERROR(VLOOKUP($A49, ワクチン医療従事者等!$A:$J, $D$4, FALSE), 0)</f>
        <v>136491</v>
      </c>
      <c r="E49" s="51">
        <f>IFERROR(VLOOKUP($A49, ワクチン医療従事者等!$A:$J, $E$4, FALSE), 0)</f>
        <v>269</v>
      </c>
      <c r="F49" s="51">
        <f>IFERROR(VLOOKUP($A49, ワクチン医療従事者等!$A:$J, $F$4, FALSE), 0)</f>
        <v>193829</v>
      </c>
      <c r="G49" s="51">
        <f>IFERROR(VLOOKUP($A49, ワクチン医療従事者等!$A:$J, $G$4, FALSE), 0)</f>
        <v>0</v>
      </c>
      <c r="H49" s="52">
        <f>IFERROR(VLOOKUP($A49, ワクチン一般接種!$A:$G, H$4, FALSE), 0)</f>
        <v>444566</v>
      </c>
      <c r="I49" s="52">
        <f>IFERROR(VLOOKUP($A49, ワクチン一般接種!$A:$G, I$4, FALSE), 0)</f>
        <v>425328</v>
      </c>
      <c r="J49" s="52">
        <f>IFERROR(VLOOKUP($A49, ワクチン一般接種!$A:$G, J$4, FALSE), 0)</f>
        <v>9832</v>
      </c>
      <c r="K49" s="52">
        <f>IFERROR(VLOOKUP($A49, ワクチン一般接種!$A:$G, K$4, FALSE), 0)</f>
        <v>9406</v>
      </c>
      <c r="L49" s="52">
        <f>IFERROR(VLOOKUP($A49, ワクチン一般接種!$A:$G, L$4, FALSE), 0)</f>
        <v>0</v>
      </c>
      <c r="M49" s="102">
        <f t="shared" si="0"/>
        <v>44340</v>
      </c>
      <c r="N49" s="53">
        <f t="shared" si="1"/>
        <v>571920</v>
      </c>
      <c r="O49" s="53">
        <f t="shared" si="2"/>
        <v>203235</v>
      </c>
    </row>
    <row r="50" spans="1:15" x14ac:dyDescent="0.55000000000000004">
      <c r="A50" s="82">
        <v>44341</v>
      </c>
      <c r="B50" s="51" t="str">
        <f>IFERROR(VLOOKUP($A50, ワクチン医療従事者等!$A:$J, $B$4, FALSE), TEXT(A50, "aaa"))</f>
        <v>(火)</v>
      </c>
      <c r="C50" s="51">
        <f>IFERROR(VLOOKUP($A50, ワクチン医療従事者等!$A:$J, $C$4, FALSE), 0)</f>
        <v>139652</v>
      </c>
      <c r="D50" s="51">
        <f>IFERROR(VLOOKUP($A50, ワクチン医療従事者等!$A:$J, $D$4, FALSE), 0)</f>
        <v>87114</v>
      </c>
      <c r="E50" s="51">
        <f>IFERROR(VLOOKUP($A50, ワクチン医療従事者等!$A:$J, $E$4, FALSE), 0)</f>
        <v>476</v>
      </c>
      <c r="F50" s="51">
        <f>IFERROR(VLOOKUP($A50, ワクチン医療従事者等!$A:$J, $F$4, FALSE), 0)</f>
        <v>52062</v>
      </c>
      <c r="G50" s="51">
        <f>IFERROR(VLOOKUP($A50, ワクチン医療従事者等!$A:$J, $G$4, FALSE), 0)</f>
        <v>0</v>
      </c>
      <c r="H50" s="52">
        <f>IFERROR(VLOOKUP($A50, ワクチン一般接種!$A:$G, H$4, FALSE), 0)</f>
        <v>513481</v>
      </c>
      <c r="I50" s="52">
        <f>IFERROR(VLOOKUP($A50, ワクチン一般接種!$A:$G, I$4, FALSE), 0)</f>
        <v>493654</v>
      </c>
      <c r="J50" s="52">
        <f>IFERROR(VLOOKUP($A50, ワクチン一般接種!$A:$G, J$4, FALSE), 0)</f>
        <v>9787</v>
      </c>
      <c r="K50" s="52">
        <f>IFERROR(VLOOKUP($A50, ワクチン一般接種!$A:$G, K$4, FALSE), 0)</f>
        <v>10040</v>
      </c>
      <c r="L50" s="52">
        <f>IFERROR(VLOOKUP($A50, ワクチン一般接種!$A:$G, L$4, FALSE), 0)</f>
        <v>0</v>
      </c>
      <c r="M50" s="102">
        <f t="shared" si="0"/>
        <v>44341</v>
      </c>
      <c r="N50" s="53">
        <f t="shared" si="1"/>
        <v>591031</v>
      </c>
      <c r="O50" s="53">
        <f t="shared" si="2"/>
        <v>62102</v>
      </c>
    </row>
    <row r="51" spans="1:15" x14ac:dyDescent="0.55000000000000004">
      <c r="A51" s="82">
        <v>44342</v>
      </c>
      <c r="B51" s="51" t="str">
        <f>IFERROR(VLOOKUP($A51, ワクチン医療従事者等!$A:$J, $B$4, FALSE), TEXT(A51, "aaa"))</f>
        <v>(水)</v>
      </c>
      <c r="C51" s="51">
        <f>IFERROR(VLOOKUP($A51, ワクチン医療従事者等!$A:$J, $C$4, FALSE), 0)</f>
        <v>142589</v>
      </c>
      <c r="D51" s="51">
        <f>IFERROR(VLOOKUP($A51, ワクチン医療従事者等!$A:$J, $D$4, FALSE), 0)</f>
        <v>93243</v>
      </c>
      <c r="E51" s="51">
        <f>IFERROR(VLOOKUP($A51, ワクチン医療従事者等!$A:$J, $E$4, FALSE), 0)</f>
        <v>172</v>
      </c>
      <c r="F51" s="51">
        <f>IFERROR(VLOOKUP($A51, ワクチン医療従事者等!$A:$J, $F$4, FALSE), 0)</f>
        <v>49174</v>
      </c>
      <c r="G51" s="51">
        <f>IFERROR(VLOOKUP($A51, ワクチン医療従事者等!$A:$J, $G$4, FALSE), 0)</f>
        <v>0</v>
      </c>
      <c r="H51" s="52">
        <f>IFERROR(VLOOKUP($A51, ワクチン一般接種!$A:$G, H$4, FALSE), 0)</f>
        <v>571596</v>
      </c>
      <c r="I51" s="52">
        <f>IFERROR(VLOOKUP($A51, ワクチン一般接種!$A:$G, I$4, FALSE), 0)</f>
        <v>548617</v>
      </c>
      <c r="J51" s="52">
        <f>IFERROR(VLOOKUP($A51, ワクチン一般接種!$A:$G, J$4, FALSE), 0)</f>
        <v>11466</v>
      </c>
      <c r="K51" s="52">
        <f>IFERROR(VLOOKUP($A51, ワクチン一般接種!$A:$G, K$4, FALSE), 0)</f>
        <v>11513</v>
      </c>
      <c r="L51" s="52">
        <f>IFERROR(VLOOKUP($A51, ワクチン一般接種!$A:$G, L$4, FALSE), 0)</f>
        <v>0</v>
      </c>
      <c r="M51" s="102">
        <f t="shared" si="0"/>
        <v>44342</v>
      </c>
      <c r="N51" s="53">
        <f t="shared" si="1"/>
        <v>653498</v>
      </c>
      <c r="O51" s="53">
        <f t="shared" si="2"/>
        <v>60687</v>
      </c>
    </row>
    <row r="52" spans="1:15" x14ac:dyDescent="0.55000000000000004">
      <c r="A52" s="82">
        <v>44343</v>
      </c>
      <c r="B52" s="51" t="str">
        <f>IFERROR(VLOOKUP($A52, ワクチン医療従事者等!$A:$J, $B$4, FALSE), TEXT(A52, "aaa"))</f>
        <v>(木)</v>
      </c>
      <c r="C52" s="51">
        <f>IFERROR(VLOOKUP($A52, ワクチン医療従事者等!$A:$J, $C$4, FALSE), 0)</f>
        <v>145149</v>
      </c>
      <c r="D52" s="51">
        <f>IFERROR(VLOOKUP($A52, ワクチン医療従事者等!$A:$J, $D$4, FALSE), 0)</f>
        <v>84217</v>
      </c>
      <c r="E52" s="51">
        <f>IFERROR(VLOOKUP($A52, ワクチン医療従事者等!$A:$J, $E$4, FALSE), 0)</f>
        <v>40</v>
      </c>
      <c r="F52" s="51">
        <f>IFERROR(VLOOKUP($A52, ワクチン医療従事者等!$A:$J, $F$4, FALSE), 0)</f>
        <v>60892</v>
      </c>
      <c r="G52" s="51">
        <f>IFERROR(VLOOKUP($A52, ワクチン医療従事者等!$A:$J, $G$4, FALSE), 0)</f>
        <v>0</v>
      </c>
      <c r="H52" s="52">
        <f>IFERROR(VLOOKUP($A52, ワクチン一般接種!$A:$G, H$4, FALSE), 0)</f>
        <v>582334</v>
      </c>
      <c r="I52" s="52">
        <f>IFERROR(VLOOKUP($A52, ワクチン一般接種!$A:$G, I$4, FALSE), 0)</f>
        <v>528888</v>
      </c>
      <c r="J52" s="52">
        <f>IFERROR(VLOOKUP($A52, ワクチン一般接種!$A:$G, J$4, FALSE), 0)</f>
        <v>12392</v>
      </c>
      <c r="K52" s="52">
        <f>IFERROR(VLOOKUP($A52, ワクチン一般接種!$A:$G, K$4, FALSE), 0)</f>
        <v>41054</v>
      </c>
      <c r="L52" s="52">
        <f>IFERROR(VLOOKUP($A52, ワクチン一般接種!$A:$G, L$4, FALSE), 0)</f>
        <v>0</v>
      </c>
      <c r="M52" s="102">
        <f t="shared" si="0"/>
        <v>44343</v>
      </c>
      <c r="N52" s="53">
        <f t="shared" si="1"/>
        <v>625537</v>
      </c>
      <c r="O52" s="53">
        <f t="shared" si="2"/>
        <v>101946</v>
      </c>
    </row>
    <row r="53" spans="1:15" x14ac:dyDescent="0.55000000000000004">
      <c r="A53" s="82">
        <v>44344</v>
      </c>
      <c r="B53" s="51" t="str">
        <f>IFERROR(VLOOKUP($A53, ワクチン医療従事者等!$A:$J, $B$4, FALSE), TEXT(A53, "aaa"))</f>
        <v>(金)</v>
      </c>
      <c r="C53" s="51">
        <f>IFERROR(VLOOKUP($A53, ワクチン医療従事者等!$A:$J, $C$4, FALSE), 0)</f>
        <v>164516</v>
      </c>
      <c r="D53" s="51">
        <f>IFERROR(VLOOKUP($A53, ワクチン医療従事者等!$A:$J, $D$4, FALSE), 0)</f>
        <v>87584</v>
      </c>
      <c r="E53" s="51">
        <f>IFERROR(VLOOKUP($A53, ワクチン医療従事者等!$A:$J, $E$4, FALSE), 0)</f>
        <v>157</v>
      </c>
      <c r="F53" s="51">
        <f>IFERROR(VLOOKUP($A53, ワクチン医療従事者等!$A:$J, $F$4, FALSE), 0)</f>
        <v>76775</v>
      </c>
      <c r="G53" s="51">
        <f>IFERROR(VLOOKUP($A53, ワクチン医療従事者等!$A:$J, $G$4, FALSE), 0)</f>
        <v>0</v>
      </c>
      <c r="H53" s="52">
        <f>IFERROR(VLOOKUP($A53, ワクチン一般接種!$A:$G, H$4, FALSE), 0)</f>
        <v>556576</v>
      </c>
      <c r="I53" s="52">
        <f>IFERROR(VLOOKUP($A53, ワクチン一般接種!$A:$G, I$4, FALSE), 0)</f>
        <v>502145</v>
      </c>
      <c r="J53" s="52">
        <f>IFERROR(VLOOKUP($A53, ワクチン一般接種!$A:$G, J$4, FALSE), 0)</f>
        <v>14239</v>
      </c>
      <c r="K53" s="52">
        <f>IFERROR(VLOOKUP($A53, ワクチン一般接種!$A:$G, K$4, FALSE), 0)</f>
        <v>40192</v>
      </c>
      <c r="L53" s="52">
        <f>IFERROR(VLOOKUP($A53, ワクチン一般接種!$A:$G, L$4, FALSE), 0)</f>
        <v>0</v>
      </c>
      <c r="M53" s="102">
        <f t="shared" si="0"/>
        <v>44344</v>
      </c>
      <c r="N53" s="53">
        <f t="shared" si="1"/>
        <v>604125</v>
      </c>
      <c r="O53" s="53">
        <f t="shared" si="2"/>
        <v>116967</v>
      </c>
    </row>
    <row r="54" spans="1:15" x14ac:dyDescent="0.55000000000000004">
      <c r="A54" s="82">
        <v>44345</v>
      </c>
      <c r="B54" s="51" t="str">
        <f>IFERROR(VLOOKUP($A54, ワクチン医療従事者等!$A:$J, $B$4, FALSE), TEXT(A54, "aaa"))</f>
        <v>土</v>
      </c>
      <c r="C54" s="51">
        <f>IFERROR(VLOOKUP($A54, ワクチン医療従事者等!$A:$J, $C$4, FALSE), 0)</f>
        <v>0</v>
      </c>
      <c r="D54" s="51">
        <f>IFERROR(VLOOKUP($A54, ワクチン医療従事者等!$A:$J, $D$4, FALSE), 0)</f>
        <v>0</v>
      </c>
      <c r="E54" s="51">
        <f>IFERROR(VLOOKUP($A54, ワクチン医療従事者等!$A:$J, $E$4, FALSE), 0)</f>
        <v>0</v>
      </c>
      <c r="F54" s="51">
        <f>IFERROR(VLOOKUP($A54, ワクチン医療従事者等!$A:$J, $F$4, FALSE), 0)</f>
        <v>0</v>
      </c>
      <c r="G54" s="51">
        <f>IFERROR(VLOOKUP($A54, ワクチン医療従事者等!$A:$J, $G$4, FALSE), 0)</f>
        <v>0</v>
      </c>
      <c r="H54" s="52">
        <f>IFERROR(VLOOKUP($A54, ワクチン一般接種!$A:$G, H$4, FALSE), 0)</f>
        <v>521148</v>
      </c>
      <c r="I54" s="52">
        <f>IFERROR(VLOOKUP($A54, ワクチン一般接種!$A:$G, I$4, FALSE), 0)</f>
        <v>449706</v>
      </c>
      <c r="J54" s="52">
        <f>IFERROR(VLOOKUP($A54, ワクチン一般接種!$A:$G, J$4, FALSE), 0)</f>
        <v>15525</v>
      </c>
      <c r="K54" s="52">
        <f>IFERROR(VLOOKUP($A54, ワクチン一般接種!$A:$G, K$4, FALSE), 0)</f>
        <v>55917</v>
      </c>
      <c r="L54" s="52">
        <f>IFERROR(VLOOKUP($A54, ワクチン一般接種!$A:$G, L$4, FALSE), 0)</f>
        <v>0</v>
      </c>
      <c r="M54" s="102">
        <f t="shared" si="0"/>
        <v>44345</v>
      </c>
      <c r="N54" s="53">
        <f t="shared" si="1"/>
        <v>465231</v>
      </c>
      <c r="O54" s="53">
        <f t="shared" si="2"/>
        <v>55917</v>
      </c>
    </row>
    <row r="55" spans="1:15" x14ac:dyDescent="0.55000000000000004">
      <c r="A55" s="82">
        <v>44346</v>
      </c>
      <c r="B55" s="51" t="str">
        <f>IFERROR(VLOOKUP($A55, ワクチン医療従事者等!$A:$J, $B$4, FALSE), TEXT(A55, "aaa"))</f>
        <v>日</v>
      </c>
      <c r="C55" s="51">
        <f>IFERROR(VLOOKUP($A55, ワクチン医療従事者等!$A:$J, $C$4, FALSE), 0)</f>
        <v>0</v>
      </c>
      <c r="D55" s="51">
        <f>IFERROR(VLOOKUP($A55, ワクチン医療従事者等!$A:$J, $D$4, FALSE), 0)</f>
        <v>0</v>
      </c>
      <c r="E55" s="51">
        <f>IFERROR(VLOOKUP($A55, ワクチン医療従事者等!$A:$J, $E$4, FALSE), 0)</f>
        <v>0</v>
      </c>
      <c r="F55" s="51">
        <f>IFERROR(VLOOKUP($A55, ワクチン医療従事者等!$A:$J, $F$4, FALSE), 0)</f>
        <v>0</v>
      </c>
      <c r="G55" s="51">
        <f>IFERROR(VLOOKUP($A55, ワクチン医療従事者等!$A:$J, $G$4, FALSE), 0)</f>
        <v>0</v>
      </c>
      <c r="H55" s="52">
        <f>IFERROR(VLOOKUP($A55, ワクチン一般接種!$A:$G, H$4, FALSE), 0)</f>
        <v>520413</v>
      </c>
      <c r="I55" s="52">
        <f>IFERROR(VLOOKUP($A55, ワクチン一般接種!$A:$G, I$4, FALSE), 0)</f>
        <v>440687</v>
      </c>
      <c r="J55" s="52">
        <f>IFERROR(VLOOKUP($A55, ワクチン一般接種!$A:$G, J$4, FALSE), 0)</f>
        <v>15903</v>
      </c>
      <c r="K55" s="52">
        <f>IFERROR(VLOOKUP($A55, ワクチン一般接種!$A:$G, K$4, FALSE), 0)</f>
        <v>63823</v>
      </c>
      <c r="L55" s="52">
        <f>IFERROR(VLOOKUP($A55, ワクチン一般接種!$A:$G, L$4, FALSE), 0)</f>
        <v>0</v>
      </c>
      <c r="M55" s="102">
        <f t="shared" si="0"/>
        <v>44346</v>
      </c>
      <c r="N55" s="53">
        <f t="shared" si="1"/>
        <v>456590</v>
      </c>
      <c r="O55" s="53">
        <f t="shared" si="2"/>
        <v>63823</v>
      </c>
    </row>
    <row r="56" spans="1:15" x14ac:dyDescent="0.55000000000000004">
      <c r="A56" s="82">
        <v>44347</v>
      </c>
      <c r="B56" s="51" t="str">
        <f>IFERROR(VLOOKUP($A56, ワクチン医療従事者等!$A:$J, $B$4, FALSE), TEXT(A56, "aaa"))</f>
        <v>(月)</v>
      </c>
      <c r="C56" s="51">
        <f>IFERROR(VLOOKUP($A56, ワクチン医療従事者等!$A:$J, $C$4, FALSE), 0)</f>
        <v>273255</v>
      </c>
      <c r="D56" s="51">
        <f>IFERROR(VLOOKUP($A56, ワクチン医療従事者等!$A:$J, $D$4, FALSE), 0)</f>
        <v>131423</v>
      </c>
      <c r="E56" s="51">
        <f>IFERROR(VLOOKUP($A56, ワクチン医療従事者等!$A:$J, $E$4, FALSE), 0)</f>
        <v>582</v>
      </c>
      <c r="F56" s="51">
        <f>IFERROR(VLOOKUP($A56, ワクチン医療従事者等!$A:$J, $F$4, FALSE), 0)</f>
        <v>141250</v>
      </c>
      <c r="G56" s="51">
        <f>IFERROR(VLOOKUP($A56, ワクチン医療従事者等!$A:$J, $G$4, FALSE), 0)</f>
        <v>0</v>
      </c>
      <c r="H56" s="52">
        <f>IFERROR(VLOOKUP($A56, ワクチン一般接種!$A:$G, H$4, FALSE), 0)</f>
        <v>612885</v>
      </c>
      <c r="I56" s="52">
        <f>IFERROR(VLOOKUP($A56, ワクチン一般接種!$A:$G, I$4, FALSE), 0)</f>
        <v>505493</v>
      </c>
      <c r="J56" s="52">
        <f>IFERROR(VLOOKUP($A56, ワクチン一般接種!$A:$G, J$4, FALSE), 0)</f>
        <v>18315</v>
      </c>
      <c r="K56" s="52">
        <f>IFERROR(VLOOKUP($A56, ワクチン一般接種!$A:$G, K$4, FALSE), 0)</f>
        <v>89077</v>
      </c>
      <c r="L56" s="52">
        <f>IFERROR(VLOOKUP($A56, ワクチン一般接種!$A:$G, L$4, FALSE), 0)</f>
        <v>0</v>
      </c>
      <c r="M56" s="102">
        <f t="shared" si="0"/>
        <v>44347</v>
      </c>
      <c r="N56" s="53">
        <f t="shared" si="1"/>
        <v>655813</v>
      </c>
      <c r="O56" s="53">
        <f t="shared" si="2"/>
        <v>230327</v>
      </c>
    </row>
    <row r="57" spans="1:15" x14ac:dyDescent="0.55000000000000004">
      <c r="A57" s="82">
        <v>44348</v>
      </c>
      <c r="B57" s="51" t="str">
        <f>IFERROR(VLOOKUP($A57, ワクチン医療従事者等!$A:$J, $B$4, FALSE), TEXT(A57, "aaa"))</f>
        <v>(火)</v>
      </c>
      <c r="C57" s="51">
        <f>IFERROR(VLOOKUP($A57, ワクチン医療従事者等!$A:$J, $C$4, FALSE), 0)</f>
        <v>159057</v>
      </c>
      <c r="D57" s="51">
        <f>IFERROR(VLOOKUP($A57, ワクチン医療従事者等!$A:$J, $D$4, FALSE), 0)</f>
        <v>66264</v>
      </c>
      <c r="E57" s="51">
        <f>IFERROR(VLOOKUP($A57, ワクチン医療従事者等!$A:$J, $E$4, FALSE), 0)</f>
        <v>123</v>
      </c>
      <c r="F57" s="51">
        <f>IFERROR(VLOOKUP($A57, ワクチン医療従事者等!$A:$J, $F$4, FALSE), 0)</f>
        <v>92670</v>
      </c>
      <c r="G57" s="51">
        <f>IFERROR(VLOOKUP($A57, ワクチン医療従事者等!$A:$J, $G$4, FALSE), 0)</f>
        <v>0</v>
      </c>
      <c r="H57" s="52">
        <f>IFERROR(VLOOKUP($A57, ワクチン一般接種!$A:$G, H$4, FALSE), 0)</f>
        <v>732290</v>
      </c>
      <c r="I57" s="52">
        <f>IFERROR(VLOOKUP($A57, ワクチン一般接種!$A:$G, I$4, FALSE), 0)</f>
        <v>607507</v>
      </c>
      <c r="J57" s="52">
        <f>IFERROR(VLOOKUP($A57, ワクチン一般接種!$A:$G, J$4, FALSE), 0)</f>
        <v>19183</v>
      </c>
      <c r="K57" s="52">
        <f>IFERROR(VLOOKUP($A57, ワクチン一般接種!$A:$G, K$4, FALSE), 0)</f>
        <v>105600</v>
      </c>
      <c r="L57" s="52">
        <f>IFERROR(VLOOKUP($A57, ワクチン一般接種!$A:$G, L$4, FALSE), 0)</f>
        <v>0</v>
      </c>
      <c r="M57" s="102">
        <f t="shared" si="0"/>
        <v>44348</v>
      </c>
      <c r="N57" s="53">
        <f t="shared" si="1"/>
        <v>693077</v>
      </c>
      <c r="O57" s="53">
        <f t="shared" si="2"/>
        <v>198270</v>
      </c>
    </row>
    <row r="58" spans="1:15" x14ac:dyDescent="0.55000000000000004">
      <c r="A58" s="82">
        <v>44349</v>
      </c>
      <c r="B58" s="51" t="str">
        <f>IFERROR(VLOOKUP($A58, ワクチン医療従事者等!$A:$J, $B$4, FALSE), TEXT(A58, "aaa"))</f>
        <v>(水)</v>
      </c>
      <c r="C58" s="51">
        <f>IFERROR(VLOOKUP($A58, ワクチン医療従事者等!$A:$J, $C$4, FALSE), 0)</f>
        <v>159126</v>
      </c>
      <c r="D58" s="51">
        <f>IFERROR(VLOOKUP($A58, ワクチン医療従事者等!$A:$J, $D$4, FALSE), 0)</f>
        <v>71140</v>
      </c>
      <c r="E58" s="51">
        <f>IFERROR(VLOOKUP($A58, ワクチン医療従事者等!$A:$J, $E$4, FALSE), 0)</f>
        <v>316</v>
      </c>
      <c r="F58" s="51">
        <f>IFERROR(VLOOKUP($A58, ワクチン医療従事者等!$A:$J, $F$4, FALSE), 0)</f>
        <v>87670</v>
      </c>
      <c r="G58" s="51">
        <f>IFERROR(VLOOKUP($A58, ワクチン医療従事者等!$A:$J, $G$4, FALSE), 0)</f>
        <v>0</v>
      </c>
      <c r="H58" s="52">
        <f>IFERROR(VLOOKUP($A58, ワクチン一般接種!$A:$G, H$4, FALSE), 0)</f>
        <v>779962</v>
      </c>
      <c r="I58" s="52">
        <f>IFERROR(VLOOKUP($A58, ワクチン一般接種!$A:$G, I$4, FALSE), 0)</f>
        <v>627780</v>
      </c>
      <c r="J58" s="52">
        <f>IFERROR(VLOOKUP($A58, ワクチン一般接種!$A:$G, J$4, FALSE), 0)</f>
        <v>19618</v>
      </c>
      <c r="K58" s="52">
        <f>IFERROR(VLOOKUP($A58, ワクチン一般接種!$A:$G, K$4, FALSE), 0)</f>
        <v>132564</v>
      </c>
      <c r="L58" s="52">
        <f>IFERROR(VLOOKUP($A58, ワクチン一般接種!$A:$G, L$4, FALSE), 0)</f>
        <v>0</v>
      </c>
      <c r="M58" s="102">
        <f t="shared" si="0"/>
        <v>44349</v>
      </c>
      <c r="N58" s="53">
        <f t="shared" si="1"/>
        <v>718854</v>
      </c>
      <c r="O58" s="53">
        <f t="shared" si="2"/>
        <v>220234</v>
      </c>
    </row>
    <row r="59" spans="1:15" x14ac:dyDescent="0.55000000000000004">
      <c r="A59" s="82">
        <v>44350</v>
      </c>
      <c r="B59" s="51" t="str">
        <f>IFERROR(VLOOKUP($A59, ワクチン医療従事者等!$A:$J, $B$4, FALSE), TEXT(A59, "aaa"))</f>
        <v>(木)</v>
      </c>
      <c r="C59" s="51">
        <f>IFERROR(VLOOKUP($A59, ワクチン医療従事者等!$A:$J, $C$4, FALSE), 0)</f>
        <v>143157</v>
      </c>
      <c r="D59" s="51">
        <f>IFERROR(VLOOKUP($A59, ワクチン医療従事者等!$A:$J, $D$4, FALSE), 0)</f>
        <v>59654</v>
      </c>
      <c r="E59" s="51">
        <f>IFERROR(VLOOKUP($A59, ワクチン医療従事者等!$A:$J, $E$4, FALSE), 0)</f>
        <v>112</v>
      </c>
      <c r="F59" s="51">
        <f>IFERROR(VLOOKUP($A59, ワクチン医療従事者等!$A:$J, $F$4, FALSE), 0)</f>
        <v>83391</v>
      </c>
      <c r="G59" s="51">
        <f>IFERROR(VLOOKUP($A59, ワクチン医療従事者等!$A:$J, $G$4, FALSE), 0)</f>
        <v>0</v>
      </c>
      <c r="H59" s="52">
        <f>IFERROR(VLOOKUP($A59, ワクチン一般接種!$A:$G, H$4, FALSE), 0)</f>
        <v>780666</v>
      </c>
      <c r="I59" s="52">
        <f>IFERROR(VLOOKUP($A59, ワクチン一般接種!$A:$G, I$4, FALSE), 0)</f>
        <v>629996</v>
      </c>
      <c r="J59" s="52">
        <f>IFERROR(VLOOKUP($A59, ワクチン一般接種!$A:$G, J$4, FALSE), 0)</f>
        <v>19988</v>
      </c>
      <c r="K59" s="52">
        <f>IFERROR(VLOOKUP($A59, ワクチン一般接種!$A:$G, K$4, FALSE), 0)</f>
        <v>130682</v>
      </c>
      <c r="L59" s="52">
        <f>IFERROR(VLOOKUP($A59, ワクチン一般接種!$A:$G, L$4, FALSE), 0)</f>
        <v>0</v>
      </c>
      <c r="M59" s="102">
        <f t="shared" si="0"/>
        <v>44350</v>
      </c>
      <c r="N59" s="53">
        <f t="shared" si="1"/>
        <v>709750</v>
      </c>
      <c r="O59" s="53">
        <f t="shared" si="2"/>
        <v>214073</v>
      </c>
    </row>
    <row r="60" spans="1:15" x14ac:dyDescent="0.55000000000000004">
      <c r="A60" s="82">
        <v>44351</v>
      </c>
      <c r="B60" s="51" t="str">
        <f>IFERROR(VLOOKUP($A60, ワクチン医療従事者等!$A:$J, $B$4, FALSE), TEXT(A60, "aaa"))</f>
        <v>(金)</v>
      </c>
      <c r="C60" s="51">
        <f>IFERROR(VLOOKUP($A60, ワクチン医療従事者等!$A:$J, $C$4, FALSE), 0)</f>
        <v>159203</v>
      </c>
      <c r="D60" s="51">
        <f>IFERROR(VLOOKUP($A60, ワクチン医療従事者等!$A:$J, $D$4, FALSE), 0)</f>
        <v>62634</v>
      </c>
      <c r="E60" s="51">
        <f>IFERROR(VLOOKUP($A60, ワクチン医療従事者等!$A:$J, $E$4, FALSE), 0)</f>
        <v>929</v>
      </c>
      <c r="F60" s="51">
        <f>IFERROR(VLOOKUP($A60, ワクチン医療従事者等!$A:$J, $F$4, FALSE), 0)</f>
        <v>95640</v>
      </c>
      <c r="G60" s="51">
        <f>IFERROR(VLOOKUP($A60, ワクチン医療従事者等!$A:$J, $G$4, FALSE), 0)</f>
        <v>0</v>
      </c>
      <c r="H60" s="52">
        <f>IFERROR(VLOOKUP($A60, ワクチン一般接種!$A:$G, H$4, FALSE), 0)</f>
        <v>744660</v>
      </c>
      <c r="I60" s="52">
        <f>IFERROR(VLOOKUP($A60, ワクチン一般接種!$A:$G, I$4, FALSE), 0)</f>
        <v>613906</v>
      </c>
      <c r="J60" s="52">
        <f>IFERROR(VLOOKUP($A60, ワクチン一般接種!$A:$G, J$4, FALSE), 0)</f>
        <v>20224</v>
      </c>
      <c r="K60" s="52">
        <f>IFERROR(VLOOKUP($A60, ワクチン一般接種!$A:$G, K$4, FALSE), 0)</f>
        <v>110530</v>
      </c>
      <c r="L60" s="52">
        <f>IFERROR(VLOOKUP($A60, ワクチン一般接種!$A:$G, L$4, FALSE), 0)</f>
        <v>0</v>
      </c>
      <c r="M60" s="102">
        <f t="shared" si="0"/>
        <v>44351</v>
      </c>
      <c r="N60" s="53">
        <f t="shared" si="1"/>
        <v>697693</v>
      </c>
      <c r="O60" s="53">
        <f t="shared" si="2"/>
        <v>206170</v>
      </c>
    </row>
    <row r="61" spans="1:15" x14ac:dyDescent="0.55000000000000004">
      <c r="A61" s="82">
        <v>44352</v>
      </c>
      <c r="B61" s="51" t="str">
        <f>IFERROR(VLOOKUP($A61, ワクチン医療従事者等!$A:$J, $B$4, FALSE), TEXT(A61, "aaa"))</f>
        <v>土</v>
      </c>
      <c r="C61" s="51">
        <f>IFERROR(VLOOKUP($A61, ワクチン医療従事者等!$A:$J, $C$4, FALSE), 0)</f>
        <v>0</v>
      </c>
      <c r="D61" s="51">
        <f>IFERROR(VLOOKUP($A61, ワクチン医療従事者等!$A:$J, $D$4, FALSE), 0)</f>
        <v>0</v>
      </c>
      <c r="E61" s="51">
        <f>IFERROR(VLOOKUP($A61, ワクチン医療従事者等!$A:$J, $E$4, FALSE), 0)</f>
        <v>0</v>
      </c>
      <c r="F61" s="51">
        <f>IFERROR(VLOOKUP($A61, ワクチン医療従事者等!$A:$J, $F$4, FALSE), 0)</f>
        <v>0</v>
      </c>
      <c r="G61" s="51">
        <f>IFERROR(VLOOKUP($A61, ワクチン医療従事者等!$A:$J, $G$4, FALSE), 0)</f>
        <v>0</v>
      </c>
      <c r="H61" s="52">
        <f>IFERROR(VLOOKUP($A61, ワクチン一般接種!$A:$G, H$4, FALSE), 0)</f>
        <v>726170</v>
      </c>
      <c r="I61" s="52">
        <f>IFERROR(VLOOKUP($A61, ワクチン一般接種!$A:$G, I$4, FALSE), 0)</f>
        <v>583051</v>
      </c>
      <c r="J61" s="52">
        <f>IFERROR(VLOOKUP($A61, ワクチン一般接種!$A:$G, J$4, FALSE), 0)</f>
        <v>20374</v>
      </c>
      <c r="K61" s="52">
        <f>IFERROR(VLOOKUP($A61, ワクチン一般接種!$A:$G, K$4, FALSE), 0)</f>
        <v>122745</v>
      </c>
      <c r="L61" s="52">
        <f>IFERROR(VLOOKUP($A61, ワクチン一般接種!$A:$G, L$4, FALSE), 0)</f>
        <v>0</v>
      </c>
      <c r="M61" s="102">
        <f t="shared" si="0"/>
        <v>44352</v>
      </c>
      <c r="N61" s="53">
        <f t="shared" si="1"/>
        <v>603425</v>
      </c>
      <c r="O61" s="53">
        <f t="shared" si="2"/>
        <v>122745</v>
      </c>
    </row>
    <row r="62" spans="1:15" x14ac:dyDescent="0.55000000000000004">
      <c r="A62" s="82">
        <v>44353</v>
      </c>
      <c r="B62" s="51" t="str">
        <f>IFERROR(VLOOKUP($A62, ワクチン医療従事者等!$A:$J, $B$4, FALSE), TEXT(A62, "aaa"))</f>
        <v>日</v>
      </c>
      <c r="C62" s="51">
        <f>IFERROR(VLOOKUP($A62, ワクチン医療従事者等!$A:$J, $C$4, FALSE), 0)</f>
        <v>0</v>
      </c>
      <c r="D62" s="51">
        <f>IFERROR(VLOOKUP($A62, ワクチン医療従事者等!$A:$J, $D$4, FALSE), 0)</f>
        <v>0</v>
      </c>
      <c r="E62" s="51">
        <f>IFERROR(VLOOKUP($A62, ワクチン医療従事者等!$A:$J, $E$4, FALSE), 0)</f>
        <v>0</v>
      </c>
      <c r="F62" s="51">
        <f>IFERROR(VLOOKUP($A62, ワクチン医療従事者等!$A:$J, $F$4, FALSE), 0)</f>
        <v>0</v>
      </c>
      <c r="G62" s="51">
        <f>IFERROR(VLOOKUP($A62, ワクチン医療従事者等!$A:$J, $G$4, FALSE), 0)</f>
        <v>0</v>
      </c>
      <c r="H62" s="52">
        <f>IFERROR(VLOOKUP($A62, ワクチン一般接種!$A:$G, H$4, FALSE), 0)</f>
        <v>732784</v>
      </c>
      <c r="I62" s="52">
        <f>IFERROR(VLOOKUP($A62, ワクチン一般接種!$A:$G, I$4, FALSE), 0)</f>
        <v>532584</v>
      </c>
      <c r="J62" s="52">
        <f>IFERROR(VLOOKUP($A62, ワクチン一般接種!$A:$G, J$4, FALSE), 0)</f>
        <v>22799</v>
      </c>
      <c r="K62" s="52">
        <f>IFERROR(VLOOKUP($A62, ワクチン一般接種!$A:$G, K$4, FALSE), 0)</f>
        <v>177401</v>
      </c>
      <c r="L62" s="52">
        <f>IFERROR(VLOOKUP($A62, ワクチン一般接種!$A:$G, L$4, FALSE), 0)</f>
        <v>0</v>
      </c>
      <c r="M62" s="102">
        <f t="shared" si="0"/>
        <v>44353</v>
      </c>
      <c r="N62" s="53">
        <f t="shared" si="1"/>
        <v>555383</v>
      </c>
      <c r="O62" s="53">
        <f t="shared" si="2"/>
        <v>177401</v>
      </c>
    </row>
    <row r="63" spans="1:15" x14ac:dyDescent="0.55000000000000004">
      <c r="A63" s="82">
        <v>44354</v>
      </c>
      <c r="B63" s="51" t="str">
        <f>IFERROR(VLOOKUP($A63, ワクチン医療従事者等!$A:$J, $B$4, FALSE), TEXT(A63, "aaa"))</f>
        <v>(月)</v>
      </c>
      <c r="C63" s="51">
        <f>IFERROR(VLOOKUP($A63, ワクチン医療従事者等!$A:$J, $C$4, FALSE), 0)</f>
        <v>239337</v>
      </c>
      <c r="D63" s="51">
        <f>IFERROR(VLOOKUP($A63, ワクチン医療従事者等!$A:$J, $D$4, FALSE), 0)</f>
        <v>104435</v>
      </c>
      <c r="E63" s="51">
        <f>IFERROR(VLOOKUP($A63, ワクチン医療従事者等!$A:$J, $E$4, FALSE), 0)</f>
        <v>2146</v>
      </c>
      <c r="F63" s="51">
        <f>IFERROR(VLOOKUP($A63, ワクチン医療従事者等!$A:$J, $F$4, FALSE), 0)</f>
        <v>132756</v>
      </c>
      <c r="G63" s="51">
        <f>IFERROR(VLOOKUP($A63, ワクチン医療従事者等!$A:$J, $G$4, FALSE), 0)</f>
        <v>0</v>
      </c>
      <c r="H63" s="52">
        <f>IFERROR(VLOOKUP($A63, ワクチン一般接種!$A:$G, H$4, FALSE), 0)</f>
        <v>824115</v>
      </c>
      <c r="I63" s="52">
        <f>IFERROR(VLOOKUP($A63, ワクチン一般接種!$A:$G, I$4, FALSE), 0)</f>
        <v>615263</v>
      </c>
      <c r="J63" s="52">
        <f>IFERROR(VLOOKUP($A63, ワクチン一般接種!$A:$G, J$4, FALSE), 0)</f>
        <v>28921</v>
      </c>
      <c r="K63" s="52">
        <f>IFERROR(VLOOKUP($A63, ワクチン一般接種!$A:$G, K$4, FALSE), 0)</f>
        <v>179931</v>
      </c>
      <c r="L63" s="52">
        <f>IFERROR(VLOOKUP($A63, ワクチン一般接種!$A:$G, L$4, FALSE), 0)</f>
        <v>0</v>
      </c>
      <c r="M63" s="102">
        <f t="shared" si="0"/>
        <v>44354</v>
      </c>
      <c r="N63" s="53">
        <f t="shared" si="1"/>
        <v>750765</v>
      </c>
      <c r="O63" s="53">
        <f t="shared" si="2"/>
        <v>312687</v>
      </c>
    </row>
    <row r="64" spans="1:15" x14ac:dyDescent="0.55000000000000004">
      <c r="A64" s="82">
        <v>44355</v>
      </c>
      <c r="B64" s="51" t="str">
        <f>IFERROR(VLOOKUP($A64, ワクチン医療従事者等!$A:$J, $B$4, FALSE), TEXT(A64, "aaa"))</f>
        <v>(火)</v>
      </c>
      <c r="C64" s="51">
        <f>IFERROR(VLOOKUP($A64, ワクチン医療従事者等!$A:$J, $C$4, FALSE), 0)</f>
        <v>161922</v>
      </c>
      <c r="D64" s="51">
        <f>IFERROR(VLOOKUP($A64, ワクチン医療従事者等!$A:$J, $D$4, FALSE), 0)</f>
        <v>71689</v>
      </c>
      <c r="E64" s="51">
        <f>IFERROR(VLOOKUP($A64, ワクチン医療従事者等!$A:$J, $E$4, FALSE), 0)</f>
        <v>990</v>
      </c>
      <c r="F64" s="51">
        <f>IFERROR(VLOOKUP($A64, ワクチン医療従事者等!$A:$J, $F$4, FALSE), 0)</f>
        <v>89243</v>
      </c>
      <c r="G64" s="51">
        <f>IFERROR(VLOOKUP($A64, ワクチン医療従事者等!$A:$J, $G$4, FALSE), 0)</f>
        <v>0</v>
      </c>
      <c r="H64" s="52">
        <f>IFERROR(VLOOKUP($A64, ワクチン一般接種!$A:$G, H$4, FALSE), 0)</f>
        <v>916301</v>
      </c>
      <c r="I64" s="52">
        <f>IFERROR(VLOOKUP($A64, ワクチン一般接種!$A:$G, I$4, FALSE), 0)</f>
        <v>669320</v>
      </c>
      <c r="J64" s="52">
        <f>IFERROR(VLOOKUP($A64, ワクチン一般接種!$A:$G, J$4, FALSE), 0)</f>
        <v>29106</v>
      </c>
      <c r="K64" s="52">
        <f>IFERROR(VLOOKUP($A64, ワクチン一般接種!$A:$G, K$4, FALSE), 0)</f>
        <v>217875</v>
      </c>
      <c r="L64" s="52">
        <f>IFERROR(VLOOKUP($A64, ワクチン一般接種!$A:$G, L$4, FALSE), 0)</f>
        <v>0</v>
      </c>
      <c r="M64" s="102">
        <f t="shared" si="0"/>
        <v>44355</v>
      </c>
      <c r="N64" s="53">
        <f t="shared" si="1"/>
        <v>771105</v>
      </c>
      <c r="O64" s="53">
        <f t="shared" si="2"/>
        <v>307118</v>
      </c>
    </row>
    <row r="65" spans="1:15" x14ac:dyDescent="0.55000000000000004">
      <c r="A65" s="82">
        <v>44356</v>
      </c>
      <c r="B65" s="51" t="str">
        <f>IFERROR(VLOOKUP($A65, ワクチン医療従事者等!$A:$J, $B$4, FALSE), TEXT(A65, "aaa"))</f>
        <v>(水)</v>
      </c>
      <c r="C65" s="51">
        <f>IFERROR(VLOOKUP($A65, ワクチン医療従事者等!$A:$J, $C$4, FALSE), 0)</f>
        <v>167384</v>
      </c>
      <c r="D65" s="51">
        <f>IFERROR(VLOOKUP($A65, ワクチン医療従事者等!$A:$J, $D$4, FALSE), 0)</f>
        <v>67694</v>
      </c>
      <c r="E65" s="51">
        <f>IFERROR(VLOOKUP($A65, ワクチン医療従事者等!$A:$J, $E$4, FALSE), 0)</f>
        <v>1047</v>
      </c>
      <c r="F65" s="51">
        <f>IFERROR(VLOOKUP($A65, ワクチン医療従事者等!$A:$J, $F$4, FALSE), 0)</f>
        <v>98643</v>
      </c>
      <c r="G65" s="51">
        <f>IFERROR(VLOOKUP($A65, ワクチン医療従事者等!$A:$J, $G$4, FALSE), 0)</f>
        <v>0</v>
      </c>
      <c r="H65" s="52">
        <f>IFERROR(VLOOKUP($A65, ワクチン一般接種!$A:$G, H$4, FALSE), 0)</f>
        <v>951550</v>
      </c>
      <c r="I65" s="52">
        <f>IFERROR(VLOOKUP($A65, ワクチン一般接種!$A:$G, I$4, FALSE), 0)</f>
        <v>654348</v>
      </c>
      <c r="J65" s="52">
        <f>IFERROR(VLOOKUP($A65, ワクチン一般接種!$A:$G, J$4, FALSE), 0)</f>
        <v>27048</v>
      </c>
      <c r="K65" s="52">
        <f>IFERROR(VLOOKUP($A65, ワクチン一般接種!$A:$G, K$4, FALSE), 0)</f>
        <v>270154</v>
      </c>
      <c r="L65" s="52">
        <f>IFERROR(VLOOKUP($A65, ワクチン一般接種!$A:$G, L$4, FALSE), 0)</f>
        <v>0</v>
      </c>
      <c r="M65" s="102">
        <f t="shared" si="0"/>
        <v>44356</v>
      </c>
      <c r="N65" s="53">
        <f t="shared" si="1"/>
        <v>750137</v>
      </c>
      <c r="O65" s="53">
        <f t="shared" si="2"/>
        <v>368797</v>
      </c>
    </row>
    <row r="66" spans="1:15" x14ac:dyDescent="0.55000000000000004">
      <c r="A66" s="82">
        <v>44357</v>
      </c>
      <c r="B66" s="51" t="str">
        <f>IFERROR(VLOOKUP($A66, ワクチン医療従事者等!$A:$J, $B$4, FALSE), TEXT(A66, "aaa"))</f>
        <v>(木)</v>
      </c>
      <c r="C66" s="51">
        <f>IFERROR(VLOOKUP($A66, ワクチン医療従事者等!$A:$J, $C$4, FALSE), 0)</f>
        <v>136591</v>
      </c>
      <c r="D66" s="51">
        <f>IFERROR(VLOOKUP($A66, ワクチン医療従事者等!$A:$J, $D$4, FALSE), 0)</f>
        <v>52250</v>
      </c>
      <c r="E66" s="51">
        <f>IFERROR(VLOOKUP($A66, ワクチン医療従事者等!$A:$J, $E$4, FALSE), 0)</f>
        <v>1719</v>
      </c>
      <c r="F66" s="51">
        <f>IFERROR(VLOOKUP($A66, ワクチン医療従事者等!$A:$J, $F$4, FALSE), 0)</f>
        <v>82622</v>
      </c>
      <c r="G66" s="51">
        <f>IFERROR(VLOOKUP($A66, ワクチン医療従事者等!$A:$J, $G$4, FALSE), 0)</f>
        <v>0</v>
      </c>
      <c r="H66" s="52">
        <f>IFERROR(VLOOKUP($A66, ワクチン一般接種!$A:$G, H$4, FALSE), 0)</f>
        <v>951723</v>
      </c>
      <c r="I66" s="52">
        <f>IFERROR(VLOOKUP($A66, ワクチン一般接種!$A:$G, I$4, FALSE), 0)</f>
        <v>638533</v>
      </c>
      <c r="J66" s="52">
        <f>IFERROR(VLOOKUP($A66, ワクチン一般接種!$A:$G, J$4, FALSE), 0)</f>
        <v>28717</v>
      </c>
      <c r="K66" s="52">
        <f>IFERROR(VLOOKUP($A66, ワクチン一般接種!$A:$G, K$4, FALSE), 0)</f>
        <v>284473</v>
      </c>
      <c r="L66" s="52">
        <f>IFERROR(VLOOKUP($A66, ワクチン一般接種!$A:$G, L$4, FALSE), 0)</f>
        <v>0</v>
      </c>
      <c r="M66" s="102">
        <f t="shared" si="0"/>
        <v>44357</v>
      </c>
      <c r="N66" s="53">
        <f t="shared" si="1"/>
        <v>721219</v>
      </c>
      <c r="O66" s="53">
        <f t="shared" si="2"/>
        <v>367095</v>
      </c>
    </row>
    <row r="67" spans="1:15" x14ac:dyDescent="0.55000000000000004">
      <c r="A67" s="82">
        <v>44358</v>
      </c>
      <c r="B67" s="51" t="str">
        <f>IFERROR(VLOOKUP($A67, ワクチン医療従事者等!$A:$J, $B$4, FALSE), TEXT(A67, "aaa"))</f>
        <v>(金)</v>
      </c>
      <c r="C67" s="51">
        <f>IFERROR(VLOOKUP($A67, ワクチン医療従事者等!$A:$J, $C$4, FALSE), 0)</f>
        <v>147983</v>
      </c>
      <c r="D67" s="51">
        <f>IFERROR(VLOOKUP($A67, ワクチン医療従事者等!$A:$J, $D$4, FALSE), 0)</f>
        <v>54834</v>
      </c>
      <c r="E67" s="51">
        <f>IFERROR(VLOOKUP($A67, ワクチン医療従事者等!$A:$J, $E$4, FALSE), 0)</f>
        <v>1669</v>
      </c>
      <c r="F67" s="51">
        <f>IFERROR(VLOOKUP($A67, ワクチン医療従事者等!$A:$J, $F$4, FALSE), 0)</f>
        <v>91480</v>
      </c>
      <c r="G67" s="51">
        <f>IFERROR(VLOOKUP($A67, ワクチン医療従事者等!$A:$J, $G$4, FALSE), 0)</f>
        <v>0</v>
      </c>
      <c r="H67" s="52">
        <f>IFERROR(VLOOKUP($A67, ワクチン一般接種!$A:$G, H$4, FALSE), 0)</f>
        <v>923057</v>
      </c>
      <c r="I67" s="52">
        <f>IFERROR(VLOOKUP($A67, ワクチン一般接種!$A:$G, I$4, FALSE), 0)</f>
        <v>643051</v>
      </c>
      <c r="J67" s="52">
        <f>IFERROR(VLOOKUP($A67, ワクチン一般接種!$A:$G, J$4, FALSE), 0)</f>
        <v>28784</v>
      </c>
      <c r="K67" s="52">
        <f>IFERROR(VLOOKUP($A67, ワクチン一般接種!$A:$G, K$4, FALSE), 0)</f>
        <v>251222</v>
      </c>
      <c r="L67" s="52">
        <f>IFERROR(VLOOKUP($A67, ワクチン一般接種!$A:$G, L$4, FALSE), 0)</f>
        <v>0</v>
      </c>
      <c r="M67" s="102">
        <f t="shared" si="0"/>
        <v>44358</v>
      </c>
      <c r="N67" s="53">
        <f t="shared" si="1"/>
        <v>728338</v>
      </c>
      <c r="O67" s="53">
        <f t="shared" si="2"/>
        <v>342702</v>
      </c>
    </row>
    <row r="68" spans="1:15" x14ac:dyDescent="0.55000000000000004">
      <c r="A68" s="82">
        <v>44359</v>
      </c>
      <c r="B68" s="51" t="str">
        <f>IFERROR(VLOOKUP($A68, ワクチン医療従事者等!$A:$J, $B$4, FALSE), TEXT(A68, "aaa"))</f>
        <v>土</v>
      </c>
      <c r="C68" s="51">
        <f>IFERROR(VLOOKUP($A68, ワクチン医療従事者等!$A:$J, $C$4, FALSE), 0)</f>
        <v>0</v>
      </c>
      <c r="D68" s="51">
        <f>IFERROR(VLOOKUP($A68, ワクチン医療従事者等!$A:$J, $D$4, FALSE), 0)</f>
        <v>0</v>
      </c>
      <c r="E68" s="51">
        <f>IFERROR(VLOOKUP($A68, ワクチン医療従事者等!$A:$J, $E$4, FALSE), 0)</f>
        <v>0</v>
      </c>
      <c r="F68" s="51">
        <f>IFERROR(VLOOKUP($A68, ワクチン医療従事者等!$A:$J, $F$4, FALSE), 0)</f>
        <v>0</v>
      </c>
      <c r="G68" s="51">
        <f>IFERROR(VLOOKUP($A68, ワクチン医療従事者等!$A:$J, $G$4, FALSE), 0)</f>
        <v>0</v>
      </c>
      <c r="H68" s="52">
        <f>IFERROR(VLOOKUP($A68, ワクチン一般接種!$A:$G, H$4, FALSE), 0)</f>
        <v>908038</v>
      </c>
      <c r="I68" s="52">
        <f>IFERROR(VLOOKUP($A68, ワクチン一般接種!$A:$G, I$4, FALSE), 0)</f>
        <v>608336</v>
      </c>
      <c r="J68" s="52">
        <f>IFERROR(VLOOKUP($A68, ワクチン一般接種!$A:$G, J$4, FALSE), 0)</f>
        <v>32795</v>
      </c>
      <c r="K68" s="52">
        <f>IFERROR(VLOOKUP($A68, ワクチン一般接種!$A:$G, K$4, FALSE), 0)</f>
        <v>266907</v>
      </c>
      <c r="L68" s="52">
        <f>IFERROR(VLOOKUP($A68, ワクチン一般接種!$A:$G, L$4, FALSE), 0)</f>
        <v>0</v>
      </c>
      <c r="M68" s="102">
        <f t="shared" si="0"/>
        <v>44359</v>
      </c>
      <c r="N68" s="53">
        <f t="shared" si="1"/>
        <v>641131</v>
      </c>
      <c r="O68" s="53">
        <f t="shared" si="2"/>
        <v>266907</v>
      </c>
    </row>
    <row r="69" spans="1:15" x14ac:dyDescent="0.55000000000000004">
      <c r="A69" s="82">
        <v>44360</v>
      </c>
      <c r="B69" s="51" t="str">
        <f>IFERROR(VLOOKUP($A69, ワクチン医療従事者等!$A:$J, $B$4, FALSE), TEXT(A69, "aaa"))</f>
        <v>日</v>
      </c>
      <c r="C69" s="51">
        <f>IFERROR(VLOOKUP($A69, ワクチン医療従事者等!$A:$J, $C$4, FALSE), 0)</f>
        <v>0</v>
      </c>
      <c r="D69" s="51">
        <f>IFERROR(VLOOKUP($A69, ワクチン医療従事者等!$A:$J, $D$4, FALSE), 0)</f>
        <v>0</v>
      </c>
      <c r="E69" s="51">
        <f>IFERROR(VLOOKUP($A69, ワクチン医療従事者等!$A:$J, $E$4, FALSE), 0)</f>
        <v>0</v>
      </c>
      <c r="F69" s="51">
        <f>IFERROR(VLOOKUP($A69, ワクチン医療従事者等!$A:$J, $F$4, FALSE), 0)</f>
        <v>0</v>
      </c>
      <c r="G69" s="51">
        <f>IFERROR(VLOOKUP($A69, ワクチン医療従事者等!$A:$J, $G$4, FALSE), 0)</f>
        <v>0</v>
      </c>
      <c r="H69" s="52">
        <f>IFERROR(VLOOKUP($A69, ワクチン一般接種!$A:$G, H$4, FALSE), 0)</f>
        <v>898339</v>
      </c>
      <c r="I69" s="52">
        <f>IFERROR(VLOOKUP($A69, ワクチン一般接種!$A:$G, I$4, FALSE), 0)</f>
        <v>551739</v>
      </c>
      <c r="J69" s="52">
        <f>IFERROR(VLOOKUP($A69, ワクチン一般接種!$A:$G, J$4, FALSE), 0)</f>
        <v>33632</v>
      </c>
      <c r="K69" s="52">
        <f>IFERROR(VLOOKUP($A69, ワクチン一般接種!$A:$G, K$4, FALSE), 0)</f>
        <v>312968</v>
      </c>
      <c r="L69" s="52">
        <f>IFERROR(VLOOKUP($A69, ワクチン一般接種!$A:$G, L$4, FALSE), 0)</f>
        <v>0</v>
      </c>
      <c r="M69" s="102">
        <f t="shared" si="0"/>
        <v>44360</v>
      </c>
      <c r="N69" s="53">
        <f t="shared" si="1"/>
        <v>585371</v>
      </c>
      <c r="O69" s="53">
        <f t="shared" si="2"/>
        <v>312968</v>
      </c>
    </row>
    <row r="70" spans="1:15" x14ac:dyDescent="0.55000000000000004">
      <c r="A70" s="82">
        <v>44361</v>
      </c>
      <c r="B70" s="51" t="str">
        <f>IFERROR(VLOOKUP($A70, ワクチン医療従事者等!$A:$J, $B$4, FALSE), TEXT(A70, "aaa"))</f>
        <v>(月)</v>
      </c>
      <c r="C70" s="51">
        <f>IFERROR(VLOOKUP($A70, ワクチン医療従事者等!$A:$J, $C$4, FALSE), 0)</f>
        <v>214965</v>
      </c>
      <c r="D70" s="51">
        <f>IFERROR(VLOOKUP($A70, ワクチン医療従事者等!$A:$J, $D$4, FALSE), 0)</f>
        <v>85819</v>
      </c>
      <c r="E70" s="51">
        <f>IFERROR(VLOOKUP($A70, ワクチン医療従事者等!$A:$J, $E$4, FALSE), 0)</f>
        <v>5610</v>
      </c>
      <c r="F70" s="51">
        <f>IFERROR(VLOOKUP($A70, ワクチン医療従事者等!$A:$J, $F$4, FALSE), 0)</f>
        <v>123536</v>
      </c>
      <c r="G70" s="51">
        <f>IFERROR(VLOOKUP($A70, ワクチン医療従事者等!$A:$J, $G$4, FALSE), 0)</f>
        <v>0</v>
      </c>
      <c r="H70" s="52">
        <f>IFERROR(VLOOKUP($A70, ワクチン一般接種!$A:$G, H$4, FALSE), 0)</f>
        <v>978107</v>
      </c>
      <c r="I70" s="52">
        <f>IFERROR(VLOOKUP($A70, ワクチン一般接種!$A:$G, I$4, FALSE), 0)</f>
        <v>550523</v>
      </c>
      <c r="J70" s="52">
        <f>IFERROR(VLOOKUP($A70, ワクチン一般接種!$A:$G, J$4, FALSE), 0)</f>
        <v>29353</v>
      </c>
      <c r="K70" s="52">
        <f>IFERROR(VLOOKUP($A70, ワクチン一般接種!$A:$G, K$4, FALSE), 0)</f>
        <v>398231</v>
      </c>
      <c r="L70" s="52">
        <f>IFERROR(VLOOKUP($A70, ワクチン一般接種!$A:$G, L$4, FALSE), 0)</f>
        <v>0</v>
      </c>
      <c r="M70" s="102">
        <f t="shared" si="0"/>
        <v>44361</v>
      </c>
      <c r="N70" s="53">
        <f t="shared" si="1"/>
        <v>671305</v>
      </c>
      <c r="O70" s="53">
        <f t="shared" si="2"/>
        <v>521767</v>
      </c>
    </row>
    <row r="71" spans="1:15" x14ac:dyDescent="0.55000000000000004">
      <c r="A71" s="82">
        <v>44362</v>
      </c>
      <c r="B71" s="51" t="str">
        <f>IFERROR(VLOOKUP($A71, ワクチン医療従事者等!$A:$J, $B$4, FALSE), TEXT(A71, "aaa"))</f>
        <v>(火)</v>
      </c>
      <c r="C71" s="51">
        <f>IFERROR(VLOOKUP($A71, ワクチン医療従事者等!$A:$J, $C$4, FALSE), 0)</f>
        <v>115363</v>
      </c>
      <c r="D71" s="51">
        <f>IFERROR(VLOOKUP($A71, ワクチン医療従事者等!$A:$J, $D$4, FALSE), 0)</f>
        <v>40459</v>
      </c>
      <c r="E71" s="51">
        <f>IFERROR(VLOOKUP($A71, ワクチン医療従事者等!$A:$J, $E$4, FALSE), 0)</f>
        <v>2956</v>
      </c>
      <c r="F71" s="51">
        <f>IFERROR(VLOOKUP($A71, ワクチン医療従事者等!$A:$J, $F$4, FALSE), 0)</f>
        <v>71948</v>
      </c>
      <c r="G71" s="51">
        <f>IFERROR(VLOOKUP($A71, ワクチン医療従事者等!$A:$J, $G$4, FALSE), 0)</f>
        <v>0</v>
      </c>
      <c r="H71" s="52">
        <f>IFERROR(VLOOKUP($A71, ワクチン一般接種!$A:$G, H$4, FALSE), 0)</f>
        <v>1084040</v>
      </c>
      <c r="I71" s="52">
        <f>IFERROR(VLOOKUP($A71, ワクチン一般接種!$A:$G, I$4, FALSE), 0)</f>
        <v>595034</v>
      </c>
      <c r="J71" s="52">
        <f>IFERROR(VLOOKUP($A71, ワクチン一般接種!$A:$G, J$4, FALSE), 0)</f>
        <v>29257</v>
      </c>
      <c r="K71" s="52">
        <f>IFERROR(VLOOKUP($A71, ワクチン一般接種!$A:$G, K$4, FALSE), 0)</f>
        <v>459749</v>
      </c>
      <c r="L71" s="52">
        <f>IFERROR(VLOOKUP($A71, ワクチン一般接種!$A:$G, L$4, FALSE), 0)</f>
        <v>0</v>
      </c>
      <c r="M71" s="102">
        <f t="shared" si="0"/>
        <v>44362</v>
      </c>
      <c r="N71" s="53">
        <f t="shared" ref="N71:N134" si="3">IF($A71="", "", D71+E71+I71+J71)</f>
        <v>667706</v>
      </c>
      <c r="O71" s="53">
        <f t="shared" ref="O71:O134" si="4">IF($A71="", "", F71+G71+K71+L71)</f>
        <v>531697</v>
      </c>
    </row>
    <row r="72" spans="1:15" x14ac:dyDescent="0.55000000000000004">
      <c r="A72" s="82">
        <v>44363</v>
      </c>
      <c r="B72" s="51" t="str">
        <f>IFERROR(VLOOKUP($A72, ワクチン医療従事者等!$A:$J, $B$4, FALSE), TEXT(A72, "aaa"))</f>
        <v>(水)</v>
      </c>
      <c r="C72" s="51">
        <f>IFERROR(VLOOKUP($A72, ワクチン医療従事者等!$A:$J, $C$4, FALSE), 0)</f>
        <v>118735</v>
      </c>
      <c r="D72" s="51">
        <f>IFERROR(VLOOKUP($A72, ワクチン医療従事者等!$A:$J, $D$4, FALSE), 0)</f>
        <v>43912</v>
      </c>
      <c r="E72" s="51">
        <f>IFERROR(VLOOKUP($A72, ワクチン医療従事者等!$A:$J, $E$4, FALSE), 0)</f>
        <v>2782</v>
      </c>
      <c r="F72" s="51">
        <f>IFERROR(VLOOKUP($A72, ワクチン医療従事者等!$A:$J, $F$4, FALSE), 0)</f>
        <v>72041</v>
      </c>
      <c r="G72" s="51">
        <f>IFERROR(VLOOKUP($A72, ワクチン医療従事者等!$A:$J, $G$4, FALSE), 0)</f>
        <v>0</v>
      </c>
      <c r="H72" s="52">
        <f>IFERROR(VLOOKUP($A72, ワクチン一般接種!$A:$G, H$4, FALSE), 0)</f>
        <v>1118723</v>
      </c>
      <c r="I72" s="52">
        <f>IFERROR(VLOOKUP($A72, ワクチン一般接種!$A:$G, I$4, FALSE), 0)</f>
        <v>575906</v>
      </c>
      <c r="J72" s="52">
        <f>IFERROR(VLOOKUP($A72, ワクチン一般接種!$A:$G, J$4, FALSE), 0)</f>
        <v>30050</v>
      </c>
      <c r="K72" s="52">
        <f>IFERROR(VLOOKUP($A72, ワクチン一般接種!$A:$G, K$4, FALSE), 0)</f>
        <v>512767</v>
      </c>
      <c r="L72" s="52">
        <f>IFERROR(VLOOKUP($A72, ワクチン一般接種!$A:$G, L$4, FALSE), 0)</f>
        <v>0</v>
      </c>
      <c r="M72" s="102">
        <f t="shared" ref="M72:M135" si="5">A72</f>
        <v>44363</v>
      </c>
      <c r="N72" s="53">
        <f t="shared" si="3"/>
        <v>652650</v>
      </c>
      <c r="O72" s="53">
        <f t="shared" si="4"/>
        <v>584808</v>
      </c>
    </row>
    <row r="73" spans="1:15" x14ac:dyDescent="0.55000000000000004">
      <c r="A73" s="82">
        <v>44364</v>
      </c>
      <c r="B73" s="51" t="str">
        <f>IFERROR(VLOOKUP($A73, ワクチン医療従事者等!$A:$J, $B$4, FALSE), TEXT(A73, "aaa"))</f>
        <v>(木)</v>
      </c>
      <c r="C73" s="51">
        <f>IFERROR(VLOOKUP($A73, ワクチン医療従事者等!$A:$J, $C$4, FALSE), 0)</f>
        <v>129330</v>
      </c>
      <c r="D73" s="51">
        <f>IFERROR(VLOOKUP($A73, ワクチン医療従事者等!$A:$J, $D$4, FALSE), 0)</f>
        <v>46926</v>
      </c>
      <c r="E73" s="51">
        <f>IFERROR(VLOOKUP($A73, ワクチン医療従事者等!$A:$J, $E$4, FALSE), 0)</f>
        <v>4611</v>
      </c>
      <c r="F73" s="51">
        <f>IFERROR(VLOOKUP($A73, ワクチン医療従事者等!$A:$J, $F$4, FALSE), 0)</f>
        <v>77793</v>
      </c>
      <c r="G73" s="51">
        <f>IFERROR(VLOOKUP($A73, ワクチン医療従事者等!$A:$J, $G$4, FALSE), 0)</f>
        <v>0</v>
      </c>
      <c r="H73" s="52">
        <f>IFERROR(VLOOKUP($A73, ワクチン一般接種!$A:$G, H$4, FALSE), 0)</f>
        <v>1117313</v>
      </c>
      <c r="I73" s="52">
        <f>IFERROR(VLOOKUP($A73, ワクチン一般接種!$A:$G, I$4, FALSE), 0)</f>
        <v>585023</v>
      </c>
      <c r="J73" s="52">
        <f>IFERROR(VLOOKUP($A73, ワクチン一般接種!$A:$G, J$4, FALSE), 0)</f>
        <v>31600</v>
      </c>
      <c r="K73" s="52">
        <f>IFERROR(VLOOKUP($A73, ワクチン一般接種!$A:$G, K$4, FALSE), 0)</f>
        <v>500690</v>
      </c>
      <c r="L73" s="52">
        <f>IFERROR(VLOOKUP($A73, ワクチン一般接種!$A:$G, L$4, FALSE), 0)</f>
        <v>0</v>
      </c>
      <c r="M73" s="102">
        <f t="shared" si="5"/>
        <v>44364</v>
      </c>
      <c r="N73" s="53">
        <f t="shared" si="3"/>
        <v>668160</v>
      </c>
      <c r="O73" s="53">
        <f t="shared" si="4"/>
        <v>578483</v>
      </c>
    </row>
    <row r="74" spans="1:15" x14ac:dyDescent="0.55000000000000004">
      <c r="A74" s="82">
        <v>44365</v>
      </c>
      <c r="B74" s="51" t="str">
        <f>IFERROR(VLOOKUP($A74, ワクチン医療従事者等!$A:$J, $B$4, FALSE), TEXT(A74, "aaa"))</f>
        <v>(金)</v>
      </c>
      <c r="C74" s="51">
        <f>IFERROR(VLOOKUP($A74, ワクチン医療従事者等!$A:$J, $C$4, FALSE), 0)</f>
        <v>125948</v>
      </c>
      <c r="D74" s="51">
        <f>IFERROR(VLOOKUP($A74, ワクチン医療従事者等!$A:$J, $D$4, FALSE), 0)</f>
        <v>50112</v>
      </c>
      <c r="E74" s="51">
        <f>IFERROR(VLOOKUP($A74, ワクチン医療従事者等!$A:$J, $E$4, FALSE), 0)</f>
        <v>2145</v>
      </c>
      <c r="F74" s="51">
        <f>IFERROR(VLOOKUP($A74, ワクチン医療従事者等!$A:$J, $F$4, FALSE), 0)</f>
        <v>73691</v>
      </c>
      <c r="G74" s="51">
        <f>IFERROR(VLOOKUP($A74, ワクチン医療従事者等!$A:$J, $G$4, FALSE), 0)</f>
        <v>0</v>
      </c>
      <c r="H74" s="52">
        <f>IFERROR(VLOOKUP($A74, ワクチン一般接種!$A:$G, H$4, FALSE), 0)</f>
        <v>1066938</v>
      </c>
      <c r="I74" s="52">
        <f>IFERROR(VLOOKUP($A74, ワクチン一般接種!$A:$G, I$4, FALSE), 0)</f>
        <v>562010</v>
      </c>
      <c r="J74" s="52">
        <f>IFERROR(VLOOKUP($A74, ワクチン一般接種!$A:$G, J$4, FALSE), 0)</f>
        <v>29061</v>
      </c>
      <c r="K74" s="52">
        <f>IFERROR(VLOOKUP($A74, ワクチン一般接種!$A:$G, K$4, FALSE), 0)</f>
        <v>475867</v>
      </c>
      <c r="L74" s="52">
        <f>IFERROR(VLOOKUP($A74, ワクチン一般接種!$A:$G, L$4, FALSE), 0)</f>
        <v>0</v>
      </c>
      <c r="M74" s="102">
        <f t="shared" si="5"/>
        <v>44365</v>
      </c>
      <c r="N74" s="53">
        <f t="shared" si="3"/>
        <v>643328</v>
      </c>
      <c r="O74" s="53">
        <f t="shared" si="4"/>
        <v>549558</v>
      </c>
    </row>
    <row r="75" spans="1:15" x14ac:dyDescent="0.55000000000000004">
      <c r="A75" s="82">
        <v>44366</v>
      </c>
      <c r="B75" s="51" t="str">
        <f>IFERROR(VLOOKUP($A75, ワクチン医療従事者等!$A:$J, $B$4, FALSE), TEXT(A75, "aaa"))</f>
        <v>土</v>
      </c>
      <c r="C75" s="51">
        <f>IFERROR(VLOOKUP($A75, ワクチン医療従事者等!$A:$J, $C$4, FALSE), 0)</f>
        <v>0</v>
      </c>
      <c r="D75" s="51">
        <f>IFERROR(VLOOKUP($A75, ワクチン医療従事者等!$A:$J, $D$4, FALSE), 0)</f>
        <v>0</v>
      </c>
      <c r="E75" s="51">
        <f>IFERROR(VLOOKUP($A75, ワクチン医療従事者等!$A:$J, $E$4, FALSE), 0)</f>
        <v>0</v>
      </c>
      <c r="F75" s="51">
        <f>IFERROR(VLOOKUP($A75, ワクチン医療従事者等!$A:$J, $F$4, FALSE), 0)</f>
        <v>0</v>
      </c>
      <c r="G75" s="51">
        <f>IFERROR(VLOOKUP($A75, ワクチン医療従事者等!$A:$J, $G$4, FALSE), 0)</f>
        <v>0</v>
      </c>
      <c r="H75" s="52">
        <f>IFERROR(VLOOKUP($A75, ワクチン一般接種!$A:$G, H$4, FALSE), 0)</f>
        <v>1064341</v>
      </c>
      <c r="I75" s="52">
        <f>IFERROR(VLOOKUP($A75, ワクチン一般接種!$A:$G, I$4, FALSE), 0)</f>
        <v>598895</v>
      </c>
      <c r="J75" s="52">
        <f>IFERROR(VLOOKUP($A75, ワクチン一般接種!$A:$G, J$4, FALSE), 0)</f>
        <v>36692</v>
      </c>
      <c r="K75" s="52">
        <f>IFERROR(VLOOKUP($A75, ワクチン一般接種!$A:$G, K$4, FALSE), 0)</f>
        <v>428754</v>
      </c>
      <c r="L75" s="52">
        <f>IFERROR(VLOOKUP($A75, ワクチン一般接種!$A:$G, L$4, FALSE), 0)</f>
        <v>0</v>
      </c>
      <c r="M75" s="102">
        <f t="shared" si="5"/>
        <v>44366</v>
      </c>
      <c r="N75" s="53">
        <f t="shared" si="3"/>
        <v>635587</v>
      </c>
      <c r="O75" s="53">
        <f t="shared" si="4"/>
        <v>428754</v>
      </c>
    </row>
    <row r="76" spans="1:15" x14ac:dyDescent="0.55000000000000004">
      <c r="A76" s="82">
        <v>44367</v>
      </c>
      <c r="B76" s="51" t="str">
        <f>IFERROR(VLOOKUP($A76, ワクチン医療従事者等!$A:$J, $B$4, FALSE), TEXT(A76, "aaa"))</f>
        <v>日</v>
      </c>
      <c r="C76" s="51">
        <f>IFERROR(VLOOKUP($A76, ワクチン医療従事者等!$A:$J, $C$4, FALSE), 0)</f>
        <v>0</v>
      </c>
      <c r="D76" s="51">
        <f>IFERROR(VLOOKUP($A76, ワクチン医療従事者等!$A:$J, $D$4, FALSE), 0)</f>
        <v>0</v>
      </c>
      <c r="E76" s="51">
        <f>IFERROR(VLOOKUP($A76, ワクチン医療従事者等!$A:$J, $E$4, FALSE), 0)</f>
        <v>0</v>
      </c>
      <c r="F76" s="51">
        <f>IFERROR(VLOOKUP($A76, ワクチン医療従事者等!$A:$J, $F$4, FALSE), 0)</f>
        <v>0</v>
      </c>
      <c r="G76" s="51">
        <f>IFERROR(VLOOKUP($A76, ワクチン医療従事者等!$A:$J, $G$4, FALSE), 0)</f>
        <v>0</v>
      </c>
      <c r="H76" s="52">
        <f>IFERROR(VLOOKUP($A76, ワクチン一般接種!$A:$G, H$4, FALSE), 0)</f>
        <v>1067882</v>
      </c>
      <c r="I76" s="52">
        <f>IFERROR(VLOOKUP($A76, ワクチン一般接種!$A:$G, I$4, FALSE), 0)</f>
        <v>597144</v>
      </c>
      <c r="J76" s="52">
        <f>IFERROR(VLOOKUP($A76, ワクチン一般接種!$A:$G, J$4, FALSE), 0)</f>
        <v>38987</v>
      </c>
      <c r="K76" s="52">
        <f>IFERROR(VLOOKUP($A76, ワクチン一般接種!$A:$G, K$4, FALSE), 0)</f>
        <v>431751</v>
      </c>
      <c r="L76" s="52">
        <f>IFERROR(VLOOKUP($A76, ワクチン一般接種!$A:$G, L$4, FALSE), 0)</f>
        <v>0</v>
      </c>
      <c r="M76" s="102">
        <f t="shared" si="5"/>
        <v>44367</v>
      </c>
      <c r="N76" s="53">
        <f t="shared" si="3"/>
        <v>636131</v>
      </c>
      <c r="O76" s="53">
        <f t="shared" si="4"/>
        <v>431751</v>
      </c>
    </row>
    <row r="77" spans="1:15" x14ac:dyDescent="0.55000000000000004">
      <c r="A77" s="82">
        <v>44368</v>
      </c>
      <c r="B77" s="51" t="str">
        <f>IFERROR(VLOOKUP($A77, ワクチン医療従事者等!$A:$J, $B$4, FALSE), TEXT(A77, "aaa"))</f>
        <v>(月)</v>
      </c>
      <c r="C77" s="51">
        <f>IFERROR(VLOOKUP($A77, ワクチン医療従事者等!$A:$J, $C$4, FALSE), 0)</f>
        <v>198780</v>
      </c>
      <c r="D77" s="51">
        <f>IFERROR(VLOOKUP($A77, ワクチン医療従事者等!$A:$J, $D$4, FALSE), 0)</f>
        <v>67154</v>
      </c>
      <c r="E77" s="51">
        <f>IFERROR(VLOOKUP($A77, ワクチン医療従事者等!$A:$J, $E$4, FALSE), 0)</f>
        <v>7843</v>
      </c>
      <c r="F77" s="51">
        <f>IFERROR(VLOOKUP($A77, ワクチン医療従事者等!$A:$J, $F$4, FALSE), 0)</f>
        <v>123679</v>
      </c>
      <c r="G77" s="51">
        <f>IFERROR(VLOOKUP($A77, ワクチン医療従事者等!$A:$J, $G$4, FALSE), 0)</f>
        <v>104</v>
      </c>
      <c r="H77" s="52">
        <f>IFERROR(VLOOKUP($A77, ワクチン一般接種!$A:$G, H$4, FALSE), 0)</f>
        <v>1101248</v>
      </c>
      <c r="I77" s="52">
        <f>IFERROR(VLOOKUP($A77, ワクチン一般接種!$A:$G, I$4, FALSE), 0)</f>
        <v>574085</v>
      </c>
      <c r="J77" s="52">
        <f>IFERROR(VLOOKUP($A77, ワクチン一般接種!$A:$G, J$4, FALSE), 0)</f>
        <v>39519</v>
      </c>
      <c r="K77" s="52">
        <f>IFERROR(VLOOKUP($A77, ワクチン一般接種!$A:$G, K$4, FALSE), 0)</f>
        <v>484422</v>
      </c>
      <c r="L77" s="52">
        <f>IFERROR(VLOOKUP($A77, ワクチン一般接種!$A:$G, L$4, FALSE), 0)</f>
        <v>3222</v>
      </c>
      <c r="M77" s="102">
        <f t="shared" si="5"/>
        <v>44368</v>
      </c>
      <c r="N77" s="53">
        <f t="shared" si="3"/>
        <v>688601</v>
      </c>
      <c r="O77" s="53">
        <f t="shared" si="4"/>
        <v>611427</v>
      </c>
    </row>
    <row r="78" spans="1:15" x14ac:dyDescent="0.55000000000000004">
      <c r="A78" s="82">
        <v>44369</v>
      </c>
      <c r="B78" s="51" t="str">
        <f>IFERROR(VLOOKUP($A78, ワクチン医療従事者等!$A:$J, $B$4, FALSE), TEXT(A78, "aaa"))</f>
        <v>(火)</v>
      </c>
      <c r="C78" s="51">
        <f>IFERROR(VLOOKUP($A78, ワクチン医療従事者等!$A:$J, $C$4, FALSE), 0)</f>
        <v>94135</v>
      </c>
      <c r="D78" s="51">
        <f>IFERROR(VLOOKUP($A78, ワクチン医療従事者等!$A:$J, $D$4, FALSE), 0)</f>
        <v>44473</v>
      </c>
      <c r="E78" s="51">
        <f>IFERROR(VLOOKUP($A78, ワクチン医療従事者等!$A:$J, $E$4, FALSE), 0)</f>
        <v>1946</v>
      </c>
      <c r="F78" s="51">
        <f>IFERROR(VLOOKUP($A78, ワクチン医療従事者等!$A:$J, $F$4, FALSE), 0)</f>
        <v>47609</v>
      </c>
      <c r="G78" s="51">
        <f>IFERROR(VLOOKUP($A78, ワクチン医療従事者等!$A:$J, $G$4, FALSE), 0)</f>
        <v>107</v>
      </c>
      <c r="H78" s="52">
        <f>IFERROR(VLOOKUP($A78, ワクチン一般接種!$A:$G, H$4, FALSE), 0)</f>
        <v>1219999</v>
      </c>
      <c r="I78" s="52">
        <f>IFERROR(VLOOKUP($A78, ワクチン一般接種!$A:$G, I$4, FALSE), 0)</f>
        <v>593792</v>
      </c>
      <c r="J78" s="52">
        <f>IFERROR(VLOOKUP($A78, ワクチン一般接種!$A:$G, J$4, FALSE), 0)</f>
        <v>40868</v>
      </c>
      <c r="K78" s="52">
        <f>IFERROR(VLOOKUP($A78, ワクチン一般接種!$A:$G, K$4, FALSE), 0)</f>
        <v>582607</v>
      </c>
      <c r="L78" s="52">
        <f>IFERROR(VLOOKUP($A78, ワクチン一般接種!$A:$G, L$4, FALSE), 0)</f>
        <v>2732</v>
      </c>
      <c r="M78" s="102">
        <f t="shared" si="5"/>
        <v>44369</v>
      </c>
      <c r="N78" s="53">
        <f t="shared" si="3"/>
        <v>681079</v>
      </c>
      <c r="O78" s="53">
        <f t="shared" si="4"/>
        <v>633055</v>
      </c>
    </row>
    <row r="79" spans="1:15" x14ac:dyDescent="0.55000000000000004">
      <c r="A79" s="82">
        <v>44370</v>
      </c>
      <c r="B79" s="51" t="str">
        <f>IFERROR(VLOOKUP($A79, ワクチン医療従事者等!$A:$J, $B$4, FALSE), TEXT(A79, "aaa"))</f>
        <v>(水)</v>
      </c>
      <c r="C79" s="51">
        <f>IFERROR(VLOOKUP($A79, ワクチン医療従事者等!$A:$J, $C$4, FALSE), 0)</f>
        <v>111486</v>
      </c>
      <c r="D79" s="51">
        <f>IFERROR(VLOOKUP($A79, ワクチン医療従事者等!$A:$J, $D$4, FALSE), 0)</f>
        <v>46971</v>
      </c>
      <c r="E79" s="51">
        <f>IFERROR(VLOOKUP($A79, ワクチン医療従事者等!$A:$J, $E$4, FALSE), 0)</f>
        <v>4683</v>
      </c>
      <c r="F79" s="51">
        <f>IFERROR(VLOOKUP($A79, ワクチン医療従事者等!$A:$J, $F$4, FALSE), 0)</f>
        <v>59733</v>
      </c>
      <c r="G79" s="51">
        <f>IFERROR(VLOOKUP($A79, ワクチン医療従事者等!$A:$J, $G$4, FALSE), 0)</f>
        <v>99</v>
      </c>
      <c r="H79" s="52">
        <f>IFERROR(VLOOKUP($A79, ワクチン一般接種!$A:$G, H$4, FALSE), 0)</f>
        <v>1238713</v>
      </c>
      <c r="I79" s="52">
        <f>IFERROR(VLOOKUP($A79, ワクチン一般接種!$A:$G, I$4, FALSE), 0)</f>
        <v>594890</v>
      </c>
      <c r="J79" s="52">
        <f>IFERROR(VLOOKUP($A79, ワクチン一般接種!$A:$G, J$4, FALSE), 0)</f>
        <v>38527</v>
      </c>
      <c r="K79" s="52">
        <f>IFERROR(VLOOKUP($A79, ワクチン一般接種!$A:$G, K$4, FALSE), 0)</f>
        <v>601942</v>
      </c>
      <c r="L79" s="52">
        <f>IFERROR(VLOOKUP($A79, ワクチン一般接種!$A:$G, L$4, FALSE), 0)</f>
        <v>3354</v>
      </c>
      <c r="M79" s="102">
        <f t="shared" si="5"/>
        <v>44370</v>
      </c>
      <c r="N79" s="53">
        <f t="shared" si="3"/>
        <v>685071</v>
      </c>
      <c r="O79" s="53">
        <f t="shared" si="4"/>
        <v>665128</v>
      </c>
    </row>
    <row r="80" spans="1:15" x14ac:dyDescent="0.55000000000000004">
      <c r="A80" s="82">
        <v>44371</v>
      </c>
      <c r="B80" s="51" t="str">
        <f>IFERROR(VLOOKUP($A80, ワクチン医療従事者等!$A:$J, $B$4, FALSE), TEXT(A80, "aaa"))</f>
        <v>(木)</v>
      </c>
      <c r="C80" s="51">
        <f>IFERROR(VLOOKUP($A80, ワクチン医療従事者等!$A:$J, $C$4, FALSE), 0)</f>
        <v>109421</v>
      </c>
      <c r="D80" s="51">
        <f>IFERROR(VLOOKUP($A80, ワクチン医療従事者等!$A:$J, $D$4, FALSE), 0)</f>
        <v>43798</v>
      </c>
      <c r="E80" s="51">
        <f>IFERROR(VLOOKUP($A80, ワクチン医療従事者等!$A:$J, $E$4, FALSE), 0)</f>
        <v>1584</v>
      </c>
      <c r="F80" s="51">
        <f>IFERROR(VLOOKUP($A80, ワクチン医療従事者等!$A:$J, $F$4, FALSE), 0)</f>
        <v>63930</v>
      </c>
      <c r="G80" s="51">
        <f>IFERROR(VLOOKUP($A80, ワクチン医療従事者等!$A:$J, $G$4, FALSE), 0)</f>
        <v>109</v>
      </c>
      <c r="H80" s="52">
        <f>IFERROR(VLOOKUP($A80, ワクチン一般接種!$A:$G, H$4, FALSE), 0)</f>
        <v>1227320</v>
      </c>
      <c r="I80" s="52">
        <f>IFERROR(VLOOKUP($A80, ワクチン一般接種!$A:$G, I$4, FALSE), 0)</f>
        <v>581507</v>
      </c>
      <c r="J80" s="52">
        <f>IFERROR(VLOOKUP($A80, ワクチン一般接種!$A:$G, J$4, FALSE), 0)</f>
        <v>38210</v>
      </c>
      <c r="K80" s="52">
        <f>IFERROR(VLOOKUP($A80, ワクチン一般接種!$A:$G, K$4, FALSE), 0)</f>
        <v>604305</v>
      </c>
      <c r="L80" s="52">
        <f>IFERROR(VLOOKUP($A80, ワクチン一般接種!$A:$G, L$4, FALSE), 0)</f>
        <v>3298</v>
      </c>
      <c r="M80" s="102">
        <f t="shared" si="5"/>
        <v>44371</v>
      </c>
      <c r="N80" s="53">
        <f t="shared" si="3"/>
        <v>665099</v>
      </c>
      <c r="O80" s="53">
        <f t="shared" si="4"/>
        <v>671642</v>
      </c>
    </row>
    <row r="81" spans="1:15" x14ac:dyDescent="0.55000000000000004">
      <c r="A81" s="82">
        <v>44372</v>
      </c>
      <c r="B81" s="51" t="str">
        <f>IFERROR(VLOOKUP($A81, ワクチン医療従事者等!$A:$J, $B$4, FALSE), TEXT(A81, "aaa"))</f>
        <v>(金)</v>
      </c>
      <c r="C81" s="51">
        <f>IFERROR(VLOOKUP($A81, ワクチン医療従事者等!$A:$J, $C$4, FALSE), 0)</f>
        <v>128355</v>
      </c>
      <c r="D81" s="51">
        <f>IFERROR(VLOOKUP($A81, ワクチン医療従事者等!$A:$J, $D$4, FALSE), 0)</f>
        <v>47766</v>
      </c>
      <c r="E81" s="51">
        <f>IFERROR(VLOOKUP($A81, ワクチン医療従事者等!$A:$J, $E$4, FALSE), 0)</f>
        <v>5529</v>
      </c>
      <c r="F81" s="51">
        <f>IFERROR(VLOOKUP($A81, ワクチン医療従事者等!$A:$J, $F$4, FALSE), 0)</f>
        <v>74926</v>
      </c>
      <c r="G81" s="51">
        <f>IFERROR(VLOOKUP($A81, ワクチン医療従事者等!$A:$J, $G$4, FALSE), 0)</f>
        <v>134</v>
      </c>
      <c r="H81" s="52">
        <f>IFERROR(VLOOKUP($A81, ワクチン一般接種!$A:$G, H$4, FALSE), 0)</f>
        <v>1224798</v>
      </c>
      <c r="I81" s="52">
        <f>IFERROR(VLOOKUP($A81, ワクチン一般接種!$A:$G, I$4, FALSE), 0)</f>
        <v>569980</v>
      </c>
      <c r="J81" s="52">
        <f>IFERROR(VLOOKUP($A81, ワクチン一般接種!$A:$G, J$4, FALSE), 0)</f>
        <v>40827</v>
      </c>
      <c r="K81" s="52">
        <f>IFERROR(VLOOKUP($A81, ワクチン一般接種!$A:$G, K$4, FALSE), 0)</f>
        <v>610231</v>
      </c>
      <c r="L81" s="52">
        <f>IFERROR(VLOOKUP($A81, ワクチン一般接種!$A:$G, L$4, FALSE), 0)</f>
        <v>3760</v>
      </c>
      <c r="M81" s="102">
        <f t="shared" si="5"/>
        <v>44372</v>
      </c>
      <c r="N81" s="53">
        <f t="shared" si="3"/>
        <v>664102</v>
      </c>
      <c r="O81" s="53">
        <f t="shared" si="4"/>
        <v>689051</v>
      </c>
    </row>
    <row r="82" spans="1:15" x14ac:dyDescent="0.55000000000000004">
      <c r="A82" s="82">
        <v>44373</v>
      </c>
      <c r="B82" s="51" t="str">
        <f>IFERROR(VLOOKUP($A82, ワクチン医療従事者等!$A:$J, $B$4, FALSE), TEXT(A82, "aaa"))</f>
        <v>土</v>
      </c>
      <c r="C82" s="51">
        <f>IFERROR(VLOOKUP($A82, ワクチン医療従事者等!$A:$J, $C$4, FALSE), 0)</f>
        <v>0</v>
      </c>
      <c r="D82" s="51">
        <f>IFERROR(VLOOKUP($A82, ワクチン医療従事者等!$A:$J, $D$4, FALSE), 0)</f>
        <v>0</v>
      </c>
      <c r="E82" s="51">
        <f>IFERROR(VLOOKUP($A82, ワクチン医療従事者等!$A:$J, $E$4, FALSE), 0)</f>
        <v>0</v>
      </c>
      <c r="F82" s="51">
        <f>IFERROR(VLOOKUP($A82, ワクチン医療従事者等!$A:$J, $F$4, FALSE), 0)</f>
        <v>0</v>
      </c>
      <c r="G82" s="51">
        <f>IFERROR(VLOOKUP($A82, ワクチン医療従事者等!$A:$J, $G$4, FALSE), 0)</f>
        <v>0</v>
      </c>
      <c r="H82" s="52">
        <f>IFERROR(VLOOKUP($A82, ワクチン一般接種!$A:$G, H$4, FALSE), 0)</f>
        <v>1228578</v>
      </c>
      <c r="I82" s="52">
        <f>IFERROR(VLOOKUP($A82, ワクチン一般接種!$A:$G, I$4, FALSE), 0)</f>
        <v>607145</v>
      </c>
      <c r="J82" s="52">
        <f>IFERROR(VLOOKUP($A82, ワクチン一般接種!$A:$G, J$4, FALSE), 0)</f>
        <v>48303</v>
      </c>
      <c r="K82" s="52">
        <f>IFERROR(VLOOKUP($A82, ワクチン一般接種!$A:$G, K$4, FALSE), 0)</f>
        <v>569376</v>
      </c>
      <c r="L82" s="52">
        <f>IFERROR(VLOOKUP($A82, ワクチン一般接種!$A:$G, L$4, FALSE), 0)</f>
        <v>3754</v>
      </c>
      <c r="M82" s="102">
        <f t="shared" si="5"/>
        <v>44373</v>
      </c>
      <c r="N82" s="53">
        <f t="shared" si="3"/>
        <v>655448</v>
      </c>
      <c r="O82" s="53">
        <f t="shared" si="4"/>
        <v>573130</v>
      </c>
    </row>
    <row r="83" spans="1:15" x14ac:dyDescent="0.55000000000000004">
      <c r="A83" s="82">
        <v>44374</v>
      </c>
      <c r="B83" s="51" t="str">
        <f>IFERROR(VLOOKUP($A83, ワクチン医療従事者等!$A:$J, $B$4, FALSE), TEXT(A83, "aaa"))</f>
        <v>日</v>
      </c>
      <c r="C83" s="51">
        <f>IFERROR(VLOOKUP($A83, ワクチン医療従事者等!$A:$J, $C$4, FALSE), 0)</f>
        <v>0</v>
      </c>
      <c r="D83" s="51">
        <f>IFERROR(VLOOKUP($A83, ワクチン医療従事者等!$A:$J, $D$4, FALSE), 0)</f>
        <v>0</v>
      </c>
      <c r="E83" s="51">
        <f>IFERROR(VLOOKUP($A83, ワクチン医療従事者等!$A:$J, $E$4, FALSE), 0)</f>
        <v>0</v>
      </c>
      <c r="F83" s="51">
        <f>IFERROR(VLOOKUP($A83, ワクチン医療従事者等!$A:$J, $F$4, FALSE), 0)</f>
        <v>0</v>
      </c>
      <c r="G83" s="51">
        <f>IFERROR(VLOOKUP($A83, ワクチン医療従事者等!$A:$J, $G$4, FALSE), 0)</f>
        <v>0</v>
      </c>
      <c r="H83" s="52">
        <f>IFERROR(VLOOKUP($A83, ワクチン一般接種!$A:$G, H$4, FALSE), 0)</f>
        <v>1220584</v>
      </c>
      <c r="I83" s="52">
        <f>IFERROR(VLOOKUP($A83, ワクチン一般接種!$A:$G, I$4, FALSE), 0)</f>
        <v>642295</v>
      </c>
      <c r="J83" s="52">
        <f>IFERROR(VLOOKUP($A83, ワクチン一般接種!$A:$G, J$4, FALSE), 0)</f>
        <v>47635</v>
      </c>
      <c r="K83" s="52">
        <f>IFERROR(VLOOKUP($A83, ワクチン一般接種!$A:$G, K$4, FALSE), 0)</f>
        <v>526049</v>
      </c>
      <c r="L83" s="52">
        <f>IFERROR(VLOOKUP($A83, ワクチン一般接種!$A:$G, L$4, FALSE), 0)</f>
        <v>4605</v>
      </c>
      <c r="M83" s="102">
        <f t="shared" si="5"/>
        <v>44374</v>
      </c>
      <c r="N83" s="53">
        <f t="shared" si="3"/>
        <v>689930</v>
      </c>
      <c r="O83" s="53">
        <f t="shared" si="4"/>
        <v>530654</v>
      </c>
    </row>
    <row r="84" spans="1:15" x14ac:dyDescent="0.55000000000000004">
      <c r="A84" s="82">
        <v>44375</v>
      </c>
      <c r="B84" s="51" t="str">
        <f>IFERROR(VLOOKUP($A84, ワクチン医療従事者等!$A:$J, $B$4, FALSE), TEXT(A84, "aaa"))</f>
        <v>(月)</v>
      </c>
      <c r="C84" s="51">
        <f>IFERROR(VLOOKUP($A84, ワクチン医療従事者等!$A:$J, $C$4, FALSE), 0)</f>
        <v>159655</v>
      </c>
      <c r="D84" s="51">
        <f>IFERROR(VLOOKUP($A84, ワクチン医療従事者等!$A:$J, $D$4, FALSE), 0)</f>
        <v>71303</v>
      </c>
      <c r="E84" s="51">
        <f>IFERROR(VLOOKUP($A84, ワクチン医療従事者等!$A:$J, $E$4, FALSE), 0)</f>
        <v>7806</v>
      </c>
      <c r="F84" s="51">
        <f>IFERROR(VLOOKUP($A84, ワクチン医療従事者等!$A:$J, $F$4, FALSE), 0)</f>
        <v>80018</v>
      </c>
      <c r="G84" s="51">
        <f>IFERROR(VLOOKUP($A84, ワクチン医療従事者等!$A:$J, $G$4, FALSE), 0)</f>
        <v>528</v>
      </c>
      <c r="H84" s="52">
        <f>IFERROR(VLOOKUP($A84, ワクチン一般接種!$A:$G, H$4, FALSE), 0)</f>
        <v>1182395</v>
      </c>
      <c r="I84" s="52">
        <f>IFERROR(VLOOKUP($A84, ワクチン一般接種!$A:$G, I$4, FALSE), 0)</f>
        <v>533065</v>
      </c>
      <c r="J84" s="52">
        <f>IFERROR(VLOOKUP($A84, ワクチン一般接種!$A:$G, J$4, FALSE), 0)</f>
        <v>32289</v>
      </c>
      <c r="K84" s="52">
        <f>IFERROR(VLOOKUP($A84, ワクチン一般接種!$A:$G, K$4, FALSE), 0)</f>
        <v>598525</v>
      </c>
      <c r="L84" s="52">
        <f>IFERROR(VLOOKUP($A84, ワクチン一般接種!$A:$G, L$4, FALSE), 0)</f>
        <v>18516</v>
      </c>
      <c r="M84" s="102">
        <f t="shared" si="5"/>
        <v>44375</v>
      </c>
      <c r="N84" s="53">
        <f t="shared" si="3"/>
        <v>644463</v>
      </c>
      <c r="O84" s="53">
        <f t="shared" si="4"/>
        <v>697587</v>
      </c>
    </row>
    <row r="85" spans="1:15" x14ac:dyDescent="0.55000000000000004">
      <c r="A85" s="82">
        <v>44376</v>
      </c>
      <c r="B85" s="51" t="str">
        <f>IFERROR(VLOOKUP($A85, ワクチン医療従事者等!$A:$J, $B$4, FALSE), TEXT(A85, "aaa"))</f>
        <v>(火)</v>
      </c>
      <c r="C85" s="51">
        <f>IFERROR(VLOOKUP($A85, ワクチン医療従事者等!$A:$J, $C$4, FALSE), 0)</f>
        <v>94481</v>
      </c>
      <c r="D85" s="51">
        <f>IFERROR(VLOOKUP($A85, ワクチン医療従事者等!$A:$J, $D$4, FALSE), 0)</f>
        <v>36069</v>
      </c>
      <c r="E85" s="51">
        <f>IFERROR(VLOOKUP($A85, ワクチン医療従事者等!$A:$J, $E$4, FALSE), 0)</f>
        <v>3367</v>
      </c>
      <c r="F85" s="51">
        <f>IFERROR(VLOOKUP($A85, ワクチン医療従事者等!$A:$J, $F$4, FALSE), 0)</f>
        <v>53790</v>
      </c>
      <c r="G85" s="51">
        <f>IFERROR(VLOOKUP($A85, ワクチン医療従事者等!$A:$J, $G$4, FALSE), 0)</f>
        <v>1255</v>
      </c>
      <c r="H85" s="52">
        <f>IFERROR(VLOOKUP($A85, ワクチン一般接種!$A:$G, H$4, FALSE), 0)</f>
        <v>1275112</v>
      </c>
      <c r="I85" s="52">
        <f>IFERROR(VLOOKUP($A85, ワクチン一般接種!$A:$G, I$4, FALSE), 0)</f>
        <v>567243</v>
      </c>
      <c r="J85" s="52">
        <f>IFERROR(VLOOKUP($A85, ワクチン一般接種!$A:$G, J$4, FALSE), 0)</f>
        <v>34416</v>
      </c>
      <c r="K85" s="52">
        <f>IFERROR(VLOOKUP($A85, ワクチン一般接種!$A:$G, K$4, FALSE), 0)</f>
        <v>654420</v>
      </c>
      <c r="L85" s="52">
        <f>IFERROR(VLOOKUP($A85, ワクチン一般接種!$A:$G, L$4, FALSE), 0)</f>
        <v>19033</v>
      </c>
      <c r="M85" s="102">
        <f t="shared" si="5"/>
        <v>44376</v>
      </c>
      <c r="N85" s="53">
        <f t="shared" si="3"/>
        <v>641095</v>
      </c>
      <c r="O85" s="53">
        <f t="shared" si="4"/>
        <v>728498</v>
      </c>
    </row>
    <row r="86" spans="1:15" x14ac:dyDescent="0.55000000000000004">
      <c r="A86" s="82">
        <v>44377</v>
      </c>
      <c r="B86" s="51" t="str">
        <f>IFERROR(VLOOKUP($A86, ワクチン医療従事者等!$A:$J, $B$4, FALSE), TEXT(A86, "aaa"))</f>
        <v>(水)</v>
      </c>
      <c r="C86" s="51">
        <f>IFERROR(VLOOKUP($A86, ワクチン医療従事者等!$A:$J, $C$4, FALSE), 0)</f>
        <v>79179</v>
      </c>
      <c r="D86" s="51">
        <f>IFERROR(VLOOKUP($A86, ワクチン医療従事者等!$A:$J, $D$4, FALSE), 0)</f>
        <v>30313</v>
      </c>
      <c r="E86" s="51">
        <f>IFERROR(VLOOKUP($A86, ワクチン医療従事者等!$A:$J, $E$4, FALSE), 0)</f>
        <v>1788</v>
      </c>
      <c r="F86" s="51">
        <f>IFERROR(VLOOKUP($A86, ワクチン医療従事者等!$A:$J, $F$4, FALSE), 0)</f>
        <v>46697</v>
      </c>
      <c r="G86" s="51">
        <f>IFERROR(VLOOKUP($A86, ワクチン医療従事者等!$A:$J, $G$4, FALSE), 0)</f>
        <v>381</v>
      </c>
      <c r="H86" s="52">
        <f>IFERROR(VLOOKUP($A86, ワクチン一般接種!$A:$G, H$4, FALSE), 0)</f>
        <v>1287130</v>
      </c>
      <c r="I86" s="52">
        <f>IFERROR(VLOOKUP($A86, ワクチン一般接種!$A:$G, I$4, FALSE), 0)</f>
        <v>578993</v>
      </c>
      <c r="J86" s="52">
        <f>IFERROR(VLOOKUP($A86, ワクチン一般接種!$A:$G, J$4, FALSE), 0)</f>
        <v>39285</v>
      </c>
      <c r="K86" s="52">
        <f>IFERROR(VLOOKUP($A86, ワクチン一般接種!$A:$G, K$4, FALSE), 0)</f>
        <v>649848</v>
      </c>
      <c r="L86" s="52">
        <f>IFERROR(VLOOKUP($A86, ワクチン一般接種!$A:$G, L$4, FALSE), 0)</f>
        <v>19004</v>
      </c>
      <c r="M86" s="102">
        <f t="shared" si="5"/>
        <v>44377</v>
      </c>
      <c r="N86" s="53">
        <f t="shared" si="3"/>
        <v>650379</v>
      </c>
      <c r="O86" s="53">
        <f t="shared" si="4"/>
        <v>715930</v>
      </c>
    </row>
    <row r="87" spans="1:15" x14ac:dyDescent="0.55000000000000004">
      <c r="A87" s="82">
        <v>44378</v>
      </c>
      <c r="B87" s="51" t="str">
        <f>IFERROR(VLOOKUP($A87, ワクチン医療従事者等!$A:$J, $B$4, FALSE), TEXT(A87, "aaa"))</f>
        <v>(木)</v>
      </c>
      <c r="C87" s="51">
        <f>IFERROR(VLOOKUP($A87, ワクチン医療従事者等!$A:$J, $C$4, FALSE), 0)</f>
        <v>94797</v>
      </c>
      <c r="D87" s="51">
        <f>IFERROR(VLOOKUP($A87, ワクチン医療従事者等!$A:$J, $D$4, FALSE), 0)</f>
        <v>36346</v>
      </c>
      <c r="E87" s="51">
        <f>IFERROR(VLOOKUP($A87, ワクチン医療従事者等!$A:$J, $E$4, FALSE), 0)</f>
        <v>589</v>
      </c>
      <c r="F87" s="51">
        <f>IFERROR(VLOOKUP($A87, ワクチン医療従事者等!$A:$J, $F$4, FALSE), 0)</f>
        <v>57754</v>
      </c>
      <c r="G87" s="51">
        <f>IFERROR(VLOOKUP($A87, ワクチン医療従事者等!$A:$J, $G$4, FALSE), 0)</f>
        <v>108</v>
      </c>
      <c r="H87" s="52">
        <f>IFERROR(VLOOKUP($A87, ワクチン一般接種!$A:$G, H$4, FALSE), 0)</f>
        <v>1036398</v>
      </c>
      <c r="I87" s="52">
        <f>IFERROR(VLOOKUP($A87, ワクチン一般接種!$A:$G, I$4, FALSE), 0)</f>
        <v>377484</v>
      </c>
      <c r="J87" s="52">
        <f>IFERROR(VLOOKUP($A87, ワクチン一般接種!$A:$G, J$4, FALSE), 0)</f>
        <v>40097</v>
      </c>
      <c r="K87" s="52">
        <f>IFERROR(VLOOKUP($A87, ワクチン一般接種!$A:$G, K$4, FALSE), 0)</f>
        <v>599228</v>
      </c>
      <c r="L87" s="52">
        <f>IFERROR(VLOOKUP($A87, ワクチン一般接種!$A:$G, L$4, FALSE), 0)</f>
        <v>19589</v>
      </c>
      <c r="M87" s="102">
        <f t="shared" si="5"/>
        <v>44378</v>
      </c>
      <c r="N87" s="53">
        <f t="shared" si="3"/>
        <v>454516</v>
      </c>
      <c r="O87" s="53">
        <f t="shared" si="4"/>
        <v>676679</v>
      </c>
    </row>
    <row r="88" spans="1:15" x14ac:dyDescent="0.55000000000000004">
      <c r="A88" s="82">
        <v>44379</v>
      </c>
      <c r="B88" s="51" t="str">
        <f>IFERROR(VLOOKUP($A88, ワクチン医療従事者等!$A:$J, $B$4, FALSE), TEXT(A88, "aaa"))</f>
        <v>(金)</v>
      </c>
      <c r="C88" s="51">
        <f>IFERROR(VLOOKUP($A88, ワクチン医療従事者等!$A:$J, $C$4, FALSE), 0)</f>
        <v>81824</v>
      </c>
      <c r="D88" s="51">
        <f>IFERROR(VLOOKUP($A88, ワクチン医療従事者等!$A:$J, $D$4, FALSE), 0)</f>
        <v>25406</v>
      </c>
      <c r="E88" s="51">
        <f>IFERROR(VLOOKUP($A88, ワクチン医療従事者等!$A:$J, $E$4, FALSE), 0)</f>
        <v>978</v>
      </c>
      <c r="F88" s="51">
        <f>IFERROR(VLOOKUP($A88, ワクチン医療従事者等!$A:$J, $F$4, FALSE), 0)</f>
        <v>55293</v>
      </c>
      <c r="G88" s="51">
        <f>IFERROR(VLOOKUP($A88, ワクチン医療従事者等!$A:$J, $G$4, FALSE), 0)</f>
        <v>147</v>
      </c>
      <c r="H88" s="52">
        <f>IFERROR(VLOOKUP($A88, ワクチン一般接種!$A:$G, H$4, FALSE), 0)</f>
        <v>984917</v>
      </c>
      <c r="I88" s="52">
        <f>IFERROR(VLOOKUP($A88, ワクチン一般接種!$A:$G, I$4, FALSE), 0)</f>
        <v>316601</v>
      </c>
      <c r="J88" s="52">
        <f>IFERROR(VLOOKUP($A88, ワクチン一般接種!$A:$G, J$4, FALSE), 0)</f>
        <v>42705</v>
      </c>
      <c r="K88" s="52">
        <f>IFERROR(VLOOKUP($A88, ワクチン一般接種!$A:$G, K$4, FALSE), 0)</f>
        <v>606133</v>
      </c>
      <c r="L88" s="52">
        <f>IFERROR(VLOOKUP($A88, ワクチン一般接種!$A:$G, L$4, FALSE), 0)</f>
        <v>19478</v>
      </c>
      <c r="M88" s="102">
        <f t="shared" si="5"/>
        <v>44379</v>
      </c>
      <c r="N88" s="53">
        <f t="shared" si="3"/>
        <v>385690</v>
      </c>
      <c r="O88" s="53">
        <f t="shared" si="4"/>
        <v>681051</v>
      </c>
    </row>
    <row r="89" spans="1:15" x14ac:dyDescent="0.55000000000000004">
      <c r="A89" s="82">
        <v>44380</v>
      </c>
      <c r="B89" s="51" t="str">
        <f>IFERROR(VLOOKUP($A89, ワクチン医療従事者等!$A:$J, $B$4, FALSE), TEXT(A89, "aaa"))</f>
        <v>土</v>
      </c>
      <c r="C89" s="51">
        <f>IFERROR(VLOOKUP($A89, ワクチン医療従事者等!$A:$J, $C$4, FALSE), 0)</f>
        <v>0</v>
      </c>
      <c r="D89" s="51">
        <f>IFERROR(VLOOKUP($A89, ワクチン医療従事者等!$A:$J, $D$4, FALSE), 0)</f>
        <v>0</v>
      </c>
      <c r="E89" s="51">
        <f>IFERROR(VLOOKUP($A89, ワクチン医療従事者等!$A:$J, $E$4, FALSE), 0)</f>
        <v>0</v>
      </c>
      <c r="F89" s="51">
        <f>IFERROR(VLOOKUP($A89, ワクチン医療従事者等!$A:$J, $F$4, FALSE), 0)</f>
        <v>0</v>
      </c>
      <c r="G89" s="51">
        <f>IFERROR(VLOOKUP($A89, ワクチン医療従事者等!$A:$J, $G$4, FALSE), 0)</f>
        <v>0</v>
      </c>
      <c r="H89" s="52">
        <f>IFERROR(VLOOKUP($A89, ワクチン一般接種!$A:$G, H$4, FALSE), 0)</f>
        <v>1265674</v>
      </c>
      <c r="I89" s="52">
        <f>IFERROR(VLOOKUP($A89, ワクチン一般接種!$A:$G, I$4, FALSE), 0)</f>
        <v>616520</v>
      </c>
      <c r="J89" s="52">
        <f>IFERROR(VLOOKUP($A89, ワクチン一般接種!$A:$G, J$4, FALSE), 0)</f>
        <v>57988</v>
      </c>
      <c r="K89" s="52">
        <f>IFERROR(VLOOKUP($A89, ワクチン一般接種!$A:$G, K$4, FALSE), 0)</f>
        <v>571338</v>
      </c>
      <c r="L89" s="52">
        <f>IFERROR(VLOOKUP($A89, ワクチン一般接種!$A:$G, L$4, FALSE), 0)</f>
        <v>19828</v>
      </c>
      <c r="M89" s="102">
        <f t="shared" si="5"/>
        <v>44380</v>
      </c>
      <c r="N89" s="53">
        <f t="shared" si="3"/>
        <v>674508</v>
      </c>
      <c r="O89" s="53">
        <f t="shared" si="4"/>
        <v>591166</v>
      </c>
    </row>
    <row r="90" spans="1:15" x14ac:dyDescent="0.55000000000000004">
      <c r="A90" s="82">
        <v>44381</v>
      </c>
      <c r="B90" s="51" t="str">
        <f>IFERROR(VLOOKUP($A90, ワクチン医療従事者等!$A:$J, $B$4, FALSE), TEXT(A90, "aaa"))</f>
        <v>日</v>
      </c>
      <c r="C90" s="51">
        <f>IFERROR(VLOOKUP($A90, ワクチン医療従事者等!$A:$J, $C$4, FALSE), 0)</f>
        <v>0</v>
      </c>
      <c r="D90" s="51">
        <f>IFERROR(VLOOKUP($A90, ワクチン医療従事者等!$A:$J, $D$4, FALSE), 0)</f>
        <v>0</v>
      </c>
      <c r="E90" s="51">
        <f>IFERROR(VLOOKUP($A90, ワクチン医療従事者等!$A:$J, $E$4, FALSE), 0)</f>
        <v>0</v>
      </c>
      <c r="F90" s="51">
        <f>IFERROR(VLOOKUP($A90, ワクチン医療従事者等!$A:$J, $F$4, FALSE), 0)</f>
        <v>0</v>
      </c>
      <c r="G90" s="51">
        <f>IFERROR(VLOOKUP($A90, ワクチン医療従事者等!$A:$J, $G$4, FALSE), 0)</f>
        <v>0</v>
      </c>
      <c r="H90" s="52">
        <f>IFERROR(VLOOKUP($A90, ワクチン一般接種!$A:$G, H$4, FALSE), 0)</f>
        <v>1209964</v>
      </c>
      <c r="I90" s="52">
        <f>IFERROR(VLOOKUP($A90, ワクチン一般接種!$A:$G, I$4, FALSE), 0)</f>
        <v>626020</v>
      </c>
      <c r="J90" s="52">
        <f>IFERROR(VLOOKUP($A90, ワクチン一般接種!$A:$G, J$4, FALSE), 0)</f>
        <v>47749</v>
      </c>
      <c r="K90" s="52">
        <f>IFERROR(VLOOKUP($A90, ワクチン一般接種!$A:$G, K$4, FALSE), 0)</f>
        <v>513867</v>
      </c>
      <c r="L90" s="52">
        <f>IFERROR(VLOOKUP($A90, ワクチン一般接種!$A:$G, L$4, FALSE), 0)</f>
        <v>22328</v>
      </c>
      <c r="M90" s="102">
        <f t="shared" si="5"/>
        <v>44381</v>
      </c>
      <c r="N90" s="53">
        <f t="shared" si="3"/>
        <v>673769</v>
      </c>
      <c r="O90" s="53">
        <f t="shared" si="4"/>
        <v>536195</v>
      </c>
    </row>
    <row r="91" spans="1:15" x14ac:dyDescent="0.55000000000000004">
      <c r="A91" s="82">
        <v>44382</v>
      </c>
      <c r="B91" s="51" t="str">
        <f>IFERROR(VLOOKUP($A91, ワクチン医療従事者等!$A:$J, $B$4, FALSE), TEXT(A91, "aaa"))</f>
        <v>(月)</v>
      </c>
      <c r="C91" s="51">
        <f>IFERROR(VLOOKUP($A91, ワクチン医療従事者等!$A:$J, $C$4, FALSE), 0)</f>
        <v>145089</v>
      </c>
      <c r="D91" s="51">
        <f>IFERROR(VLOOKUP($A91, ワクチン医療従事者等!$A:$J, $D$4, FALSE), 0)</f>
        <v>57890</v>
      </c>
      <c r="E91" s="51">
        <f>IFERROR(VLOOKUP($A91, ワクチン医療従事者等!$A:$J, $E$4, FALSE), 0)</f>
        <v>5788</v>
      </c>
      <c r="F91" s="51">
        <f>IFERROR(VLOOKUP($A91, ワクチン医療従事者等!$A:$J, $F$4, FALSE), 0)</f>
        <v>79320</v>
      </c>
      <c r="G91" s="51">
        <f>IFERROR(VLOOKUP($A91, ワクチン医療従事者等!$A:$J, $G$4, FALSE), 0)</f>
        <v>2091</v>
      </c>
      <c r="H91" s="52">
        <f>IFERROR(VLOOKUP($A91, ワクチン一般接種!$A:$G, H$4, FALSE), 0)</f>
        <v>1211469</v>
      </c>
      <c r="I91" s="52">
        <f>IFERROR(VLOOKUP($A91, ワクチン一般接種!$A:$G, I$4, FALSE), 0)</f>
        <v>608387</v>
      </c>
      <c r="J91" s="52">
        <f>IFERROR(VLOOKUP($A91, ワクチン一般接種!$A:$G, J$4, FALSE), 0)</f>
        <v>50404</v>
      </c>
      <c r="K91" s="52">
        <f>IFERROR(VLOOKUP($A91, ワクチン一般接種!$A:$G, K$4, FALSE), 0)</f>
        <v>524525</v>
      </c>
      <c r="L91" s="52">
        <f>IFERROR(VLOOKUP($A91, ワクチン一般接種!$A:$G, L$4, FALSE), 0)</f>
        <v>28153</v>
      </c>
      <c r="M91" s="102">
        <f t="shared" si="5"/>
        <v>44382</v>
      </c>
      <c r="N91" s="53">
        <f t="shared" si="3"/>
        <v>722469</v>
      </c>
      <c r="O91" s="53">
        <f t="shared" si="4"/>
        <v>634089</v>
      </c>
    </row>
    <row r="92" spans="1:15" x14ac:dyDescent="0.55000000000000004">
      <c r="A92" s="82">
        <v>44383</v>
      </c>
      <c r="B92" s="51" t="str">
        <f>IFERROR(VLOOKUP($A92, ワクチン医療従事者等!$A:$J, $B$4, FALSE), TEXT(A92, "aaa"))</f>
        <v>(火)</v>
      </c>
      <c r="C92" s="51">
        <f>IFERROR(VLOOKUP($A92, ワクチン医療従事者等!$A:$J, $C$4, FALSE), 0)</f>
        <v>99765</v>
      </c>
      <c r="D92" s="51">
        <f>IFERROR(VLOOKUP($A92, ワクチン医療従事者等!$A:$J, $D$4, FALSE), 0)</f>
        <v>45037</v>
      </c>
      <c r="E92" s="51">
        <f>IFERROR(VLOOKUP($A92, ワクチン医療従事者等!$A:$J, $E$4, FALSE), 0)</f>
        <v>1554</v>
      </c>
      <c r="F92" s="51">
        <f>IFERROR(VLOOKUP($A92, ワクチン医療従事者等!$A:$J, $F$4, FALSE), 0)</f>
        <v>52475</v>
      </c>
      <c r="G92" s="51">
        <f>IFERROR(VLOOKUP($A92, ワクチン医療従事者等!$A:$J, $G$4, FALSE), 0)</f>
        <v>699</v>
      </c>
      <c r="H92" s="52">
        <f>IFERROR(VLOOKUP($A92, ワクチン一般接種!$A:$G, H$4, FALSE), 0)</f>
        <v>1281983</v>
      </c>
      <c r="I92" s="52">
        <f>IFERROR(VLOOKUP($A92, ワクチン一般接種!$A:$G, I$4, FALSE), 0)</f>
        <v>642462</v>
      </c>
      <c r="J92" s="52">
        <f>IFERROR(VLOOKUP($A92, ワクチン一般接種!$A:$G, J$4, FALSE), 0)</f>
        <v>52197</v>
      </c>
      <c r="K92" s="52">
        <f>IFERROR(VLOOKUP($A92, ワクチン一般接種!$A:$G, K$4, FALSE), 0)</f>
        <v>558941</v>
      </c>
      <c r="L92" s="52">
        <f>IFERROR(VLOOKUP($A92, ワクチン一般接種!$A:$G, L$4, FALSE), 0)</f>
        <v>28383</v>
      </c>
      <c r="M92" s="102">
        <f t="shared" si="5"/>
        <v>44383</v>
      </c>
      <c r="N92" s="53">
        <f t="shared" si="3"/>
        <v>741250</v>
      </c>
      <c r="O92" s="53">
        <f t="shared" si="4"/>
        <v>640498</v>
      </c>
    </row>
    <row r="93" spans="1:15" x14ac:dyDescent="0.55000000000000004">
      <c r="A93" s="82">
        <v>44384</v>
      </c>
      <c r="B93" s="51" t="str">
        <f>IFERROR(VLOOKUP($A93, ワクチン医療従事者等!$A:$J, $B$4, FALSE), TEXT(A93, "aaa"))</f>
        <v>(水)</v>
      </c>
      <c r="C93" s="51">
        <f>IFERROR(VLOOKUP($A93, ワクチン医療従事者等!$A:$J, $C$4, FALSE), 0)</f>
        <v>76653</v>
      </c>
      <c r="D93" s="51">
        <f>IFERROR(VLOOKUP($A93, ワクチン医療従事者等!$A:$J, $D$4, FALSE), 0)</f>
        <v>28661</v>
      </c>
      <c r="E93" s="51">
        <f>IFERROR(VLOOKUP($A93, ワクチン医療従事者等!$A:$J, $E$4, FALSE), 0)</f>
        <v>2304</v>
      </c>
      <c r="F93" s="51">
        <f>IFERROR(VLOOKUP($A93, ワクチン医療従事者等!$A:$J, $F$4, FALSE), 0)</f>
        <v>44525</v>
      </c>
      <c r="G93" s="51">
        <f>IFERROR(VLOOKUP($A93, ワクチン医療従事者等!$A:$J, $G$4, FALSE), 0)</f>
        <v>1163</v>
      </c>
      <c r="H93" s="52">
        <f>IFERROR(VLOOKUP($A93, ワクチン一般接種!$A:$G, H$4, FALSE), 0)</f>
        <v>1299406</v>
      </c>
      <c r="I93" s="52">
        <f>IFERROR(VLOOKUP($A93, ワクチン一般接種!$A:$G, I$4, FALSE), 0)</f>
        <v>677494</v>
      </c>
      <c r="J93" s="52">
        <f>IFERROR(VLOOKUP($A93, ワクチン一般接種!$A:$G, J$4, FALSE), 0)</f>
        <v>54086</v>
      </c>
      <c r="K93" s="52">
        <f>IFERROR(VLOOKUP($A93, ワクチン一般接種!$A:$G, K$4, FALSE), 0)</f>
        <v>541631</v>
      </c>
      <c r="L93" s="52">
        <f>IFERROR(VLOOKUP($A93, ワクチン一般接種!$A:$G, L$4, FALSE), 0)</f>
        <v>26195</v>
      </c>
      <c r="M93" s="102">
        <f t="shared" si="5"/>
        <v>44384</v>
      </c>
      <c r="N93" s="53">
        <f t="shared" si="3"/>
        <v>762545</v>
      </c>
      <c r="O93" s="53">
        <f t="shared" si="4"/>
        <v>613514</v>
      </c>
    </row>
    <row r="94" spans="1:15" x14ac:dyDescent="0.55000000000000004">
      <c r="A94" s="82">
        <v>44385</v>
      </c>
      <c r="B94" s="51" t="str">
        <f>IFERROR(VLOOKUP($A94, ワクチン医療従事者等!$A:$J, $B$4, FALSE), TEXT(A94, "aaa"))</f>
        <v>(木)</v>
      </c>
      <c r="C94" s="51">
        <f>IFERROR(VLOOKUP($A94, ワクチン医療従事者等!$A:$J, $C$4, FALSE), 0)</f>
        <v>83340</v>
      </c>
      <c r="D94" s="51">
        <f>IFERROR(VLOOKUP($A94, ワクチン医療従事者等!$A:$J, $D$4, FALSE), 0)</f>
        <v>34199</v>
      </c>
      <c r="E94" s="51">
        <f>IFERROR(VLOOKUP($A94, ワクチン医療従事者等!$A:$J, $E$4, FALSE), 0)</f>
        <v>2537</v>
      </c>
      <c r="F94" s="51">
        <f>IFERROR(VLOOKUP($A94, ワクチン医療従事者等!$A:$J, $F$4, FALSE), 0)</f>
        <v>44991</v>
      </c>
      <c r="G94" s="51">
        <f>IFERROR(VLOOKUP($A94, ワクチン医療従事者等!$A:$J, $G$4, FALSE), 0)</f>
        <v>1613</v>
      </c>
      <c r="H94" s="52">
        <f>IFERROR(VLOOKUP($A94, ワクチン一般接種!$A:$G, H$4, FALSE), 0)</f>
        <v>1267732</v>
      </c>
      <c r="I94" s="52">
        <f>IFERROR(VLOOKUP($A94, ワクチン一般接種!$A:$G, I$4, FALSE), 0)</f>
        <v>644496</v>
      </c>
      <c r="J94" s="52">
        <f>IFERROR(VLOOKUP($A94, ワクチン一般接種!$A:$G, J$4, FALSE), 0)</f>
        <v>59381</v>
      </c>
      <c r="K94" s="52">
        <f>IFERROR(VLOOKUP($A94, ワクチン一般接種!$A:$G, K$4, FALSE), 0)</f>
        <v>536042</v>
      </c>
      <c r="L94" s="52">
        <f>IFERROR(VLOOKUP($A94, ワクチン一般接種!$A:$G, L$4, FALSE), 0)</f>
        <v>27813</v>
      </c>
      <c r="M94" s="102">
        <f t="shared" si="5"/>
        <v>44385</v>
      </c>
      <c r="N94" s="53">
        <f t="shared" si="3"/>
        <v>740613</v>
      </c>
      <c r="O94" s="53">
        <f t="shared" si="4"/>
        <v>610459</v>
      </c>
    </row>
    <row r="95" spans="1:15" x14ac:dyDescent="0.55000000000000004">
      <c r="A95" s="82">
        <v>44386</v>
      </c>
      <c r="B95" s="51" t="str">
        <f>IFERROR(VLOOKUP($A95, ワクチン医療従事者等!$A:$J, $B$4, FALSE), TEXT(A95, "aaa"))</f>
        <v>(金)</v>
      </c>
      <c r="C95" s="51">
        <f>IFERROR(VLOOKUP($A95, ワクチン医療従事者等!$A:$J, $C$4, FALSE), 0)</f>
        <v>78312</v>
      </c>
      <c r="D95" s="51">
        <f>IFERROR(VLOOKUP($A95, ワクチン医療従事者等!$A:$J, $D$4, FALSE), 0)</f>
        <v>31738</v>
      </c>
      <c r="E95" s="51">
        <f>IFERROR(VLOOKUP($A95, ワクチン医療従事者等!$A:$J, $E$4, FALSE), 0)</f>
        <v>221</v>
      </c>
      <c r="F95" s="51">
        <f>IFERROR(VLOOKUP($A95, ワクチン医療従事者等!$A:$J, $F$4, FALSE), 0)</f>
        <v>44589</v>
      </c>
      <c r="G95" s="51">
        <f>IFERROR(VLOOKUP($A95, ワクチン医療従事者等!$A:$J, $G$4, FALSE), 0)</f>
        <v>1764</v>
      </c>
      <c r="H95" s="52">
        <f>IFERROR(VLOOKUP($A95, ワクチン一般接種!$A:$G, H$4, FALSE), 0)</f>
        <v>1243529</v>
      </c>
      <c r="I95" s="52">
        <f>IFERROR(VLOOKUP($A95, ワクチン一般接種!$A:$G, I$4, FALSE), 0)</f>
        <v>628941</v>
      </c>
      <c r="J95" s="52">
        <f>IFERROR(VLOOKUP($A95, ワクチン一般接種!$A:$G, J$4, FALSE), 0)</f>
        <v>60449</v>
      </c>
      <c r="K95" s="52">
        <f>IFERROR(VLOOKUP($A95, ワクチン一般接種!$A:$G, K$4, FALSE), 0)</f>
        <v>526108</v>
      </c>
      <c r="L95" s="52">
        <f>IFERROR(VLOOKUP($A95, ワクチン一般接種!$A:$G, L$4, FALSE), 0)</f>
        <v>28031</v>
      </c>
      <c r="M95" s="102">
        <f t="shared" si="5"/>
        <v>44386</v>
      </c>
      <c r="N95" s="53">
        <f t="shared" si="3"/>
        <v>721349</v>
      </c>
      <c r="O95" s="53">
        <f t="shared" si="4"/>
        <v>600492</v>
      </c>
    </row>
    <row r="96" spans="1:15" x14ac:dyDescent="0.55000000000000004">
      <c r="A96" s="82">
        <v>44387</v>
      </c>
      <c r="B96" s="51" t="str">
        <f>IFERROR(VLOOKUP($A96, ワクチン医療従事者等!$A:$J, $B$4, FALSE), TEXT(A96, "aaa"))</f>
        <v>土</v>
      </c>
      <c r="C96" s="51">
        <f>IFERROR(VLOOKUP($A96, ワクチン医療従事者等!$A:$J, $C$4, FALSE), 0)</f>
        <v>0</v>
      </c>
      <c r="D96" s="51">
        <f>IFERROR(VLOOKUP($A96, ワクチン医療従事者等!$A:$J, $D$4, FALSE), 0)</f>
        <v>0</v>
      </c>
      <c r="E96" s="51">
        <f>IFERROR(VLOOKUP($A96, ワクチン医療従事者等!$A:$J, $E$4, FALSE), 0)</f>
        <v>0</v>
      </c>
      <c r="F96" s="51">
        <f>IFERROR(VLOOKUP($A96, ワクチン医療従事者等!$A:$J, $F$4, FALSE), 0)</f>
        <v>0</v>
      </c>
      <c r="G96" s="51">
        <f>IFERROR(VLOOKUP($A96, ワクチン医療従事者等!$A:$J, $G$4, FALSE), 0)</f>
        <v>0</v>
      </c>
      <c r="H96" s="52">
        <f>IFERROR(VLOOKUP($A96, ワクチン一般接種!$A:$G, H$4, FALSE), 0)</f>
        <v>1352147</v>
      </c>
      <c r="I96" s="52">
        <f>IFERROR(VLOOKUP($A96, ワクチン一般接種!$A:$G, I$4, FALSE), 0)</f>
        <v>681929</v>
      </c>
      <c r="J96" s="52">
        <f>IFERROR(VLOOKUP($A96, ワクチン一般接種!$A:$G, J$4, FALSE), 0)</f>
        <v>73285</v>
      </c>
      <c r="K96" s="52">
        <f>IFERROR(VLOOKUP($A96, ワクチン一般接種!$A:$G, K$4, FALSE), 0)</f>
        <v>564513</v>
      </c>
      <c r="L96" s="52">
        <f>IFERROR(VLOOKUP($A96, ワクチン一般接種!$A:$G, L$4, FALSE), 0)</f>
        <v>32420</v>
      </c>
      <c r="M96" s="102">
        <f t="shared" si="5"/>
        <v>44387</v>
      </c>
      <c r="N96" s="53">
        <f t="shared" si="3"/>
        <v>755214</v>
      </c>
      <c r="O96" s="53">
        <f t="shared" si="4"/>
        <v>596933</v>
      </c>
    </row>
    <row r="97" spans="1:15" x14ac:dyDescent="0.55000000000000004">
      <c r="A97" s="82">
        <v>44388</v>
      </c>
      <c r="B97" s="51" t="str">
        <f>IFERROR(VLOOKUP($A97, ワクチン医療従事者等!$A:$J, $B$4, FALSE), TEXT(A97, "aaa"))</f>
        <v>日</v>
      </c>
      <c r="C97" s="51">
        <f>IFERROR(VLOOKUP($A97, ワクチン医療従事者等!$A:$J, $C$4, FALSE), 0)</f>
        <v>0</v>
      </c>
      <c r="D97" s="51">
        <f>IFERROR(VLOOKUP($A97, ワクチン医療従事者等!$A:$J, $D$4, FALSE), 0)</f>
        <v>0</v>
      </c>
      <c r="E97" s="51">
        <f>IFERROR(VLOOKUP($A97, ワクチン医療従事者等!$A:$J, $E$4, FALSE), 0)</f>
        <v>0</v>
      </c>
      <c r="F97" s="51">
        <f>IFERROR(VLOOKUP($A97, ワクチン医療従事者等!$A:$J, $F$4, FALSE), 0)</f>
        <v>0</v>
      </c>
      <c r="G97" s="51">
        <f>IFERROR(VLOOKUP($A97, ワクチン医療従事者等!$A:$J, $G$4, FALSE), 0)</f>
        <v>0</v>
      </c>
      <c r="H97" s="52">
        <f>IFERROR(VLOOKUP($A97, ワクチン一般接種!$A:$G, H$4, FALSE), 0)</f>
        <v>1186547</v>
      </c>
      <c r="I97" s="52">
        <f>IFERROR(VLOOKUP($A97, ワクチン一般接種!$A:$G, I$4, FALSE), 0)</f>
        <v>513753</v>
      </c>
      <c r="J97" s="52">
        <f>IFERROR(VLOOKUP($A97, ワクチン一般接種!$A:$G, J$4, FALSE), 0)</f>
        <v>62064</v>
      </c>
      <c r="K97" s="52">
        <f>IFERROR(VLOOKUP($A97, ワクチン一般接種!$A:$G, K$4, FALSE), 0)</f>
        <v>577579</v>
      </c>
      <c r="L97" s="52">
        <f>IFERROR(VLOOKUP($A97, ワクチン一般接種!$A:$G, L$4, FALSE), 0)</f>
        <v>33151</v>
      </c>
      <c r="M97" s="102">
        <f t="shared" si="5"/>
        <v>44388</v>
      </c>
      <c r="N97" s="53">
        <f t="shared" si="3"/>
        <v>575817</v>
      </c>
      <c r="O97" s="53">
        <f t="shared" si="4"/>
        <v>610730</v>
      </c>
    </row>
    <row r="98" spans="1:15" x14ac:dyDescent="0.55000000000000004">
      <c r="A98" s="82">
        <v>44389</v>
      </c>
      <c r="B98" s="51" t="str">
        <f>IFERROR(VLOOKUP($A98, ワクチン医療従事者等!$A:$J, $B$4, FALSE), TEXT(A98, "aaa"))</f>
        <v>(月)</v>
      </c>
      <c r="C98" s="51">
        <f>IFERROR(VLOOKUP($A98, ワクチン医療従事者等!$A:$J, $C$4, FALSE), 0)</f>
        <v>141584</v>
      </c>
      <c r="D98" s="51">
        <f>IFERROR(VLOOKUP($A98, ワクチン医療従事者等!$A:$J, $D$4, FALSE), 0)</f>
        <v>47667</v>
      </c>
      <c r="E98" s="51">
        <f>IFERROR(VLOOKUP($A98, ワクチン医療従事者等!$A:$J, $E$4, FALSE), 0)</f>
        <v>22048</v>
      </c>
      <c r="F98" s="51">
        <f>IFERROR(VLOOKUP($A98, ワクチン医療従事者等!$A:$J, $F$4, FALSE), 0)</f>
        <v>67841</v>
      </c>
      <c r="G98" s="51">
        <f>IFERROR(VLOOKUP($A98, ワクチン医療従事者等!$A:$J, $G$4, FALSE), 0)</f>
        <v>4028</v>
      </c>
      <c r="H98" s="52">
        <f>IFERROR(VLOOKUP($A98, ワクチン一般接種!$A:$G, H$4, FALSE), 0)</f>
        <v>1109564</v>
      </c>
      <c r="I98" s="52">
        <f>IFERROR(VLOOKUP($A98, ワクチン一般接種!$A:$G, I$4, FALSE), 0)</f>
        <v>495176</v>
      </c>
      <c r="J98" s="52">
        <f>IFERROR(VLOOKUP($A98, ワクチン一般接種!$A:$G, J$4, FALSE), 0)</f>
        <v>53837</v>
      </c>
      <c r="K98" s="52">
        <f>IFERROR(VLOOKUP($A98, ワクチン一般接種!$A:$G, K$4, FALSE), 0)</f>
        <v>529617</v>
      </c>
      <c r="L98" s="52">
        <f>IFERROR(VLOOKUP($A98, ワクチン一般接種!$A:$G, L$4, FALSE), 0)</f>
        <v>30934</v>
      </c>
      <c r="M98" s="102">
        <f t="shared" si="5"/>
        <v>44389</v>
      </c>
      <c r="N98" s="53">
        <f t="shared" si="3"/>
        <v>618728</v>
      </c>
      <c r="O98" s="53">
        <f t="shared" si="4"/>
        <v>632420</v>
      </c>
    </row>
    <row r="99" spans="1:15" x14ac:dyDescent="0.55000000000000004">
      <c r="A99" s="82">
        <v>44390</v>
      </c>
      <c r="B99" s="51" t="str">
        <f>IFERROR(VLOOKUP($A99, ワクチン医療従事者等!$A:$J, $B$4, FALSE), TEXT(A99, "aaa"))</f>
        <v>(火)</v>
      </c>
      <c r="C99" s="51">
        <f>IFERROR(VLOOKUP($A99, ワクチン医療従事者等!$A:$J, $C$4, FALSE), 0)</f>
        <v>73445</v>
      </c>
      <c r="D99" s="51">
        <f>IFERROR(VLOOKUP($A99, ワクチン医療従事者等!$A:$J, $D$4, FALSE), 0)</f>
        <v>25653</v>
      </c>
      <c r="E99" s="51">
        <f>IFERROR(VLOOKUP($A99, ワクチン医療従事者等!$A:$J, $E$4, FALSE), 0)</f>
        <v>9453</v>
      </c>
      <c r="F99" s="51">
        <f>IFERROR(VLOOKUP($A99, ワクチン医療従事者等!$A:$J, $F$4, FALSE), 0)</f>
        <v>37198</v>
      </c>
      <c r="G99" s="51">
        <f>IFERROR(VLOOKUP($A99, ワクチン医療従事者等!$A:$J, $G$4, FALSE), 0)</f>
        <v>1141</v>
      </c>
      <c r="H99" s="52">
        <f>IFERROR(VLOOKUP($A99, ワクチン一般接種!$A:$G, H$4, FALSE), 0)</f>
        <v>1152630</v>
      </c>
      <c r="I99" s="52">
        <f>IFERROR(VLOOKUP($A99, ワクチン一般接種!$A:$G, I$4, FALSE), 0)</f>
        <v>519930</v>
      </c>
      <c r="J99" s="52">
        <f>IFERROR(VLOOKUP($A99, ワクチン一般接種!$A:$G, J$4, FALSE), 0)</f>
        <v>62932</v>
      </c>
      <c r="K99" s="52">
        <f>IFERROR(VLOOKUP($A99, ワクチン一般接種!$A:$G, K$4, FALSE), 0)</f>
        <v>538552</v>
      </c>
      <c r="L99" s="52">
        <f>IFERROR(VLOOKUP($A99, ワクチン一般接種!$A:$G, L$4, FALSE), 0)</f>
        <v>31216</v>
      </c>
      <c r="M99" s="102">
        <f t="shared" si="5"/>
        <v>44390</v>
      </c>
      <c r="N99" s="53">
        <f t="shared" si="3"/>
        <v>617968</v>
      </c>
      <c r="O99" s="53">
        <f t="shared" si="4"/>
        <v>608107</v>
      </c>
    </row>
    <row r="100" spans="1:15" x14ac:dyDescent="0.55000000000000004">
      <c r="A100" s="82">
        <v>44391</v>
      </c>
      <c r="B100" s="51" t="str">
        <f>IFERROR(VLOOKUP($A100, ワクチン医療従事者等!$A:$J, $B$4, FALSE), TEXT(A100, "aaa"))</f>
        <v>(水)</v>
      </c>
      <c r="C100" s="51">
        <f>IFERROR(VLOOKUP($A100, ワクチン医療従事者等!$A:$J, $C$4, FALSE), 0)</f>
        <v>62157</v>
      </c>
      <c r="D100" s="51">
        <f>IFERROR(VLOOKUP($A100, ワクチン医療従事者等!$A:$J, $D$4, FALSE), 0)</f>
        <v>22176</v>
      </c>
      <c r="E100" s="51">
        <f>IFERROR(VLOOKUP($A100, ワクチン医療従事者等!$A:$J, $E$4, FALSE), 0)</f>
        <v>178</v>
      </c>
      <c r="F100" s="51">
        <f>IFERROR(VLOOKUP($A100, ワクチン医療従事者等!$A:$J, $F$4, FALSE), 0)</f>
        <v>37839</v>
      </c>
      <c r="G100" s="51">
        <f>IFERROR(VLOOKUP($A100, ワクチン医療従事者等!$A:$J, $G$4, FALSE), 0)</f>
        <v>1964</v>
      </c>
      <c r="H100" s="52">
        <f>IFERROR(VLOOKUP($A100, ワクチン一般接種!$A:$G, H$4, FALSE), 0)</f>
        <v>1148131</v>
      </c>
      <c r="I100" s="52">
        <f>IFERROR(VLOOKUP($A100, ワクチン一般接種!$A:$G, I$4, FALSE), 0)</f>
        <v>517734</v>
      </c>
      <c r="J100" s="52">
        <f>IFERROR(VLOOKUP($A100, ワクチン一般接種!$A:$G, J$4, FALSE), 0)</f>
        <v>59739</v>
      </c>
      <c r="K100" s="52">
        <f>IFERROR(VLOOKUP($A100, ワクチン一般接種!$A:$G, K$4, FALSE), 0)</f>
        <v>538486</v>
      </c>
      <c r="L100" s="52">
        <f>IFERROR(VLOOKUP($A100, ワクチン一般接種!$A:$G, L$4, FALSE), 0)</f>
        <v>32172</v>
      </c>
      <c r="M100" s="102">
        <f t="shared" si="5"/>
        <v>44391</v>
      </c>
      <c r="N100" s="53">
        <f t="shared" si="3"/>
        <v>599827</v>
      </c>
      <c r="O100" s="53">
        <f t="shared" si="4"/>
        <v>610461</v>
      </c>
    </row>
    <row r="101" spans="1:15" x14ac:dyDescent="0.55000000000000004">
      <c r="A101" s="82">
        <v>44392</v>
      </c>
      <c r="B101" s="51" t="str">
        <f>IFERROR(VLOOKUP($A101, ワクチン医療従事者等!$A:$J, $B$4, FALSE), TEXT(A101, "aaa"))</f>
        <v>(木)</v>
      </c>
      <c r="C101" s="51">
        <f>IFERROR(VLOOKUP($A101, ワクチン医療従事者等!$A:$J, $C$4, FALSE), 0)</f>
        <v>58287</v>
      </c>
      <c r="D101" s="51">
        <f>IFERROR(VLOOKUP($A101, ワクチン医療従事者等!$A:$J, $D$4, FALSE), 0)</f>
        <v>24563</v>
      </c>
      <c r="E101" s="51">
        <f>IFERROR(VLOOKUP($A101, ワクチン医療従事者等!$A:$J, $E$4, FALSE), 0)</f>
        <v>533</v>
      </c>
      <c r="F101" s="51">
        <f>IFERROR(VLOOKUP($A101, ワクチン医療従事者等!$A:$J, $F$4, FALSE), 0)</f>
        <v>31996</v>
      </c>
      <c r="G101" s="51">
        <f>IFERROR(VLOOKUP($A101, ワクチン医療従事者等!$A:$J, $G$4, FALSE), 0)</f>
        <v>1195</v>
      </c>
      <c r="H101" s="52">
        <f>IFERROR(VLOOKUP($A101, ワクチン一般接種!$A:$G, H$4, FALSE), 0)</f>
        <v>1103488</v>
      </c>
      <c r="I101" s="52">
        <f>IFERROR(VLOOKUP($A101, ワクチン一般接種!$A:$G, I$4, FALSE), 0)</f>
        <v>498029</v>
      </c>
      <c r="J101" s="52">
        <f>IFERROR(VLOOKUP($A101, ワクチン一般接種!$A:$G, J$4, FALSE), 0)</f>
        <v>57448</v>
      </c>
      <c r="K101" s="52">
        <f>IFERROR(VLOOKUP($A101, ワクチン一般接種!$A:$G, K$4, FALSE), 0)</f>
        <v>516607</v>
      </c>
      <c r="L101" s="52">
        <f>IFERROR(VLOOKUP($A101, ワクチン一般接種!$A:$G, L$4, FALSE), 0)</f>
        <v>31404</v>
      </c>
      <c r="M101" s="102">
        <f t="shared" si="5"/>
        <v>44392</v>
      </c>
      <c r="N101" s="53">
        <f t="shared" si="3"/>
        <v>580573</v>
      </c>
      <c r="O101" s="53">
        <f t="shared" si="4"/>
        <v>581202</v>
      </c>
    </row>
    <row r="102" spans="1:15" x14ac:dyDescent="0.55000000000000004">
      <c r="A102" s="82">
        <v>44393</v>
      </c>
      <c r="B102" s="51" t="str">
        <f>IFERROR(VLOOKUP($A102, ワクチン医療従事者等!$A:$J, $B$4, FALSE), TEXT(A102, "aaa"))</f>
        <v>(金)</v>
      </c>
      <c r="C102" s="51">
        <f>IFERROR(VLOOKUP($A102, ワクチン医療従事者等!$A:$J, $C$4, FALSE), 0)</f>
        <v>65454</v>
      </c>
      <c r="D102" s="51">
        <f>IFERROR(VLOOKUP($A102, ワクチン医療従事者等!$A:$J, $D$4, FALSE), 0)</f>
        <v>23717</v>
      </c>
      <c r="E102" s="51">
        <f>IFERROR(VLOOKUP($A102, ワクチン医療従事者等!$A:$J, $E$4, FALSE), 0)</f>
        <v>4551</v>
      </c>
      <c r="F102" s="51">
        <f>IFERROR(VLOOKUP($A102, ワクチン医療従事者等!$A:$J, $F$4, FALSE), 0)</f>
        <v>35455</v>
      </c>
      <c r="G102" s="51">
        <f>IFERROR(VLOOKUP($A102, ワクチン医療従事者等!$A:$J, $G$4, FALSE), 0)</f>
        <v>1731</v>
      </c>
      <c r="H102" s="52">
        <f>IFERROR(VLOOKUP($A102, ワクチン一般接種!$A:$G, H$4, FALSE), 0)</f>
        <v>1048842</v>
      </c>
      <c r="I102" s="52">
        <f>IFERROR(VLOOKUP($A102, ワクチン一般接種!$A:$G, I$4, FALSE), 0)</f>
        <v>490259</v>
      </c>
      <c r="J102" s="52">
        <f>IFERROR(VLOOKUP($A102, ワクチン一般接種!$A:$G, J$4, FALSE), 0)</f>
        <v>51637</v>
      </c>
      <c r="K102" s="52">
        <f>IFERROR(VLOOKUP($A102, ワクチン一般接種!$A:$G, K$4, FALSE), 0)</f>
        <v>477383</v>
      </c>
      <c r="L102" s="52">
        <f>IFERROR(VLOOKUP($A102, ワクチン一般接種!$A:$G, L$4, FALSE), 0)</f>
        <v>29563</v>
      </c>
      <c r="M102" s="102">
        <f t="shared" si="5"/>
        <v>44393</v>
      </c>
      <c r="N102" s="53">
        <f t="shared" si="3"/>
        <v>570164</v>
      </c>
      <c r="O102" s="53">
        <f t="shared" si="4"/>
        <v>544132</v>
      </c>
    </row>
    <row r="103" spans="1:15" x14ac:dyDescent="0.55000000000000004">
      <c r="A103" s="82">
        <v>44394</v>
      </c>
      <c r="B103" s="51" t="str">
        <f>IFERROR(VLOOKUP($A103, ワクチン医療従事者等!$A:$J, $B$4, FALSE), TEXT(A103, "aaa"))</f>
        <v>土</v>
      </c>
      <c r="C103" s="51">
        <f>IFERROR(VLOOKUP($A103, ワクチン医療従事者等!$A:$J, $C$4, FALSE), 0)</f>
        <v>0</v>
      </c>
      <c r="D103" s="51">
        <f>IFERROR(VLOOKUP($A103, ワクチン医療従事者等!$A:$J, $D$4, FALSE), 0)</f>
        <v>0</v>
      </c>
      <c r="E103" s="51">
        <f>IFERROR(VLOOKUP($A103, ワクチン医療従事者等!$A:$J, $E$4, FALSE), 0)</f>
        <v>0</v>
      </c>
      <c r="F103" s="51">
        <f>IFERROR(VLOOKUP($A103, ワクチン医療従事者等!$A:$J, $F$4, FALSE), 0)</f>
        <v>0</v>
      </c>
      <c r="G103" s="51">
        <f>IFERROR(VLOOKUP($A103, ワクチン医療従事者等!$A:$J, $G$4, FALSE), 0)</f>
        <v>0</v>
      </c>
      <c r="H103" s="52">
        <f>IFERROR(VLOOKUP($A103, ワクチン一般接種!$A:$G, H$4, FALSE), 0)</f>
        <v>1135010</v>
      </c>
      <c r="I103" s="52">
        <f>IFERROR(VLOOKUP($A103, ワクチン一般接種!$A:$G, I$4, FALSE), 0)</f>
        <v>509681</v>
      </c>
      <c r="J103" s="52">
        <f>IFERROR(VLOOKUP($A103, ワクチン一般接種!$A:$G, J$4, FALSE), 0)</f>
        <v>61395</v>
      </c>
      <c r="K103" s="52">
        <f>IFERROR(VLOOKUP($A103, ワクチン一般接種!$A:$G, K$4, FALSE), 0)</f>
        <v>528031</v>
      </c>
      <c r="L103" s="52">
        <f>IFERROR(VLOOKUP($A103, ワクチン一般接種!$A:$G, L$4, FALSE), 0)</f>
        <v>35903</v>
      </c>
      <c r="M103" s="102">
        <f t="shared" si="5"/>
        <v>44394</v>
      </c>
      <c r="N103" s="53">
        <f t="shared" si="3"/>
        <v>571076</v>
      </c>
      <c r="O103" s="53">
        <f t="shared" si="4"/>
        <v>563934</v>
      </c>
    </row>
    <row r="104" spans="1:15" x14ac:dyDescent="0.55000000000000004">
      <c r="A104" s="82">
        <v>44395</v>
      </c>
      <c r="B104" s="51" t="str">
        <f>IFERROR(VLOOKUP($A104, ワクチン医療従事者等!$A:$J, $B$4, FALSE), TEXT(A104, "aaa"))</f>
        <v>日</v>
      </c>
      <c r="C104" s="51">
        <f>IFERROR(VLOOKUP($A104, ワクチン医療従事者等!$A:$J, $C$4, FALSE), 0)</f>
        <v>0</v>
      </c>
      <c r="D104" s="51">
        <f>IFERROR(VLOOKUP($A104, ワクチン医療従事者等!$A:$J, $D$4, FALSE), 0)</f>
        <v>0</v>
      </c>
      <c r="E104" s="51">
        <f>IFERROR(VLOOKUP($A104, ワクチン医療従事者等!$A:$J, $E$4, FALSE), 0)</f>
        <v>0</v>
      </c>
      <c r="F104" s="51">
        <f>IFERROR(VLOOKUP($A104, ワクチン医療従事者等!$A:$J, $F$4, FALSE), 0)</f>
        <v>0</v>
      </c>
      <c r="G104" s="51">
        <f>IFERROR(VLOOKUP($A104, ワクチン医療従事者等!$A:$J, $G$4, FALSE), 0)</f>
        <v>0</v>
      </c>
      <c r="H104" s="52">
        <f>IFERROR(VLOOKUP($A104, ワクチン一般接種!$A:$G, H$4, FALSE), 0)</f>
        <v>1019829</v>
      </c>
      <c r="I104" s="52">
        <f>IFERROR(VLOOKUP($A104, ワクチン一般接種!$A:$G, I$4, FALSE), 0)</f>
        <v>376333</v>
      </c>
      <c r="J104" s="52">
        <f>IFERROR(VLOOKUP($A104, ワクチン一般接種!$A:$G, J$4, FALSE), 0)</f>
        <v>60966</v>
      </c>
      <c r="K104" s="52">
        <f>IFERROR(VLOOKUP($A104, ワクチン一般接種!$A:$G, K$4, FALSE), 0)</f>
        <v>547254</v>
      </c>
      <c r="L104" s="52">
        <f>IFERROR(VLOOKUP($A104, ワクチン一般接種!$A:$G, L$4, FALSE), 0)</f>
        <v>35276</v>
      </c>
      <c r="M104" s="102">
        <f t="shared" si="5"/>
        <v>44395</v>
      </c>
      <c r="N104" s="53">
        <f t="shared" si="3"/>
        <v>437299</v>
      </c>
      <c r="O104" s="53">
        <f t="shared" si="4"/>
        <v>582530</v>
      </c>
    </row>
    <row r="105" spans="1:15" x14ac:dyDescent="0.55000000000000004">
      <c r="A105" s="82">
        <v>44396</v>
      </c>
      <c r="B105" s="51" t="str">
        <f>IFERROR(VLOOKUP($A105, ワクチン医療従事者等!$A:$J, $B$4, FALSE), TEXT(A105, "aaa"))</f>
        <v>(月)</v>
      </c>
      <c r="C105" s="51">
        <f>IFERROR(VLOOKUP($A105, ワクチン医療従事者等!$A:$J, $C$4, FALSE), 0)</f>
        <v>112168</v>
      </c>
      <c r="D105" s="51">
        <f>IFERROR(VLOOKUP($A105, ワクチン医療従事者等!$A:$J, $D$4, FALSE), 0)</f>
        <v>29457</v>
      </c>
      <c r="E105" s="51">
        <f>IFERROR(VLOOKUP($A105, ワクチン医療従事者等!$A:$J, $E$4, FALSE), 0)</f>
        <v>14740</v>
      </c>
      <c r="F105" s="51">
        <f>IFERROR(VLOOKUP($A105, ワクチン医療従事者等!$A:$J, $F$4, FALSE), 0)</f>
        <v>60294</v>
      </c>
      <c r="G105" s="51">
        <f>IFERROR(VLOOKUP($A105, ワクチン医療従事者等!$A:$J, $G$4, FALSE), 0)</f>
        <v>7677</v>
      </c>
      <c r="H105" s="52">
        <f>IFERROR(VLOOKUP($A105, ワクチン一般接種!$A:$G, H$4, FALSE), 0)</f>
        <v>787193</v>
      </c>
      <c r="I105" s="52">
        <f>IFERROR(VLOOKUP($A105, ワクチン一般接種!$A:$G, I$4, FALSE), 0)</f>
        <v>242050</v>
      </c>
      <c r="J105" s="52">
        <f>IFERROR(VLOOKUP($A105, ワクチン一般接種!$A:$G, J$4, FALSE), 0)</f>
        <v>51086</v>
      </c>
      <c r="K105" s="52">
        <f>IFERROR(VLOOKUP($A105, ワクチン一般接種!$A:$G, K$4, FALSE), 0)</f>
        <v>458263</v>
      </c>
      <c r="L105" s="52">
        <f>IFERROR(VLOOKUP($A105, ワクチン一般接種!$A:$G, L$4, FALSE), 0)</f>
        <v>35794</v>
      </c>
      <c r="M105" s="102">
        <f t="shared" si="5"/>
        <v>44396</v>
      </c>
      <c r="N105" s="53">
        <f t="shared" si="3"/>
        <v>337333</v>
      </c>
      <c r="O105" s="53">
        <f t="shared" si="4"/>
        <v>562028</v>
      </c>
    </row>
    <row r="106" spans="1:15" x14ac:dyDescent="0.55000000000000004">
      <c r="A106" s="82">
        <v>44397</v>
      </c>
      <c r="B106" s="51" t="str">
        <f>IFERROR(VLOOKUP($A106, ワクチン医療従事者等!$A:$J, $B$4, FALSE), TEXT(A106, "aaa"))</f>
        <v>(火)</v>
      </c>
      <c r="C106" s="51">
        <f>IFERROR(VLOOKUP($A106, ワクチン医療従事者等!$A:$J, $C$4, FALSE), 0)</f>
        <v>73571</v>
      </c>
      <c r="D106" s="51">
        <f>IFERROR(VLOOKUP($A106, ワクチン医療従事者等!$A:$J, $D$4, FALSE), 0)</f>
        <v>34550</v>
      </c>
      <c r="E106" s="51">
        <f>IFERROR(VLOOKUP($A106, ワクチン医療従事者等!$A:$J, $E$4, FALSE), 0)</f>
        <v>5981</v>
      </c>
      <c r="F106" s="51">
        <f>IFERROR(VLOOKUP($A106, ワクチン医療従事者等!$A:$J, $F$4, FALSE), 0)</f>
        <v>30208</v>
      </c>
      <c r="G106" s="51">
        <f>IFERROR(VLOOKUP($A106, ワクチン医療従事者等!$A:$J, $G$4, FALSE), 0)</f>
        <v>2832</v>
      </c>
      <c r="H106" s="52">
        <f>IFERROR(VLOOKUP($A106, ワクチン一般接種!$A:$G, H$4, FALSE), 0)</f>
        <v>713799</v>
      </c>
      <c r="I106" s="52">
        <f>IFERROR(VLOOKUP($A106, ワクチン一般接種!$A:$G, I$4, FALSE), 0)</f>
        <v>295345</v>
      </c>
      <c r="J106" s="52">
        <f>IFERROR(VLOOKUP($A106, ワクチン一般接種!$A:$G, J$4, FALSE), 0)</f>
        <v>38658</v>
      </c>
      <c r="K106" s="52">
        <f>IFERROR(VLOOKUP($A106, ワクチン一般接種!$A:$G, K$4, FALSE), 0)</f>
        <v>347423</v>
      </c>
      <c r="L106" s="52">
        <f>IFERROR(VLOOKUP($A106, ワクチン一般接種!$A:$G, L$4, FALSE), 0)</f>
        <v>32373</v>
      </c>
      <c r="M106" s="102">
        <f t="shared" si="5"/>
        <v>44397</v>
      </c>
      <c r="N106" s="53">
        <f t="shared" si="3"/>
        <v>374534</v>
      </c>
      <c r="O106" s="53">
        <f t="shared" si="4"/>
        <v>412836</v>
      </c>
    </row>
    <row r="107" spans="1:15" x14ac:dyDescent="0.55000000000000004">
      <c r="A107" s="82">
        <v>44398</v>
      </c>
      <c r="B107" s="51" t="str">
        <f>IFERROR(VLOOKUP($A107, ワクチン医療従事者等!$A:$J, $B$4, FALSE), TEXT(A107, "aaa"))</f>
        <v>水</v>
      </c>
      <c r="C107" s="51">
        <f>IFERROR(VLOOKUP($A107, ワクチン医療従事者等!$A:$J, $C$4, FALSE), 0)</f>
        <v>0</v>
      </c>
      <c r="D107" s="51">
        <f>IFERROR(VLOOKUP($A107, ワクチン医療従事者等!$A:$J, $D$4, FALSE), 0)</f>
        <v>0</v>
      </c>
      <c r="E107" s="51">
        <f>IFERROR(VLOOKUP($A107, ワクチン医療従事者等!$A:$J, $E$4, FALSE), 0)</f>
        <v>0</v>
      </c>
      <c r="F107" s="51">
        <f>IFERROR(VLOOKUP($A107, ワクチン医療従事者等!$A:$J, $F$4, FALSE), 0)</f>
        <v>0</v>
      </c>
      <c r="G107" s="51">
        <f>IFERROR(VLOOKUP($A107, ワクチン医療従事者等!$A:$J, $G$4, FALSE), 0)</f>
        <v>0</v>
      </c>
      <c r="H107" s="52">
        <f>IFERROR(VLOOKUP($A107, ワクチン一般接種!$A:$G, H$4, FALSE), 0)</f>
        <v>0</v>
      </c>
      <c r="I107" s="52">
        <f>IFERROR(VLOOKUP($A107, ワクチン一般接種!$A:$G, I$4, FALSE), 0)</f>
        <v>0</v>
      </c>
      <c r="J107" s="52">
        <f>IFERROR(VLOOKUP($A107, ワクチン一般接種!$A:$G, J$4, FALSE), 0)</f>
        <v>0</v>
      </c>
      <c r="K107" s="52">
        <f>IFERROR(VLOOKUP($A107, ワクチン一般接種!$A:$G, K$4, FALSE), 0)</f>
        <v>0</v>
      </c>
      <c r="L107" s="52">
        <f>IFERROR(VLOOKUP($A107, ワクチン一般接種!$A:$G, L$4, FALSE), 0)</f>
        <v>0</v>
      </c>
      <c r="M107" s="102">
        <f t="shared" si="5"/>
        <v>44398</v>
      </c>
      <c r="N107" s="53">
        <f t="shared" si="3"/>
        <v>0</v>
      </c>
      <c r="O107" s="53">
        <f t="shared" si="4"/>
        <v>0</v>
      </c>
    </row>
    <row r="108" spans="1:15" x14ac:dyDescent="0.55000000000000004">
      <c r="A108" s="82">
        <v>44399</v>
      </c>
      <c r="B108" s="51" t="str">
        <f>IFERROR(VLOOKUP($A108, ワクチン医療従事者等!$A:$J, $B$4, FALSE), TEXT(A108, "aaa"))</f>
        <v>木</v>
      </c>
      <c r="C108" s="51">
        <f>IFERROR(VLOOKUP($A108, ワクチン医療従事者等!$A:$J, $C$4, FALSE), 0)</f>
        <v>0</v>
      </c>
      <c r="D108" s="51">
        <f>IFERROR(VLOOKUP($A108, ワクチン医療従事者等!$A:$J, $D$4, FALSE), 0)</f>
        <v>0</v>
      </c>
      <c r="E108" s="51">
        <f>IFERROR(VLOOKUP($A108, ワクチン医療従事者等!$A:$J, $E$4, FALSE), 0)</f>
        <v>0</v>
      </c>
      <c r="F108" s="51">
        <f>IFERROR(VLOOKUP($A108, ワクチン医療従事者等!$A:$J, $F$4, FALSE), 0)</f>
        <v>0</v>
      </c>
      <c r="G108" s="51">
        <f>IFERROR(VLOOKUP($A108, ワクチン医療従事者等!$A:$J, $G$4, FALSE), 0)</f>
        <v>0</v>
      </c>
      <c r="H108" s="52">
        <f>IFERROR(VLOOKUP($A108, ワクチン一般接種!$A:$G, H$4, FALSE), 0)</f>
        <v>0</v>
      </c>
      <c r="I108" s="52">
        <f>IFERROR(VLOOKUP($A108, ワクチン一般接種!$A:$G, I$4, FALSE), 0)</f>
        <v>0</v>
      </c>
      <c r="J108" s="52">
        <f>IFERROR(VLOOKUP($A108, ワクチン一般接種!$A:$G, J$4, FALSE), 0)</f>
        <v>0</v>
      </c>
      <c r="K108" s="52">
        <f>IFERROR(VLOOKUP($A108, ワクチン一般接種!$A:$G, K$4, FALSE), 0)</f>
        <v>0</v>
      </c>
      <c r="L108" s="52">
        <f>IFERROR(VLOOKUP($A108, ワクチン一般接種!$A:$G, L$4, FALSE), 0)</f>
        <v>0</v>
      </c>
      <c r="M108" s="102">
        <f t="shared" si="5"/>
        <v>44399</v>
      </c>
      <c r="N108" s="53">
        <f t="shared" si="3"/>
        <v>0</v>
      </c>
      <c r="O108" s="53">
        <f t="shared" si="4"/>
        <v>0</v>
      </c>
    </row>
    <row r="109" spans="1:15" x14ac:dyDescent="0.55000000000000004">
      <c r="A109" s="82">
        <v>44400</v>
      </c>
      <c r="B109" s="51" t="str">
        <f>IFERROR(VLOOKUP($A109, ワクチン医療従事者等!$A:$J, $B$4, FALSE), TEXT(A109, "aaa"))</f>
        <v>金</v>
      </c>
      <c r="C109" s="51">
        <f>IFERROR(VLOOKUP($A109, ワクチン医療従事者等!$A:$J, $C$4, FALSE), 0)</f>
        <v>0</v>
      </c>
      <c r="D109" s="51">
        <f>IFERROR(VLOOKUP($A109, ワクチン医療従事者等!$A:$J, $D$4, FALSE), 0)</f>
        <v>0</v>
      </c>
      <c r="E109" s="51">
        <f>IFERROR(VLOOKUP($A109, ワクチン医療従事者等!$A:$J, $E$4, FALSE), 0)</f>
        <v>0</v>
      </c>
      <c r="F109" s="51">
        <f>IFERROR(VLOOKUP($A109, ワクチン医療従事者等!$A:$J, $F$4, FALSE), 0)</f>
        <v>0</v>
      </c>
      <c r="G109" s="51">
        <f>IFERROR(VLOOKUP($A109, ワクチン医療従事者等!$A:$J, $G$4, FALSE), 0)</f>
        <v>0</v>
      </c>
      <c r="H109" s="52">
        <f>IFERROR(VLOOKUP($A109, ワクチン一般接種!$A:$G, H$4, FALSE), 0)</f>
        <v>0</v>
      </c>
      <c r="I109" s="52">
        <f>IFERROR(VLOOKUP($A109, ワクチン一般接種!$A:$G, I$4, FALSE), 0)</f>
        <v>0</v>
      </c>
      <c r="J109" s="52">
        <f>IFERROR(VLOOKUP($A109, ワクチン一般接種!$A:$G, J$4, FALSE), 0)</f>
        <v>0</v>
      </c>
      <c r="K109" s="52">
        <f>IFERROR(VLOOKUP($A109, ワクチン一般接種!$A:$G, K$4, FALSE), 0)</f>
        <v>0</v>
      </c>
      <c r="L109" s="52">
        <f>IFERROR(VLOOKUP($A109, ワクチン一般接種!$A:$G, L$4, FALSE), 0)</f>
        <v>0</v>
      </c>
      <c r="M109" s="102">
        <f t="shared" si="5"/>
        <v>44400</v>
      </c>
      <c r="N109" s="53">
        <f t="shared" si="3"/>
        <v>0</v>
      </c>
      <c r="O109" s="53">
        <f t="shared" si="4"/>
        <v>0</v>
      </c>
    </row>
    <row r="110" spans="1:15" x14ac:dyDescent="0.55000000000000004">
      <c r="A110" s="82">
        <v>44401</v>
      </c>
      <c r="B110" s="51" t="str">
        <f>IFERROR(VLOOKUP($A110, ワクチン医療従事者等!$A:$J, $B$4, FALSE), TEXT(A110, "aaa"))</f>
        <v>土</v>
      </c>
      <c r="C110" s="51">
        <f>IFERROR(VLOOKUP($A110, ワクチン医療従事者等!$A:$J, $C$4, FALSE), 0)</f>
        <v>0</v>
      </c>
      <c r="D110" s="51">
        <f>IFERROR(VLOOKUP($A110, ワクチン医療従事者等!$A:$J, $D$4, FALSE), 0)</f>
        <v>0</v>
      </c>
      <c r="E110" s="51">
        <f>IFERROR(VLOOKUP($A110, ワクチン医療従事者等!$A:$J, $E$4, FALSE), 0)</f>
        <v>0</v>
      </c>
      <c r="F110" s="51">
        <f>IFERROR(VLOOKUP($A110, ワクチン医療従事者等!$A:$J, $F$4, FALSE), 0)</f>
        <v>0</v>
      </c>
      <c r="G110" s="51">
        <f>IFERROR(VLOOKUP($A110, ワクチン医療従事者等!$A:$J, $G$4, FALSE), 0)</f>
        <v>0</v>
      </c>
      <c r="H110" s="52">
        <f>IFERROR(VLOOKUP($A110, ワクチン一般接種!$A:$G, H$4, FALSE), 0)</f>
        <v>0</v>
      </c>
      <c r="I110" s="52">
        <f>IFERROR(VLOOKUP($A110, ワクチン一般接種!$A:$G, I$4, FALSE), 0)</f>
        <v>0</v>
      </c>
      <c r="J110" s="52">
        <f>IFERROR(VLOOKUP($A110, ワクチン一般接種!$A:$G, J$4, FALSE), 0)</f>
        <v>0</v>
      </c>
      <c r="K110" s="52">
        <f>IFERROR(VLOOKUP($A110, ワクチン一般接種!$A:$G, K$4, FALSE), 0)</f>
        <v>0</v>
      </c>
      <c r="L110" s="52">
        <f>IFERROR(VLOOKUP($A110, ワクチン一般接種!$A:$G, L$4, FALSE), 0)</f>
        <v>0</v>
      </c>
      <c r="M110" s="102">
        <f t="shared" si="5"/>
        <v>44401</v>
      </c>
      <c r="N110" s="53">
        <f t="shared" si="3"/>
        <v>0</v>
      </c>
      <c r="O110" s="53">
        <f t="shared" si="4"/>
        <v>0</v>
      </c>
    </row>
    <row r="111" spans="1:15" x14ac:dyDescent="0.55000000000000004">
      <c r="A111" s="82">
        <v>44402</v>
      </c>
      <c r="B111" s="51" t="str">
        <f>IFERROR(VLOOKUP($A111, ワクチン医療従事者等!$A:$J, $B$4, FALSE), TEXT(A111, "aaa"))</f>
        <v>日</v>
      </c>
      <c r="C111" s="51">
        <f>IFERROR(VLOOKUP($A111, ワクチン医療従事者等!$A:$J, $C$4, FALSE), 0)</f>
        <v>0</v>
      </c>
      <c r="D111" s="51">
        <f>IFERROR(VLOOKUP($A111, ワクチン医療従事者等!$A:$J, $D$4, FALSE), 0)</f>
        <v>0</v>
      </c>
      <c r="E111" s="51">
        <f>IFERROR(VLOOKUP($A111, ワクチン医療従事者等!$A:$J, $E$4, FALSE), 0)</f>
        <v>0</v>
      </c>
      <c r="F111" s="51">
        <f>IFERROR(VLOOKUP($A111, ワクチン医療従事者等!$A:$J, $F$4, FALSE), 0)</f>
        <v>0</v>
      </c>
      <c r="G111" s="51">
        <f>IFERROR(VLOOKUP($A111, ワクチン医療従事者等!$A:$J, $G$4, FALSE), 0)</f>
        <v>0</v>
      </c>
      <c r="H111" s="52">
        <f>IFERROR(VLOOKUP($A111, ワクチン一般接種!$A:$G, H$4, FALSE), 0)</f>
        <v>0</v>
      </c>
      <c r="I111" s="52">
        <f>IFERROR(VLOOKUP($A111, ワクチン一般接種!$A:$G, I$4, FALSE), 0)</f>
        <v>0</v>
      </c>
      <c r="J111" s="52">
        <f>IFERROR(VLOOKUP($A111, ワクチン一般接種!$A:$G, J$4, FALSE), 0)</f>
        <v>0</v>
      </c>
      <c r="K111" s="52">
        <f>IFERROR(VLOOKUP($A111, ワクチン一般接種!$A:$G, K$4, FALSE), 0)</f>
        <v>0</v>
      </c>
      <c r="L111" s="52">
        <f>IFERROR(VLOOKUP($A111, ワクチン一般接種!$A:$G, L$4, FALSE), 0)</f>
        <v>0</v>
      </c>
      <c r="M111" s="102">
        <f t="shared" si="5"/>
        <v>44402</v>
      </c>
      <c r="N111" s="53">
        <f t="shared" si="3"/>
        <v>0</v>
      </c>
      <c r="O111" s="53">
        <f t="shared" si="4"/>
        <v>0</v>
      </c>
    </row>
    <row r="112" spans="1:15" x14ac:dyDescent="0.55000000000000004">
      <c r="A112" s="82">
        <v>44403</v>
      </c>
      <c r="B112" s="51" t="str">
        <f>IFERROR(VLOOKUP($A112, ワクチン医療従事者等!$A:$J, $B$4, FALSE), TEXT(A112, "aaa"))</f>
        <v>月</v>
      </c>
      <c r="C112" s="51">
        <f>IFERROR(VLOOKUP($A112, ワクチン医療従事者等!$A:$J, $C$4, FALSE), 0)</f>
        <v>0</v>
      </c>
      <c r="D112" s="51">
        <f>IFERROR(VLOOKUP($A112, ワクチン医療従事者等!$A:$J, $D$4, FALSE), 0)</f>
        <v>0</v>
      </c>
      <c r="E112" s="51">
        <f>IFERROR(VLOOKUP($A112, ワクチン医療従事者等!$A:$J, $E$4, FALSE), 0)</f>
        <v>0</v>
      </c>
      <c r="F112" s="51">
        <f>IFERROR(VLOOKUP($A112, ワクチン医療従事者等!$A:$J, $F$4, FALSE), 0)</f>
        <v>0</v>
      </c>
      <c r="G112" s="51">
        <f>IFERROR(VLOOKUP($A112, ワクチン医療従事者等!$A:$J, $G$4, FALSE), 0)</f>
        <v>0</v>
      </c>
      <c r="H112" s="52">
        <f>IFERROR(VLOOKUP($A112, ワクチン一般接種!$A:$G, H$4, FALSE), 0)</f>
        <v>0</v>
      </c>
      <c r="I112" s="52">
        <f>IFERROR(VLOOKUP($A112, ワクチン一般接種!$A:$G, I$4, FALSE), 0)</f>
        <v>0</v>
      </c>
      <c r="J112" s="52">
        <f>IFERROR(VLOOKUP($A112, ワクチン一般接種!$A:$G, J$4, FALSE), 0)</f>
        <v>0</v>
      </c>
      <c r="K112" s="52">
        <f>IFERROR(VLOOKUP($A112, ワクチン一般接種!$A:$G, K$4, FALSE), 0)</f>
        <v>0</v>
      </c>
      <c r="L112" s="52">
        <f>IFERROR(VLOOKUP($A112, ワクチン一般接種!$A:$G, L$4, FALSE), 0)</f>
        <v>0</v>
      </c>
      <c r="M112" s="102">
        <f t="shared" si="5"/>
        <v>44403</v>
      </c>
      <c r="N112" s="53">
        <f t="shared" si="3"/>
        <v>0</v>
      </c>
      <c r="O112" s="53">
        <f t="shared" si="4"/>
        <v>0</v>
      </c>
    </row>
    <row r="113" spans="1:15" x14ac:dyDescent="0.55000000000000004">
      <c r="A113" s="82">
        <v>44404</v>
      </c>
      <c r="B113" s="51" t="str">
        <f>IFERROR(VLOOKUP($A113, ワクチン医療従事者等!$A:$J, $B$4, FALSE), TEXT(A113, "aaa"))</f>
        <v>火</v>
      </c>
      <c r="C113" s="51">
        <f>IFERROR(VLOOKUP($A113, ワクチン医療従事者等!$A:$J, $C$4, FALSE), 0)</f>
        <v>0</v>
      </c>
      <c r="D113" s="51">
        <f>IFERROR(VLOOKUP($A113, ワクチン医療従事者等!$A:$J, $D$4, FALSE), 0)</f>
        <v>0</v>
      </c>
      <c r="E113" s="51">
        <f>IFERROR(VLOOKUP($A113, ワクチン医療従事者等!$A:$J, $E$4, FALSE), 0)</f>
        <v>0</v>
      </c>
      <c r="F113" s="51">
        <f>IFERROR(VLOOKUP($A113, ワクチン医療従事者等!$A:$J, $F$4, FALSE), 0)</f>
        <v>0</v>
      </c>
      <c r="G113" s="51">
        <f>IFERROR(VLOOKUP($A113, ワクチン医療従事者等!$A:$J, $G$4, FALSE), 0)</f>
        <v>0</v>
      </c>
      <c r="H113" s="52">
        <f>IFERROR(VLOOKUP($A113, ワクチン一般接種!$A:$G, H$4, FALSE), 0)</f>
        <v>0</v>
      </c>
      <c r="I113" s="52">
        <f>IFERROR(VLOOKUP($A113, ワクチン一般接種!$A:$G, I$4, FALSE), 0)</f>
        <v>0</v>
      </c>
      <c r="J113" s="52">
        <f>IFERROR(VLOOKUP($A113, ワクチン一般接種!$A:$G, J$4, FALSE), 0)</f>
        <v>0</v>
      </c>
      <c r="K113" s="52">
        <f>IFERROR(VLOOKUP($A113, ワクチン一般接種!$A:$G, K$4, FALSE), 0)</f>
        <v>0</v>
      </c>
      <c r="L113" s="52">
        <f>IFERROR(VLOOKUP($A113, ワクチン一般接種!$A:$G, L$4, FALSE), 0)</f>
        <v>0</v>
      </c>
      <c r="M113" s="102">
        <f t="shared" si="5"/>
        <v>44404</v>
      </c>
      <c r="N113" s="53">
        <f t="shared" si="3"/>
        <v>0</v>
      </c>
      <c r="O113" s="53">
        <f t="shared" si="4"/>
        <v>0</v>
      </c>
    </row>
    <row r="114" spans="1:15" x14ac:dyDescent="0.55000000000000004">
      <c r="A114" s="82">
        <v>44405</v>
      </c>
      <c r="B114" s="51" t="str">
        <f>IFERROR(VLOOKUP($A114, ワクチン医療従事者等!$A:$J, $B$4, FALSE), TEXT(A114, "aaa"))</f>
        <v>水</v>
      </c>
      <c r="C114" s="51">
        <f>IFERROR(VLOOKUP($A114, ワクチン医療従事者等!$A:$J, $C$4, FALSE), 0)</f>
        <v>0</v>
      </c>
      <c r="D114" s="51">
        <f>IFERROR(VLOOKUP($A114, ワクチン医療従事者等!$A:$J, $D$4, FALSE), 0)</f>
        <v>0</v>
      </c>
      <c r="E114" s="51">
        <f>IFERROR(VLOOKUP($A114, ワクチン医療従事者等!$A:$J, $E$4, FALSE), 0)</f>
        <v>0</v>
      </c>
      <c r="F114" s="51">
        <f>IFERROR(VLOOKUP($A114, ワクチン医療従事者等!$A:$J, $F$4, FALSE), 0)</f>
        <v>0</v>
      </c>
      <c r="G114" s="51">
        <f>IFERROR(VLOOKUP($A114, ワクチン医療従事者等!$A:$J, $G$4, FALSE), 0)</f>
        <v>0</v>
      </c>
      <c r="H114" s="52">
        <f>IFERROR(VLOOKUP($A114, ワクチン一般接種!$A:$G, H$4, FALSE), 0)</f>
        <v>0</v>
      </c>
      <c r="I114" s="52">
        <f>IFERROR(VLOOKUP($A114, ワクチン一般接種!$A:$G, I$4, FALSE), 0)</f>
        <v>0</v>
      </c>
      <c r="J114" s="52">
        <f>IFERROR(VLOOKUP($A114, ワクチン一般接種!$A:$G, J$4, FALSE), 0)</f>
        <v>0</v>
      </c>
      <c r="K114" s="52">
        <f>IFERROR(VLOOKUP($A114, ワクチン一般接種!$A:$G, K$4, FALSE), 0)</f>
        <v>0</v>
      </c>
      <c r="L114" s="52">
        <f>IFERROR(VLOOKUP($A114, ワクチン一般接種!$A:$G, L$4, FALSE), 0)</f>
        <v>0</v>
      </c>
      <c r="M114" s="102">
        <f t="shared" si="5"/>
        <v>44405</v>
      </c>
      <c r="N114" s="53">
        <f t="shared" si="3"/>
        <v>0</v>
      </c>
      <c r="O114" s="53">
        <f t="shared" si="4"/>
        <v>0</v>
      </c>
    </row>
    <row r="115" spans="1:15" x14ac:dyDescent="0.55000000000000004">
      <c r="A115" s="82">
        <v>44406</v>
      </c>
      <c r="B115" s="51" t="str">
        <f>IFERROR(VLOOKUP($A115, ワクチン医療従事者等!$A:$J, $B$4, FALSE), TEXT(A115, "aaa"))</f>
        <v>木</v>
      </c>
      <c r="C115" s="51">
        <f>IFERROR(VLOOKUP($A115, ワクチン医療従事者等!$A:$J, $C$4, FALSE), 0)</f>
        <v>0</v>
      </c>
      <c r="D115" s="51">
        <f>IFERROR(VLOOKUP($A115, ワクチン医療従事者等!$A:$J, $D$4, FALSE), 0)</f>
        <v>0</v>
      </c>
      <c r="E115" s="51">
        <f>IFERROR(VLOOKUP($A115, ワクチン医療従事者等!$A:$J, $E$4, FALSE), 0)</f>
        <v>0</v>
      </c>
      <c r="F115" s="51">
        <f>IFERROR(VLOOKUP($A115, ワクチン医療従事者等!$A:$J, $F$4, FALSE), 0)</f>
        <v>0</v>
      </c>
      <c r="G115" s="51">
        <f>IFERROR(VLOOKUP($A115, ワクチン医療従事者等!$A:$J, $G$4, FALSE), 0)</f>
        <v>0</v>
      </c>
      <c r="H115" s="52">
        <f>IFERROR(VLOOKUP($A115, ワクチン一般接種!$A:$G, H$4, FALSE), 0)</f>
        <v>0</v>
      </c>
      <c r="I115" s="52">
        <f>IFERROR(VLOOKUP($A115, ワクチン一般接種!$A:$G, I$4, FALSE), 0)</f>
        <v>0</v>
      </c>
      <c r="J115" s="52">
        <f>IFERROR(VLOOKUP($A115, ワクチン一般接種!$A:$G, J$4, FALSE), 0)</f>
        <v>0</v>
      </c>
      <c r="K115" s="52">
        <f>IFERROR(VLOOKUP($A115, ワクチン一般接種!$A:$G, K$4, FALSE), 0)</f>
        <v>0</v>
      </c>
      <c r="L115" s="52">
        <f>IFERROR(VLOOKUP($A115, ワクチン一般接種!$A:$G, L$4, FALSE), 0)</f>
        <v>0</v>
      </c>
      <c r="M115" s="102">
        <f t="shared" si="5"/>
        <v>44406</v>
      </c>
      <c r="N115" s="53">
        <f t="shared" si="3"/>
        <v>0</v>
      </c>
      <c r="O115" s="53">
        <f t="shared" si="4"/>
        <v>0</v>
      </c>
    </row>
    <row r="116" spans="1:15" x14ac:dyDescent="0.55000000000000004">
      <c r="A116" s="82">
        <v>44407</v>
      </c>
      <c r="B116" s="51" t="str">
        <f>IFERROR(VLOOKUP($A116, ワクチン医療従事者等!$A:$J, $B$4, FALSE), TEXT(A116, "aaa"))</f>
        <v>金</v>
      </c>
      <c r="C116" s="51">
        <f>IFERROR(VLOOKUP($A116, ワクチン医療従事者等!$A:$J, $C$4, FALSE), 0)</f>
        <v>0</v>
      </c>
      <c r="D116" s="51">
        <f>IFERROR(VLOOKUP($A116, ワクチン医療従事者等!$A:$J, $D$4, FALSE), 0)</f>
        <v>0</v>
      </c>
      <c r="E116" s="51">
        <f>IFERROR(VLOOKUP($A116, ワクチン医療従事者等!$A:$J, $E$4, FALSE), 0)</f>
        <v>0</v>
      </c>
      <c r="F116" s="51">
        <f>IFERROR(VLOOKUP($A116, ワクチン医療従事者等!$A:$J, $F$4, FALSE), 0)</f>
        <v>0</v>
      </c>
      <c r="G116" s="51">
        <f>IFERROR(VLOOKUP($A116, ワクチン医療従事者等!$A:$J, $G$4, FALSE), 0)</f>
        <v>0</v>
      </c>
      <c r="H116" s="52">
        <f>IFERROR(VLOOKUP($A116, ワクチン一般接種!$A:$G, H$4, FALSE), 0)</f>
        <v>0</v>
      </c>
      <c r="I116" s="52">
        <f>IFERROR(VLOOKUP($A116, ワクチン一般接種!$A:$G, I$4, FALSE), 0)</f>
        <v>0</v>
      </c>
      <c r="J116" s="52">
        <f>IFERROR(VLOOKUP($A116, ワクチン一般接種!$A:$G, J$4, FALSE), 0)</f>
        <v>0</v>
      </c>
      <c r="K116" s="52">
        <f>IFERROR(VLOOKUP($A116, ワクチン一般接種!$A:$G, K$4, FALSE), 0)</f>
        <v>0</v>
      </c>
      <c r="L116" s="52">
        <f>IFERROR(VLOOKUP($A116, ワクチン一般接種!$A:$G, L$4, FALSE), 0)</f>
        <v>0</v>
      </c>
      <c r="M116" s="102">
        <f t="shared" si="5"/>
        <v>44407</v>
      </c>
      <c r="N116" s="53">
        <f t="shared" si="3"/>
        <v>0</v>
      </c>
      <c r="O116" s="53">
        <f t="shared" si="4"/>
        <v>0</v>
      </c>
    </row>
    <row r="117" spans="1:15" x14ac:dyDescent="0.55000000000000004">
      <c r="A117" s="82">
        <v>44408</v>
      </c>
      <c r="B117" s="51" t="str">
        <f>IFERROR(VLOOKUP($A117, ワクチン医療従事者等!$A:$J, $B$4, FALSE), TEXT(A117, "aaa"))</f>
        <v>土</v>
      </c>
      <c r="C117" s="51">
        <f>IFERROR(VLOOKUP($A117, ワクチン医療従事者等!$A:$J, $C$4, FALSE), 0)</f>
        <v>0</v>
      </c>
      <c r="D117" s="51">
        <f>IFERROR(VLOOKUP($A117, ワクチン医療従事者等!$A:$J, $D$4, FALSE), 0)</f>
        <v>0</v>
      </c>
      <c r="E117" s="51">
        <f>IFERROR(VLOOKUP($A117, ワクチン医療従事者等!$A:$J, $E$4, FALSE), 0)</f>
        <v>0</v>
      </c>
      <c r="F117" s="51">
        <f>IFERROR(VLOOKUP($A117, ワクチン医療従事者等!$A:$J, $F$4, FALSE), 0)</f>
        <v>0</v>
      </c>
      <c r="G117" s="51">
        <f>IFERROR(VLOOKUP($A117, ワクチン医療従事者等!$A:$J, $G$4, FALSE), 0)</f>
        <v>0</v>
      </c>
      <c r="H117" s="52">
        <f>IFERROR(VLOOKUP($A117, ワクチン一般接種!$A:$G, H$4, FALSE), 0)</f>
        <v>0</v>
      </c>
      <c r="I117" s="52">
        <f>IFERROR(VLOOKUP($A117, ワクチン一般接種!$A:$G, I$4, FALSE), 0)</f>
        <v>0</v>
      </c>
      <c r="J117" s="52">
        <f>IFERROR(VLOOKUP($A117, ワクチン一般接種!$A:$G, J$4, FALSE), 0)</f>
        <v>0</v>
      </c>
      <c r="K117" s="52">
        <f>IFERROR(VLOOKUP($A117, ワクチン一般接種!$A:$G, K$4, FALSE), 0)</f>
        <v>0</v>
      </c>
      <c r="L117" s="52">
        <f>IFERROR(VLOOKUP($A117, ワクチン一般接種!$A:$G, L$4, FALSE), 0)</f>
        <v>0</v>
      </c>
      <c r="M117" s="102">
        <f t="shared" si="5"/>
        <v>44408</v>
      </c>
      <c r="N117" s="53">
        <f t="shared" si="3"/>
        <v>0</v>
      </c>
      <c r="O117" s="53">
        <f t="shared" si="4"/>
        <v>0</v>
      </c>
    </row>
    <row r="118" spans="1:15" x14ac:dyDescent="0.55000000000000004">
      <c r="A118" s="82">
        <v>44409</v>
      </c>
      <c r="B118" s="51" t="str">
        <f>IFERROR(VLOOKUP($A118, ワクチン医療従事者等!$A:$J, $B$4, FALSE), TEXT(A118, "aaa"))</f>
        <v>日</v>
      </c>
      <c r="C118" s="51">
        <f>IFERROR(VLOOKUP($A118, ワクチン医療従事者等!$A:$J, $C$4, FALSE), 0)</f>
        <v>0</v>
      </c>
      <c r="D118" s="51">
        <f>IFERROR(VLOOKUP($A118, ワクチン医療従事者等!$A:$J, $D$4, FALSE), 0)</f>
        <v>0</v>
      </c>
      <c r="E118" s="51">
        <f>IFERROR(VLOOKUP($A118, ワクチン医療従事者等!$A:$J, $E$4, FALSE), 0)</f>
        <v>0</v>
      </c>
      <c r="F118" s="51">
        <f>IFERROR(VLOOKUP($A118, ワクチン医療従事者等!$A:$J, $F$4, FALSE), 0)</f>
        <v>0</v>
      </c>
      <c r="G118" s="51">
        <f>IFERROR(VLOOKUP($A118, ワクチン医療従事者等!$A:$J, $G$4, FALSE), 0)</f>
        <v>0</v>
      </c>
      <c r="H118" s="52">
        <f>IFERROR(VLOOKUP($A118, ワクチン一般接種!$A:$G, H$4, FALSE), 0)</f>
        <v>0</v>
      </c>
      <c r="I118" s="52">
        <f>IFERROR(VLOOKUP($A118, ワクチン一般接種!$A:$G, I$4, FALSE), 0)</f>
        <v>0</v>
      </c>
      <c r="J118" s="52">
        <f>IFERROR(VLOOKUP($A118, ワクチン一般接種!$A:$G, J$4, FALSE), 0)</f>
        <v>0</v>
      </c>
      <c r="K118" s="52">
        <f>IFERROR(VLOOKUP($A118, ワクチン一般接種!$A:$G, K$4, FALSE), 0)</f>
        <v>0</v>
      </c>
      <c r="L118" s="52">
        <f>IFERROR(VLOOKUP($A118, ワクチン一般接種!$A:$G, L$4, FALSE), 0)</f>
        <v>0</v>
      </c>
      <c r="M118" s="102">
        <f t="shared" si="5"/>
        <v>44409</v>
      </c>
      <c r="N118" s="53">
        <f t="shared" si="3"/>
        <v>0</v>
      </c>
      <c r="O118" s="53">
        <f t="shared" si="4"/>
        <v>0</v>
      </c>
    </row>
    <row r="119" spans="1:15" x14ac:dyDescent="0.55000000000000004">
      <c r="A119" s="82">
        <v>44410</v>
      </c>
      <c r="B119" s="51" t="str">
        <f>IFERROR(VLOOKUP($A119, ワクチン医療従事者等!$A:$J, $B$4, FALSE), TEXT(A119, "aaa"))</f>
        <v>月</v>
      </c>
      <c r="C119" s="51">
        <f>IFERROR(VLOOKUP($A119, ワクチン医療従事者等!$A:$J, $C$4, FALSE), 0)</f>
        <v>0</v>
      </c>
      <c r="D119" s="51">
        <f>IFERROR(VLOOKUP($A119, ワクチン医療従事者等!$A:$J, $D$4, FALSE), 0)</f>
        <v>0</v>
      </c>
      <c r="E119" s="51">
        <f>IFERROR(VLOOKUP($A119, ワクチン医療従事者等!$A:$J, $E$4, FALSE), 0)</f>
        <v>0</v>
      </c>
      <c r="F119" s="51">
        <f>IFERROR(VLOOKUP($A119, ワクチン医療従事者等!$A:$J, $F$4, FALSE), 0)</f>
        <v>0</v>
      </c>
      <c r="G119" s="51">
        <f>IFERROR(VLOOKUP($A119, ワクチン医療従事者等!$A:$J, $G$4, FALSE), 0)</f>
        <v>0</v>
      </c>
      <c r="H119" s="52">
        <f>IFERROR(VLOOKUP($A119, ワクチン一般接種!$A:$G, H$4, FALSE), 0)</f>
        <v>0</v>
      </c>
      <c r="I119" s="52">
        <f>IFERROR(VLOOKUP($A119, ワクチン一般接種!$A:$G, I$4, FALSE), 0)</f>
        <v>0</v>
      </c>
      <c r="J119" s="52">
        <f>IFERROR(VLOOKUP($A119, ワクチン一般接種!$A:$G, J$4, FALSE), 0)</f>
        <v>0</v>
      </c>
      <c r="K119" s="52">
        <f>IFERROR(VLOOKUP($A119, ワクチン一般接種!$A:$G, K$4, FALSE), 0)</f>
        <v>0</v>
      </c>
      <c r="L119" s="52">
        <f>IFERROR(VLOOKUP($A119, ワクチン一般接種!$A:$G, L$4, FALSE), 0)</f>
        <v>0</v>
      </c>
      <c r="M119" s="102">
        <f t="shared" si="5"/>
        <v>44410</v>
      </c>
      <c r="N119" s="53">
        <f t="shared" si="3"/>
        <v>0</v>
      </c>
      <c r="O119" s="53">
        <f t="shared" si="4"/>
        <v>0</v>
      </c>
    </row>
    <row r="120" spans="1:15" x14ac:dyDescent="0.55000000000000004">
      <c r="A120" s="82">
        <v>44411</v>
      </c>
      <c r="B120" s="51" t="str">
        <f>IFERROR(VLOOKUP($A120, ワクチン医療従事者等!$A:$J, $B$4, FALSE), TEXT(A120, "aaa"))</f>
        <v>火</v>
      </c>
      <c r="C120" s="51">
        <f>IFERROR(VLOOKUP($A120, ワクチン医療従事者等!$A:$J, $C$4, FALSE), 0)</f>
        <v>0</v>
      </c>
      <c r="D120" s="51">
        <f>IFERROR(VLOOKUP($A120, ワクチン医療従事者等!$A:$J, $D$4, FALSE), 0)</f>
        <v>0</v>
      </c>
      <c r="E120" s="51">
        <f>IFERROR(VLOOKUP($A120, ワクチン医療従事者等!$A:$J, $E$4, FALSE), 0)</f>
        <v>0</v>
      </c>
      <c r="F120" s="51">
        <f>IFERROR(VLOOKUP($A120, ワクチン医療従事者等!$A:$J, $F$4, FALSE), 0)</f>
        <v>0</v>
      </c>
      <c r="G120" s="51">
        <f>IFERROR(VLOOKUP($A120, ワクチン医療従事者等!$A:$J, $G$4, FALSE), 0)</f>
        <v>0</v>
      </c>
      <c r="H120" s="52">
        <f>IFERROR(VLOOKUP($A120, ワクチン一般接種!$A:$G, H$4, FALSE), 0)</f>
        <v>0</v>
      </c>
      <c r="I120" s="52">
        <f>IFERROR(VLOOKUP($A120, ワクチン一般接種!$A:$G, I$4, FALSE), 0)</f>
        <v>0</v>
      </c>
      <c r="J120" s="52">
        <f>IFERROR(VLOOKUP($A120, ワクチン一般接種!$A:$G, J$4, FALSE), 0)</f>
        <v>0</v>
      </c>
      <c r="K120" s="52">
        <f>IFERROR(VLOOKUP($A120, ワクチン一般接種!$A:$G, K$4, FALSE), 0)</f>
        <v>0</v>
      </c>
      <c r="L120" s="52">
        <f>IFERROR(VLOOKUP($A120, ワクチン一般接種!$A:$G, L$4, FALSE), 0)</f>
        <v>0</v>
      </c>
      <c r="M120" s="102">
        <f t="shared" si="5"/>
        <v>44411</v>
      </c>
      <c r="N120" s="53">
        <f t="shared" si="3"/>
        <v>0</v>
      </c>
      <c r="O120" s="53">
        <f t="shared" si="4"/>
        <v>0</v>
      </c>
    </row>
    <row r="121" spans="1:15" x14ac:dyDescent="0.55000000000000004">
      <c r="A121" s="82">
        <v>44412</v>
      </c>
      <c r="B121" s="51" t="str">
        <f>IFERROR(VLOOKUP($A121, ワクチン医療従事者等!$A:$J, $B$4, FALSE), TEXT(A121, "aaa"))</f>
        <v>水</v>
      </c>
      <c r="C121" s="51">
        <f>IFERROR(VLOOKUP($A121, ワクチン医療従事者等!$A:$J, $C$4, FALSE), 0)</f>
        <v>0</v>
      </c>
      <c r="D121" s="51">
        <f>IFERROR(VLOOKUP($A121, ワクチン医療従事者等!$A:$J, $D$4, FALSE), 0)</f>
        <v>0</v>
      </c>
      <c r="E121" s="51">
        <f>IFERROR(VLOOKUP($A121, ワクチン医療従事者等!$A:$J, $E$4, FALSE), 0)</f>
        <v>0</v>
      </c>
      <c r="F121" s="51">
        <f>IFERROR(VLOOKUP($A121, ワクチン医療従事者等!$A:$J, $F$4, FALSE), 0)</f>
        <v>0</v>
      </c>
      <c r="G121" s="51">
        <f>IFERROR(VLOOKUP($A121, ワクチン医療従事者等!$A:$J, $G$4, FALSE), 0)</f>
        <v>0</v>
      </c>
      <c r="H121" s="52">
        <f>IFERROR(VLOOKUP($A121, ワクチン一般接種!$A:$G, H$4, FALSE), 0)</f>
        <v>0</v>
      </c>
      <c r="I121" s="52">
        <f>IFERROR(VLOOKUP($A121, ワクチン一般接種!$A:$G, I$4, FALSE), 0)</f>
        <v>0</v>
      </c>
      <c r="J121" s="52">
        <f>IFERROR(VLOOKUP($A121, ワクチン一般接種!$A:$G, J$4, FALSE), 0)</f>
        <v>0</v>
      </c>
      <c r="K121" s="52">
        <f>IFERROR(VLOOKUP($A121, ワクチン一般接種!$A:$G, K$4, FALSE), 0)</f>
        <v>0</v>
      </c>
      <c r="L121" s="52">
        <f>IFERROR(VLOOKUP($A121, ワクチン一般接種!$A:$G, L$4, FALSE), 0)</f>
        <v>0</v>
      </c>
      <c r="M121" s="102">
        <f t="shared" si="5"/>
        <v>44412</v>
      </c>
      <c r="N121" s="53">
        <f t="shared" si="3"/>
        <v>0</v>
      </c>
      <c r="O121" s="53">
        <f t="shared" si="4"/>
        <v>0</v>
      </c>
    </row>
    <row r="122" spans="1:15" x14ac:dyDescent="0.55000000000000004">
      <c r="A122" s="82">
        <v>44413</v>
      </c>
      <c r="B122" s="51" t="str">
        <f>IFERROR(VLOOKUP($A122, ワクチン医療従事者等!$A:$J, $B$4, FALSE), TEXT(A122, "aaa"))</f>
        <v>木</v>
      </c>
      <c r="C122" s="51">
        <f>IFERROR(VLOOKUP($A122, ワクチン医療従事者等!$A:$J, $C$4, FALSE), 0)</f>
        <v>0</v>
      </c>
      <c r="D122" s="51">
        <f>IFERROR(VLOOKUP($A122, ワクチン医療従事者等!$A:$J, $D$4, FALSE), 0)</f>
        <v>0</v>
      </c>
      <c r="E122" s="51">
        <f>IFERROR(VLOOKUP($A122, ワクチン医療従事者等!$A:$J, $E$4, FALSE), 0)</f>
        <v>0</v>
      </c>
      <c r="F122" s="51">
        <f>IFERROR(VLOOKUP($A122, ワクチン医療従事者等!$A:$J, $F$4, FALSE), 0)</f>
        <v>0</v>
      </c>
      <c r="G122" s="51">
        <f>IFERROR(VLOOKUP($A122, ワクチン医療従事者等!$A:$J, $G$4, FALSE), 0)</f>
        <v>0</v>
      </c>
      <c r="H122" s="52">
        <f>IFERROR(VLOOKUP($A122, ワクチン一般接種!$A:$G, H$4, FALSE), 0)</f>
        <v>0</v>
      </c>
      <c r="I122" s="52">
        <f>IFERROR(VLOOKUP($A122, ワクチン一般接種!$A:$G, I$4, FALSE), 0)</f>
        <v>0</v>
      </c>
      <c r="J122" s="52">
        <f>IFERROR(VLOOKUP($A122, ワクチン一般接種!$A:$G, J$4, FALSE), 0)</f>
        <v>0</v>
      </c>
      <c r="K122" s="52">
        <f>IFERROR(VLOOKUP($A122, ワクチン一般接種!$A:$G, K$4, FALSE), 0)</f>
        <v>0</v>
      </c>
      <c r="L122" s="52">
        <f>IFERROR(VLOOKUP($A122, ワクチン一般接種!$A:$G, L$4, FALSE), 0)</f>
        <v>0</v>
      </c>
      <c r="M122" s="102">
        <f t="shared" si="5"/>
        <v>44413</v>
      </c>
      <c r="N122" s="53">
        <f t="shared" si="3"/>
        <v>0</v>
      </c>
      <c r="O122" s="53">
        <f t="shared" si="4"/>
        <v>0</v>
      </c>
    </row>
    <row r="123" spans="1:15" x14ac:dyDescent="0.55000000000000004">
      <c r="A123" s="82">
        <v>44414</v>
      </c>
      <c r="B123" s="51" t="str">
        <f>IFERROR(VLOOKUP($A123, ワクチン医療従事者等!$A:$J, $B$4, FALSE), TEXT(A123, "aaa"))</f>
        <v>金</v>
      </c>
      <c r="C123" s="51">
        <f>IFERROR(VLOOKUP($A123, ワクチン医療従事者等!$A:$J, $C$4, FALSE), 0)</f>
        <v>0</v>
      </c>
      <c r="D123" s="51">
        <f>IFERROR(VLOOKUP($A123, ワクチン医療従事者等!$A:$J, $D$4, FALSE), 0)</f>
        <v>0</v>
      </c>
      <c r="E123" s="51">
        <f>IFERROR(VLOOKUP($A123, ワクチン医療従事者等!$A:$J, $E$4, FALSE), 0)</f>
        <v>0</v>
      </c>
      <c r="F123" s="51">
        <f>IFERROR(VLOOKUP($A123, ワクチン医療従事者等!$A:$J, $F$4, FALSE), 0)</f>
        <v>0</v>
      </c>
      <c r="G123" s="51">
        <f>IFERROR(VLOOKUP($A123, ワクチン医療従事者等!$A:$J, $G$4, FALSE), 0)</f>
        <v>0</v>
      </c>
      <c r="H123" s="52">
        <f>IFERROR(VLOOKUP($A123, ワクチン一般接種!$A:$G, H$4, FALSE), 0)</f>
        <v>0</v>
      </c>
      <c r="I123" s="52">
        <f>IFERROR(VLOOKUP($A123, ワクチン一般接種!$A:$G, I$4, FALSE), 0)</f>
        <v>0</v>
      </c>
      <c r="J123" s="52">
        <f>IFERROR(VLOOKUP($A123, ワクチン一般接種!$A:$G, J$4, FALSE), 0)</f>
        <v>0</v>
      </c>
      <c r="K123" s="52">
        <f>IFERROR(VLOOKUP($A123, ワクチン一般接種!$A:$G, K$4, FALSE), 0)</f>
        <v>0</v>
      </c>
      <c r="L123" s="52">
        <f>IFERROR(VLOOKUP($A123, ワクチン一般接種!$A:$G, L$4, FALSE), 0)</f>
        <v>0</v>
      </c>
      <c r="M123" s="102">
        <f t="shared" si="5"/>
        <v>44414</v>
      </c>
      <c r="N123" s="53">
        <f t="shared" si="3"/>
        <v>0</v>
      </c>
      <c r="O123" s="53">
        <f t="shared" si="4"/>
        <v>0</v>
      </c>
    </row>
    <row r="124" spans="1:15" x14ac:dyDescent="0.55000000000000004">
      <c r="A124" s="82">
        <v>44415</v>
      </c>
      <c r="B124" s="51" t="str">
        <f>IFERROR(VLOOKUP($A124, ワクチン医療従事者等!$A:$J, $B$4, FALSE), TEXT(A124, "aaa"))</f>
        <v>土</v>
      </c>
      <c r="C124" s="51">
        <f>IFERROR(VLOOKUP($A124, ワクチン医療従事者等!$A:$J, $C$4, FALSE), 0)</f>
        <v>0</v>
      </c>
      <c r="D124" s="51">
        <f>IFERROR(VLOOKUP($A124, ワクチン医療従事者等!$A:$J, $D$4, FALSE), 0)</f>
        <v>0</v>
      </c>
      <c r="E124" s="51">
        <f>IFERROR(VLOOKUP($A124, ワクチン医療従事者等!$A:$J, $E$4, FALSE), 0)</f>
        <v>0</v>
      </c>
      <c r="F124" s="51">
        <f>IFERROR(VLOOKUP($A124, ワクチン医療従事者等!$A:$J, $F$4, FALSE), 0)</f>
        <v>0</v>
      </c>
      <c r="G124" s="51">
        <f>IFERROR(VLOOKUP($A124, ワクチン医療従事者等!$A:$J, $G$4, FALSE), 0)</f>
        <v>0</v>
      </c>
      <c r="H124" s="52">
        <f>IFERROR(VLOOKUP($A124, ワクチン一般接種!$A:$G, H$4, FALSE), 0)</f>
        <v>0</v>
      </c>
      <c r="I124" s="52">
        <f>IFERROR(VLOOKUP($A124, ワクチン一般接種!$A:$G, I$4, FALSE), 0)</f>
        <v>0</v>
      </c>
      <c r="J124" s="52">
        <f>IFERROR(VLOOKUP($A124, ワクチン一般接種!$A:$G, J$4, FALSE), 0)</f>
        <v>0</v>
      </c>
      <c r="K124" s="52">
        <f>IFERROR(VLOOKUP($A124, ワクチン一般接種!$A:$G, K$4, FALSE), 0)</f>
        <v>0</v>
      </c>
      <c r="L124" s="52">
        <f>IFERROR(VLOOKUP($A124, ワクチン一般接種!$A:$G, L$4, FALSE), 0)</f>
        <v>0</v>
      </c>
      <c r="M124" s="102">
        <f t="shared" si="5"/>
        <v>44415</v>
      </c>
      <c r="N124" s="53">
        <f t="shared" si="3"/>
        <v>0</v>
      </c>
      <c r="O124" s="53">
        <f t="shared" si="4"/>
        <v>0</v>
      </c>
    </row>
    <row r="125" spans="1:15" x14ac:dyDescent="0.55000000000000004">
      <c r="A125" s="82">
        <v>44416</v>
      </c>
      <c r="B125" s="51" t="str">
        <f>IFERROR(VLOOKUP($A125, ワクチン医療従事者等!$A:$J, $B$4, FALSE), TEXT(A125, "aaa"))</f>
        <v>日</v>
      </c>
      <c r="C125" s="51">
        <f>IFERROR(VLOOKUP($A125, ワクチン医療従事者等!$A:$J, $C$4, FALSE), 0)</f>
        <v>0</v>
      </c>
      <c r="D125" s="51">
        <f>IFERROR(VLOOKUP($A125, ワクチン医療従事者等!$A:$J, $D$4, FALSE), 0)</f>
        <v>0</v>
      </c>
      <c r="E125" s="51">
        <f>IFERROR(VLOOKUP($A125, ワクチン医療従事者等!$A:$J, $E$4, FALSE), 0)</f>
        <v>0</v>
      </c>
      <c r="F125" s="51">
        <f>IFERROR(VLOOKUP($A125, ワクチン医療従事者等!$A:$J, $F$4, FALSE), 0)</f>
        <v>0</v>
      </c>
      <c r="G125" s="51">
        <f>IFERROR(VLOOKUP($A125, ワクチン医療従事者等!$A:$J, $G$4, FALSE), 0)</f>
        <v>0</v>
      </c>
      <c r="H125" s="52">
        <f>IFERROR(VLOOKUP($A125, ワクチン一般接種!$A:$G, H$4, FALSE), 0)</f>
        <v>0</v>
      </c>
      <c r="I125" s="52">
        <f>IFERROR(VLOOKUP($A125, ワクチン一般接種!$A:$G, I$4, FALSE), 0)</f>
        <v>0</v>
      </c>
      <c r="J125" s="52">
        <f>IFERROR(VLOOKUP($A125, ワクチン一般接種!$A:$G, J$4, FALSE), 0)</f>
        <v>0</v>
      </c>
      <c r="K125" s="52">
        <f>IFERROR(VLOOKUP($A125, ワクチン一般接種!$A:$G, K$4, FALSE), 0)</f>
        <v>0</v>
      </c>
      <c r="L125" s="52">
        <f>IFERROR(VLOOKUP($A125, ワクチン一般接種!$A:$G, L$4, FALSE), 0)</f>
        <v>0</v>
      </c>
      <c r="M125" s="102">
        <f t="shared" si="5"/>
        <v>44416</v>
      </c>
      <c r="N125" s="53">
        <f t="shared" si="3"/>
        <v>0</v>
      </c>
      <c r="O125" s="53">
        <f t="shared" si="4"/>
        <v>0</v>
      </c>
    </row>
    <row r="126" spans="1:15" x14ac:dyDescent="0.55000000000000004">
      <c r="A126" s="82">
        <v>44417</v>
      </c>
      <c r="B126" s="51" t="str">
        <f>IFERROR(VLOOKUP($A126, ワクチン医療従事者等!$A:$J, $B$4, FALSE), TEXT(A126, "aaa"))</f>
        <v>月</v>
      </c>
      <c r="C126" s="51">
        <f>IFERROR(VLOOKUP($A126, ワクチン医療従事者等!$A:$J, $C$4, FALSE), 0)</f>
        <v>0</v>
      </c>
      <c r="D126" s="51">
        <f>IFERROR(VLOOKUP($A126, ワクチン医療従事者等!$A:$J, $D$4, FALSE), 0)</f>
        <v>0</v>
      </c>
      <c r="E126" s="51">
        <f>IFERROR(VLOOKUP($A126, ワクチン医療従事者等!$A:$J, $E$4, FALSE), 0)</f>
        <v>0</v>
      </c>
      <c r="F126" s="51">
        <f>IFERROR(VLOOKUP($A126, ワクチン医療従事者等!$A:$J, $F$4, FALSE), 0)</f>
        <v>0</v>
      </c>
      <c r="G126" s="51">
        <f>IFERROR(VLOOKUP($A126, ワクチン医療従事者等!$A:$J, $G$4, FALSE), 0)</f>
        <v>0</v>
      </c>
      <c r="H126" s="52">
        <f>IFERROR(VLOOKUP($A126, ワクチン一般接種!$A:$G, H$4, FALSE), 0)</f>
        <v>0</v>
      </c>
      <c r="I126" s="52">
        <f>IFERROR(VLOOKUP($A126, ワクチン一般接種!$A:$G, I$4, FALSE), 0)</f>
        <v>0</v>
      </c>
      <c r="J126" s="52">
        <f>IFERROR(VLOOKUP($A126, ワクチン一般接種!$A:$G, J$4, FALSE), 0)</f>
        <v>0</v>
      </c>
      <c r="K126" s="52">
        <f>IFERROR(VLOOKUP($A126, ワクチン一般接種!$A:$G, K$4, FALSE), 0)</f>
        <v>0</v>
      </c>
      <c r="L126" s="52">
        <f>IFERROR(VLOOKUP($A126, ワクチン一般接種!$A:$G, L$4, FALSE), 0)</f>
        <v>0</v>
      </c>
      <c r="M126" s="102">
        <f t="shared" si="5"/>
        <v>44417</v>
      </c>
      <c r="N126" s="53">
        <f t="shared" si="3"/>
        <v>0</v>
      </c>
      <c r="O126" s="53">
        <f t="shared" si="4"/>
        <v>0</v>
      </c>
    </row>
    <row r="127" spans="1:15" x14ac:dyDescent="0.55000000000000004">
      <c r="A127" s="82">
        <v>44418</v>
      </c>
      <c r="B127" s="51" t="str">
        <f>IFERROR(VLOOKUP($A127, ワクチン医療従事者等!$A:$J, $B$4, FALSE), TEXT(A127, "aaa"))</f>
        <v>火</v>
      </c>
      <c r="C127" s="51">
        <f>IFERROR(VLOOKUP($A127, ワクチン医療従事者等!$A:$J, $C$4, FALSE), 0)</f>
        <v>0</v>
      </c>
      <c r="D127" s="51">
        <f>IFERROR(VLOOKUP($A127, ワクチン医療従事者等!$A:$J, $D$4, FALSE), 0)</f>
        <v>0</v>
      </c>
      <c r="E127" s="51">
        <f>IFERROR(VLOOKUP($A127, ワクチン医療従事者等!$A:$J, $E$4, FALSE), 0)</f>
        <v>0</v>
      </c>
      <c r="F127" s="51">
        <f>IFERROR(VLOOKUP($A127, ワクチン医療従事者等!$A:$J, $F$4, FALSE), 0)</f>
        <v>0</v>
      </c>
      <c r="G127" s="51">
        <f>IFERROR(VLOOKUP($A127, ワクチン医療従事者等!$A:$J, $G$4, FALSE), 0)</f>
        <v>0</v>
      </c>
      <c r="H127" s="52">
        <f>IFERROR(VLOOKUP($A127, ワクチン一般接種!$A:$G, H$4, FALSE), 0)</f>
        <v>0</v>
      </c>
      <c r="I127" s="52">
        <f>IFERROR(VLOOKUP($A127, ワクチン一般接種!$A:$G, I$4, FALSE), 0)</f>
        <v>0</v>
      </c>
      <c r="J127" s="52">
        <f>IFERROR(VLOOKUP($A127, ワクチン一般接種!$A:$G, J$4, FALSE), 0)</f>
        <v>0</v>
      </c>
      <c r="K127" s="52">
        <f>IFERROR(VLOOKUP($A127, ワクチン一般接種!$A:$G, K$4, FALSE), 0)</f>
        <v>0</v>
      </c>
      <c r="L127" s="52">
        <f>IFERROR(VLOOKUP($A127, ワクチン一般接種!$A:$G, L$4, FALSE), 0)</f>
        <v>0</v>
      </c>
      <c r="M127" s="102">
        <f t="shared" si="5"/>
        <v>44418</v>
      </c>
      <c r="N127" s="53">
        <f t="shared" si="3"/>
        <v>0</v>
      </c>
      <c r="O127" s="53">
        <f t="shared" si="4"/>
        <v>0</v>
      </c>
    </row>
    <row r="128" spans="1:15" x14ac:dyDescent="0.55000000000000004">
      <c r="A128" s="82">
        <v>44419</v>
      </c>
      <c r="B128" s="51" t="str">
        <f>IFERROR(VLOOKUP($A128, ワクチン医療従事者等!$A:$J, $B$4, FALSE), TEXT(A128, "aaa"))</f>
        <v>水</v>
      </c>
      <c r="C128" s="51">
        <f>IFERROR(VLOOKUP($A128, ワクチン医療従事者等!$A:$J, $C$4, FALSE), 0)</f>
        <v>0</v>
      </c>
      <c r="D128" s="51">
        <f>IFERROR(VLOOKUP($A128, ワクチン医療従事者等!$A:$J, $D$4, FALSE), 0)</f>
        <v>0</v>
      </c>
      <c r="E128" s="51">
        <f>IFERROR(VLOOKUP($A128, ワクチン医療従事者等!$A:$J, $E$4, FALSE), 0)</f>
        <v>0</v>
      </c>
      <c r="F128" s="51">
        <f>IFERROR(VLOOKUP($A128, ワクチン医療従事者等!$A:$J, $F$4, FALSE), 0)</f>
        <v>0</v>
      </c>
      <c r="G128" s="51">
        <f>IFERROR(VLOOKUP($A128, ワクチン医療従事者等!$A:$J, $G$4, FALSE), 0)</f>
        <v>0</v>
      </c>
      <c r="H128" s="52">
        <f>IFERROR(VLOOKUP($A128, ワクチン一般接種!$A:$G, H$4, FALSE), 0)</f>
        <v>0</v>
      </c>
      <c r="I128" s="52">
        <f>IFERROR(VLOOKUP($A128, ワクチン一般接種!$A:$G, I$4, FALSE), 0)</f>
        <v>0</v>
      </c>
      <c r="J128" s="52">
        <f>IFERROR(VLOOKUP($A128, ワクチン一般接種!$A:$G, J$4, FALSE), 0)</f>
        <v>0</v>
      </c>
      <c r="K128" s="52">
        <f>IFERROR(VLOOKUP($A128, ワクチン一般接種!$A:$G, K$4, FALSE), 0)</f>
        <v>0</v>
      </c>
      <c r="L128" s="52">
        <f>IFERROR(VLOOKUP($A128, ワクチン一般接種!$A:$G, L$4, FALSE), 0)</f>
        <v>0</v>
      </c>
      <c r="M128" s="102">
        <f t="shared" si="5"/>
        <v>44419</v>
      </c>
      <c r="N128" s="53">
        <f t="shared" si="3"/>
        <v>0</v>
      </c>
      <c r="O128" s="53">
        <f t="shared" si="4"/>
        <v>0</v>
      </c>
    </row>
    <row r="129" spans="1:15" x14ac:dyDescent="0.55000000000000004">
      <c r="A129" s="82">
        <v>44420</v>
      </c>
      <c r="B129" s="51" t="str">
        <f>IFERROR(VLOOKUP($A129, ワクチン医療従事者等!$A:$J, $B$4, FALSE), TEXT(A129, "aaa"))</f>
        <v>木</v>
      </c>
      <c r="C129" s="51">
        <f>IFERROR(VLOOKUP($A129, ワクチン医療従事者等!$A:$J, $C$4, FALSE), 0)</f>
        <v>0</v>
      </c>
      <c r="D129" s="51">
        <f>IFERROR(VLOOKUP($A129, ワクチン医療従事者等!$A:$J, $D$4, FALSE), 0)</f>
        <v>0</v>
      </c>
      <c r="E129" s="51">
        <f>IFERROR(VLOOKUP($A129, ワクチン医療従事者等!$A:$J, $E$4, FALSE), 0)</f>
        <v>0</v>
      </c>
      <c r="F129" s="51">
        <f>IFERROR(VLOOKUP($A129, ワクチン医療従事者等!$A:$J, $F$4, FALSE), 0)</f>
        <v>0</v>
      </c>
      <c r="G129" s="51">
        <f>IFERROR(VLOOKUP($A129, ワクチン医療従事者等!$A:$J, $G$4, FALSE), 0)</f>
        <v>0</v>
      </c>
      <c r="H129" s="52">
        <f>IFERROR(VLOOKUP($A129, ワクチン一般接種!$A:$G, H$4, FALSE), 0)</f>
        <v>0</v>
      </c>
      <c r="I129" s="52">
        <f>IFERROR(VLOOKUP($A129, ワクチン一般接種!$A:$G, I$4, FALSE), 0)</f>
        <v>0</v>
      </c>
      <c r="J129" s="52">
        <f>IFERROR(VLOOKUP($A129, ワクチン一般接種!$A:$G, J$4, FALSE), 0)</f>
        <v>0</v>
      </c>
      <c r="K129" s="52">
        <f>IFERROR(VLOOKUP($A129, ワクチン一般接種!$A:$G, K$4, FALSE), 0)</f>
        <v>0</v>
      </c>
      <c r="L129" s="52">
        <f>IFERROR(VLOOKUP($A129, ワクチン一般接種!$A:$G, L$4, FALSE), 0)</f>
        <v>0</v>
      </c>
      <c r="M129" s="102">
        <f t="shared" si="5"/>
        <v>44420</v>
      </c>
      <c r="N129" s="53">
        <f t="shared" si="3"/>
        <v>0</v>
      </c>
      <c r="O129" s="53">
        <f t="shared" si="4"/>
        <v>0</v>
      </c>
    </row>
    <row r="130" spans="1:15" x14ac:dyDescent="0.55000000000000004">
      <c r="A130" s="82">
        <v>44421</v>
      </c>
      <c r="B130" s="51" t="str">
        <f>IFERROR(VLOOKUP($A130, ワクチン医療従事者等!$A:$J, $B$4, FALSE), TEXT(A130, "aaa"))</f>
        <v>金</v>
      </c>
      <c r="C130" s="51">
        <f>IFERROR(VLOOKUP($A130, ワクチン医療従事者等!$A:$J, $C$4, FALSE), 0)</f>
        <v>0</v>
      </c>
      <c r="D130" s="51">
        <f>IFERROR(VLOOKUP($A130, ワクチン医療従事者等!$A:$J, $D$4, FALSE), 0)</f>
        <v>0</v>
      </c>
      <c r="E130" s="51">
        <f>IFERROR(VLOOKUP($A130, ワクチン医療従事者等!$A:$J, $E$4, FALSE), 0)</f>
        <v>0</v>
      </c>
      <c r="F130" s="51">
        <f>IFERROR(VLOOKUP($A130, ワクチン医療従事者等!$A:$J, $F$4, FALSE), 0)</f>
        <v>0</v>
      </c>
      <c r="G130" s="51">
        <f>IFERROR(VLOOKUP($A130, ワクチン医療従事者等!$A:$J, $G$4, FALSE), 0)</f>
        <v>0</v>
      </c>
      <c r="H130" s="52">
        <f>IFERROR(VLOOKUP($A130, ワクチン一般接種!$A:$G, H$4, FALSE), 0)</f>
        <v>0</v>
      </c>
      <c r="I130" s="52">
        <f>IFERROR(VLOOKUP($A130, ワクチン一般接種!$A:$G, I$4, FALSE), 0)</f>
        <v>0</v>
      </c>
      <c r="J130" s="52">
        <f>IFERROR(VLOOKUP($A130, ワクチン一般接種!$A:$G, J$4, FALSE), 0)</f>
        <v>0</v>
      </c>
      <c r="K130" s="52">
        <f>IFERROR(VLOOKUP($A130, ワクチン一般接種!$A:$G, K$4, FALSE), 0)</f>
        <v>0</v>
      </c>
      <c r="L130" s="52">
        <f>IFERROR(VLOOKUP($A130, ワクチン一般接種!$A:$G, L$4, FALSE), 0)</f>
        <v>0</v>
      </c>
      <c r="M130" s="102">
        <f t="shared" si="5"/>
        <v>44421</v>
      </c>
      <c r="N130" s="53">
        <f t="shared" si="3"/>
        <v>0</v>
      </c>
      <c r="O130" s="53">
        <f t="shared" si="4"/>
        <v>0</v>
      </c>
    </row>
    <row r="131" spans="1:15" x14ac:dyDescent="0.55000000000000004">
      <c r="A131" s="82">
        <v>44422</v>
      </c>
      <c r="B131" s="51" t="str">
        <f>IFERROR(VLOOKUP($A131, ワクチン医療従事者等!$A:$J, $B$4, FALSE), TEXT(A131, "aaa"))</f>
        <v>土</v>
      </c>
      <c r="C131" s="51">
        <f>IFERROR(VLOOKUP($A131, ワクチン医療従事者等!$A:$J, $C$4, FALSE), 0)</f>
        <v>0</v>
      </c>
      <c r="D131" s="51">
        <f>IFERROR(VLOOKUP($A131, ワクチン医療従事者等!$A:$J, $D$4, FALSE), 0)</f>
        <v>0</v>
      </c>
      <c r="E131" s="51">
        <f>IFERROR(VLOOKUP($A131, ワクチン医療従事者等!$A:$J, $E$4, FALSE), 0)</f>
        <v>0</v>
      </c>
      <c r="F131" s="51">
        <f>IFERROR(VLOOKUP($A131, ワクチン医療従事者等!$A:$J, $F$4, FALSE), 0)</f>
        <v>0</v>
      </c>
      <c r="G131" s="51">
        <f>IFERROR(VLOOKUP($A131, ワクチン医療従事者等!$A:$J, $G$4, FALSE), 0)</f>
        <v>0</v>
      </c>
      <c r="H131" s="52">
        <f>IFERROR(VLOOKUP($A131, ワクチン一般接種!$A:$G, H$4, FALSE), 0)</f>
        <v>0</v>
      </c>
      <c r="I131" s="52">
        <f>IFERROR(VLOOKUP($A131, ワクチン一般接種!$A:$G, I$4, FALSE), 0)</f>
        <v>0</v>
      </c>
      <c r="J131" s="52">
        <f>IFERROR(VLOOKUP($A131, ワクチン一般接種!$A:$G, J$4, FALSE), 0)</f>
        <v>0</v>
      </c>
      <c r="K131" s="52">
        <f>IFERROR(VLOOKUP($A131, ワクチン一般接種!$A:$G, K$4, FALSE), 0)</f>
        <v>0</v>
      </c>
      <c r="L131" s="52">
        <f>IFERROR(VLOOKUP($A131, ワクチン一般接種!$A:$G, L$4, FALSE), 0)</f>
        <v>0</v>
      </c>
      <c r="M131" s="102">
        <f t="shared" si="5"/>
        <v>44422</v>
      </c>
      <c r="N131" s="53">
        <f t="shared" si="3"/>
        <v>0</v>
      </c>
      <c r="O131" s="53">
        <f t="shared" si="4"/>
        <v>0</v>
      </c>
    </row>
    <row r="132" spans="1:15" x14ac:dyDescent="0.55000000000000004">
      <c r="A132" s="82">
        <v>44423</v>
      </c>
      <c r="B132" s="51" t="str">
        <f>IFERROR(VLOOKUP($A132, ワクチン医療従事者等!$A:$J, $B$4, FALSE), TEXT(A132, "aaa"))</f>
        <v>日</v>
      </c>
      <c r="C132" s="51">
        <f>IFERROR(VLOOKUP($A132, ワクチン医療従事者等!$A:$J, $C$4, FALSE), 0)</f>
        <v>0</v>
      </c>
      <c r="D132" s="51">
        <f>IFERROR(VLOOKUP($A132, ワクチン医療従事者等!$A:$J, $D$4, FALSE), 0)</f>
        <v>0</v>
      </c>
      <c r="E132" s="51">
        <f>IFERROR(VLOOKUP($A132, ワクチン医療従事者等!$A:$J, $E$4, FALSE), 0)</f>
        <v>0</v>
      </c>
      <c r="F132" s="51">
        <f>IFERROR(VLOOKUP($A132, ワクチン医療従事者等!$A:$J, $F$4, FALSE), 0)</f>
        <v>0</v>
      </c>
      <c r="G132" s="51">
        <f>IFERROR(VLOOKUP($A132, ワクチン医療従事者等!$A:$J, $G$4, FALSE), 0)</f>
        <v>0</v>
      </c>
      <c r="H132" s="52">
        <f>IFERROR(VLOOKUP($A132, ワクチン一般接種!$A:$G, H$4, FALSE), 0)</f>
        <v>0</v>
      </c>
      <c r="I132" s="52">
        <f>IFERROR(VLOOKUP($A132, ワクチン一般接種!$A:$G, I$4, FALSE), 0)</f>
        <v>0</v>
      </c>
      <c r="J132" s="52">
        <f>IFERROR(VLOOKUP($A132, ワクチン一般接種!$A:$G, J$4, FALSE), 0)</f>
        <v>0</v>
      </c>
      <c r="K132" s="52">
        <f>IFERROR(VLOOKUP($A132, ワクチン一般接種!$A:$G, K$4, FALSE), 0)</f>
        <v>0</v>
      </c>
      <c r="L132" s="52">
        <f>IFERROR(VLOOKUP($A132, ワクチン一般接種!$A:$G, L$4, FALSE), 0)</f>
        <v>0</v>
      </c>
      <c r="M132" s="102">
        <f t="shared" si="5"/>
        <v>44423</v>
      </c>
      <c r="N132" s="53">
        <f t="shared" si="3"/>
        <v>0</v>
      </c>
      <c r="O132" s="53">
        <f t="shared" si="4"/>
        <v>0</v>
      </c>
    </row>
    <row r="133" spans="1:15" x14ac:dyDescent="0.55000000000000004">
      <c r="A133" s="82">
        <v>44424</v>
      </c>
      <c r="B133" s="51" t="str">
        <f>IFERROR(VLOOKUP($A133, ワクチン医療従事者等!$A:$J, $B$4, FALSE), TEXT(A133, "aaa"))</f>
        <v>月</v>
      </c>
      <c r="C133" s="51">
        <f>IFERROR(VLOOKUP($A133, ワクチン医療従事者等!$A:$J, $C$4, FALSE), 0)</f>
        <v>0</v>
      </c>
      <c r="D133" s="51">
        <f>IFERROR(VLOOKUP($A133, ワクチン医療従事者等!$A:$J, $D$4, FALSE), 0)</f>
        <v>0</v>
      </c>
      <c r="E133" s="51">
        <f>IFERROR(VLOOKUP($A133, ワクチン医療従事者等!$A:$J, $E$4, FALSE), 0)</f>
        <v>0</v>
      </c>
      <c r="F133" s="51">
        <f>IFERROR(VLOOKUP($A133, ワクチン医療従事者等!$A:$J, $F$4, FALSE), 0)</f>
        <v>0</v>
      </c>
      <c r="G133" s="51">
        <f>IFERROR(VLOOKUP($A133, ワクチン医療従事者等!$A:$J, $G$4, FALSE), 0)</f>
        <v>0</v>
      </c>
      <c r="H133" s="52">
        <f>IFERROR(VLOOKUP($A133, ワクチン一般接種!$A:$G, H$4, FALSE), 0)</f>
        <v>0</v>
      </c>
      <c r="I133" s="52">
        <f>IFERROR(VLOOKUP($A133, ワクチン一般接種!$A:$G, I$4, FALSE), 0)</f>
        <v>0</v>
      </c>
      <c r="J133" s="52">
        <f>IFERROR(VLOOKUP($A133, ワクチン一般接種!$A:$G, J$4, FALSE), 0)</f>
        <v>0</v>
      </c>
      <c r="K133" s="52">
        <f>IFERROR(VLOOKUP($A133, ワクチン一般接種!$A:$G, K$4, FALSE), 0)</f>
        <v>0</v>
      </c>
      <c r="L133" s="52">
        <f>IFERROR(VLOOKUP($A133, ワクチン一般接種!$A:$G, L$4, FALSE), 0)</f>
        <v>0</v>
      </c>
      <c r="M133" s="102">
        <f t="shared" si="5"/>
        <v>44424</v>
      </c>
      <c r="N133" s="53">
        <f t="shared" si="3"/>
        <v>0</v>
      </c>
      <c r="O133" s="53">
        <f t="shared" si="4"/>
        <v>0</v>
      </c>
    </row>
    <row r="134" spans="1:15" x14ac:dyDescent="0.55000000000000004">
      <c r="A134" s="82">
        <v>44425</v>
      </c>
      <c r="B134" s="51" t="str">
        <f>IFERROR(VLOOKUP($A134, ワクチン医療従事者等!$A:$J, $B$4, FALSE), TEXT(A134, "aaa"))</f>
        <v>火</v>
      </c>
      <c r="C134" s="51">
        <f>IFERROR(VLOOKUP($A134, ワクチン医療従事者等!$A:$J, $C$4, FALSE), 0)</f>
        <v>0</v>
      </c>
      <c r="D134" s="51">
        <f>IFERROR(VLOOKUP($A134, ワクチン医療従事者等!$A:$J, $D$4, FALSE), 0)</f>
        <v>0</v>
      </c>
      <c r="E134" s="51">
        <f>IFERROR(VLOOKUP($A134, ワクチン医療従事者等!$A:$J, $E$4, FALSE), 0)</f>
        <v>0</v>
      </c>
      <c r="F134" s="51">
        <f>IFERROR(VLOOKUP($A134, ワクチン医療従事者等!$A:$J, $F$4, FALSE), 0)</f>
        <v>0</v>
      </c>
      <c r="G134" s="51">
        <f>IFERROR(VLOOKUP($A134, ワクチン医療従事者等!$A:$J, $G$4, FALSE), 0)</f>
        <v>0</v>
      </c>
      <c r="H134" s="52">
        <f>IFERROR(VLOOKUP($A134, ワクチン一般接種!$A:$G, H$4, FALSE), 0)</f>
        <v>0</v>
      </c>
      <c r="I134" s="52">
        <f>IFERROR(VLOOKUP($A134, ワクチン一般接種!$A:$G, I$4, FALSE), 0)</f>
        <v>0</v>
      </c>
      <c r="J134" s="52">
        <f>IFERROR(VLOOKUP($A134, ワクチン一般接種!$A:$G, J$4, FALSE), 0)</f>
        <v>0</v>
      </c>
      <c r="K134" s="52">
        <f>IFERROR(VLOOKUP($A134, ワクチン一般接種!$A:$G, K$4, FALSE), 0)</f>
        <v>0</v>
      </c>
      <c r="L134" s="52">
        <f>IFERROR(VLOOKUP($A134, ワクチン一般接種!$A:$G, L$4, FALSE), 0)</f>
        <v>0</v>
      </c>
      <c r="M134" s="102">
        <f t="shared" si="5"/>
        <v>44425</v>
      </c>
      <c r="N134" s="53">
        <f t="shared" si="3"/>
        <v>0</v>
      </c>
      <c r="O134" s="53">
        <f t="shared" si="4"/>
        <v>0</v>
      </c>
    </row>
    <row r="135" spans="1:15" x14ac:dyDescent="0.55000000000000004">
      <c r="A135" s="82">
        <v>44426</v>
      </c>
      <c r="B135" s="51" t="str">
        <f>IFERROR(VLOOKUP($A135, ワクチン医療従事者等!$A:$J, $B$4, FALSE), TEXT(A135, "aaa"))</f>
        <v>水</v>
      </c>
      <c r="C135" s="51">
        <f>IFERROR(VLOOKUP($A135, ワクチン医療従事者等!$A:$J, $C$4, FALSE), 0)</f>
        <v>0</v>
      </c>
      <c r="D135" s="51">
        <f>IFERROR(VLOOKUP($A135, ワクチン医療従事者等!$A:$J, $D$4, FALSE), 0)</f>
        <v>0</v>
      </c>
      <c r="E135" s="51">
        <f>IFERROR(VLOOKUP($A135, ワクチン医療従事者等!$A:$J, $E$4, FALSE), 0)</f>
        <v>0</v>
      </c>
      <c r="F135" s="51">
        <f>IFERROR(VLOOKUP($A135, ワクチン医療従事者等!$A:$J, $F$4, FALSE), 0)</f>
        <v>0</v>
      </c>
      <c r="G135" s="51">
        <f>IFERROR(VLOOKUP($A135, ワクチン医療従事者等!$A:$J, $G$4, FALSE), 0)</f>
        <v>0</v>
      </c>
      <c r="H135" s="52">
        <f>IFERROR(VLOOKUP($A135, ワクチン一般接種!$A:$G, H$4, FALSE), 0)</f>
        <v>0</v>
      </c>
      <c r="I135" s="52">
        <f>IFERROR(VLOOKUP($A135, ワクチン一般接種!$A:$G, I$4, FALSE), 0)</f>
        <v>0</v>
      </c>
      <c r="J135" s="52">
        <f>IFERROR(VLOOKUP($A135, ワクチン一般接種!$A:$G, J$4, FALSE), 0)</f>
        <v>0</v>
      </c>
      <c r="K135" s="52">
        <f>IFERROR(VLOOKUP($A135, ワクチン一般接種!$A:$G, K$4, FALSE), 0)</f>
        <v>0</v>
      </c>
      <c r="L135" s="52">
        <f>IFERROR(VLOOKUP($A135, ワクチン一般接種!$A:$G, L$4, FALSE), 0)</f>
        <v>0</v>
      </c>
      <c r="M135" s="102">
        <f t="shared" si="5"/>
        <v>44426</v>
      </c>
      <c r="N135" s="53">
        <f t="shared" ref="N135:N198" si="6">IF($A135="", "", D135+E135+I135+J135)</f>
        <v>0</v>
      </c>
      <c r="O135" s="53">
        <f t="shared" ref="O135:O198" si="7">IF($A135="", "", F135+G135+K135+L135)</f>
        <v>0</v>
      </c>
    </row>
    <row r="136" spans="1:15" x14ac:dyDescent="0.55000000000000004">
      <c r="A136" s="82">
        <v>44427</v>
      </c>
      <c r="B136" s="51" t="str">
        <f>IFERROR(VLOOKUP($A136, ワクチン医療従事者等!$A:$J, $B$4, FALSE), TEXT(A136, "aaa"))</f>
        <v>木</v>
      </c>
      <c r="C136" s="51">
        <f>IFERROR(VLOOKUP($A136, ワクチン医療従事者等!$A:$J, $C$4, FALSE), 0)</f>
        <v>0</v>
      </c>
      <c r="D136" s="51">
        <f>IFERROR(VLOOKUP($A136, ワクチン医療従事者等!$A:$J, $D$4, FALSE), 0)</f>
        <v>0</v>
      </c>
      <c r="E136" s="51">
        <f>IFERROR(VLOOKUP($A136, ワクチン医療従事者等!$A:$J, $E$4, FALSE), 0)</f>
        <v>0</v>
      </c>
      <c r="F136" s="51">
        <f>IFERROR(VLOOKUP($A136, ワクチン医療従事者等!$A:$J, $F$4, FALSE), 0)</f>
        <v>0</v>
      </c>
      <c r="G136" s="51">
        <f>IFERROR(VLOOKUP($A136, ワクチン医療従事者等!$A:$J, $G$4, FALSE), 0)</f>
        <v>0</v>
      </c>
      <c r="H136" s="52">
        <f>IFERROR(VLOOKUP($A136, ワクチン一般接種!$A:$G, H$4, FALSE), 0)</f>
        <v>0</v>
      </c>
      <c r="I136" s="52">
        <f>IFERROR(VLOOKUP($A136, ワクチン一般接種!$A:$G, I$4, FALSE), 0)</f>
        <v>0</v>
      </c>
      <c r="J136" s="52">
        <f>IFERROR(VLOOKUP($A136, ワクチン一般接種!$A:$G, J$4, FALSE), 0)</f>
        <v>0</v>
      </c>
      <c r="K136" s="52">
        <f>IFERROR(VLOOKUP($A136, ワクチン一般接種!$A:$G, K$4, FALSE), 0)</f>
        <v>0</v>
      </c>
      <c r="L136" s="52">
        <f>IFERROR(VLOOKUP($A136, ワクチン一般接種!$A:$G, L$4, FALSE), 0)</f>
        <v>0</v>
      </c>
      <c r="M136" s="102">
        <f t="shared" ref="M136:M199" si="8">A136</f>
        <v>44427</v>
      </c>
      <c r="N136" s="53">
        <f t="shared" si="6"/>
        <v>0</v>
      </c>
      <c r="O136" s="53">
        <f t="shared" si="7"/>
        <v>0</v>
      </c>
    </row>
    <row r="137" spans="1:15" x14ac:dyDescent="0.55000000000000004">
      <c r="A137" s="82">
        <v>44428</v>
      </c>
      <c r="B137" s="51" t="str">
        <f>IFERROR(VLOOKUP($A137, ワクチン医療従事者等!$A:$J, $B$4, FALSE), TEXT(A137, "aaa"))</f>
        <v>金</v>
      </c>
      <c r="C137" s="51">
        <f>IFERROR(VLOOKUP($A137, ワクチン医療従事者等!$A:$J, $C$4, FALSE), 0)</f>
        <v>0</v>
      </c>
      <c r="D137" s="51">
        <f>IFERROR(VLOOKUP($A137, ワクチン医療従事者等!$A:$J, $D$4, FALSE), 0)</f>
        <v>0</v>
      </c>
      <c r="E137" s="51">
        <f>IFERROR(VLOOKUP($A137, ワクチン医療従事者等!$A:$J, $E$4, FALSE), 0)</f>
        <v>0</v>
      </c>
      <c r="F137" s="51">
        <f>IFERROR(VLOOKUP($A137, ワクチン医療従事者等!$A:$J, $F$4, FALSE), 0)</f>
        <v>0</v>
      </c>
      <c r="G137" s="51">
        <f>IFERROR(VLOOKUP($A137, ワクチン医療従事者等!$A:$J, $G$4, FALSE), 0)</f>
        <v>0</v>
      </c>
      <c r="H137" s="52">
        <f>IFERROR(VLOOKUP($A137, ワクチン一般接種!$A:$G, H$4, FALSE), 0)</f>
        <v>0</v>
      </c>
      <c r="I137" s="52">
        <f>IFERROR(VLOOKUP($A137, ワクチン一般接種!$A:$G, I$4, FALSE), 0)</f>
        <v>0</v>
      </c>
      <c r="J137" s="52">
        <f>IFERROR(VLOOKUP($A137, ワクチン一般接種!$A:$G, J$4, FALSE), 0)</f>
        <v>0</v>
      </c>
      <c r="K137" s="52">
        <f>IFERROR(VLOOKUP($A137, ワクチン一般接種!$A:$G, K$4, FALSE), 0)</f>
        <v>0</v>
      </c>
      <c r="L137" s="52">
        <f>IFERROR(VLOOKUP($A137, ワクチン一般接種!$A:$G, L$4, FALSE), 0)</f>
        <v>0</v>
      </c>
      <c r="M137" s="102">
        <f t="shared" si="8"/>
        <v>44428</v>
      </c>
      <c r="N137" s="53">
        <f t="shared" si="6"/>
        <v>0</v>
      </c>
      <c r="O137" s="53">
        <f t="shared" si="7"/>
        <v>0</v>
      </c>
    </row>
    <row r="138" spans="1:15" x14ac:dyDescent="0.55000000000000004">
      <c r="A138" s="82">
        <v>44429</v>
      </c>
      <c r="B138" s="51" t="str">
        <f>IFERROR(VLOOKUP($A138, ワクチン医療従事者等!$A:$J, $B$4, FALSE), TEXT(A138, "aaa"))</f>
        <v>土</v>
      </c>
      <c r="C138" s="51">
        <f>IFERROR(VLOOKUP($A138, ワクチン医療従事者等!$A:$J, $C$4, FALSE), 0)</f>
        <v>0</v>
      </c>
      <c r="D138" s="51">
        <f>IFERROR(VLOOKUP($A138, ワクチン医療従事者等!$A:$J, $D$4, FALSE), 0)</f>
        <v>0</v>
      </c>
      <c r="E138" s="51">
        <f>IFERROR(VLOOKUP($A138, ワクチン医療従事者等!$A:$J, $E$4, FALSE), 0)</f>
        <v>0</v>
      </c>
      <c r="F138" s="51">
        <f>IFERROR(VLOOKUP($A138, ワクチン医療従事者等!$A:$J, $F$4, FALSE), 0)</f>
        <v>0</v>
      </c>
      <c r="G138" s="51">
        <f>IFERROR(VLOOKUP($A138, ワクチン医療従事者等!$A:$J, $G$4, FALSE), 0)</f>
        <v>0</v>
      </c>
      <c r="H138" s="52">
        <f>IFERROR(VLOOKUP($A138, ワクチン一般接種!$A:$G, H$4, FALSE), 0)</f>
        <v>0</v>
      </c>
      <c r="I138" s="52">
        <f>IFERROR(VLOOKUP($A138, ワクチン一般接種!$A:$G, I$4, FALSE), 0)</f>
        <v>0</v>
      </c>
      <c r="J138" s="52">
        <f>IFERROR(VLOOKUP($A138, ワクチン一般接種!$A:$G, J$4, FALSE), 0)</f>
        <v>0</v>
      </c>
      <c r="K138" s="52">
        <f>IFERROR(VLOOKUP($A138, ワクチン一般接種!$A:$G, K$4, FALSE), 0)</f>
        <v>0</v>
      </c>
      <c r="L138" s="52">
        <f>IFERROR(VLOOKUP($A138, ワクチン一般接種!$A:$G, L$4, FALSE), 0)</f>
        <v>0</v>
      </c>
      <c r="M138" s="102">
        <f t="shared" si="8"/>
        <v>44429</v>
      </c>
      <c r="N138" s="53">
        <f t="shared" si="6"/>
        <v>0</v>
      </c>
      <c r="O138" s="53">
        <f t="shared" si="7"/>
        <v>0</v>
      </c>
    </row>
    <row r="139" spans="1:15" x14ac:dyDescent="0.55000000000000004">
      <c r="A139" s="82">
        <v>44430</v>
      </c>
      <c r="B139" s="51" t="str">
        <f>IFERROR(VLOOKUP($A139, ワクチン医療従事者等!$A:$J, $B$4, FALSE), TEXT(A139, "aaa"))</f>
        <v>日</v>
      </c>
      <c r="C139" s="51">
        <f>IFERROR(VLOOKUP($A139, ワクチン医療従事者等!$A:$J, $C$4, FALSE), 0)</f>
        <v>0</v>
      </c>
      <c r="D139" s="51">
        <f>IFERROR(VLOOKUP($A139, ワクチン医療従事者等!$A:$J, $D$4, FALSE), 0)</f>
        <v>0</v>
      </c>
      <c r="E139" s="51">
        <f>IFERROR(VLOOKUP($A139, ワクチン医療従事者等!$A:$J, $E$4, FALSE), 0)</f>
        <v>0</v>
      </c>
      <c r="F139" s="51">
        <f>IFERROR(VLOOKUP($A139, ワクチン医療従事者等!$A:$J, $F$4, FALSE), 0)</f>
        <v>0</v>
      </c>
      <c r="G139" s="51">
        <f>IFERROR(VLOOKUP($A139, ワクチン医療従事者等!$A:$J, $G$4, FALSE), 0)</f>
        <v>0</v>
      </c>
      <c r="H139" s="52">
        <f>IFERROR(VLOOKUP($A139, ワクチン一般接種!$A:$G, H$4, FALSE), 0)</f>
        <v>0</v>
      </c>
      <c r="I139" s="52">
        <f>IFERROR(VLOOKUP($A139, ワクチン一般接種!$A:$G, I$4, FALSE), 0)</f>
        <v>0</v>
      </c>
      <c r="J139" s="52">
        <f>IFERROR(VLOOKUP($A139, ワクチン一般接種!$A:$G, J$4, FALSE), 0)</f>
        <v>0</v>
      </c>
      <c r="K139" s="52">
        <f>IFERROR(VLOOKUP($A139, ワクチン一般接種!$A:$G, K$4, FALSE), 0)</f>
        <v>0</v>
      </c>
      <c r="L139" s="52">
        <f>IFERROR(VLOOKUP($A139, ワクチン一般接種!$A:$G, L$4, FALSE), 0)</f>
        <v>0</v>
      </c>
      <c r="M139" s="102">
        <f t="shared" si="8"/>
        <v>44430</v>
      </c>
      <c r="N139" s="53">
        <f t="shared" si="6"/>
        <v>0</v>
      </c>
      <c r="O139" s="53">
        <f t="shared" si="7"/>
        <v>0</v>
      </c>
    </row>
    <row r="140" spans="1:15" x14ac:dyDescent="0.55000000000000004">
      <c r="A140" s="82">
        <v>44431</v>
      </c>
      <c r="B140" s="51" t="str">
        <f>IFERROR(VLOOKUP($A140, ワクチン医療従事者等!$A:$J, $B$4, FALSE), TEXT(A140, "aaa"))</f>
        <v>月</v>
      </c>
      <c r="C140" s="51">
        <f>IFERROR(VLOOKUP($A140, ワクチン医療従事者等!$A:$J, $C$4, FALSE), 0)</f>
        <v>0</v>
      </c>
      <c r="D140" s="51">
        <f>IFERROR(VLOOKUP($A140, ワクチン医療従事者等!$A:$J, $D$4, FALSE), 0)</f>
        <v>0</v>
      </c>
      <c r="E140" s="51">
        <f>IFERROR(VLOOKUP($A140, ワクチン医療従事者等!$A:$J, $E$4, FALSE), 0)</f>
        <v>0</v>
      </c>
      <c r="F140" s="51">
        <f>IFERROR(VLOOKUP($A140, ワクチン医療従事者等!$A:$J, $F$4, FALSE), 0)</f>
        <v>0</v>
      </c>
      <c r="G140" s="51">
        <f>IFERROR(VLOOKUP($A140, ワクチン医療従事者等!$A:$J, $G$4, FALSE), 0)</f>
        <v>0</v>
      </c>
      <c r="H140" s="52">
        <f>IFERROR(VLOOKUP($A140, ワクチン一般接種!$A:$G, H$4, FALSE), 0)</f>
        <v>0</v>
      </c>
      <c r="I140" s="52">
        <f>IFERROR(VLOOKUP($A140, ワクチン一般接種!$A:$G, I$4, FALSE), 0)</f>
        <v>0</v>
      </c>
      <c r="J140" s="52">
        <f>IFERROR(VLOOKUP($A140, ワクチン一般接種!$A:$G, J$4, FALSE), 0)</f>
        <v>0</v>
      </c>
      <c r="K140" s="52">
        <f>IFERROR(VLOOKUP($A140, ワクチン一般接種!$A:$G, K$4, FALSE), 0)</f>
        <v>0</v>
      </c>
      <c r="L140" s="52">
        <f>IFERROR(VLOOKUP($A140, ワクチン一般接種!$A:$G, L$4, FALSE), 0)</f>
        <v>0</v>
      </c>
      <c r="M140" s="102">
        <f t="shared" si="8"/>
        <v>44431</v>
      </c>
      <c r="N140" s="53">
        <f t="shared" si="6"/>
        <v>0</v>
      </c>
      <c r="O140" s="53">
        <f t="shared" si="7"/>
        <v>0</v>
      </c>
    </row>
    <row r="141" spans="1:15" x14ac:dyDescent="0.55000000000000004">
      <c r="A141" s="82">
        <v>44432</v>
      </c>
      <c r="B141" s="51" t="str">
        <f>IFERROR(VLOOKUP($A141, ワクチン医療従事者等!$A:$J, $B$4, FALSE), TEXT(A141, "aaa"))</f>
        <v>火</v>
      </c>
      <c r="C141" s="51">
        <f>IFERROR(VLOOKUP($A141, ワクチン医療従事者等!$A:$J, $C$4, FALSE), 0)</f>
        <v>0</v>
      </c>
      <c r="D141" s="51">
        <f>IFERROR(VLOOKUP($A141, ワクチン医療従事者等!$A:$J, $D$4, FALSE), 0)</f>
        <v>0</v>
      </c>
      <c r="E141" s="51">
        <f>IFERROR(VLOOKUP($A141, ワクチン医療従事者等!$A:$J, $E$4, FALSE), 0)</f>
        <v>0</v>
      </c>
      <c r="F141" s="51">
        <f>IFERROR(VLOOKUP($A141, ワクチン医療従事者等!$A:$J, $F$4, FALSE), 0)</f>
        <v>0</v>
      </c>
      <c r="G141" s="51">
        <f>IFERROR(VLOOKUP($A141, ワクチン医療従事者等!$A:$J, $G$4, FALSE), 0)</f>
        <v>0</v>
      </c>
      <c r="H141" s="52">
        <f>IFERROR(VLOOKUP($A141, ワクチン一般接種!$A:$G, H$4, FALSE), 0)</f>
        <v>0</v>
      </c>
      <c r="I141" s="52">
        <f>IFERROR(VLOOKUP($A141, ワクチン一般接種!$A:$G, I$4, FALSE), 0)</f>
        <v>0</v>
      </c>
      <c r="J141" s="52">
        <f>IFERROR(VLOOKUP($A141, ワクチン一般接種!$A:$G, J$4, FALSE), 0)</f>
        <v>0</v>
      </c>
      <c r="K141" s="52">
        <f>IFERROR(VLOOKUP($A141, ワクチン一般接種!$A:$G, K$4, FALSE), 0)</f>
        <v>0</v>
      </c>
      <c r="L141" s="52">
        <f>IFERROR(VLOOKUP($A141, ワクチン一般接種!$A:$G, L$4, FALSE), 0)</f>
        <v>0</v>
      </c>
      <c r="M141" s="102">
        <f t="shared" si="8"/>
        <v>44432</v>
      </c>
      <c r="N141" s="53">
        <f t="shared" si="6"/>
        <v>0</v>
      </c>
      <c r="O141" s="53">
        <f t="shared" si="7"/>
        <v>0</v>
      </c>
    </row>
    <row r="142" spans="1:15" x14ac:dyDescent="0.55000000000000004">
      <c r="A142" s="82">
        <v>44433</v>
      </c>
      <c r="B142" s="51" t="str">
        <f>IFERROR(VLOOKUP($A142, ワクチン医療従事者等!$A:$J, $B$4, FALSE), TEXT(A142, "aaa"))</f>
        <v>水</v>
      </c>
      <c r="C142" s="51">
        <f>IFERROR(VLOOKUP($A142, ワクチン医療従事者等!$A:$J, $C$4, FALSE), 0)</f>
        <v>0</v>
      </c>
      <c r="D142" s="51">
        <f>IFERROR(VLOOKUP($A142, ワクチン医療従事者等!$A:$J, $D$4, FALSE), 0)</f>
        <v>0</v>
      </c>
      <c r="E142" s="51">
        <f>IFERROR(VLOOKUP($A142, ワクチン医療従事者等!$A:$J, $E$4, FALSE), 0)</f>
        <v>0</v>
      </c>
      <c r="F142" s="51">
        <f>IFERROR(VLOOKUP($A142, ワクチン医療従事者等!$A:$J, $F$4, FALSE), 0)</f>
        <v>0</v>
      </c>
      <c r="G142" s="51">
        <f>IFERROR(VLOOKUP($A142, ワクチン医療従事者等!$A:$J, $G$4, FALSE), 0)</f>
        <v>0</v>
      </c>
      <c r="H142" s="52">
        <f>IFERROR(VLOOKUP($A142, ワクチン一般接種!$A:$G, H$4, FALSE), 0)</f>
        <v>0</v>
      </c>
      <c r="I142" s="52">
        <f>IFERROR(VLOOKUP($A142, ワクチン一般接種!$A:$G, I$4, FALSE), 0)</f>
        <v>0</v>
      </c>
      <c r="J142" s="52">
        <f>IFERROR(VLOOKUP($A142, ワクチン一般接種!$A:$G, J$4, FALSE), 0)</f>
        <v>0</v>
      </c>
      <c r="K142" s="52">
        <f>IFERROR(VLOOKUP($A142, ワクチン一般接種!$A:$G, K$4, FALSE), 0)</f>
        <v>0</v>
      </c>
      <c r="L142" s="52">
        <f>IFERROR(VLOOKUP($A142, ワクチン一般接種!$A:$G, L$4, FALSE), 0)</f>
        <v>0</v>
      </c>
      <c r="M142" s="102">
        <f t="shared" si="8"/>
        <v>44433</v>
      </c>
      <c r="N142" s="53">
        <f t="shared" si="6"/>
        <v>0</v>
      </c>
      <c r="O142" s="53">
        <f t="shared" si="7"/>
        <v>0</v>
      </c>
    </row>
    <row r="143" spans="1:15" x14ac:dyDescent="0.55000000000000004">
      <c r="A143" s="82">
        <v>44434</v>
      </c>
      <c r="B143" s="51" t="str">
        <f>IFERROR(VLOOKUP($A143, ワクチン医療従事者等!$A:$J, $B$4, FALSE), TEXT(A143, "aaa"))</f>
        <v>木</v>
      </c>
      <c r="C143" s="51">
        <f>IFERROR(VLOOKUP($A143, ワクチン医療従事者等!$A:$J, $C$4, FALSE), 0)</f>
        <v>0</v>
      </c>
      <c r="D143" s="51">
        <f>IFERROR(VLOOKUP($A143, ワクチン医療従事者等!$A:$J, $D$4, FALSE), 0)</f>
        <v>0</v>
      </c>
      <c r="E143" s="51">
        <f>IFERROR(VLOOKUP($A143, ワクチン医療従事者等!$A:$J, $E$4, FALSE), 0)</f>
        <v>0</v>
      </c>
      <c r="F143" s="51">
        <f>IFERROR(VLOOKUP($A143, ワクチン医療従事者等!$A:$J, $F$4, FALSE), 0)</f>
        <v>0</v>
      </c>
      <c r="G143" s="51">
        <f>IFERROR(VLOOKUP($A143, ワクチン医療従事者等!$A:$J, $G$4, FALSE), 0)</f>
        <v>0</v>
      </c>
      <c r="H143" s="52">
        <f>IFERROR(VLOOKUP($A143, ワクチン一般接種!$A:$G, H$4, FALSE), 0)</f>
        <v>0</v>
      </c>
      <c r="I143" s="52">
        <f>IFERROR(VLOOKUP($A143, ワクチン一般接種!$A:$G, I$4, FALSE), 0)</f>
        <v>0</v>
      </c>
      <c r="J143" s="52">
        <f>IFERROR(VLOOKUP($A143, ワクチン一般接種!$A:$G, J$4, FALSE), 0)</f>
        <v>0</v>
      </c>
      <c r="K143" s="52">
        <f>IFERROR(VLOOKUP($A143, ワクチン一般接種!$A:$G, K$4, FALSE), 0)</f>
        <v>0</v>
      </c>
      <c r="L143" s="52">
        <f>IFERROR(VLOOKUP($A143, ワクチン一般接種!$A:$G, L$4, FALSE), 0)</f>
        <v>0</v>
      </c>
      <c r="M143" s="102">
        <f t="shared" si="8"/>
        <v>44434</v>
      </c>
      <c r="N143" s="53">
        <f t="shared" si="6"/>
        <v>0</v>
      </c>
      <c r="O143" s="53">
        <f t="shared" si="7"/>
        <v>0</v>
      </c>
    </row>
    <row r="144" spans="1:15" x14ac:dyDescent="0.55000000000000004">
      <c r="A144" s="82">
        <v>44435</v>
      </c>
      <c r="B144" s="51" t="str">
        <f>IFERROR(VLOOKUP($A144, ワクチン医療従事者等!$A:$J, $B$4, FALSE), TEXT(A144, "aaa"))</f>
        <v>金</v>
      </c>
      <c r="C144" s="51">
        <f>IFERROR(VLOOKUP($A144, ワクチン医療従事者等!$A:$J, $C$4, FALSE), 0)</f>
        <v>0</v>
      </c>
      <c r="D144" s="51">
        <f>IFERROR(VLOOKUP($A144, ワクチン医療従事者等!$A:$J, $D$4, FALSE), 0)</f>
        <v>0</v>
      </c>
      <c r="E144" s="51">
        <f>IFERROR(VLOOKUP($A144, ワクチン医療従事者等!$A:$J, $E$4, FALSE), 0)</f>
        <v>0</v>
      </c>
      <c r="F144" s="51">
        <f>IFERROR(VLOOKUP($A144, ワクチン医療従事者等!$A:$J, $F$4, FALSE), 0)</f>
        <v>0</v>
      </c>
      <c r="G144" s="51">
        <f>IFERROR(VLOOKUP($A144, ワクチン医療従事者等!$A:$J, $G$4, FALSE), 0)</f>
        <v>0</v>
      </c>
      <c r="H144" s="52">
        <f>IFERROR(VLOOKUP($A144, ワクチン一般接種!$A:$G, H$4, FALSE), 0)</f>
        <v>0</v>
      </c>
      <c r="I144" s="52">
        <f>IFERROR(VLOOKUP($A144, ワクチン一般接種!$A:$G, I$4, FALSE), 0)</f>
        <v>0</v>
      </c>
      <c r="J144" s="52">
        <f>IFERROR(VLOOKUP($A144, ワクチン一般接種!$A:$G, J$4, FALSE), 0)</f>
        <v>0</v>
      </c>
      <c r="K144" s="52">
        <f>IFERROR(VLOOKUP($A144, ワクチン一般接種!$A:$G, K$4, FALSE), 0)</f>
        <v>0</v>
      </c>
      <c r="L144" s="52">
        <f>IFERROR(VLOOKUP($A144, ワクチン一般接種!$A:$G, L$4, FALSE), 0)</f>
        <v>0</v>
      </c>
      <c r="M144" s="102">
        <f t="shared" si="8"/>
        <v>44435</v>
      </c>
      <c r="N144" s="53">
        <f t="shared" si="6"/>
        <v>0</v>
      </c>
      <c r="O144" s="53">
        <f t="shared" si="7"/>
        <v>0</v>
      </c>
    </row>
    <row r="145" spans="1:15" x14ac:dyDescent="0.55000000000000004">
      <c r="A145" s="82">
        <v>44436</v>
      </c>
      <c r="B145" s="51" t="str">
        <f>IFERROR(VLOOKUP($A145, ワクチン医療従事者等!$A:$J, $B$4, FALSE), TEXT(A145, "aaa"))</f>
        <v>土</v>
      </c>
      <c r="C145" s="51">
        <f>IFERROR(VLOOKUP($A145, ワクチン医療従事者等!$A:$J, $C$4, FALSE), 0)</f>
        <v>0</v>
      </c>
      <c r="D145" s="51">
        <f>IFERROR(VLOOKUP($A145, ワクチン医療従事者等!$A:$J, $D$4, FALSE), 0)</f>
        <v>0</v>
      </c>
      <c r="E145" s="51">
        <f>IFERROR(VLOOKUP($A145, ワクチン医療従事者等!$A:$J, $E$4, FALSE), 0)</f>
        <v>0</v>
      </c>
      <c r="F145" s="51">
        <f>IFERROR(VLOOKUP($A145, ワクチン医療従事者等!$A:$J, $F$4, FALSE), 0)</f>
        <v>0</v>
      </c>
      <c r="G145" s="51">
        <f>IFERROR(VLOOKUP($A145, ワクチン医療従事者等!$A:$J, $G$4, FALSE), 0)</f>
        <v>0</v>
      </c>
      <c r="H145" s="52">
        <f>IFERROR(VLOOKUP($A145, ワクチン一般接種!$A:$G, H$4, FALSE), 0)</f>
        <v>0</v>
      </c>
      <c r="I145" s="52">
        <f>IFERROR(VLOOKUP($A145, ワクチン一般接種!$A:$G, I$4, FALSE), 0)</f>
        <v>0</v>
      </c>
      <c r="J145" s="52">
        <f>IFERROR(VLOOKUP($A145, ワクチン一般接種!$A:$G, J$4, FALSE), 0)</f>
        <v>0</v>
      </c>
      <c r="K145" s="52">
        <f>IFERROR(VLOOKUP($A145, ワクチン一般接種!$A:$G, K$4, FALSE), 0)</f>
        <v>0</v>
      </c>
      <c r="L145" s="52">
        <f>IFERROR(VLOOKUP($A145, ワクチン一般接種!$A:$G, L$4, FALSE), 0)</f>
        <v>0</v>
      </c>
      <c r="M145" s="102">
        <f t="shared" si="8"/>
        <v>44436</v>
      </c>
      <c r="N145" s="53">
        <f t="shared" si="6"/>
        <v>0</v>
      </c>
      <c r="O145" s="53">
        <f t="shared" si="7"/>
        <v>0</v>
      </c>
    </row>
    <row r="146" spans="1:15" x14ac:dyDescent="0.55000000000000004">
      <c r="A146" s="82">
        <v>44437</v>
      </c>
      <c r="B146" s="51" t="str">
        <f>IFERROR(VLOOKUP($A146, ワクチン医療従事者等!$A:$J, $B$4, FALSE), TEXT(A146, "aaa"))</f>
        <v>日</v>
      </c>
      <c r="C146" s="51">
        <f>IFERROR(VLOOKUP($A146, ワクチン医療従事者等!$A:$J, $C$4, FALSE), 0)</f>
        <v>0</v>
      </c>
      <c r="D146" s="51">
        <f>IFERROR(VLOOKUP($A146, ワクチン医療従事者等!$A:$J, $D$4, FALSE), 0)</f>
        <v>0</v>
      </c>
      <c r="E146" s="51">
        <f>IFERROR(VLOOKUP($A146, ワクチン医療従事者等!$A:$J, $E$4, FALSE), 0)</f>
        <v>0</v>
      </c>
      <c r="F146" s="51">
        <f>IFERROR(VLOOKUP($A146, ワクチン医療従事者等!$A:$J, $F$4, FALSE), 0)</f>
        <v>0</v>
      </c>
      <c r="G146" s="51">
        <f>IFERROR(VLOOKUP($A146, ワクチン医療従事者等!$A:$J, $G$4, FALSE), 0)</f>
        <v>0</v>
      </c>
      <c r="H146" s="52">
        <f>IFERROR(VLOOKUP($A146, ワクチン一般接種!$A:$G, H$4, FALSE), 0)</f>
        <v>0</v>
      </c>
      <c r="I146" s="52">
        <f>IFERROR(VLOOKUP($A146, ワクチン一般接種!$A:$G, I$4, FALSE), 0)</f>
        <v>0</v>
      </c>
      <c r="J146" s="52">
        <f>IFERROR(VLOOKUP($A146, ワクチン一般接種!$A:$G, J$4, FALSE), 0)</f>
        <v>0</v>
      </c>
      <c r="K146" s="52">
        <f>IFERROR(VLOOKUP($A146, ワクチン一般接種!$A:$G, K$4, FALSE), 0)</f>
        <v>0</v>
      </c>
      <c r="L146" s="52">
        <f>IFERROR(VLOOKUP($A146, ワクチン一般接種!$A:$G, L$4, FALSE), 0)</f>
        <v>0</v>
      </c>
      <c r="M146" s="102">
        <f t="shared" si="8"/>
        <v>44437</v>
      </c>
      <c r="N146" s="53">
        <f t="shared" si="6"/>
        <v>0</v>
      </c>
      <c r="O146" s="53">
        <f t="shared" si="7"/>
        <v>0</v>
      </c>
    </row>
    <row r="147" spans="1:15" x14ac:dyDescent="0.55000000000000004">
      <c r="A147" s="82">
        <v>44438</v>
      </c>
      <c r="B147" s="51" t="str">
        <f>IFERROR(VLOOKUP($A147, ワクチン医療従事者等!$A:$J, $B$4, FALSE), TEXT(A147, "aaa"))</f>
        <v>月</v>
      </c>
      <c r="C147" s="51">
        <f>IFERROR(VLOOKUP($A147, ワクチン医療従事者等!$A:$J, $C$4, FALSE), 0)</f>
        <v>0</v>
      </c>
      <c r="D147" s="51">
        <f>IFERROR(VLOOKUP($A147, ワクチン医療従事者等!$A:$J, $D$4, FALSE), 0)</f>
        <v>0</v>
      </c>
      <c r="E147" s="51">
        <f>IFERROR(VLOOKUP($A147, ワクチン医療従事者等!$A:$J, $E$4, FALSE), 0)</f>
        <v>0</v>
      </c>
      <c r="F147" s="51">
        <f>IFERROR(VLOOKUP($A147, ワクチン医療従事者等!$A:$J, $F$4, FALSE), 0)</f>
        <v>0</v>
      </c>
      <c r="G147" s="51">
        <f>IFERROR(VLOOKUP($A147, ワクチン医療従事者等!$A:$J, $G$4, FALSE), 0)</f>
        <v>0</v>
      </c>
      <c r="H147" s="52">
        <f>IFERROR(VLOOKUP($A147, ワクチン一般接種!$A:$G, H$4, FALSE), 0)</f>
        <v>0</v>
      </c>
      <c r="I147" s="52">
        <f>IFERROR(VLOOKUP($A147, ワクチン一般接種!$A:$G, I$4, FALSE), 0)</f>
        <v>0</v>
      </c>
      <c r="J147" s="52">
        <f>IFERROR(VLOOKUP($A147, ワクチン一般接種!$A:$G, J$4, FALSE), 0)</f>
        <v>0</v>
      </c>
      <c r="K147" s="52">
        <f>IFERROR(VLOOKUP($A147, ワクチン一般接種!$A:$G, K$4, FALSE), 0)</f>
        <v>0</v>
      </c>
      <c r="L147" s="52">
        <f>IFERROR(VLOOKUP($A147, ワクチン一般接種!$A:$G, L$4, FALSE), 0)</f>
        <v>0</v>
      </c>
      <c r="M147" s="102">
        <f t="shared" si="8"/>
        <v>44438</v>
      </c>
      <c r="N147" s="53">
        <f t="shared" si="6"/>
        <v>0</v>
      </c>
      <c r="O147" s="53">
        <f t="shared" si="7"/>
        <v>0</v>
      </c>
    </row>
    <row r="148" spans="1:15" x14ac:dyDescent="0.55000000000000004">
      <c r="A148" s="82">
        <v>44439</v>
      </c>
      <c r="B148" s="51" t="str">
        <f>IFERROR(VLOOKUP($A148, ワクチン医療従事者等!$A:$J, $B$4, FALSE), TEXT(A148, "aaa"))</f>
        <v>火</v>
      </c>
      <c r="C148" s="51">
        <f>IFERROR(VLOOKUP($A148, ワクチン医療従事者等!$A:$J, $C$4, FALSE), 0)</f>
        <v>0</v>
      </c>
      <c r="D148" s="51">
        <f>IFERROR(VLOOKUP($A148, ワクチン医療従事者等!$A:$J, $D$4, FALSE), 0)</f>
        <v>0</v>
      </c>
      <c r="E148" s="51">
        <f>IFERROR(VLOOKUP($A148, ワクチン医療従事者等!$A:$J, $E$4, FALSE), 0)</f>
        <v>0</v>
      </c>
      <c r="F148" s="51">
        <f>IFERROR(VLOOKUP($A148, ワクチン医療従事者等!$A:$J, $F$4, FALSE), 0)</f>
        <v>0</v>
      </c>
      <c r="G148" s="51">
        <f>IFERROR(VLOOKUP($A148, ワクチン医療従事者等!$A:$J, $G$4, FALSE), 0)</f>
        <v>0</v>
      </c>
      <c r="H148" s="52">
        <f>IFERROR(VLOOKUP($A148, ワクチン一般接種!$A:$G, H$4, FALSE), 0)</f>
        <v>0</v>
      </c>
      <c r="I148" s="52">
        <f>IFERROR(VLOOKUP($A148, ワクチン一般接種!$A:$G, I$4, FALSE), 0)</f>
        <v>0</v>
      </c>
      <c r="J148" s="52">
        <f>IFERROR(VLOOKUP($A148, ワクチン一般接種!$A:$G, J$4, FALSE), 0)</f>
        <v>0</v>
      </c>
      <c r="K148" s="52">
        <f>IFERROR(VLOOKUP($A148, ワクチン一般接種!$A:$G, K$4, FALSE), 0)</f>
        <v>0</v>
      </c>
      <c r="L148" s="52">
        <f>IFERROR(VLOOKUP($A148, ワクチン一般接種!$A:$G, L$4, FALSE), 0)</f>
        <v>0</v>
      </c>
      <c r="M148" s="102">
        <f t="shared" si="8"/>
        <v>44439</v>
      </c>
      <c r="N148" s="53">
        <f t="shared" si="6"/>
        <v>0</v>
      </c>
      <c r="O148" s="53">
        <f t="shared" si="7"/>
        <v>0</v>
      </c>
    </row>
    <row r="149" spans="1:15" x14ac:dyDescent="0.55000000000000004">
      <c r="A149" s="82">
        <v>44440</v>
      </c>
      <c r="B149" s="51" t="str">
        <f>IFERROR(VLOOKUP($A149, ワクチン医療従事者等!$A:$J, $B$4, FALSE), TEXT(A149, "aaa"))</f>
        <v>水</v>
      </c>
      <c r="C149" s="51">
        <f>IFERROR(VLOOKUP($A149, ワクチン医療従事者等!$A:$J, $C$4, FALSE), 0)</f>
        <v>0</v>
      </c>
      <c r="D149" s="51">
        <f>IFERROR(VLOOKUP($A149, ワクチン医療従事者等!$A:$J, $D$4, FALSE), 0)</f>
        <v>0</v>
      </c>
      <c r="E149" s="51">
        <f>IFERROR(VLOOKUP($A149, ワクチン医療従事者等!$A:$J, $E$4, FALSE), 0)</f>
        <v>0</v>
      </c>
      <c r="F149" s="51">
        <f>IFERROR(VLOOKUP($A149, ワクチン医療従事者等!$A:$J, $F$4, FALSE), 0)</f>
        <v>0</v>
      </c>
      <c r="G149" s="51">
        <f>IFERROR(VLOOKUP($A149, ワクチン医療従事者等!$A:$J, $G$4, FALSE), 0)</f>
        <v>0</v>
      </c>
      <c r="H149" s="52">
        <f>IFERROR(VLOOKUP($A149, ワクチン一般接種!$A:$G, H$4, FALSE), 0)</f>
        <v>0</v>
      </c>
      <c r="I149" s="52">
        <f>IFERROR(VLOOKUP($A149, ワクチン一般接種!$A:$G, I$4, FALSE), 0)</f>
        <v>0</v>
      </c>
      <c r="J149" s="52">
        <f>IFERROR(VLOOKUP($A149, ワクチン一般接種!$A:$G, J$4, FALSE), 0)</f>
        <v>0</v>
      </c>
      <c r="K149" s="52">
        <f>IFERROR(VLOOKUP($A149, ワクチン一般接種!$A:$G, K$4, FALSE), 0)</f>
        <v>0</v>
      </c>
      <c r="L149" s="52">
        <f>IFERROR(VLOOKUP($A149, ワクチン一般接種!$A:$G, L$4, FALSE), 0)</f>
        <v>0</v>
      </c>
      <c r="M149" s="102">
        <f t="shared" si="8"/>
        <v>44440</v>
      </c>
      <c r="N149" s="53">
        <f t="shared" si="6"/>
        <v>0</v>
      </c>
      <c r="O149" s="53">
        <f t="shared" si="7"/>
        <v>0</v>
      </c>
    </row>
    <row r="150" spans="1:15" x14ac:dyDescent="0.55000000000000004">
      <c r="A150" s="82">
        <v>44441</v>
      </c>
      <c r="B150" s="51" t="str">
        <f>IFERROR(VLOOKUP($A150, ワクチン医療従事者等!$A:$J, $B$4, FALSE), TEXT(A150, "aaa"))</f>
        <v>木</v>
      </c>
      <c r="C150" s="51">
        <f>IFERROR(VLOOKUP($A150, ワクチン医療従事者等!$A:$J, $C$4, FALSE), 0)</f>
        <v>0</v>
      </c>
      <c r="D150" s="51">
        <f>IFERROR(VLOOKUP($A150, ワクチン医療従事者等!$A:$J, $D$4, FALSE), 0)</f>
        <v>0</v>
      </c>
      <c r="E150" s="51">
        <f>IFERROR(VLOOKUP($A150, ワクチン医療従事者等!$A:$J, $E$4, FALSE), 0)</f>
        <v>0</v>
      </c>
      <c r="F150" s="51">
        <f>IFERROR(VLOOKUP($A150, ワクチン医療従事者等!$A:$J, $F$4, FALSE), 0)</f>
        <v>0</v>
      </c>
      <c r="G150" s="51">
        <f>IFERROR(VLOOKUP($A150, ワクチン医療従事者等!$A:$J, $G$4, FALSE), 0)</f>
        <v>0</v>
      </c>
      <c r="H150" s="52">
        <f>IFERROR(VLOOKUP($A150, ワクチン一般接種!$A:$G, H$4, FALSE), 0)</f>
        <v>0</v>
      </c>
      <c r="I150" s="52">
        <f>IFERROR(VLOOKUP($A150, ワクチン一般接種!$A:$G, I$4, FALSE), 0)</f>
        <v>0</v>
      </c>
      <c r="J150" s="52">
        <f>IFERROR(VLOOKUP($A150, ワクチン一般接種!$A:$G, J$4, FALSE), 0)</f>
        <v>0</v>
      </c>
      <c r="K150" s="52">
        <f>IFERROR(VLOOKUP($A150, ワクチン一般接種!$A:$G, K$4, FALSE), 0)</f>
        <v>0</v>
      </c>
      <c r="L150" s="52">
        <f>IFERROR(VLOOKUP($A150, ワクチン一般接種!$A:$G, L$4, FALSE), 0)</f>
        <v>0</v>
      </c>
      <c r="M150" s="102">
        <f t="shared" si="8"/>
        <v>44441</v>
      </c>
      <c r="N150" s="53">
        <f t="shared" si="6"/>
        <v>0</v>
      </c>
      <c r="O150" s="53">
        <f t="shared" si="7"/>
        <v>0</v>
      </c>
    </row>
    <row r="151" spans="1:15" x14ac:dyDescent="0.55000000000000004">
      <c r="A151" s="82">
        <v>44442</v>
      </c>
      <c r="B151" s="51" t="str">
        <f>IFERROR(VLOOKUP($A151, ワクチン医療従事者等!$A:$J, $B$4, FALSE), TEXT(A151, "aaa"))</f>
        <v>金</v>
      </c>
      <c r="C151" s="51">
        <f>IFERROR(VLOOKUP($A151, ワクチン医療従事者等!$A:$J, $C$4, FALSE), 0)</f>
        <v>0</v>
      </c>
      <c r="D151" s="51">
        <f>IFERROR(VLOOKUP($A151, ワクチン医療従事者等!$A:$J, $D$4, FALSE), 0)</f>
        <v>0</v>
      </c>
      <c r="E151" s="51">
        <f>IFERROR(VLOOKUP($A151, ワクチン医療従事者等!$A:$J, $E$4, FALSE), 0)</f>
        <v>0</v>
      </c>
      <c r="F151" s="51">
        <f>IFERROR(VLOOKUP($A151, ワクチン医療従事者等!$A:$J, $F$4, FALSE), 0)</f>
        <v>0</v>
      </c>
      <c r="G151" s="51">
        <f>IFERROR(VLOOKUP($A151, ワクチン医療従事者等!$A:$J, $G$4, FALSE), 0)</f>
        <v>0</v>
      </c>
      <c r="H151" s="52">
        <f>IFERROR(VLOOKUP($A151, ワクチン一般接種!$A:$G, H$4, FALSE), 0)</f>
        <v>0</v>
      </c>
      <c r="I151" s="52">
        <f>IFERROR(VLOOKUP($A151, ワクチン一般接種!$A:$G, I$4, FALSE), 0)</f>
        <v>0</v>
      </c>
      <c r="J151" s="52">
        <f>IFERROR(VLOOKUP($A151, ワクチン一般接種!$A:$G, J$4, FALSE), 0)</f>
        <v>0</v>
      </c>
      <c r="K151" s="52">
        <f>IFERROR(VLOOKUP($A151, ワクチン一般接種!$A:$G, K$4, FALSE), 0)</f>
        <v>0</v>
      </c>
      <c r="L151" s="52">
        <f>IFERROR(VLOOKUP($A151, ワクチン一般接種!$A:$G, L$4, FALSE), 0)</f>
        <v>0</v>
      </c>
      <c r="M151" s="102">
        <f t="shared" si="8"/>
        <v>44442</v>
      </c>
      <c r="N151" s="53">
        <f t="shared" si="6"/>
        <v>0</v>
      </c>
      <c r="O151" s="53">
        <f t="shared" si="7"/>
        <v>0</v>
      </c>
    </row>
    <row r="152" spans="1:15" x14ac:dyDescent="0.55000000000000004">
      <c r="A152" s="82">
        <v>44443</v>
      </c>
      <c r="B152" s="51" t="str">
        <f>IFERROR(VLOOKUP($A152, ワクチン医療従事者等!$A:$J, $B$4, FALSE), TEXT(A152, "aaa"))</f>
        <v>土</v>
      </c>
      <c r="C152" s="51">
        <f>IFERROR(VLOOKUP($A152, ワクチン医療従事者等!$A:$J, $C$4, FALSE), 0)</f>
        <v>0</v>
      </c>
      <c r="D152" s="51">
        <f>IFERROR(VLOOKUP($A152, ワクチン医療従事者等!$A:$J, $D$4, FALSE), 0)</f>
        <v>0</v>
      </c>
      <c r="E152" s="51">
        <f>IFERROR(VLOOKUP($A152, ワクチン医療従事者等!$A:$J, $E$4, FALSE), 0)</f>
        <v>0</v>
      </c>
      <c r="F152" s="51">
        <f>IFERROR(VLOOKUP($A152, ワクチン医療従事者等!$A:$J, $F$4, FALSE), 0)</f>
        <v>0</v>
      </c>
      <c r="G152" s="51">
        <f>IFERROR(VLOOKUP($A152, ワクチン医療従事者等!$A:$J, $G$4, FALSE), 0)</f>
        <v>0</v>
      </c>
      <c r="H152" s="52">
        <f>IFERROR(VLOOKUP($A152, ワクチン一般接種!$A:$G, H$4, FALSE), 0)</f>
        <v>0</v>
      </c>
      <c r="I152" s="52">
        <f>IFERROR(VLOOKUP($A152, ワクチン一般接種!$A:$G, I$4, FALSE), 0)</f>
        <v>0</v>
      </c>
      <c r="J152" s="52">
        <f>IFERROR(VLOOKUP($A152, ワクチン一般接種!$A:$G, J$4, FALSE), 0)</f>
        <v>0</v>
      </c>
      <c r="K152" s="52">
        <f>IFERROR(VLOOKUP($A152, ワクチン一般接種!$A:$G, K$4, FALSE), 0)</f>
        <v>0</v>
      </c>
      <c r="L152" s="52">
        <f>IFERROR(VLOOKUP($A152, ワクチン一般接種!$A:$G, L$4, FALSE), 0)</f>
        <v>0</v>
      </c>
      <c r="M152" s="102">
        <f t="shared" si="8"/>
        <v>44443</v>
      </c>
      <c r="N152" s="53">
        <f t="shared" si="6"/>
        <v>0</v>
      </c>
      <c r="O152" s="53">
        <f t="shared" si="7"/>
        <v>0</v>
      </c>
    </row>
    <row r="153" spans="1:15" x14ac:dyDescent="0.55000000000000004">
      <c r="A153" s="82">
        <v>44444</v>
      </c>
      <c r="B153" s="51" t="str">
        <f>IFERROR(VLOOKUP($A153, ワクチン医療従事者等!$A:$J, $B$4, FALSE), TEXT(A153, "aaa"))</f>
        <v>日</v>
      </c>
      <c r="C153" s="51">
        <f>IFERROR(VLOOKUP($A153, ワクチン医療従事者等!$A:$J, $C$4, FALSE), 0)</f>
        <v>0</v>
      </c>
      <c r="D153" s="51">
        <f>IFERROR(VLOOKUP($A153, ワクチン医療従事者等!$A:$J, $D$4, FALSE), 0)</f>
        <v>0</v>
      </c>
      <c r="E153" s="51">
        <f>IFERROR(VLOOKUP($A153, ワクチン医療従事者等!$A:$J, $E$4, FALSE), 0)</f>
        <v>0</v>
      </c>
      <c r="F153" s="51">
        <f>IFERROR(VLOOKUP($A153, ワクチン医療従事者等!$A:$J, $F$4, FALSE), 0)</f>
        <v>0</v>
      </c>
      <c r="G153" s="51">
        <f>IFERROR(VLOOKUP($A153, ワクチン医療従事者等!$A:$J, $G$4, FALSE), 0)</f>
        <v>0</v>
      </c>
      <c r="H153" s="52">
        <f>IFERROR(VLOOKUP($A153, ワクチン一般接種!$A:$G, H$4, FALSE), 0)</f>
        <v>0</v>
      </c>
      <c r="I153" s="52">
        <f>IFERROR(VLOOKUP($A153, ワクチン一般接種!$A:$G, I$4, FALSE), 0)</f>
        <v>0</v>
      </c>
      <c r="J153" s="52">
        <f>IFERROR(VLOOKUP($A153, ワクチン一般接種!$A:$G, J$4, FALSE), 0)</f>
        <v>0</v>
      </c>
      <c r="K153" s="52">
        <f>IFERROR(VLOOKUP($A153, ワクチン一般接種!$A:$G, K$4, FALSE), 0)</f>
        <v>0</v>
      </c>
      <c r="L153" s="52">
        <f>IFERROR(VLOOKUP($A153, ワクチン一般接種!$A:$G, L$4, FALSE), 0)</f>
        <v>0</v>
      </c>
      <c r="M153" s="102">
        <f t="shared" si="8"/>
        <v>44444</v>
      </c>
      <c r="N153" s="53">
        <f t="shared" si="6"/>
        <v>0</v>
      </c>
      <c r="O153" s="53">
        <f t="shared" si="7"/>
        <v>0</v>
      </c>
    </row>
    <row r="154" spans="1:15" x14ac:dyDescent="0.55000000000000004">
      <c r="A154" s="82">
        <v>44445</v>
      </c>
      <c r="B154" s="51" t="str">
        <f>IFERROR(VLOOKUP($A154, ワクチン医療従事者等!$A:$J, $B$4, FALSE), TEXT(A154, "aaa"))</f>
        <v>月</v>
      </c>
      <c r="C154" s="51">
        <f>IFERROR(VLOOKUP($A154, ワクチン医療従事者等!$A:$J, $C$4, FALSE), 0)</f>
        <v>0</v>
      </c>
      <c r="D154" s="51">
        <f>IFERROR(VLOOKUP($A154, ワクチン医療従事者等!$A:$J, $D$4, FALSE), 0)</f>
        <v>0</v>
      </c>
      <c r="E154" s="51">
        <f>IFERROR(VLOOKUP($A154, ワクチン医療従事者等!$A:$J, $E$4, FALSE), 0)</f>
        <v>0</v>
      </c>
      <c r="F154" s="51">
        <f>IFERROR(VLOOKUP($A154, ワクチン医療従事者等!$A:$J, $F$4, FALSE), 0)</f>
        <v>0</v>
      </c>
      <c r="G154" s="51">
        <f>IFERROR(VLOOKUP($A154, ワクチン医療従事者等!$A:$J, $G$4, FALSE), 0)</f>
        <v>0</v>
      </c>
      <c r="H154" s="52">
        <f>IFERROR(VLOOKUP($A154, ワクチン一般接種!$A:$G, H$4, FALSE), 0)</f>
        <v>0</v>
      </c>
      <c r="I154" s="52">
        <f>IFERROR(VLOOKUP($A154, ワクチン一般接種!$A:$G, I$4, FALSE), 0)</f>
        <v>0</v>
      </c>
      <c r="J154" s="52">
        <f>IFERROR(VLOOKUP($A154, ワクチン一般接種!$A:$G, J$4, FALSE), 0)</f>
        <v>0</v>
      </c>
      <c r="K154" s="52">
        <f>IFERROR(VLOOKUP($A154, ワクチン一般接種!$A:$G, K$4, FALSE), 0)</f>
        <v>0</v>
      </c>
      <c r="L154" s="52">
        <f>IFERROR(VLOOKUP($A154, ワクチン一般接種!$A:$G, L$4, FALSE), 0)</f>
        <v>0</v>
      </c>
      <c r="M154" s="102">
        <f t="shared" si="8"/>
        <v>44445</v>
      </c>
      <c r="N154" s="53">
        <f t="shared" si="6"/>
        <v>0</v>
      </c>
      <c r="O154" s="53">
        <f t="shared" si="7"/>
        <v>0</v>
      </c>
    </row>
    <row r="155" spans="1:15" x14ac:dyDescent="0.55000000000000004">
      <c r="A155" s="82">
        <v>44446</v>
      </c>
      <c r="B155" s="51" t="str">
        <f>IFERROR(VLOOKUP($A155, ワクチン医療従事者等!$A:$J, $B$4, FALSE), TEXT(A155, "aaa"))</f>
        <v>火</v>
      </c>
      <c r="C155" s="51">
        <f>IFERROR(VLOOKUP($A155, ワクチン医療従事者等!$A:$J, $C$4, FALSE), 0)</f>
        <v>0</v>
      </c>
      <c r="D155" s="51">
        <f>IFERROR(VLOOKUP($A155, ワクチン医療従事者等!$A:$J, $D$4, FALSE), 0)</f>
        <v>0</v>
      </c>
      <c r="E155" s="51">
        <f>IFERROR(VLOOKUP($A155, ワクチン医療従事者等!$A:$J, $E$4, FALSE), 0)</f>
        <v>0</v>
      </c>
      <c r="F155" s="51">
        <f>IFERROR(VLOOKUP($A155, ワクチン医療従事者等!$A:$J, $F$4, FALSE), 0)</f>
        <v>0</v>
      </c>
      <c r="G155" s="51">
        <f>IFERROR(VLOOKUP($A155, ワクチン医療従事者等!$A:$J, $G$4, FALSE), 0)</f>
        <v>0</v>
      </c>
      <c r="H155" s="52">
        <f>IFERROR(VLOOKUP($A155, ワクチン一般接種!$A:$G, H$4, FALSE), 0)</f>
        <v>0</v>
      </c>
      <c r="I155" s="52">
        <f>IFERROR(VLOOKUP($A155, ワクチン一般接種!$A:$G, I$4, FALSE), 0)</f>
        <v>0</v>
      </c>
      <c r="J155" s="52">
        <f>IFERROR(VLOOKUP($A155, ワクチン一般接種!$A:$G, J$4, FALSE), 0)</f>
        <v>0</v>
      </c>
      <c r="K155" s="52">
        <f>IFERROR(VLOOKUP($A155, ワクチン一般接種!$A:$G, K$4, FALSE), 0)</f>
        <v>0</v>
      </c>
      <c r="L155" s="52">
        <f>IFERROR(VLOOKUP($A155, ワクチン一般接種!$A:$G, L$4, FALSE), 0)</f>
        <v>0</v>
      </c>
      <c r="M155" s="102">
        <f t="shared" si="8"/>
        <v>44446</v>
      </c>
      <c r="N155" s="53">
        <f t="shared" si="6"/>
        <v>0</v>
      </c>
      <c r="O155" s="53">
        <f t="shared" si="7"/>
        <v>0</v>
      </c>
    </row>
    <row r="156" spans="1:15" x14ac:dyDescent="0.55000000000000004">
      <c r="A156" s="82">
        <v>44447</v>
      </c>
      <c r="B156" s="51" t="str">
        <f>IFERROR(VLOOKUP($A156, ワクチン医療従事者等!$A:$J, $B$4, FALSE), TEXT(A156, "aaa"))</f>
        <v>水</v>
      </c>
      <c r="C156" s="51">
        <f>IFERROR(VLOOKUP($A156, ワクチン医療従事者等!$A:$J, $C$4, FALSE), 0)</f>
        <v>0</v>
      </c>
      <c r="D156" s="51">
        <f>IFERROR(VLOOKUP($A156, ワクチン医療従事者等!$A:$J, $D$4, FALSE), 0)</f>
        <v>0</v>
      </c>
      <c r="E156" s="51">
        <f>IFERROR(VLOOKUP($A156, ワクチン医療従事者等!$A:$J, $E$4, FALSE), 0)</f>
        <v>0</v>
      </c>
      <c r="F156" s="51">
        <f>IFERROR(VLOOKUP($A156, ワクチン医療従事者等!$A:$J, $F$4, FALSE), 0)</f>
        <v>0</v>
      </c>
      <c r="G156" s="51">
        <f>IFERROR(VLOOKUP($A156, ワクチン医療従事者等!$A:$J, $G$4, FALSE), 0)</f>
        <v>0</v>
      </c>
      <c r="H156" s="52">
        <f>IFERROR(VLOOKUP($A156, ワクチン一般接種!$A:$G, H$4, FALSE), 0)</f>
        <v>0</v>
      </c>
      <c r="I156" s="52">
        <f>IFERROR(VLOOKUP($A156, ワクチン一般接種!$A:$G, I$4, FALSE), 0)</f>
        <v>0</v>
      </c>
      <c r="J156" s="52">
        <f>IFERROR(VLOOKUP($A156, ワクチン一般接種!$A:$G, J$4, FALSE), 0)</f>
        <v>0</v>
      </c>
      <c r="K156" s="52">
        <f>IFERROR(VLOOKUP($A156, ワクチン一般接種!$A:$G, K$4, FALSE), 0)</f>
        <v>0</v>
      </c>
      <c r="L156" s="52">
        <f>IFERROR(VLOOKUP($A156, ワクチン一般接種!$A:$G, L$4, FALSE), 0)</f>
        <v>0</v>
      </c>
      <c r="M156" s="102">
        <f t="shared" si="8"/>
        <v>44447</v>
      </c>
      <c r="N156" s="53">
        <f t="shared" si="6"/>
        <v>0</v>
      </c>
      <c r="O156" s="53">
        <f t="shared" si="7"/>
        <v>0</v>
      </c>
    </row>
    <row r="157" spans="1:15" x14ac:dyDescent="0.55000000000000004">
      <c r="A157" s="82">
        <v>44448</v>
      </c>
      <c r="B157" s="51" t="str">
        <f>IFERROR(VLOOKUP($A157, ワクチン医療従事者等!$A:$J, $B$4, FALSE), TEXT(A157, "aaa"))</f>
        <v>木</v>
      </c>
      <c r="C157" s="51">
        <f>IFERROR(VLOOKUP($A157, ワクチン医療従事者等!$A:$J, $C$4, FALSE), 0)</f>
        <v>0</v>
      </c>
      <c r="D157" s="51">
        <f>IFERROR(VLOOKUP($A157, ワクチン医療従事者等!$A:$J, $D$4, FALSE), 0)</f>
        <v>0</v>
      </c>
      <c r="E157" s="51">
        <f>IFERROR(VLOOKUP($A157, ワクチン医療従事者等!$A:$J, $E$4, FALSE), 0)</f>
        <v>0</v>
      </c>
      <c r="F157" s="51">
        <f>IFERROR(VLOOKUP($A157, ワクチン医療従事者等!$A:$J, $F$4, FALSE), 0)</f>
        <v>0</v>
      </c>
      <c r="G157" s="51">
        <f>IFERROR(VLOOKUP($A157, ワクチン医療従事者等!$A:$J, $G$4, FALSE), 0)</f>
        <v>0</v>
      </c>
      <c r="H157" s="52">
        <f>IFERROR(VLOOKUP($A157, ワクチン一般接種!$A:$G, H$4, FALSE), 0)</f>
        <v>0</v>
      </c>
      <c r="I157" s="52">
        <f>IFERROR(VLOOKUP($A157, ワクチン一般接種!$A:$G, I$4, FALSE), 0)</f>
        <v>0</v>
      </c>
      <c r="J157" s="52">
        <f>IFERROR(VLOOKUP($A157, ワクチン一般接種!$A:$G, J$4, FALSE), 0)</f>
        <v>0</v>
      </c>
      <c r="K157" s="52">
        <f>IFERROR(VLOOKUP($A157, ワクチン一般接種!$A:$G, K$4, FALSE), 0)</f>
        <v>0</v>
      </c>
      <c r="L157" s="52">
        <f>IFERROR(VLOOKUP($A157, ワクチン一般接種!$A:$G, L$4, FALSE), 0)</f>
        <v>0</v>
      </c>
      <c r="M157" s="102">
        <f t="shared" si="8"/>
        <v>44448</v>
      </c>
      <c r="N157" s="53">
        <f t="shared" si="6"/>
        <v>0</v>
      </c>
      <c r="O157" s="53">
        <f t="shared" si="7"/>
        <v>0</v>
      </c>
    </row>
    <row r="158" spans="1:15" x14ac:dyDescent="0.55000000000000004">
      <c r="A158" s="82">
        <v>44449</v>
      </c>
      <c r="B158" s="51" t="str">
        <f>IFERROR(VLOOKUP($A158, ワクチン医療従事者等!$A:$J, $B$4, FALSE), TEXT(A158, "aaa"))</f>
        <v>金</v>
      </c>
      <c r="C158" s="51">
        <f>IFERROR(VLOOKUP($A158, ワクチン医療従事者等!$A:$J, $C$4, FALSE), 0)</f>
        <v>0</v>
      </c>
      <c r="D158" s="51">
        <f>IFERROR(VLOOKUP($A158, ワクチン医療従事者等!$A:$J, $D$4, FALSE), 0)</f>
        <v>0</v>
      </c>
      <c r="E158" s="51">
        <f>IFERROR(VLOOKUP($A158, ワクチン医療従事者等!$A:$J, $E$4, FALSE), 0)</f>
        <v>0</v>
      </c>
      <c r="F158" s="51">
        <f>IFERROR(VLOOKUP($A158, ワクチン医療従事者等!$A:$J, $F$4, FALSE), 0)</f>
        <v>0</v>
      </c>
      <c r="G158" s="51">
        <f>IFERROR(VLOOKUP($A158, ワクチン医療従事者等!$A:$J, $G$4, FALSE), 0)</f>
        <v>0</v>
      </c>
      <c r="H158" s="52">
        <f>IFERROR(VLOOKUP($A158, ワクチン一般接種!$A:$G, H$4, FALSE), 0)</f>
        <v>0</v>
      </c>
      <c r="I158" s="52">
        <f>IFERROR(VLOOKUP($A158, ワクチン一般接種!$A:$G, I$4, FALSE), 0)</f>
        <v>0</v>
      </c>
      <c r="J158" s="52">
        <f>IFERROR(VLOOKUP($A158, ワクチン一般接種!$A:$G, J$4, FALSE), 0)</f>
        <v>0</v>
      </c>
      <c r="K158" s="52">
        <f>IFERROR(VLOOKUP($A158, ワクチン一般接種!$A:$G, K$4, FALSE), 0)</f>
        <v>0</v>
      </c>
      <c r="L158" s="52">
        <f>IFERROR(VLOOKUP($A158, ワクチン一般接種!$A:$G, L$4, FALSE), 0)</f>
        <v>0</v>
      </c>
      <c r="M158" s="102">
        <f t="shared" si="8"/>
        <v>44449</v>
      </c>
      <c r="N158" s="53">
        <f t="shared" si="6"/>
        <v>0</v>
      </c>
      <c r="O158" s="53">
        <f t="shared" si="7"/>
        <v>0</v>
      </c>
    </row>
    <row r="159" spans="1:15" x14ac:dyDescent="0.55000000000000004">
      <c r="A159" s="82">
        <v>44450</v>
      </c>
      <c r="B159" s="51" t="str">
        <f>IFERROR(VLOOKUP($A159, ワクチン医療従事者等!$A:$J, $B$4, FALSE), TEXT(A159, "aaa"))</f>
        <v>土</v>
      </c>
      <c r="C159" s="51">
        <f>IFERROR(VLOOKUP($A159, ワクチン医療従事者等!$A:$J, $C$4, FALSE), 0)</f>
        <v>0</v>
      </c>
      <c r="D159" s="51">
        <f>IFERROR(VLOOKUP($A159, ワクチン医療従事者等!$A:$J, $D$4, FALSE), 0)</f>
        <v>0</v>
      </c>
      <c r="E159" s="51">
        <f>IFERROR(VLOOKUP($A159, ワクチン医療従事者等!$A:$J, $E$4, FALSE), 0)</f>
        <v>0</v>
      </c>
      <c r="F159" s="51">
        <f>IFERROR(VLOOKUP($A159, ワクチン医療従事者等!$A:$J, $F$4, FALSE), 0)</f>
        <v>0</v>
      </c>
      <c r="G159" s="51">
        <f>IFERROR(VLOOKUP($A159, ワクチン医療従事者等!$A:$J, $G$4, FALSE), 0)</f>
        <v>0</v>
      </c>
      <c r="H159" s="52">
        <f>IFERROR(VLOOKUP($A159, ワクチン一般接種!$A:$G, H$4, FALSE), 0)</f>
        <v>0</v>
      </c>
      <c r="I159" s="52">
        <f>IFERROR(VLOOKUP($A159, ワクチン一般接種!$A:$G, I$4, FALSE), 0)</f>
        <v>0</v>
      </c>
      <c r="J159" s="52">
        <f>IFERROR(VLOOKUP($A159, ワクチン一般接種!$A:$G, J$4, FALSE), 0)</f>
        <v>0</v>
      </c>
      <c r="K159" s="52">
        <f>IFERROR(VLOOKUP($A159, ワクチン一般接種!$A:$G, K$4, FALSE), 0)</f>
        <v>0</v>
      </c>
      <c r="L159" s="52">
        <f>IFERROR(VLOOKUP($A159, ワクチン一般接種!$A:$G, L$4, FALSE), 0)</f>
        <v>0</v>
      </c>
      <c r="M159" s="102">
        <f t="shared" si="8"/>
        <v>44450</v>
      </c>
      <c r="N159" s="53">
        <f t="shared" si="6"/>
        <v>0</v>
      </c>
      <c r="O159" s="53">
        <f t="shared" si="7"/>
        <v>0</v>
      </c>
    </row>
    <row r="160" spans="1:15" x14ac:dyDescent="0.55000000000000004">
      <c r="A160" s="82">
        <v>44451</v>
      </c>
      <c r="B160" s="51" t="str">
        <f>IFERROR(VLOOKUP($A160, ワクチン医療従事者等!$A:$J, $B$4, FALSE), TEXT(A160, "aaa"))</f>
        <v>日</v>
      </c>
      <c r="C160" s="51">
        <f>IFERROR(VLOOKUP($A160, ワクチン医療従事者等!$A:$J, $C$4, FALSE), 0)</f>
        <v>0</v>
      </c>
      <c r="D160" s="51">
        <f>IFERROR(VLOOKUP($A160, ワクチン医療従事者等!$A:$J, $D$4, FALSE), 0)</f>
        <v>0</v>
      </c>
      <c r="E160" s="51">
        <f>IFERROR(VLOOKUP($A160, ワクチン医療従事者等!$A:$J, $E$4, FALSE), 0)</f>
        <v>0</v>
      </c>
      <c r="F160" s="51">
        <f>IFERROR(VLOOKUP($A160, ワクチン医療従事者等!$A:$J, $F$4, FALSE), 0)</f>
        <v>0</v>
      </c>
      <c r="G160" s="51">
        <f>IFERROR(VLOOKUP($A160, ワクチン医療従事者等!$A:$J, $G$4, FALSE), 0)</f>
        <v>0</v>
      </c>
      <c r="H160" s="52">
        <f>IFERROR(VLOOKUP($A160, ワクチン一般接種!$A:$G, H$4, FALSE), 0)</f>
        <v>0</v>
      </c>
      <c r="I160" s="52">
        <f>IFERROR(VLOOKUP($A160, ワクチン一般接種!$A:$G, I$4, FALSE), 0)</f>
        <v>0</v>
      </c>
      <c r="J160" s="52">
        <f>IFERROR(VLOOKUP($A160, ワクチン一般接種!$A:$G, J$4, FALSE), 0)</f>
        <v>0</v>
      </c>
      <c r="K160" s="52">
        <f>IFERROR(VLOOKUP($A160, ワクチン一般接種!$A:$G, K$4, FALSE), 0)</f>
        <v>0</v>
      </c>
      <c r="L160" s="52">
        <f>IFERROR(VLOOKUP($A160, ワクチン一般接種!$A:$G, L$4, FALSE), 0)</f>
        <v>0</v>
      </c>
      <c r="M160" s="102">
        <f t="shared" si="8"/>
        <v>44451</v>
      </c>
      <c r="N160" s="53">
        <f t="shared" si="6"/>
        <v>0</v>
      </c>
      <c r="O160" s="53">
        <f t="shared" si="7"/>
        <v>0</v>
      </c>
    </row>
    <row r="161" spans="1:15" x14ac:dyDescent="0.55000000000000004">
      <c r="A161" s="82">
        <v>44452</v>
      </c>
      <c r="B161" s="51" t="str">
        <f>IFERROR(VLOOKUP($A161, ワクチン医療従事者等!$A:$J, $B$4, FALSE), TEXT(A161, "aaa"))</f>
        <v>月</v>
      </c>
      <c r="C161" s="51">
        <f>IFERROR(VLOOKUP($A161, ワクチン医療従事者等!$A:$J, $C$4, FALSE), 0)</f>
        <v>0</v>
      </c>
      <c r="D161" s="51">
        <f>IFERROR(VLOOKUP($A161, ワクチン医療従事者等!$A:$J, $D$4, FALSE), 0)</f>
        <v>0</v>
      </c>
      <c r="E161" s="51">
        <f>IFERROR(VLOOKUP($A161, ワクチン医療従事者等!$A:$J, $E$4, FALSE), 0)</f>
        <v>0</v>
      </c>
      <c r="F161" s="51">
        <f>IFERROR(VLOOKUP($A161, ワクチン医療従事者等!$A:$J, $F$4, FALSE), 0)</f>
        <v>0</v>
      </c>
      <c r="G161" s="51">
        <f>IFERROR(VLOOKUP($A161, ワクチン医療従事者等!$A:$J, $G$4, FALSE), 0)</f>
        <v>0</v>
      </c>
      <c r="H161" s="52">
        <f>IFERROR(VLOOKUP($A161, ワクチン一般接種!$A:$G, H$4, FALSE), 0)</f>
        <v>0</v>
      </c>
      <c r="I161" s="52">
        <f>IFERROR(VLOOKUP($A161, ワクチン一般接種!$A:$G, I$4, FALSE), 0)</f>
        <v>0</v>
      </c>
      <c r="J161" s="52">
        <f>IFERROR(VLOOKUP($A161, ワクチン一般接種!$A:$G, J$4, FALSE), 0)</f>
        <v>0</v>
      </c>
      <c r="K161" s="52">
        <f>IFERROR(VLOOKUP($A161, ワクチン一般接種!$A:$G, K$4, FALSE), 0)</f>
        <v>0</v>
      </c>
      <c r="L161" s="52">
        <f>IFERROR(VLOOKUP($A161, ワクチン一般接種!$A:$G, L$4, FALSE), 0)</f>
        <v>0</v>
      </c>
      <c r="M161" s="102">
        <f t="shared" si="8"/>
        <v>44452</v>
      </c>
      <c r="N161" s="53">
        <f t="shared" si="6"/>
        <v>0</v>
      </c>
      <c r="O161" s="53">
        <f t="shared" si="7"/>
        <v>0</v>
      </c>
    </row>
    <row r="162" spans="1:15" x14ac:dyDescent="0.55000000000000004">
      <c r="A162" s="82">
        <v>44453</v>
      </c>
      <c r="B162" s="51" t="str">
        <f>IFERROR(VLOOKUP($A162, ワクチン医療従事者等!$A:$J, $B$4, FALSE), TEXT(A162, "aaa"))</f>
        <v>火</v>
      </c>
      <c r="C162" s="51">
        <f>IFERROR(VLOOKUP($A162, ワクチン医療従事者等!$A:$J, $C$4, FALSE), 0)</f>
        <v>0</v>
      </c>
      <c r="D162" s="51">
        <f>IFERROR(VLOOKUP($A162, ワクチン医療従事者等!$A:$J, $D$4, FALSE), 0)</f>
        <v>0</v>
      </c>
      <c r="E162" s="51">
        <f>IFERROR(VLOOKUP($A162, ワクチン医療従事者等!$A:$J, $E$4, FALSE), 0)</f>
        <v>0</v>
      </c>
      <c r="F162" s="51">
        <f>IFERROR(VLOOKUP($A162, ワクチン医療従事者等!$A:$J, $F$4, FALSE), 0)</f>
        <v>0</v>
      </c>
      <c r="G162" s="51">
        <f>IFERROR(VLOOKUP($A162, ワクチン医療従事者等!$A:$J, $G$4, FALSE), 0)</f>
        <v>0</v>
      </c>
      <c r="H162" s="52">
        <f>IFERROR(VLOOKUP($A162, ワクチン一般接種!$A:$G, H$4, FALSE), 0)</f>
        <v>0</v>
      </c>
      <c r="I162" s="52">
        <f>IFERROR(VLOOKUP($A162, ワクチン一般接種!$A:$G, I$4, FALSE), 0)</f>
        <v>0</v>
      </c>
      <c r="J162" s="52">
        <f>IFERROR(VLOOKUP($A162, ワクチン一般接種!$A:$G, J$4, FALSE), 0)</f>
        <v>0</v>
      </c>
      <c r="K162" s="52">
        <f>IFERROR(VLOOKUP($A162, ワクチン一般接種!$A:$G, K$4, FALSE), 0)</f>
        <v>0</v>
      </c>
      <c r="L162" s="52">
        <f>IFERROR(VLOOKUP($A162, ワクチン一般接種!$A:$G, L$4, FALSE), 0)</f>
        <v>0</v>
      </c>
      <c r="M162" s="102">
        <f t="shared" si="8"/>
        <v>44453</v>
      </c>
      <c r="N162" s="53">
        <f t="shared" si="6"/>
        <v>0</v>
      </c>
      <c r="O162" s="53">
        <f t="shared" si="7"/>
        <v>0</v>
      </c>
    </row>
    <row r="163" spans="1:15" x14ac:dyDescent="0.55000000000000004">
      <c r="A163" s="82">
        <v>44454</v>
      </c>
      <c r="B163" s="51" t="str">
        <f>IFERROR(VLOOKUP($A163, ワクチン医療従事者等!$A:$J, $B$4, FALSE), TEXT(A163, "aaa"))</f>
        <v>水</v>
      </c>
      <c r="C163" s="51">
        <f>IFERROR(VLOOKUP($A163, ワクチン医療従事者等!$A:$J, $C$4, FALSE), 0)</f>
        <v>0</v>
      </c>
      <c r="D163" s="51">
        <f>IFERROR(VLOOKUP($A163, ワクチン医療従事者等!$A:$J, $D$4, FALSE), 0)</f>
        <v>0</v>
      </c>
      <c r="E163" s="51">
        <f>IFERROR(VLOOKUP($A163, ワクチン医療従事者等!$A:$J, $E$4, FALSE), 0)</f>
        <v>0</v>
      </c>
      <c r="F163" s="51">
        <f>IFERROR(VLOOKUP($A163, ワクチン医療従事者等!$A:$J, $F$4, FALSE), 0)</f>
        <v>0</v>
      </c>
      <c r="G163" s="51">
        <f>IFERROR(VLOOKUP($A163, ワクチン医療従事者等!$A:$J, $G$4, FALSE), 0)</f>
        <v>0</v>
      </c>
      <c r="H163" s="52">
        <f>IFERROR(VLOOKUP($A163, ワクチン一般接種!$A:$G, H$4, FALSE), 0)</f>
        <v>0</v>
      </c>
      <c r="I163" s="52">
        <f>IFERROR(VLOOKUP($A163, ワクチン一般接種!$A:$G, I$4, FALSE), 0)</f>
        <v>0</v>
      </c>
      <c r="J163" s="52">
        <f>IFERROR(VLOOKUP($A163, ワクチン一般接種!$A:$G, J$4, FALSE), 0)</f>
        <v>0</v>
      </c>
      <c r="K163" s="52">
        <f>IFERROR(VLOOKUP($A163, ワクチン一般接種!$A:$G, K$4, FALSE), 0)</f>
        <v>0</v>
      </c>
      <c r="L163" s="52">
        <f>IFERROR(VLOOKUP($A163, ワクチン一般接種!$A:$G, L$4, FALSE), 0)</f>
        <v>0</v>
      </c>
      <c r="M163" s="102">
        <f t="shared" si="8"/>
        <v>44454</v>
      </c>
      <c r="N163" s="53">
        <f t="shared" si="6"/>
        <v>0</v>
      </c>
      <c r="O163" s="53">
        <f t="shared" si="7"/>
        <v>0</v>
      </c>
    </row>
    <row r="164" spans="1:15" x14ac:dyDescent="0.55000000000000004">
      <c r="A164" s="82">
        <v>44455</v>
      </c>
      <c r="B164" s="51" t="str">
        <f>IFERROR(VLOOKUP($A164, ワクチン医療従事者等!$A:$J, $B$4, FALSE), TEXT(A164, "aaa"))</f>
        <v>木</v>
      </c>
      <c r="C164" s="51">
        <f>IFERROR(VLOOKUP($A164, ワクチン医療従事者等!$A:$J, $C$4, FALSE), 0)</f>
        <v>0</v>
      </c>
      <c r="D164" s="51">
        <f>IFERROR(VLOOKUP($A164, ワクチン医療従事者等!$A:$J, $D$4, FALSE), 0)</f>
        <v>0</v>
      </c>
      <c r="E164" s="51">
        <f>IFERROR(VLOOKUP($A164, ワクチン医療従事者等!$A:$J, $E$4, FALSE), 0)</f>
        <v>0</v>
      </c>
      <c r="F164" s="51">
        <f>IFERROR(VLOOKUP($A164, ワクチン医療従事者等!$A:$J, $F$4, FALSE), 0)</f>
        <v>0</v>
      </c>
      <c r="G164" s="51">
        <f>IFERROR(VLOOKUP($A164, ワクチン医療従事者等!$A:$J, $G$4, FALSE), 0)</f>
        <v>0</v>
      </c>
      <c r="H164" s="52">
        <f>IFERROR(VLOOKUP($A164, ワクチン一般接種!$A:$G, H$4, FALSE), 0)</f>
        <v>0</v>
      </c>
      <c r="I164" s="52">
        <f>IFERROR(VLOOKUP($A164, ワクチン一般接種!$A:$G, I$4, FALSE), 0)</f>
        <v>0</v>
      </c>
      <c r="J164" s="52">
        <f>IFERROR(VLOOKUP($A164, ワクチン一般接種!$A:$G, J$4, FALSE), 0)</f>
        <v>0</v>
      </c>
      <c r="K164" s="52">
        <f>IFERROR(VLOOKUP($A164, ワクチン一般接種!$A:$G, K$4, FALSE), 0)</f>
        <v>0</v>
      </c>
      <c r="L164" s="52">
        <f>IFERROR(VLOOKUP($A164, ワクチン一般接種!$A:$G, L$4, FALSE), 0)</f>
        <v>0</v>
      </c>
      <c r="M164" s="102">
        <f t="shared" si="8"/>
        <v>44455</v>
      </c>
      <c r="N164" s="53">
        <f t="shared" si="6"/>
        <v>0</v>
      </c>
      <c r="O164" s="53">
        <f t="shared" si="7"/>
        <v>0</v>
      </c>
    </row>
    <row r="165" spans="1:15" x14ac:dyDescent="0.55000000000000004">
      <c r="A165" s="82">
        <v>44456</v>
      </c>
      <c r="B165" s="51" t="str">
        <f>IFERROR(VLOOKUP($A165, ワクチン医療従事者等!$A:$J, $B$4, FALSE), TEXT(A165, "aaa"))</f>
        <v>金</v>
      </c>
      <c r="C165" s="51">
        <f>IFERROR(VLOOKUP($A165, ワクチン医療従事者等!$A:$J, $C$4, FALSE), 0)</f>
        <v>0</v>
      </c>
      <c r="D165" s="51">
        <f>IFERROR(VLOOKUP($A165, ワクチン医療従事者等!$A:$J, $D$4, FALSE), 0)</f>
        <v>0</v>
      </c>
      <c r="E165" s="51">
        <f>IFERROR(VLOOKUP($A165, ワクチン医療従事者等!$A:$J, $E$4, FALSE), 0)</f>
        <v>0</v>
      </c>
      <c r="F165" s="51">
        <f>IFERROR(VLOOKUP($A165, ワクチン医療従事者等!$A:$J, $F$4, FALSE), 0)</f>
        <v>0</v>
      </c>
      <c r="G165" s="51">
        <f>IFERROR(VLOOKUP($A165, ワクチン医療従事者等!$A:$J, $G$4, FALSE), 0)</f>
        <v>0</v>
      </c>
      <c r="H165" s="52">
        <f>IFERROR(VLOOKUP($A165, ワクチン一般接種!$A:$G, H$4, FALSE), 0)</f>
        <v>0</v>
      </c>
      <c r="I165" s="52">
        <f>IFERROR(VLOOKUP($A165, ワクチン一般接種!$A:$G, I$4, FALSE), 0)</f>
        <v>0</v>
      </c>
      <c r="J165" s="52">
        <f>IFERROR(VLOOKUP($A165, ワクチン一般接種!$A:$G, J$4, FALSE), 0)</f>
        <v>0</v>
      </c>
      <c r="K165" s="52">
        <f>IFERROR(VLOOKUP($A165, ワクチン一般接種!$A:$G, K$4, FALSE), 0)</f>
        <v>0</v>
      </c>
      <c r="L165" s="52">
        <f>IFERROR(VLOOKUP($A165, ワクチン一般接種!$A:$G, L$4, FALSE), 0)</f>
        <v>0</v>
      </c>
      <c r="M165" s="102">
        <f t="shared" si="8"/>
        <v>44456</v>
      </c>
      <c r="N165" s="53">
        <f t="shared" si="6"/>
        <v>0</v>
      </c>
      <c r="O165" s="53">
        <f t="shared" si="7"/>
        <v>0</v>
      </c>
    </row>
    <row r="166" spans="1:15" x14ac:dyDescent="0.55000000000000004">
      <c r="A166" s="82">
        <v>44457</v>
      </c>
      <c r="B166" s="51" t="str">
        <f>IFERROR(VLOOKUP($A166, ワクチン医療従事者等!$A:$J, $B$4, FALSE), TEXT(A166, "aaa"))</f>
        <v>土</v>
      </c>
      <c r="C166" s="51">
        <f>IFERROR(VLOOKUP($A166, ワクチン医療従事者等!$A:$J, $C$4, FALSE), 0)</f>
        <v>0</v>
      </c>
      <c r="D166" s="51">
        <f>IFERROR(VLOOKUP($A166, ワクチン医療従事者等!$A:$J, $D$4, FALSE), 0)</f>
        <v>0</v>
      </c>
      <c r="E166" s="51">
        <f>IFERROR(VLOOKUP($A166, ワクチン医療従事者等!$A:$J, $E$4, FALSE), 0)</f>
        <v>0</v>
      </c>
      <c r="F166" s="51">
        <f>IFERROR(VLOOKUP($A166, ワクチン医療従事者等!$A:$J, $F$4, FALSE), 0)</f>
        <v>0</v>
      </c>
      <c r="G166" s="51">
        <f>IFERROR(VLOOKUP($A166, ワクチン医療従事者等!$A:$J, $G$4, FALSE), 0)</f>
        <v>0</v>
      </c>
      <c r="H166" s="52">
        <f>IFERROR(VLOOKUP($A166, ワクチン一般接種!$A:$G, H$4, FALSE), 0)</f>
        <v>0</v>
      </c>
      <c r="I166" s="52">
        <f>IFERROR(VLOOKUP($A166, ワクチン一般接種!$A:$G, I$4, FALSE), 0)</f>
        <v>0</v>
      </c>
      <c r="J166" s="52">
        <f>IFERROR(VLOOKUP($A166, ワクチン一般接種!$A:$G, J$4, FALSE), 0)</f>
        <v>0</v>
      </c>
      <c r="K166" s="52">
        <f>IFERROR(VLOOKUP($A166, ワクチン一般接種!$A:$G, K$4, FALSE), 0)</f>
        <v>0</v>
      </c>
      <c r="L166" s="52">
        <f>IFERROR(VLOOKUP($A166, ワクチン一般接種!$A:$G, L$4, FALSE), 0)</f>
        <v>0</v>
      </c>
      <c r="M166" s="102">
        <f t="shared" si="8"/>
        <v>44457</v>
      </c>
      <c r="N166" s="53">
        <f t="shared" si="6"/>
        <v>0</v>
      </c>
      <c r="O166" s="53">
        <f t="shared" si="7"/>
        <v>0</v>
      </c>
    </row>
    <row r="167" spans="1:15" x14ac:dyDescent="0.55000000000000004">
      <c r="A167" s="82">
        <v>44458</v>
      </c>
      <c r="B167" s="51" t="str">
        <f>IFERROR(VLOOKUP($A167, ワクチン医療従事者等!$A:$J, $B$4, FALSE), TEXT(A167, "aaa"))</f>
        <v>日</v>
      </c>
      <c r="C167" s="51">
        <f>IFERROR(VLOOKUP($A167, ワクチン医療従事者等!$A:$J, $C$4, FALSE), 0)</f>
        <v>0</v>
      </c>
      <c r="D167" s="51">
        <f>IFERROR(VLOOKUP($A167, ワクチン医療従事者等!$A:$J, $D$4, FALSE), 0)</f>
        <v>0</v>
      </c>
      <c r="E167" s="51">
        <f>IFERROR(VLOOKUP($A167, ワクチン医療従事者等!$A:$J, $E$4, FALSE), 0)</f>
        <v>0</v>
      </c>
      <c r="F167" s="51">
        <f>IFERROR(VLOOKUP($A167, ワクチン医療従事者等!$A:$J, $F$4, FALSE), 0)</f>
        <v>0</v>
      </c>
      <c r="G167" s="51">
        <f>IFERROR(VLOOKUP($A167, ワクチン医療従事者等!$A:$J, $G$4, FALSE), 0)</f>
        <v>0</v>
      </c>
      <c r="H167" s="52">
        <f>IFERROR(VLOOKUP($A167, ワクチン一般接種!$A:$G, H$4, FALSE), 0)</f>
        <v>0</v>
      </c>
      <c r="I167" s="52">
        <f>IFERROR(VLOOKUP($A167, ワクチン一般接種!$A:$G, I$4, FALSE), 0)</f>
        <v>0</v>
      </c>
      <c r="J167" s="52">
        <f>IFERROR(VLOOKUP($A167, ワクチン一般接種!$A:$G, J$4, FALSE), 0)</f>
        <v>0</v>
      </c>
      <c r="K167" s="52">
        <f>IFERROR(VLOOKUP($A167, ワクチン一般接種!$A:$G, K$4, FALSE), 0)</f>
        <v>0</v>
      </c>
      <c r="L167" s="52">
        <f>IFERROR(VLOOKUP($A167, ワクチン一般接種!$A:$G, L$4, FALSE), 0)</f>
        <v>0</v>
      </c>
      <c r="M167" s="102">
        <f t="shared" si="8"/>
        <v>44458</v>
      </c>
      <c r="N167" s="53">
        <f t="shared" si="6"/>
        <v>0</v>
      </c>
      <c r="O167" s="53">
        <f t="shared" si="7"/>
        <v>0</v>
      </c>
    </row>
    <row r="168" spans="1:15" x14ac:dyDescent="0.55000000000000004">
      <c r="A168" s="82">
        <v>44459</v>
      </c>
      <c r="B168" s="51" t="str">
        <f>IFERROR(VLOOKUP($A168, ワクチン医療従事者等!$A:$J, $B$4, FALSE), TEXT(A168, "aaa"))</f>
        <v>月</v>
      </c>
      <c r="C168" s="51">
        <f>IFERROR(VLOOKUP($A168, ワクチン医療従事者等!$A:$J, $C$4, FALSE), 0)</f>
        <v>0</v>
      </c>
      <c r="D168" s="51">
        <f>IFERROR(VLOOKUP($A168, ワクチン医療従事者等!$A:$J, $D$4, FALSE), 0)</f>
        <v>0</v>
      </c>
      <c r="E168" s="51">
        <f>IFERROR(VLOOKUP($A168, ワクチン医療従事者等!$A:$J, $E$4, FALSE), 0)</f>
        <v>0</v>
      </c>
      <c r="F168" s="51">
        <f>IFERROR(VLOOKUP($A168, ワクチン医療従事者等!$A:$J, $F$4, FALSE), 0)</f>
        <v>0</v>
      </c>
      <c r="G168" s="51">
        <f>IFERROR(VLOOKUP($A168, ワクチン医療従事者等!$A:$J, $G$4, FALSE), 0)</f>
        <v>0</v>
      </c>
      <c r="H168" s="52">
        <f>IFERROR(VLOOKUP($A168, ワクチン一般接種!$A:$G, H$4, FALSE), 0)</f>
        <v>0</v>
      </c>
      <c r="I168" s="52">
        <f>IFERROR(VLOOKUP($A168, ワクチン一般接種!$A:$G, I$4, FALSE), 0)</f>
        <v>0</v>
      </c>
      <c r="J168" s="52">
        <f>IFERROR(VLOOKUP($A168, ワクチン一般接種!$A:$G, J$4, FALSE), 0)</f>
        <v>0</v>
      </c>
      <c r="K168" s="52">
        <f>IFERROR(VLOOKUP($A168, ワクチン一般接種!$A:$G, K$4, FALSE), 0)</f>
        <v>0</v>
      </c>
      <c r="L168" s="52">
        <f>IFERROR(VLOOKUP($A168, ワクチン一般接種!$A:$G, L$4, FALSE), 0)</f>
        <v>0</v>
      </c>
      <c r="M168" s="102">
        <f t="shared" si="8"/>
        <v>44459</v>
      </c>
      <c r="N168" s="53">
        <f t="shared" si="6"/>
        <v>0</v>
      </c>
      <c r="O168" s="53">
        <f t="shared" si="7"/>
        <v>0</v>
      </c>
    </row>
    <row r="169" spans="1:15" x14ac:dyDescent="0.55000000000000004">
      <c r="A169" s="82">
        <v>44460</v>
      </c>
      <c r="B169" s="51" t="str">
        <f>IFERROR(VLOOKUP($A169, ワクチン医療従事者等!$A:$J, $B$4, FALSE), TEXT(A169, "aaa"))</f>
        <v>火</v>
      </c>
      <c r="C169" s="51">
        <f>IFERROR(VLOOKUP($A169, ワクチン医療従事者等!$A:$J, $C$4, FALSE), 0)</f>
        <v>0</v>
      </c>
      <c r="D169" s="51">
        <f>IFERROR(VLOOKUP($A169, ワクチン医療従事者等!$A:$J, $D$4, FALSE), 0)</f>
        <v>0</v>
      </c>
      <c r="E169" s="51">
        <f>IFERROR(VLOOKUP($A169, ワクチン医療従事者等!$A:$J, $E$4, FALSE), 0)</f>
        <v>0</v>
      </c>
      <c r="F169" s="51">
        <f>IFERROR(VLOOKUP($A169, ワクチン医療従事者等!$A:$J, $F$4, FALSE), 0)</f>
        <v>0</v>
      </c>
      <c r="G169" s="51">
        <f>IFERROR(VLOOKUP($A169, ワクチン医療従事者等!$A:$J, $G$4, FALSE), 0)</f>
        <v>0</v>
      </c>
      <c r="H169" s="52">
        <f>IFERROR(VLOOKUP($A169, ワクチン一般接種!$A:$G, H$4, FALSE), 0)</f>
        <v>0</v>
      </c>
      <c r="I169" s="52">
        <f>IFERROR(VLOOKUP($A169, ワクチン一般接種!$A:$G, I$4, FALSE), 0)</f>
        <v>0</v>
      </c>
      <c r="J169" s="52">
        <f>IFERROR(VLOOKUP($A169, ワクチン一般接種!$A:$G, J$4, FALSE), 0)</f>
        <v>0</v>
      </c>
      <c r="K169" s="52">
        <f>IFERROR(VLOOKUP($A169, ワクチン一般接種!$A:$G, K$4, FALSE), 0)</f>
        <v>0</v>
      </c>
      <c r="L169" s="52">
        <f>IFERROR(VLOOKUP($A169, ワクチン一般接種!$A:$G, L$4, FALSE), 0)</f>
        <v>0</v>
      </c>
      <c r="M169" s="102">
        <f t="shared" si="8"/>
        <v>44460</v>
      </c>
      <c r="N169" s="53">
        <f t="shared" si="6"/>
        <v>0</v>
      </c>
      <c r="O169" s="53">
        <f t="shared" si="7"/>
        <v>0</v>
      </c>
    </row>
    <row r="170" spans="1:15" x14ac:dyDescent="0.55000000000000004">
      <c r="A170" s="82">
        <v>44461</v>
      </c>
      <c r="B170" s="51" t="str">
        <f>IFERROR(VLOOKUP($A170, ワクチン医療従事者等!$A:$J, $B$4, FALSE), TEXT(A170, "aaa"))</f>
        <v>水</v>
      </c>
      <c r="C170" s="51">
        <f>IFERROR(VLOOKUP($A170, ワクチン医療従事者等!$A:$J, $C$4, FALSE), 0)</f>
        <v>0</v>
      </c>
      <c r="D170" s="51">
        <f>IFERROR(VLOOKUP($A170, ワクチン医療従事者等!$A:$J, $D$4, FALSE), 0)</f>
        <v>0</v>
      </c>
      <c r="E170" s="51">
        <f>IFERROR(VLOOKUP($A170, ワクチン医療従事者等!$A:$J, $E$4, FALSE), 0)</f>
        <v>0</v>
      </c>
      <c r="F170" s="51">
        <f>IFERROR(VLOOKUP($A170, ワクチン医療従事者等!$A:$J, $F$4, FALSE), 0)</f>
        <v>0</v>
      </c>
      <c r="G170" s="51">
        <f>IFERROR(VLOOKUP($A170, ワクチン医療従事者等!$A:$J, $G$4, FALSE), 0)</f>
        <v>0</v>
      </c>
      <c r="H170" s="52">
        <f>IFERROR(VLOOKUP($A170, ワクチン一般接種!$A:$G, H$4, FALSE), 0)</f>
        <v>0</v>
      </c>
      <c r="I170" s="52">
        <f>IFERROR(VLOOKUP($A170, ワクチン一般接種!$A:$G, I$4, FALSE), 0)</f>
        <v>0</v>
      </c>
      <c r="J170" s="52">
        <f>IFERROR(VLOOKUP($A170, ワクチン一般接種!$A:$G, J$4, FALSE), 0)</f>
        <v>0</v>
      </c>
      <c r="K170" s="52">
        <f>IFERROR(VLOOKUP($A170, ワクチン一般接種!$A:$G, K$4, FALSE), 0)</f>
        <v>0</v>
      </c>
      <c r="L170" s="52">
        <f>IFERROR(VLOOKUP($A170, ワクチン一般接種!$A:$G, L$4, FALSE), 0)</f>
        <v>0</v>
      </c>
      <c r="M170" s="102">
        <f t="shared" si="8"/>
        <v>44461</v>
      </c>
      <c r="N170" s="53">
        <f t="shared" si="6"/>
        <v>0</v>
      </c>
      <c r="O170" s="53">
        <f t="shared" si="7"/>
        <v>0</v>
      </c>
    </row>
    <row r="171" spans="1:15" x14ac:dyDescent="0.55000000000000004">
      <c r="A171" s="82">
        <v>44462</v>
      </c>
      <c r="B171" s="51" t="str">
        <f>IFERROR(VLOOKUP($A171, ワクチン医療従事者等!$A:$J, $B$4, FALSE), TEXT(A171, "aaa"))</f>
        <v>木</v>
      </c>
      <c r="C171" s="51">
        <f>IFERROR(VLOOKUP($A171, ワクチン医療従事者等!$A:$J, $C$4, FALSE), 0)</f>
        <v>0</v>
      </c>
      <c r="D171" s="51">
        <f>IFERROR(VLOOKUP($A171, ワクチン医療従事者等!$A:$J, $D$4, FALSE), 0)</f>
        <v>0</v>
      </c>
      <c r="E171" s="51">
        <f>IFERROR(VLOOKUP($A171, ワクチン医療従事者等!$A:$J, $E$4, FALSE), 0)</f>
        <v>0</v>
      </c>
      <c r="F171" s="51">
        <f>IFERROR(VLOOKUP($A171, ワクチン医療従事者等!$A:$J, $F$4, FALSE), 0)</f>
        <v>0</v>
      </c>
      <c r="G171" s="51">
        <f>IFERROR(VLOOKUP($A171, ワクチン医療従事者等!$A:$J, $G$4, FALSE), 0)</f>
        <v>0</v>
      </c>
      <c r="H171" s="52">
        <f>IFERROR(VLOOKUP($A171, ワクチン一般接種!$A:$G, H$4, FALSE), 0)</f>
        <v>0</v>
      </c>
      <c r="I171" s="52">
        <f>IFERROR(VLOOKUP($A171, ワクチン一般接種!$A:$G, I$4, FALSE), 0)</f>
        <v>0</v>
      </c>
      <c r="J171" s="52">
        <f>IFERROR(VLOOKUP($A171, ワクチン一般接種!$A:$G, J$4, FALSE), 0)</f>
        <v>0</v>
      </c>
      <c r="K171" s="52">
        <f>IFERROR(VLOOKUP($A171, ワクチン一般接種!$A:$G, K$4, FALSE), 0)</f>
        <v>0</v>
      </c>
      <c r="L171" s="52">
        <f>IFERROR(VLOOKUP($A171, ワクチン一般接種!$A:$G, L$4, FALSE), 0)</f>
        <v>0</v>
      </c>
      <c r="M171" s="102">
        <f t="shared" si="8"/>
        <v>44462</v>
      </c>
      <c r="N171" s="53">
        <f t="shared" si="6"/>
        <v>0</v>
      </c>
      <c r="O171" s="53">
        <f t="shared" si="7"/>
        <v>0</v>
      </c>
    </row>
    <row r="172" spans="1:15" x14ac:dyDescent="0.55000000000000004">
      <c r="A172" s="82">
        <v>44463</v>
      </c>
      <c r="B172" s="51" t="str">
        <f>IFERROR(VLOOKUP($A172, ワクチン医療従事者等!$A:$J, $B$4, FALSE), TEXT(A172, "aaa"))</f>
        <v>金</v>
      </c>
      <c r="C172" s="51">
        <f>IFERROR(VLOOKUP($A172, ワクチン医療従事者等!$A:$J, $C$4, FALSE), 0)</f>
        <v>0</v>
      </c>
      <c r="D172" s="51">
        <f>IFERROR(VLOOKUP($A172, ワクチン医療従事者等!$A:$J, $D$4, FALSE), 0)</f>
        <v>0</v>
      </c>
      <c r="E172" s="51">
        <f>IFERROR(VLOOKUP($A172, ワクチン医療従事者等!$A:$J, $E$4, FALSE), 0)</f>
        <v>0</v>
      </c>
      <c r="F172" s="51">
        <f>IFERROR(VLOOKUP($A172, ワクチン医療従事者等!$A:$J, $F$4, FALSE), 0)</f>
        <v>0</v>
      </c>
      <c r="G172" s="51">
        <f>IFERROR(VLOOKUP($A172, ワクチン医療従事者等!$A:$J, $G$4, FALSE), 0)</f>
        <v>0</v>
      </c>
      <c r="H172" s="52">
        <f>IFERROR(VLOOKUP($A172, ワクチン一般接種!$A:$G, H$4, FALSE), 0)</f>
        <v>0</v>
      </c>
      <c r="I172" s="52">
        <f>IFERROR(VLOOKUP($A172, ワクチン一般接種!$A:$G, I$4, FALSE), 0)</f>
        <v>0</v>
      </c>
      <c r="J172" s="52">
        <f>IFERROR(VLOOKUP($A172, ワクチン一般接種!$A:$G, J$4, FALSE), 0)</f>
        <v>0</v>
      </c>
      <c r="K172" s="52">
        <f>IFERROR(VLOOKUP($A172, ワクチン一般接種!$A:$G, K$4, FALSE), 0)</f>
        <v>0</v>
      </c>
      <c r="L172" s="52">
        <f>IFERROR(VLOOKUP($A172, ワクチン一般接種!$A:$G, L$4, FALSE), 0)</f>
        <v>0</v>
      </c>
      <c r="M172" s="102">
        <f t="shared" si="8"/>
        <v>44463</v>
      </c>
      <c r="N172" s="53">
        <f t="shared" si="6"/>
        <v>0</v>
      </c>
      <c r="O172" s="53">
        <f t="shared" si="7"/>
        <v>0</v>
      </c>
    </row>
    <row r="173" spans="1:15" x14ac:dyDescent="0.55000000000000004">
      <c r="A173" s="82">
        <v>44464</v>
      </c>
      <c r="B173" s="51" t="str">
        <f>IFERROR(VLOOKUP($A173, ワクチン医療従事者等!$A:$J, $B$4, FALSE), TEXT(A173, "aaa"))</f>
        <v>土</v>
      </c>
      <c r="C173" s="51">
        <f>IFERROR(VLOOKUP($A173, ワクチン医療従事者等!$A:$J, $C$4, FALSE), 0)</f>
        <v>0</v>
      </c>
      <c r="D173" s="51">
        <f>IFERROR(VLOOKUP($A173, ワクチン医療従事者等!$A:$J, $D$4, FALSE), 0)</f>
        <v>0</v>
      </c>
      <c r="E173" s="51">
        <f>IFERROR(VLOOKUP($A173, ワクチン医療従事者等!$A:$J, $E$4, FALSE), 0)</f>
        <v>0</v>
      </c>
      <c r="F173" s="51">
        <f>IFERROR(VLOOKUP($A173, ワクチン医療従事者等!$A:$J, $F$4, FALSE), 0)</f>
        <v>0</v>
      </c>
      <c r="G173" s="51">
        <f>IFERROR(VLOOKUP($A173, ワクチン医療従事者等!$A:$J, $G$4, FALSE), 0)</f>
        <v>0</v>
      </c>
      <c r="H173" s="52">
        <f>IFERROR(VLOOKUP($A173, ワクチン一般接種!$A:$G, H$4, FALSE), 0)</f>
        <v>0</v>
      </c>
      <c r="I173" s="52">
        <f>IFERROR(VLOOKUP($A173, ワクチン一般接種!$A:$G, I$4, FALSE), 0)</f>
        <v>0</v>
      </c>
      <c r="J173" s="52">
        <f>IFERROR(VLOOKUP($A173, ワクチン一般接種!$A:$G, J$4, FALSE), 0)</f>
        <v>0</v>
      </c>
      <c r="K173" s="52">
        <f>IFERROR(VLOOKUP($A173, ワクチン一般接種!$A:$G, K$4, FALSE), 0)</f>
        <v>0</v>
      </c>
      <c r="L173" s="52">
        <f>IFERROR(VLOOKUP($A173, ワクチン一般接種!$A:$G, L$4, FALSE), 0)</f>
        <v>0</v>
      </c>
      <c r="M173" s="102">
        <f t="shared" si="8"/>
        <v>44464</v>
      </c>
      <c r="N173" s="53">
        <f t="shared" si="6"/>
        <v>0</v>
      </c>
      <c r="O173" s="53">
        <f t="shared" si="7"/>
        <v>0</v>
      </c>
    </row>
    <row r="174" spans="1:15" x14ac:dyDescent="0.55000000000000004">
      <c r="A174" s="82">
        <v>44465</v>
      </c>
      <c r="B174" s="51" t="str">
        <f>IFERROR(VLOOKUP($A174, ワクチン医療従事者等!$A:$J, $B$4, FALSE), TEXT(A174, "aaa"))</f>
        <v>日</v>
      </c>
      <c r="C174" s="51">
        <f>IFERROR(VLOOKUP($A174, ワクチン医療従事者等!$A:$J, $C$4, FALSE), 0)</f>
        <v>0</v>
      </c>
      <c r="D174" s="51">
        <f>IFERROR(VLOOKUP($A174, ワクチン医療従事者等!$A:$J, $D$4, FALSE), 0)</f>
        <v>0</v>
      </c>
      <c r="E174" s="51">
        <f>IFERROR(VLOOKUP($A174, ワクチン医療従事者等!$A:$J, $E$4, FALSE), 0)</f>
        <v>0</v>
      </c>
      <c r="F174" s="51">
        <f>IFERROR(VLOOKUP($A174, ワクチン医療従事者等!$A:$J, $F$4, FALSE), 0)</f>
        <v>0</v>
      </c>
      <c r="G174" s="51">
        <f>IFERROR(VLOOKUP($A174, ワクチン医療従事者等!$A:$J, $G$4, FALSE), 0)</f>
        <v>0</v>
      </c>
      <c r="H174" s="52">
        <f>IFERROR(VLOOKUP($A174, ワクチン一般接種!$A:$G, H$4, FALSE), 0)</f>
        <v>0</v>
      </c>
      <c r="I174" s="52">
        <f>IFERROR(VLOOKUP($A174, ワクチン一般接種!$A:$G, I$4, FALSE), 0)</f>
        <v>0</v>
      </c>
      <c r="J174" s="52">
        <f>IFERROR(VLOOKUP($A174, ワクチン一般接種!$A:$G, J$4, FALSE), 0)</f>
        <v>0</v>
      </c>
      <c r="K174" s="52">
        <f>IFERROR(VLOOKUP($A174, ワクチン一般接種!$A:$G, K$4, FALSE), 0)</f>
        <v>0</v>
      </c>
      <c r="L174" s="52">
        <f>IFERROR(VLOOKUP($A174, ワクチン一般接種!$A:$G, L$4, FALSE), 0)</f>
        <v>0</v>
      </c>
      <c r="M174" s="102">
        <f t="shared" si="8"/>
        <v>44465</v>
      </c>
      <c r="N174" s="53">
        <f t="shared" si="6"/>
        <v>0</v>
      </c>
      <c r="O174" s="53">
        <f t="shared" si="7"/>
        <v>0</v>
      </c>
    </row>
    <row r="175" spans="1:15" x14ac:dyDescent="0.55000000000000004">
      <c r="A175" s="82">
        <v>44466</v>
      </c>
      <c r="B175" s="51" t="str">
        <f>IFERROR(VLOOKUP($A175, ワクチン医療従事者等!$A:$J, $B$4, FALSE), TEXT(A175, "aaa"))</f>
        <v>月</v>
      </c>
      <c r="C175" s="51">
        <f>IFERROR(VLOOKUP($A175, ワクチン医療従事者等!$A:$J, $C$4, FALSE), 0)</f>
        <v>0</v>
      </c>
      <c r="D175" s="51">
        <f>IFERROR(VLOOKUP($A175, ワクチン医療従事者等!$A:$J, $D$4, FALSE), 0)</f>
        <v>0</v>
      </c>
      <c r="E175" s="51">
        <f>IFERROR(VLOOKUP($A175, ワクチン医療従事者等!$A:$J, $E$4, FALSE), 0)</f>
        <v>0</v>
      </c>
      <c r="F175" s="51">
        <f>IFERROR(VLOOKUP($A175, ワクチン医療従事者等!$A:$J, $F$4, FALSE), 0)</f>
        <v>0</v>
      </c>
      <c r="G175" s="51">
        <f>IFERROR(VLOOKUP($A175, ワクチン医療従事者等!$A:$J, $G$4, FALSE), 0)</f>
        <v>0</v>
      </c>
      <c r="H175" s="52">
        <f>IFERROR(VLOOKUP($A175, ワクチン一般接種!$A:$G, H$4, FALSE), 0)</f>
        <v>0</v>
      </c>
      <c r="I175" s="52">
        <f>IFERROR(VLOOKUP($A175, ワクチン一般接種!$A:$G, I$4, FALSE), 0)</f>
        <v>0</v>
      </c>
      <c r="J175" s="52">
        <f>IFERROR(VLOOKUP($A175, ワクチン一般接種!$A:$G, J$4, FALSE), 0)</f>
        <v>0</v>
      </c>
      <c r="K175" s="52">
        <f>IFERROR(VLOOKUP($A175, ワクチン一般接種!$A:$G, K$4, FALSE), 0)</f>
        <v>0</v>
      </c>
      <c r="L175" s="52">
        <f>IFERROR(VLOOKUP($A175, ワクチン一般接種!$A:$G, L$4, FALSE), 0)</f>
        <v>0</v>
      </c>
      <c r="M175" s="102">
        <f t="shared" si="8"/>
        <v>44466</v>
      </c>
      <c r="N175" s="53">
        <f t="shared" si="6"/>
        <v>0</v>
      </c>
      <c r="O175" s="53">
        <f t="shared" si="7"/>
        <v>0</v>
      </c>
    </row>
    <row r="176" spans="1:15" x14ac:dyDescent="0.55000000000000004">
      <c r="A176" s="82">
        <v>44467</v>
      </c>
      <c r="B176" s="51" t="str">
        <f>IFERROR(VLOOKUP($A176, ワクチン医療従事者等!$A:$J, $B$4, FALSE), TEXT(A176, "aaa"))</f>
        <v>火</v>
      </c>
      <c r="C176" s="51">
        <f>IFERROR(VLOOKUP($A176, ワクチン医療従事者等!$A:$J, $C$4, FALSE), 0)</f>
        <v>0</v>
      </c>
      <c r="D176" s="51">
        <f>IFERROR(VLOOKUP($A176, ワクチン医療従事者等!$A:$J, $D$4, FALSE), 0)</f>
        <v>0</v>
      </c>
      <c r="E176" s="51">
        <f>IFERROR(VLOOKUP($A176, ワクチン医療従事者等!$A:$J, $E$4, FALSE), 0)</f>
        <v>0</v>
      </c>
      <c r="F176" s="51">
        <f>IFERROR(VLOOKUP($A176, ワクチン医療従事者等!$A:$J, $F$4, FALSE), 0)</f>
        <v>0</v>
      </c>
      <c r="G176" s="51">
        <f>IFERROR(VLOOKUP($A176, ワクチン医療従事者等!$A:$J, $G$4, FALSE), 0)</f>
        <v>0</v>
      </c>
      <c r="H176" s="52">
        <f>IFERROR(VLOOKUP($A176, ワクチン一般接種!$A:$G, H$4, FALSE), 0)</f>
        <v>0</v>
      </c>
      <c r="I176" s="52">
        <f>IFERROR(VLOOKUP($A176, ワクチン一般接種!$A:$G, I$4, FALSE), 0)</f>
        <v>0</v>
      </c>
      <c r="J176" s="52">
        <f>IFERROR(VLOOKUP($A176, ワクチン一般接種!$A:$G, J$4, FALSE), 0)</f>
        <v>0</v>
      </c>
      <c r="K176" s="52">
        <f>IFERROR(VLOOKUP($A176, ワクチン一般接種!$A:$G, K$4, FALSE), 0)</f>
        <v>0</v>
      </c>
      <c r="L176" s="52">
        <f>IFERROR(VLOOKUP($A176, ワクチン一般接種!$A:$G, L$4, FALSE), 0)</f>
        <v>0</v>
      </c>
      <c r="M176" s="102">
        <f t="shared" si="8"/>
        <v>44467</v>
      </c>
      <c r="N176" s="53">
        <f t="shared" si="6"/>
        <v>0</v>
      </c>
      <c r="O176" s="53">
        <f t="shared" si="7"/>
        <v>0</v>
      </c>
    </row>
    <row r="177" spans="1:15" x14ac:dyDescent="0.55000000000000004">
      <c r="A177" s="82">
        <v>44468</v>
      </c>
      <c r="B177" s="51" t="str">
        <f>IFERROR(VLOOKUP($A177, ワクチン医療従事者等!$A:$J, $B$4, FALSE), TEXT(A177, "aaa"))</f>
        <v>水</v>
      </c>
      <c r="C177" s="51">
        <f>IFERROR(VLOOKUP($A177, ワクチン医療従事者等!$A:$J, $C$4, FALSE), 0)</f>
        <v>0</v>
      </c>
      <c r="D177" s="51">
        <f>IFERROR(VLOOKUP($A177, ワクチン医療従事者等!$A:$J, $D$4, FALSE), 0)</f>
        <v>0</v>
      </c>
      <c r="E177" s="51">
        <f>IFERROR(VLOOKUP($A177, ワクチン医療従事者等!$A:$J, $E$4, FALSE), 0)</f>
        <v>0</v>
      </c>
      <c r="F177" s="51">
        <f>IFERROR(VLOOKUP($A177, ワクチン医療従事者等!$A:$J, $F$4, FALSE), 0)</f>
        <v>0</v>
      </c>
      <c r="G177" s="51">
        <f>IFERROR(VLOOKUP($A177, ワクチン医療従事者等!$A:$J, $G$4, FALSE), 0)</f>
        <v>0</v>
      </c>
      <c r="H177" s="52">
        <f>IFERROR(VLOOKUP($A177, ワクチン一般接種!$A:$G, H$4, FALSE), 0)</f>
        <v>0</v>
      </c>
      <c r="I177" s="52">
        <f>IFERROR(VLOOKUP($A177, ワクチン一般接種!$A:$G, I$4, FALSE), 0)</f>
        <v>0</v>
      </c>
      <c r="J177" s="52">
        <f>IFERROR(VLOOKUP($A177, ワクチン一般接種!$A:$G, J$4, FALSE), 0)</f>
        <v>0</v>
      </c>
      <c r="K177" s="52">
        <f>IFERROR(VLOOKUP($A177, ワクチン一般接種!$A:$G, K$4, FALSE), 0)</f>
        <v>0</v>
      </c>
      <c r="L177" s="52">
        <f>IFERROR(VLOOKUP($A177, ワクチン一般接種!$A:$G, L$4, FALSE), 0)</f>
        <v>0</v>
      </c>
      <c r="M177" s="102">
        <f t="shared" si="8"/>
        <v>44468</v>
      </c>
      <c r="N177" s="53">
        <f t="shared" si="6"/>
        <v>0</v>
      </c>
      <c r="O177" s="53">
        <f t="shared" si="7"/>
        <v>0</v>
      </c>
    </row>
    <row r="178" spans="1:15" x14ac:dyDescent="0.55000000000000004">
      <c r="A178" s="82">
        <v>44469</v>
      </c>
      <c r="B178" s="51" t="str">
        <f>IFERROR(VLOOKUP($A178, ワクチン医療従事者等!$A:$J, $B$4, FALSE), TEXT(A178, "aaa"))</f>
        <v>木</v>
      </c>
      <c r="C178" s="51">
        <f>IFERROR(VLOOKUP($A178, ワクチン医療従事者等!$A:$J, $C$4, FALSE), 0)</f>
        <v>0</v>
      </c>
      <c r="D178" s="51">
        <f>IFERROR(VLOOKUP($A178, ワクチン医療従事者等!$A:$J, $D$4, FALSE), 0)</f>
        <v>0</v>
      </c>
      <c r="E178" s="51">
        <f>IFERROR(VLOOKUP($A178, ワクチン医療従事者等!$A:$J, $E$4, FALSE), 0)</f>
        <v>0</v>
      </c>
      <c r="F178" s="51">
        <f>IFERROR(VLOOKUP($A178, ワクチン医療従事者等!$A:$J, $F$4, FALSE), 0)</f>
        <v>0</v>
      </c>
      <c r="G178" s="51">
        <f>IFERROR(VLOOKUP($A178, ワクチン医療従事者等!$A:$J, $G$4, FALSE), 0)</f>
        <v>0</v>
      </c>
      <c r="H178" s="52">
        <f>IFERROR(VLOOKUP($A178, ワクチン一般接種!$A:$G, H$4, FALSE), 0)</f>
        <v>0</v>
      </c>
      <c r="I178" s="52">
        <f>IFERROR(VLOOKUP($A178, ワクチン一般接種!$A:$G, I$4, FALSE), 0)</f>
        <v>0</v>
      </c>
      <c r="J178" s="52">
        <f>IFERROR(VLOOKUP($A178, ワクチン一般接種!$A:$G, J$4, FALSE), 0)</f>
        <v>0</v>
      </c>
      <c r="K178" s="52">
        <f>IFERROR(VLOOKUP($A178, ワクチン一般接種!$A:$G, K$4, FALSE), 0)</f>
        <v>0</v>
      </c>
      <c r="L178" s="52">
        <f>IFERROR(VLOOKUP($A178, ワクチン一般接種!$A:$G, L$4, FALSE), 0)</f>
        <v>0</v>
      </c>
      <c r="M178" s="102">
        <f t="shared" si="8"/>
        <v>44469</v>
      </c>
      <c r="N178" s="53">
        <f t="shared" si="6"/>
        <v>0</v>
      </c>
      <c r="O178" s="53">
        <f t="shared" si="7"/>
        <v>0</v>
      </c>
    </row>
    <row r="179" spans="1:15" x14ac:dyDescent="0.55000000000000004">
      <c r="A179" s="82">
        <v>44470</v>
      </c>
      <c r="B179" s="51" t="str">
        <f>IFERROR(VLOOKUP($A179, ワクチン医療従事者等!$A:$J, $B$4, FALSE), TEXT(A179, "aaa"))</f>
        <v>金</v>
      </c>
      <c r="C179" s="51">
        <f>IFERROR(VLOOKUP($A179, ワクチン医療従事者等!$A:$J, $C$4, FALSE), 0)</f>
        <v>0</v>
      </c>
      <c r="D179" s="51">
        <f>IFERROR(VLOOKUP($A179, ワクチン医療従事者等!$A:$J, $D$4, FALSE), 0)</f>
        <v>0</v>
      </c>
      <c r="E179" s="51">
        <f>IFERROR(VLOOKUP($A179, ワクチン医療従事者等!$A:$J, $E$4, FALSE), 0)</f>
        <v>0</v>
      </c>
      <c r="F179" s="51">
        <f>IFERROR(VLOOKUP($A179, ワクチン医療従事者等!$A:$J, $F$4, FALSE), 0)</f>
        <v>0</v>
      </c>
      <c r="G179" s="51">
        <f>IFERROR(VLOOKUP($A179, ワクチン医療従事者等!$A:$J, $G$4, FALSE), 0)</f>
        <v>0</v>
      </c>
      <c r="H179" s="52">
        <f>IFERROR(VLOOKUP($A179, ワクチン一般接種!$A:$G, H$4, FALSE), 0)</f>
        <v>0</v>
      </c>
      <c r="I179" s="52">
        <f>IFERROR(VLOOKUP($A179, ワクチン一般接種!$A:$G, I$4, FALSE), 0)</f>
        <v>0</v>
      </c>
      <c r="J179" s="52">
        <f>IFERROR(VLOOKUP($A179, ワクチン一般接種!$A:$G, J$4, FALSE), 0)</f>
        <v>0</v>
      </c>
      <c r="K179" s="52">
        <f>IFERROR(VLOOKUP($A179, ワクチン一般接種!$A:$G, K$4, FALSE), 0)</f>
        <v>0</v>
      </c>
      <c r="L179" s="52">
        <f>IFERROR(VLOOKUP($A179, ワクチン一般接種!$A:$G, L$4, FALSE), 0)</f>
        <v>0</v>
      </c>
      <c r="M179" s="102">
        <f t="shared" si="8"/>
        <v>44470</v>
      </c>
      <c r="N179" s="53">
        <f t="shared" si="6"/>
        <v>0</v>
      </c>
      <c r="O179" s="53">
        <f t="shared" si="7"/>
        <v>0</v>
      </c>
    </row>
    <row r="180" spans="1:15" x14ac:dyDescent="0.55000000000000004">
      <c r="A180" s="82">
        <v>44471</v>
      </c>
      <c r="B180" s="51" t="str">
        <f>IFERROR(VLOOKUP($A180, ワクチン医療従事者等!$A:$J, $B$4, FALSE), TEXT(A180, "aaa"))</f>
        <v>土</v>
      </c>
      <c r="C180" s="51">
        <f>IFERROR(VLOOKUP($A180, ワクチン医療従事者等!$A:$J, $C$4, FALSE), 0)</f>
        <v>0</v>
      </c>
      <c r="D180" s="51">
        <f>IFERROR(VLOOKUP($A180, ワクチン医療従事者等!$A:$J, $D$4, FALSE), 0)</f>
        <v>0</v>
      </c>
      <c r="E180" s="51">
        <f>IFERROR(VLOOKUP($A180, ワクチン医療従事者等!$A:$J, $E$4, FALSE), 0)</f>
        <v>0</v>
      </c>
      <c r="F180" s="51">
        <f>IFERROR(VLOOKUP($A180, ワクチン医療従事者等!$A:$J, $F$4, FALSE), 0)</f>
        <v>0</v>
      </c>
      <c r="G180" s="51">
        <f>IFERROR(VLOOKUP($A180, ワクチン医療従事者等!$A:$J, $G$4, FALSE), 0)</f>
        <v>0</v>
      </c>
      <c r="H180" s="52">
        <f>IFERROR(VLOOKUP($A180, ワクチン一般接種!$A:$G, H$4, FALSE), 0)</f>
        <v>0</v>
      </c>
      <c r="I180" s="52">
        <f>IFERROR(VLOOKUP($A180, ワクチン一般接種!$A:$G, I$4, FALSE), 0)</f>
        <v>0</v>
      </c>
      <c r="J180" s="52">
        <f>IFERROR(VLOOKUP($A180, ワクチン一般接種!$A:$G, J$4, FALSE), 0)</f>
        <v>0</v>
      </c>
      <c r="K180" s="52">
        <f>IFERROR(VLOOKUP($A180, ワクチン一般接種!$A:$G, K$4, FALSE), 0)</f>
        <v>0</v>
      </c>
      <c r="L180" s="52">
        <f>IFERROR(VLOOKUP($A180, ワクチン一般接種!$A:$G, L$4, FALSE), 0)</f>
        <v>0</v>
      </c>
      <c r="M180" s="102">
        <f t="shared" si="8"/>
        <v>44471</v>
      </c>
      <c r="N180" s="53">
        <f t="shared" si="6"/>
        <v>0</v>
      </c>
      <c r="O180" s="53">
        <f t="shared" si="7"/>
        <v>0</v>
      </c>
    </row>
    <row r="181" spans="1:15" x14ac:dyDescent="0.55000000000000004">
      <c r="A181" s="82">
        <v>44472</v>
      </c>
      <c r="B181" s="51" t="str">
        <f>IFERROR(VLOOKUP($A181, ワクチン医療従事者等!$A:$J, $B$4, FALSE), TEXT(A181, "aaa"))</f>
        <v>日</v>
      </c>
      <c r="C181" s="51">
        <f>IFERROR(VLOOKUP($A181, ワクチン医療従事者等!$A:$J, $C$4, FALSE), 0)</f>
        <v>0</v>
      </c>
      <c r="D181" s="51">
        <f>IFERROR(VLOOKUP($A181, ワクチン医療従事者等!$A:$J, $D$4, FALSE), 0)</f>
        <v>0</v>
      </c>
      <c r="E181" s="51">
        <f>IFERROR(VLOOKUP($A181, ワクチン医療従事者等!$A:$J, $E$4, FALSE), 0)</f>
        <v>0</v>
      </c>
      <c r="F181" s="51">
        <f>IFERROR(VLOOKUP($A181, ワクチン医療従事者等!$A:$J, $F$4, FALSE), 0)</f>
        <v>0</v>
      </c>
      <c r="G181" s="51">
        <f>IFERROR(VLOOKUP($A181, ワクチン医療従事者等!$A:$J, $G$4, FALSE), 0)</f>
        <v>0</v>
      </c>
      <c r="H181" s="52">
        <f>IFERROR(VLOOKUP($A181, ワクチン一般接種!$A:$G, H$4, FALSE), 0)</f>
        <v>0</v>
      </c>
      <c r="I181" s="52">
        <f>IFERROR(VLOOKUP($A181, ワクチン一般接種!$A:$G, I$4, FALSE), 0)</f>
        <v>0</v>
      </c>
      <c r="J181" s="52">
        <f>IFERROR(VLOOKUP($A181, ワクチン一般接種!$A:$G, J$4, FALSE), 0)</f>
        <v>0</v>
      </c>
      <c r="K181" s="52">
        <f>IFERROR(VLOOKUP($A181, ワクチン一般接種!$A:$G, K$4, FALSE), 0)</f>
        <v>0</v>
      </c>
      <c r="L181" s="52">
        <f>IFERROR(VLOOKUP($A181, ワクチン一般接種!$A:$G, L$4, FALSE), 0)</f>
        <v>0</v>
      </c>
      <c r="M181" s="102">
        <f t="shared" si="8"/>
        <v>44472</v>
      </c>
      <c r="N181" s="53">
        <f t="shared" si="6"/>
        <v>0</v>
      </c>
      <c r="O181" s="53">
        <f t="shared" si="7"/>
        <v>0</v>
      </c>
    </row>
    <row r="182" spans="1:15" x14ac:dyDescent="0.55000000000000004">
      <c r="A182" s="82">
        <v>44473</v>
      </c>
      <c r="B182" s="51" t="str">
        <f>IFERROR(VLOOKUP($A182, ワクチン医療従事者等!$A:$J, $B$4, FALSE), TEXT(A182, "aaa"))</f>
        <v>月</v>
      </c>
      <c r="C182" s="51">
        <f>IFERROR(VLOOKUP($A182, ワクチン医療従事者等!$A:$J, $C$4, FALSE), 0)</f>
        <v>0</v>
      </c>
      <c r="D182" s="51">
        <f>IFERROR(VLOOKUP($A182, ワクチン医療従事者等!$A:$J, $D$4, FALSE), 0)</f>
        <v>0</v>
      </c>
      <c r="E182" s="51">
        <f>IFERROR(VLOOKUP($A182, ワクチン医療従事者等!$A:$J, $E$4, FALSE), 0)</f>
        <v>0</v>
      </c>
      <c r="F182" s="51">
        <f>IFERROR(VLOOKUP($A182, ワクチン医療従事者等!$A:$J, $F$4, FALSE), 0)</f>
        <v>0</v>
      </c>
      <c r="G182" s="51">
        <f>IFERROR(VLOOKUP($A182, ワクチン医療従事者等!$A:$J, $G$4, FALSE), 0)</f>
        <v>0</v>
      </c>
      <c r="H182" s="52">
        <f>IFERROR(VLOOKUP($A182, ワクチン一般接種!$A:$G, H$4, FALSE), 0)</f>
        <v>0</v>
      </c>
      <c r="I182" s="52">
        <f>IFERROR(VLOOKUP($A182, ワクチン一般接種!$A:$G, I$4, FALSE), 0)</f>
        <v>0</v>
      </c>
      <c r="J182" s="52">
        <f>IFERROR(VLOOKUP($A182, ワクチン一般接種!$A:$G, J$4, FALSE), 0)</f>
        <v>0</v>
      </c>
      <c r="K182" s="52">
        <f>IFERROR(VLOOKUP($A182, ワクチン一般接種!$A:$G, K$4, FALSE), 0)</f>
        <v>0</v>
      </c>
      <c r="L182" s="52">
        <f>IFERROR(VLOOKUP($A182, ワクチン一般接種!$A:$G, L$4, FALSE), 0)</f>
        <v>0</v>
      </c>
      <c r="M182" s="102">
        <f t="shared" si="8"/>
        <v>44473</v>
      </c>
      <c r="N182" s="53">
        <f t="shared" si="6"/>
        <v>0</v>
      </c>
      <c r="O182" s="53">
        <f t="shared" si="7"/>
        <v>0</v>
      </c>
    </row>
    <row r="183" spans="1:15" x14ac:dyDescent="0.55000000000000004">
      <c r="A183" s="82">
        <v>44474</v>
      </c>
      <c r="B183" s="51" t="str">
        <f>IFERROR(VLOOKUP($A183, ワクチン医療従事者等!$A:$J, $B$4, FALSE), TEXT(A183, "aaa"))</f>
        <v>火</v>
      </c>
      <c r="C183" s="51">
        <f>IFERROR(VLOOKUP($A183, ワクチン医療従事者等!$A:$J, $C$4, FALSE), 0)</f>
        <v>0</v>
      </c>
      <c r="D183" s="51">
        <f>IFERROR(VLOOKUP($A183, ワクチン医療従事者等!$A:$J, $D$4, FALSE), 0)</f>
        <v>0</v>
      </c>
      <c r="E183" s="51">
        <f>IFERROR(VLOOKUP($A183, ワクチン医療従事者等!$A:$J, $E$4, FALSE), 0)</f>
        <v>0</v>
      </c>
      <c r="F183" s="51">
        <f>IFERROR(VLOOKUP($A183, ワクチン医療従事者等!$A:$J, $F$4, FALSE), 0)</f>
        <v>0</v>
      </c>
      <c r="G183" s="51">
        <f>IFERROR(VLOOKUP($A183, ワクチン医療従事者等!$A:$J, $G$4, FALSE), 0)</f>
        <v>0</v>
      </c>
      <c r="H183" s="52">
        <f>IFERROR(VLOOKUP($A183, ワクチン一般接種!$A:$G, H$4, FALSE), 0)</f>
        <v>0</v>
      </c>
      <c r="I183" s="52">
        <f>IFERROR(VLOOKUP($A183, ワクチン一般接種!$A:$G, I$4, FALSE), 0)</f>
        <v>0</v>
      </c>
      <c r="J183" s="52">
        <f>IFERROR(VLOOKUP($A183, ワクチン一般接種!$A:$G, J$4, FALSE), 0)</f>
        <v>0</v>
      </c>
      <c r="K183" s="52">
        <f>IFERROR(VLOOKUP($A183, ワクチン一般接種!$A:$G, K$4, FALSE), 0)</f>
        <v>0</v>
      </c>
      <c r="L183" s="52">
        <f>IFERROR(VLOOKUP($A183, ワクチン一般接種!$A:$G, L$4, FALSE), 0)</f>
        <v>0</v>
      </c>
      <c r="M183" s="102">
        <f t="shared" si="8"/>
        <v>44474</v>
      </c>
      <c r="N183" s="53">
        <f t="shared" si="6"/>
        <v>0</v>
      </c>
      <c r="O183" s="53">
        <f t="shared" si="7"/>
        <v>0</v>
      </c>
    </row>
    <row r="184" spans="1:15" x14ac:dyDescent="0.55000000000000004">
      <c r="A184" s="82">
        <v>44475</v>
      </c>
      <c r="B184" s="51" t="str">
        <f>IFERROR(VLOOKUP($A184, ワクチン医療従事者等!$A:$J, $B$4, FALSE), TEXT(A184, "aaa"))</f>
        <v>水</v>
      </c>
      <c r="C184" s="51">
        <f>IFERROR(VLOOKUP($A184, ワクチン医療従事者等!$A:$J, $C$4, FALSE), 0)</f>
        <v>0</v>
      </c>
      <c r="D184" s="51">
        <f>IFERROR(VLOOKUP($A184, ワクチン医療従事者等!$A:$J, $D$4, FALSE), 0)</f>
        <v>0</v>
      </c>
      <c r="E184" s="51">
        <f>IFERROR(VLOOKUP($A184, ワクチン医療従事者等!$A:$J, $E$4, FALSE), 0)</f>
        <v>0</v>
      </c>
      <c r="F184" s="51">
        <f>IFERROR(VLOOKUP($A184, ワクチン医療従事者等!$A:$J, $F$4, FALSE), 0)</f>
        <v>0</v>
      </c>
      <c r="G184" s="51">
        <f>IFERROR(VLOOKUP($A184, ワクチン医療従事者等!$A:$J, $G$4, FALSE), 0)</f>
        <v>0</v>
      </c>
      <c r="H184" s="52">
        <f>IFERROR(VLOOKUP($A184, ワクチン一般接種!$A:$G, H$4, FALSE), 0)</f>
        <v>0</v>
      </c>
      <c r="I184" s="52">
        <f>IFERROR(VLOOKUP($A184, ワクチン一般接種!$A:$G, I$4, FALSE), 0)</f>
        <v>0</v>
      </c>
      <c r="J184" s="52">
        <f>IFERROR(VLOOKUP($A184, ワクチン一般接種!$A:$G, J$4, FALSE), 0)</f>
        <v>0</v>
      </c>
      <c r="K184" s="52">
        <f>IFERROR(VLOOKUP($A184, ワクチン一般接種!$A:$G, K$4, FALSE), 0)</f>
        <v>0</v>
      </c>
      <c r="L184" s="52">
        <f>IFERROR(VLOOKUP($A184, ワクチン一般接種!$A:$G, L$4, FALSE), 0)</f>
        <v>0</v>
      </c>
      <c r="M184" s="102">
        <f t="shared" si="8"/>
        <v>44475</v>
      </c>
      <c r="N184" s="53">
        <f t="shared" si="6"/>
        <v>0</v>
      </c>
      <c r="O184" s="53">
        <f t="shared" si="7"/>
        <v>0</v>
      </c>
    </row>
    <row r="185" spans="1:15" x14ac:dyDescent="0.55000000000000004">
      <c r="A185" s="82">
        <v>44476</v>
      </c>
      <c r="B185" s="51" t="str">
        <f>IFERROR(VLOOKUP($A185, ワクチン医療従事者等!$A:$J, $B$4, FALSE), TEXT(A185, "aaa"))</f>
        <v>木</v>
      </c>
      <c r="C185" s="51">
        <f>IFERROR(VLOOKUP($A185, ワクチン医療従事者等!$A:$J, $C$4, FALSE), 0)</f>
        <v>0</v>
      </c>
      <c r="D185" s="51">
        <f>IFERROR(VLOOKUP($A185, ワクチン医療従事者等!$A:$J, $D$4, FALSE), 0)</f>
        <v>0</v>
      </c>
      <c r="E185" s="51">
        <f>IFERROR(VLOOKUP($A185, ワクチン医療従事者等!$A:$J, $E$4, FALSE), 0)</f>
        <v>0</v>
      </c>
      <c r="F185" s="51">
        <f>IFERROR(VLOOKUP($A185, ワクチン医療従事者等!$A:$J, $F$4, FALSE), 0)</f>
        <v>0</v>
      </c>
      <c r="G185" s="51">
        <f>IFERROR(VLOOKUP($A185, ワクチン医療従事者等!$A:$J, $G$4, FALSE), 0)</f>
        <v>0</v>
      </c>
      <c r="H185" s="52">
        <f>IFERROR(VLOOKUP($A185, ワクチン一般接種!$A:$G, H$4, FALSE), 0)</f>
        <v>0</v>
      </c>
      <c r="I185" s="52">
        <f>IFERROR(VLOOKUP($A185, ワクチン一般接種!$A:$G, I$4, FALSE), 0)</f>
        <v>0</v>
      </c>
      <c r="J185" s="52">
        <f>IFERROR(VLOOKUP($A185, ワクチン一般接種!$A:$G, J$4, FALSE), 0)</f>
        <v>0</v>
      </c>
      <c r="K185" s="52">
        <f>IFERROR(VLOOKUP($A185, ワクチン一般接種!$A:$G, K$4, FALSE), 0)</f>
        <v>0</v>
      </c>
      <c r="L185" s="52">
        <f>IFERROR(VLOOKUP($A185, ワクチン一般接種!$A:$G, L$4, FALSE), 0)</f>
        <v>0</v>
      </c>
      <c r="M185" s="102">
        <f t="shared" si="8"/>
        <v>44476</v>
      </c>
      <c r="N185" s="53">
        <f t="shared" si="6"/>
        <v>0</v>
      </c>
      <c r="O185" s="53">
        <f t="shared" si="7"/>
        <v>0</v>
      </c>
    </row>
    <row r="186" spans="1:15" x14ac:dyDescent="0.55000000000000004">
      <c r="A186" s="82">
        <v>44477</v>
      </c>
      <c r="B186" s="51" t="str">
        <f>IFERROR(VLOOKUP($A186, ワクチン医療従事者等!$A:$J, $B$4, FALSE), TEXT(A186, "aaa"))</f>
        <v>金</v>
      </c>
      <c r="C186" s="51">
        <f>IFERROR(VLOOKUP($A186, ワクチン医療従事者等!$A:$J, $C$4, FALSE), 0)</f>
        <v>0</v>
      </c>
      <c r="D186" s="51">
        <f>IFERROR(VLOOKUP($A186, ワクチン医療従事者等!$A:$J, $D$4, FALSE), 0)</f>
        <v>0</v>
      </c>
      <c r="E186" s="51">
        <f>IFERROR(VLOOKUP($A186, ワクチン医療従事者等!$A:$J, $E$4, FALSE), 0)</f>
        <v>0</v>
      </c>
      <c r="F186" s="51">
        <f>IFERROR(VLOOKUP($A186, ワクチン医療従事者等!$A:$J, $F$4, FALSE), 0)</f>
        <v>0</v>
      </c>
      <c r="G186" s="51">
        <f>IFERROR(VLOOKUP($A186, ワクチン医療従事者等!$A:$J, $G$4, FALSE), 0)</f>
        <v>0</v>
      </c>
      <c r="H186" s="52">
        <f>IFERROR(VLOOKUP($A186, ワクチン一般接種!$A:$G, H$4, FALSE), 0)</f>
        <v>0</v>
      </c>
      <c r="I186" s="52">
        <f>IFERROR(VLOOKUP($A186, ワクチン一般接種!$A:$G, I$4, FALSE), 0)</f>
        <v>0</v>
      </c>
      <c r="J186" s="52">
        <f>IFERROR(VLOOKUP($A186, ワクチン一般接種!$A:$G, J$4, FALSE), 0)</f>
        <v>0</v>
      </c>
      <c r="K186" s="52">
        <f>IFERROR(VLOOKUP($A186, ワクチン一般接種!$A:$G, K$4, FALSE), 0)</f>
        <v>0</v>
      </c>
      <c r="L186" s="52">
        <f>IFERROR(VLOOKUP($A186, ワクチン一般接種!$A:$G, L$4, FALSE), 0)</f>
        <v>0</v>
      </c>
      <c r="M186" s="102">
        <f t="shared" si="8"/>
        <v>44477</v>
      </c>
      <c r="N186" s="53">
        <f t="shared" si="6"/>
        <v>0</v>
      </c>
      <c r="O186" s="53">
        <f t="shared" si="7"/>
        <v>0</v>
      </c>
    </row>
    <row r="187" spans="1:15" x14ac:dyDescent="0.55000000000000004">
      <c r="A187" s="82">
        <v>44478</v>
      </c>
      <c r="B187" s="51" t="str">
        <f>IFERROR(VLOOKUP($A187, ワクチン医療従事者等!$A:$J, $B$4, FALSE), TEXT(A187, "aaa"))</f>
        <v>土</v>
      </c>
      <c r="C187" s="51">
        <f>IFERROR(VLOOKUP($A187, ワクチン医療従事者等!$A:$J, $C$4, FALSE), 0)</f>
        <v>0</v>
      </c>
      <c r="D187" s="51">
        <f>IFERROR(VLOOKUP($A187, ワクチン医療従事者等!$A:$J, $D$4, FALSE), 0)</f>
        <v>0</v>
      </c>
      <c r="E187" s="51">
        <f>IFERROR(VLOOKUP($A187, ワクチン医療従事者等!$A:$J, $E$4, FALSE), 0)</f>
        <v>0</v>
      </c>
      <c r="F187" s="51">
        <f>IFERROR(VLOOKUP($A187, ワクチン医療従事者等!$A:$J, $F$4, FALSE), 0)</f>
        <v>0</v>
      </c>
      <c r="G187" s="51">
        <f>IFERROR(VLOOKUP($A187, ワクチン医療従事者等!$A:$J, $G$4, FALSE), 0)</f>
        <v>0</v>
      </c>
      <c r="H187" s="52">
        <f>IFERROR(VLOOKUP($A187, ワクチン一般接種!$A:$G, H$4, FALSE), 0)</f>
        <v>0</v>
      </c>
      <c r="I187" s="52">
        <f>IFERROR(VLOOKUP($A187, ワクチン一般接種!$A:$G, I$4, FALSE), 0)</f>
        <v>0</v>
      </c>
      <c r="J187" s="52">
        <f>IFERROR(VLOOKUP($A187, ワクチン一般接種!$A:$G, J$4, FALSE), 0)</f>
        <v>0</v>
      </c>
      <c r="K187" s="52">
        <f>IFERROR(VLOOKUP($A187, ワクチン一般接種!$A:$G, K$4, FALSE), 0)</f>
        <v>0</v>
      </c>
      <c r="L187" s="52">
        <f>IFERROR(VLOOKUP($A187, ワクチン一般接種!$A:$G, L$4, FALSE), 0)</f>
        <v>0</v>
      </c>
      <c r="M187" s="102">
        <f t="shared" si="8"/>
        <v>44478</v>
      </c>
      <c r="N187" s="53">
        <f t="shared" si="6"/>
        <v>0</v>
      </c>
      <c r="O187" s="53">
        <f t="shared" si="7"/>
        <v>0</v>
      </c>
    </row>
    <row r="188" spans="1:15" x14ac:dyDescent="0.55000000000000004">
      <c r="A188" s="82">
        <v>44479</v>
      </c>
      <c r="B188" s="51" t="str">
        <f>IFERROR(VLOOKUP($A188, ワクチン医療従事者等!$A:$J, $B$4, FALSE), TEXT(A188, "aaa"))</f>
        <v>日</v>
      </c>
      <c r="C188" s="51">
        <f>IFERROR(VLOOKUP($A188, ワクチン医療従事者等!$A:$J, $C$4, FALSE), 0)</f>
        <v>0</v>
      </c>
      <c r="D188" s="51">
        <f>IFERROR(VLOOKUP($A188, ワクチン医療従事者等!$A:$J, $D$4, FALSE), 0)</f>
        <v>0</v>
      </c>
      <c r="E188" s="51">
        <f>IFERROR(VLOOKUP($A188, ワクチン医療従事者等!$A:$J, $E$4, FALSE), 0)</f>
        <v>0</v>
      </c>
      <c r="F188" s="51">
        <f>IFERROR(VLOOKUP($A188, ワクチン医療従事者等!$A:$J, $F$4, FALSE), 0)</f>
        <v>0</v>
      </c>
      <c r="G188" s="51">
        <f>IFERROR(VLOOKUP($A188, ワクチン医療従事者等!$A:$J, $G$4, FALSE), 0)</f>
        <v>0</v>
      </c>
      <c r="H188" s="52">
        <f>IFERROR(VLOOKUP($A188, ワクチン一般接種!$A:$G, H$4, FALSE), 0)</f>
        <v>0</v>
      </c>
      <c r="I188" s="52">
        <f>IFERROR(VLOOKUP($A188, ワクチン一般接種!$A:$G, I$4, FALSE), 0)</f>
        <v>0</v>
      </c>
      <c r="J188" s="52">
        <f>IFERROR(VLOOKUP($A188, ワクチン一般接種!$A:$G, J$4, FALSE), 0)</f>
        <v>0</v>
      </c>
      <c r="K188" s="52">
        <f>IFERROR(VLOOKUP($A188, ワクチン一般接種!$A:$G, K$4, FALSE), 0)</f>
        <v>0</v>
      </c>
      <c r="L188" s="52">
        <f>IFERROR(VLOOKUP($A188, ワクチン一般接種!$A:$G, L$4, FALSE), 0)</f>
        <v>0</v>
      </c>
      <c r="M188" s="102">
        <f t="shared" si="8"/>
        <v>44479</v>
      </c>
      <c r="N188" s="53">
        <f t="shared" si="6"/>
        <v>0</v>
      </c>
      <c r="O188" s="53">
        <f t="shared" si="7"/>
        <v>0</v>
      </c>
    </row>
    <row r="189" spans="1:15" x14ac:dyDescent="0.55000000000000004">
      <c r="A189" s="82">
        <v>44480</v>
      </c>
      <c r="B189" s="51" t="str">
        <f>IFERROR(VLOOKUP($A189, ワクチン医療従事者等!$A:$J, $B$4, FALSE), TEXT(A189, "aaa"))</f>
        <v>月</v>
      </c>
      <c r="C189" s="51">
        <f>IFERROR(VLOOKUP($A189, ワクチン医療従事者等!$A:$J, $C$4, FALSE), 0)</f>
        <v>0</v>
      </c>
      <c r="D189" s="51">
        <f>IFERROR(VLOOKUP($A189, ワクチン医療従事者等!$A:$J, $D$4, FALSE), 0)</f>
        <v>0</v>
      </c>
      <c r="E189" s="51">
        <f>IFERROR(VLOOKUP($A189, ワクチン医療従事者等!$A:$J, $E$4, FALSE), 0)</f>
        <v>0</v>
      </c>
      <c r="F189" s="51">
        <f>IFERROR(VLOOKUP($A189, ワクチン医療従事者等!$A:$J, $F$4, FALSE), 0)</f>
        <v>0</v>
      </c>
      <c r="G189" s="51">
        <f>IFERROR(VLOOKUP($A189, ワクチン医療従事者等!$A:$J, $G$4, FALSE), 0)</f>
        <v>0</v>
      </c>
      <c r="H189" s="52">
        <f>IFERROR(VLOOKUP($A189, ワクチン一般接種!$A:$G, H$4, FALSE), 0)</f>
        <v>0</v>
      </c>
      <c r="I189" s="52">
        <f>IFERROR(VLOOKUP($A189, ワクチン一般接種!$A:$G, I$4, FALSE), 0)</f>
        <v>0</v>
      </c>
      <c r="J189" s="52">
        <f>IFERROR(VLOOKUP($A189, ワクチン一般接種!$A:$G, J$4, FALSE), 0)</f>
        <v>0</v>
      </c>
      <c r="K189" s="52">
        <f>IFERROR(VLOOKUP($A189, ワクチン一般接種!$A:$G, K$4, FALSE), 0)</f>
        <v>0</v>
      </c>
      <c r="L189" s="52">
        <f>IFERROR(VLOOKUP($A189, ワクチン一般接種!$A:$G, L$4, FALSE), 0)</f>
        <v>0</v>
      </c>
      <c r="M189" s="102">
        <f t="shared" si="8"/>
        <v>44480</v>
      </c>
      <c r="N189" s="53">
        <f t="shared" si="6"/>
        <v>0</v>
      </c>
      <c r="O189" s="53">
        <f t="shared" si="7"/>
        <v>0</v>
      </c>
    </row>
    <row r="190" spans="1:15" x14ac:dyDescent="0.55000000000000004">
      <c r="A190" s="82">
        <v>44481</v>
      </c>
      <c r="B190" s="51" t="str">
        <f>IFERROR(VLOOKUP($A190, ワクチン医療従事者等!$A:$J, $B$4, FALSE), TEXT(A190, "aaa"))</f>
        <v>火</v>
      </c>
      <c r="C190" s="51">
        <f>IFERROR(VLOOKUP($A190, ワクチン医療従事者等!$A:$J, $C$4, FALSE), 0)</f>
        <v>0</v>
      </c>
      <c r="D190" s="51">
        <f>IFERROR(VLOOKUP($A190, ワクチン医療従事者等!$A:$J, $D$4, FALSE), 0)</f>
        <v>0</v>
      </c>
      <c r="E190" s="51">
        <f>IFERROR(VLOOKUP($A190, ワクチン医療従事者等!$A:$J, $E$4, FALSE), 0)</f>
        <v>0</v>
      </c>
      <c r="F190" s="51">
        <f>IFERROR(VLOOKUP($A190, ワクチン医療従事者等!$A:$J, $F$4, FALSE), 0)</f>
        <v>0</v>
      </c>
      <c r="G190" s="51">
        <f>IFERROR(VLOOKUP($A190, ワクチン医療従事者等!$A:$J, $G$4, FALSE), 0)</f>
        <v>0</v>
      </c>
      <c r="H190" s="52">
        <f>IFERROR(VLOOKUP($A190, ワクチン一般接種!$A:$G, H$4, FALSE), 0)</f>
        <v>0</v>
      </c>
      <c r="I190" s="52">
        <f>IFERROR(VLOOKUP($A190, ワクチン一般接種!$A:$G, I$4, FALSE), 0)</f>
        <v>0</v>
      </c>
      <c r="J190" s="52">
        <f>IFERROR(VLOOKUP($A190, ワクチン一般接種!$A:$G, J$4, FALSE), 0)</f>
        <v>0</v>
      </c>
      <c r="K190" s="52">
        <f>IFERROR(VLOOKUP($A190, ワクチン一般接種!$A:$G, K$4, FALSE), 0)</f>
        <v>0</v>
      </c>
      <c r="L190" s="52">
        <f>IFERROR(VLOOKUP($A190, ワクチン一般接種!$A:$G, L$4, FALSE), 0)</f>
        <v>0</v>
      </c>
      <c r="M190" s="102">
        <f t="shared" si="8"/>
        <v>44481</v>
      </c>
      <c r="N190" s="53">
        <f t="shared" si="6"/>
        <v>0</v>
      </c>
      <c r="O190" s="53">
        <f t="shared" si="7"/>
        <v>0</v>
      </c>
    </row>
    <row r="191" spans="1:15" x14ac:dyDescent="0.55000000000000004">
      <c r="A191" s="82">
        <v>44482</v>
      </c>
      <c r="B191" s="51" t="str">
        <f>IFERROR(VLOOKUP($A191, ワクチン医療従事者等!$A:$J, $B$4, FALSE), TEXT(A191, "aaa"))</f>
        <v>水</v>
      </c>
      <c r="C191" s="51">
        <f>IFERROR(VLOOKUP($A191, ワクチン医療従事者等!$A:$J, $C$4, FALSE), 0)</f>
        <v>0</v>
      </c>
      <c r="D191" s="51">
        <f>IFERROR(VLOOKUP($A191, ワクチン医療従事者等!$A:$J, $D$4, FALSE), 0)</f>
        <v>0</v>
      </c>
      <c r="E191" s="51">
        <f>IFERROR(VLOOKUP($A191, ワクチン医療従事者等!$A:$J, $E$4, FALSE), 0)</f>
        <v>0</v>
      </c>
      <c r="F191" s="51">
        <f>IFERROR(VLOOKUP($A191, ワクチン医療従事者等!$A:$J, $F$4, FALSE), 0)</f>
        <v>0</v>
      </c>
      <c r="G191" s="51">
        <f>IFERROR(VLOOKUP($A191, ワクチン医療従事者等!$A:$J, $G$4, FALSE), 0)</f>
        <v>0</v>
      </c>
      <c r="H191" s="52">
        <f>IFERROR(VLOOKUP($A191, ワクチン一般接種!$A:$G, H$4, FALSE), 0)</f>
        <v>0</v>
      </c>
      <c r="I191" s="52">
        <f>IFERROR(VLOOKUP($A191, ワクチン一般接種!$A:$G, I$4, FALSE), 0)</f>
        <v>0</v>
      </c>
      <c r="J191" s="52">
        <f>IFERROR(VLOOKUP($A191, ワクチン一般接種!$A:$G, J$4, FALSE), 0)</f>
        <v>0</v>
      </c>
      <c r="K191" s="52">
        <f>IFERROR(VLOOKUP($A191, ワクチン一般接種!$A:$G, K$4, FALSE), 0)</f>
        <v>0</v>
      </c>
      <c r="L191" s="52">
        <f>IFERROR(VLOOKUP($A191, ワクチン一般接種!$A:$G, L$4, FALSE), 0)</f>
        <v>0</v>
      </c>
      <c r="M191" s="102">
        <f t="shared" si="8"/>
        <v>44482</v>
      </c>
      <c r="N191" s="53">
        <f t="shared" si="6"/>
        <v>0</v>
      </c>
      <c r="O191" s="53">
        <f t="shared" si="7"/>
        <v>0</v>
      </c>
    </row>
    <row r="192" spans="1:15" x14ac:dyDescent="0.55000000000000004">
      <c r="A192" s="82">
        <v>44483</v>
      </c>
      <c r="B192" s="51" t="str">
        <f>IFERROR(VLOOKUP($A192, ワクチン医療従事者等!$A:$J, $B$4, FALSE), TEXT(A192, "aaa"))</f>
        <v>木</v>
      </c>
      <c r="C192" s="51">
        <f>IFERROR(VLOOKUP($A192, ワクチン医療従事者等!$A:$J, $C$4, FALSE), 0)</f>
        <v>0</v>
      </c>
      <c r="D192" s="51">
        <f>IFERROR(VLOOKUP($A192, ワクチン医療従事者等!$A:$J, $D$4, FALSE), 0)</f>
        <v>0</v>
      </c>
      <c r="E192" s="51">
        <f>IFERROR(VLOOKUP($A192, ワクチン医療従事者等!$A:$J, $E$4, FALSE), 0)</f>
        <v>0</v>
      </c>
      <c r="F192" s="51">
        <f>IFERROR(VLOOKUP($A192, ワクチン医療従事者等!$A:$J, $F$4, FALSE), 0)</f>
        <v>0</v>
      </c>
      <c r="G192" s="51">
        <f>IFERROR(VLOOKUP($A192, ワクチン医療従事者等!$A:$J, $G$4, FALSE), 0)</f>
        <v>0</v>
      </c>
      <c r="H192" s="52">
        <f>IFERROR(VLOOKUP($A192, ワクチン一般接種!$A:$G, H$4, FALSE), 0)</f>
        <v>0</v>
      </c>
      <c r="I192" s="52">
        <f>IFERROR(VLOOKUP($A192, ワクチン一般接種!$A:$G, I$4, FALSE), 0)</f>
        <v>0</v>
      </c>
      <c r="J192" s="52">
        <f>IFERROR(VLOOKUP($A192, ワクチン一般接種!$A:$G, J$4, FALSE), 0)</f>
        <v>0</v>
      </c>
      <c r="K192" s="52">
        <f>IFERROR(VLOOKUP($A192, ワクチン一般接種!$A:$G, K$4, FALSE), 0)</f>
        <v>0</v>
      </c>
      <c r="L192" s="52">
        <f>IFERROR(VLOOKUP($A192, ワクチン一般接種!$A:$G, L$4, FALSE), 0)</f>
        <v>0</v>
      </c>
      <c r="M192" s="102">
        <f t="shared" si="8"/>
        <v>44483</v>
      </c>
      <c r="N192" s="53">
        <f t="shared" si="6"/>
        <v>0</v>
      </c>
      <c r="O192" s="53">
        <f t="shared" si="7"/>
        <v>0</v>
      </c>
    </row>
    <row r="193" spans="1:15" x14ac:dyDescent="0.55000000000000004">
      <c r="A193" s="82">
        <v>44484</v>
      </c>
      <c r="B193" s="51" t="str">
        <f>IFERROR(VLOOKUP($A193, ワクチン医療従事者等!$A:$J, $B$4, FALSE), TEXT(A193, "aaa"))</f>
        <v>金</v>
      </c>
      <c r="C193" s="51">
        <f>IFERROR(VLOOKUP($A193, ワクチン医療従事者等!$A:$J, $C$4, FALSE), 0)</f>
        <v>0</v>
      </c>
      <c r="D193" s="51">
        <f>IFERROR(VLOOKUP($A193, ワクチン医療従事者等!$A:$J, $D$4, FALSE), 0)</f>
        <v>0</v>
      </c>
      <c r="E193" s="51">
        <f>IFERROR(VLOOKUP($A193, ワクチン医療従事者等!$A:$J, $E$4, FALSE), 0)</f>
        <v>0</v>
      </c>
      <c r="F193" s="51">
        <f>IFERROR(VLOOKUP($A193, ワクチン医療従事者等!$A:$J, $F$4, FALSE), 0)</f>
        <v>0</v>
      </c>
      <c r="G193" s="51">
        <f>IFERROR(VLOOKUP($A193, ワクチン医療従事者等!$A:$J, $G$4, FALSE), 0)</f>
        <v>0</v>
      </c>
      <c r="H193" s="52">
        <f>IFERROR(VLOOKUP($A193, ワクチン一般接種!$A:$G, H$4, FALSE), 0)</f>
        <v>0</v>
      </c>
      <c r="I193" s="52">
        <f>IFERROR(VLOOKUP($A193, ワクチン一般接種!$A:$G, I$4, FALSE), 0)</f>
        <v>0</v>
      </c>
      <c r="J193" s="52">
        <f>IFERROR(VLOOKUP($A193, ワクチン一般接種!$A:$G, J$4, FALSE), 0)</f>
        <v>0</v>
      </c>
      <c r="K193" s="52">
        <f>IFERROR(VLOOKUP($A193, ワクチン一般接種!$A:$G, K$4, FALSE), 0)</f>
        <v>0</v>
      </c>
      <c r="L193" s="52">
        <f>IFERROR(VLOOKUP($A193, ワクチン一般接種!$A:$G, L$4, FALSE), 0)</f>
        <v>0</v>
      </c>
      <c r="M193" s="102">
        <f t="shared" si="8"/>
        <v>44484</v>
      </c>
      <c r="N193" s="53">
        <f t="shared" si="6"/>
        <v>0</v>
      </c>
      <c r="O193" s="53">
        <f t="shared" si="7"/>
        <v>0</v>
      </c>
    </row>
    <row r="194" spans="1:15" x14ac:dyDescent="0.55000000000000004">
      <c r="A194" s="82">
        <v>44485</v>
      </c>
      <c r="B194" s="51" t="str">
        <f>IFERROR(VLOOKUP($A194, ワクチン医療従事者等!$A:$J, $B$4, FALSE), TEXT(A194, "aaa"))</f>
        <v>土</v>
      </c>
      <c r="C194" s="51">
        <f>IFERROR(VLOOKUP($A194, ワクチン医療従事者等!$A:$J, $C$4, FALSE), 0)</f>
        <v>0</v>
      </c>
      <c r="D194" s="51">
        <f>IFERROR(VLOOKUP($A194, ワクチン医療従事者等!$A:$J, $D$4, FALSE), 0)</f>
        <v>0</v>
      </c>
      <c r="E194" s="51">
        <f>IFERROR(VLOOKUP($A194, ワクチン医療従事者等!$A:$J, $E$4, FALSE), 0)</f>
        <v>0</v>
      </c>
      <c r="F194" s="51">
        <f>IFERROR(VLOOKUP($A194, ワクチン医療従事者等!$A:$J, $F$4, FALSE), 0)</f>
        <v>0</v>
      </c>
      <c r="G194" s="51">
        <f>IFERROR(VLOOKUP($A194, ワクチン医療従事者等!$A:$J, $G$4, FALSE), 0)</f>
        <v>0</v>
      </c>
      <c r="H194" s="52">
        <f>IFERROR(VLOOKUP($A194, ワクチン一般接種!$A:$G, H$4, FALSE), 0)</f>
        <v>0</v>
      </c>
      <c r="I194" s="52">
        <f>IFERROR(VLOOKUP($A194, ワクチン一般接種!$A:$G, I$4, FALSE), 0)</f>
        <v>0</v>
      </c>
      <c r="J194" s="52">
        <f>IFERROR(VLOOKUP($A194, ワクチン一般接種!$A:$G, J$4, FALSE), 0)</f>
        <v>0</v>
      </c>
      <c r="K194" s="52">
        <f>IFERROR(VLOOKUP($A194, ワクチン一般接種!$A:$G, K$4, FALSE), 0)</f>
        <v>0</v>
      </c>
      <c r="L194" s="52">
        <f>IFERROR(VLOOKUP($A194, ワクチン一般接種!$A:$G, L$4, FALSE), 0)</f>
        <v>0</v>
      </c>
      <c r="M194" s="102">
        <f t="shared" si="8"/>
        <v>44485</v>
      </c>
      <c r="N194" s="53">
        <f t="shared" si="6"/>
        <v>0</v>
      </c>
      <c r="O194" s="53">
        <f t="shared" si="7"/>
        <v>0</v>
      </c>
    </row>
    <row r="195" spans="1:15" x14ac:dyDescent="0.55000000000000004">
      <c r="A195" s="82">
        <v>44486</v>
      </c>
      <c r="B195" s="51" t="str">
        <f>IFERROR(VLOOKUP($A195, ワクチン医療従事者等!$A:$J, $B$4, FALSE), TEXT(A195, "aaa"))</f>
        <v>日</v>
      </c>
      <c r="C195" s="51">
        <f>IFERROR(VLOOKUP($A195, ワクチン医療従事者等!$A:$J, $C$4, FALSE), 0)</f>
        <v>0</v>
      </c>
      <c r="D195" s="51">
        <f>IFERROR(VLOOKUP($A195, ワクチン医療従事者等!$A:$J, $D$4, FALSE), 0)</f>
        <v>0</v>
      </c>
      <c r="E195" s="51">
        <f>IFERROR(VLOOKUP($A195, ワクチン医療従事者等!$A:$J, $E$4, FALSE), 0)</f>
        <v>0</v>
      </c>
      <c r="F195" s="51">
        <f>IFERROR(VLOOKUP($A195, ワクチン医療従事者等!$A:$J, $F$4, FALSE), 0)</f>
        <v>0</v>
      </c>
      <c r="G195" s="51">
        <f>IFERROR(VLOOKUP($A195, ワクチン医療従事者等!$A:$J, $G$4, FALSE), 0)</f>
        <v>0</v>
      </c>
      <c r="H195" s="52">
        <f>IFERROR(VLOOKUP($A195, ワクチン一般接種!$A:$G, H$4, FALSE), 0)</f>
        <v>0</v>
      </c>
      <c r="I195" s="52">
        <f>IFERROR(VLOOKUP($A195, ワクチン一般接種!$A:$G, I$4, FALSE), 0)</f>
        <v>0</v>
      </c>
      <c r="J195" s="52">
        <f>IFERROR(VLOOKUP($A195, ワクチン一般接種!$A:$G, J$4, FALSE), 0)</f>
        <v>0</v>
      </c>
      <c r="K195" s="52">
        <f>IFERROR(VLOOKUP($A195, ワクチン一般接種!$A:$G, K$4, FALSE), 0)</f>
        <v>0</v>
      </c>
      <c r="L195" s="52">
        <f>IFERROR(VLOOKUP($A195, ワクチン一般接種!$A:$G, L$4, FALSE), 0)</f>
        <v>0</v>
      </c>
      <c r="M195" s="102">
        <f t="shared" si="8"/>
        <v>44486</v>
      </c>
      <c r="N195" s="53">
        <f t="shared" si="6"/>
        <v>0</v>
      </c>
      <c r="O195" s="53">
        <f t="shared" si="7"/>
        <v>0</v>
      </c>
    </row>
    <row r="196" spans="1:15" x14ac:dyDescent="0.55000000000000004">
      <c r="A196" s="82">
        <v>44487</v>
      </c>
      <c r="B196" s="51" t="str">
        <f>IFERROR(VLOOKUP($A196, ワクチン医療従事者等!$A:$J, $B$4, FALSE), TEXT(A196, "aaa"))</f>
        <v>月</v>
      </c>
      <c r="C196" s="51">
        <f>IFERROR(VLOOKUP($A196, ワクチン医療従事者等!$A:$J, $C$4, FALSE), 0)</f>
        <v>0</v>
      </c>
      <c r="D196" s="51">
        <f>IFERROR(VLOOKUP($A196, ワクチン医療従事者等!$A:$J, $D$4, FALSE), 0)</f>
        <v>0</v>
      </c>
      <c r="E196" s="51">
        <f>IFERROR(VLOOKUP($A196, ワクチン医療従事者等!$A:$J, $E$4, FALSE), 0)</f>
        <v>0</v>
      </c>
      <c r="F196" s="51">
        <f>IFERROR(VLOOKUP($A196, ワクチン医療従事者等!$A:$J, $F$4, FALSE), 0)</f>
        <v>0</v>
      </c>
      <c r="G196" s="51">
        <f>IFERROR(VLOOKUP($A196, ワクチン医療従事者等!$A:$J, $G$4, FALSE), 0)</f>
        <v>0</v>
      </c>
      <c r="H196" s="52">
        <f>IFERROR(VLOOKUP($A196, ワクチン一般接種!$A:$G, H$4, FALSE), 0)</f>
        <v>0</v>
      </c>
      <c r="I196" s="52">
        <f>IFERROR(VLOOKUP($A196, ワクチン一般接種!$A:$G, I$4, FALSE), 0)</f>
        <v>0</v>
      </c>
      <c r="J196" s="52">
        <f>IFERROR(VLOOKUP($A196, ワクチン一般接種!$A:$G, J$4, FALSE), 0)</f>
        <v>0</v>
      </c>
      <c r="K196" s="52">
        <f>IFERROR(VLOOKUP($A196, ワクチン一般接種!$A:$G, K$4, FALSE), 0)</f>
        <v>0</v>
      </c>
      <c r="L196" s="52">
        <f>IFERROR(VLOOKUP($A196, ワクチン一般接種!$A:$G, L$4, FALSE), 0)</f>
        <v>0</v>
      </c>
      <c r="M196" s="102">
        <f t="shared" si="8"/>
        <v>44487</v>
      </c>
      <c r="N196" s="53">
        <f t="shared" si="6"/>
        <v>0</v>
      </c>
      <c r="O196" s="53">
        <f t="shared" si="7"/>
        <v>0</v>
      </c>
    </row>
    <row r="197" spans="1:15" x14ac:dyDescent="0.55000000000000004">
      <c r="A197" s="82">
        <v>44488</v>
      </c>
      <c r="B197" s="51" t="str">
        <f>IFERROR(VLOOKUP($A197, ワクチン医療従事者等!$A:$J, $B$4, FALSE), TEXT(A197, "aaa"))</f>
        <v>火</v>
      </c>
      <c r="C197" s="51">
        <f>IFERROR(VLOOKUP($A197, ワクチン医療従事者等!$A:$J, $C$4, FALSE), 0)</f>
        <v>0</v>
      </c>
      <c r="D197" s="51">
        <f>IFERROR(VLOOKUP($A197, ワクチン医療従事者等!$A:$J, $D$4, FALSE), 0)</f>
        <v>0</v>
      </c>
      <c r="E197" s="51">
        <f>IFERROR(VLOOKUP($A197, ワクチン医療従事者等!$A:$J, $E$4, FALSE), 0)</f>
        <v>0</v>
      </c>
      <c r="F197" s="51">
        <f>IFERROR(VLOOKUP($A197, ワクチン医療従事者等!$A:$J, $F$4, FALSE), 0)</f>
        <v>0</v>
      </c>
      <c r="G197" s="51">
        <f>IFERROR(VLOOKUP($A197, ワクチン医療従事者等!$A:$J, $G$4, FALSE), 0)</f>
        <v>0</v>
      </c>
      <c r="H197" s="52">
        <f>IFERROR(VLOOKUP($A197, ワクチン一般接種!$A:$G, H$4, FALSE), 0)</f>
        <v>0</v>
      </c>
      <c r="I197" s="52">
        <f>IFERROR(VLOOKUP($A197, ワクチン一般接種!$A:$G, I$4, FALSE), 0)</f>
        <v>0</v>
      </c>
      <c r="J197" s="52">
        <f>IFERROR(VLOOKUP($A197, ワクチン一般接種!$A:$G, J$4, FALSE), 0)</f>
        <v>0</v>
      </c>
      <c r="K197" s="52">
        <f>IFERROR(VLOOKUP($A197, ワクチン一般接種!$A:$G, K$4, FALSE), 0)</f>
        <v>0</v>
      </c>
      <c r="L197" s="52">
        <f>IFERROR(VLOOKUP($A197, ワクチン一般接種!$A:$G, L$4, FALSE), 0)</f>
        <v>0</v>
      </c>
      <c r="M197" s="102">
        <f t="shared" si="8"/>
        <v>44488</v>
      </c>
      <c r="N197" s="53">
        <f t="shared" si="6"/>
        <v>0</v>
      </c>
      <c r="O197" s="53">
        <f t="shared" si="7"/>
        <v>0</v>
      </c>
    </row>
    <row r="198" spans="1:15" x14ac:dyDescent="0.55000000000000004">
      <c r="A198" s="82">
        <v>44489</v>
      </c>
      <c r="B198" s="51" t="str">
        <f>IFERROR(VLOOKUP($A198, ワクチン医療従事者等!$A:$J, $B$4, FALSE), TEXT(A198, "aaa"))</f>
        <v>水</v>
      </c>
      <c r="C198" s="51">
        <f>IFERROR(VLOOKUP($A198, ワクチン医療従事者等!$A:$J, $C$4, FALSE), 0)</f>
        <v>0</v>
      </c>
      <c r="D198" s="51">
        <f>IFERROR(VLOOKUP($A198, ワクチン医療従事者等!$A:$J, $D$4, FALSE), 0)</f>
        <v>0</v>
      </c>
      <c r="E198" s="51">
        <f>IFERROR(VLOOKUP($A198, ワクチン医療従事者等!$A:$J, $E$4, FALSE), 0)</f>
        <v>0</v>
      </c>
      <c r="F198" s="51">
        <f>IFERROR(VLOOKUP($A198, ワクチン医療従事者等!$A:$J, $F$4, FALSE), 0)</f>
        <v>0</v>
      </c>
      <c r="G198" s="51">
        <f>IFERROR(VLOOKUP($A198, ワクチン医療従事者等!$A:$J, $G$4, FALSE), 0)</f>
        <v>0</v>
      </c>
      <c r="H198" s="52">
        <f>IFERROR(VLOOKUP($A198, ワクチン一般接種!$A:$G, H$4, FALSE), 0)</f>
        <v>0</v>
      </c>
      <c r="I198" s="52">
        <f>IFERROR(VLOOKUP($A198, ワクチン一般接種!$A:$G, I$4, FALSE), 0)</f>
        <v>0</v>
      </c>
      <c r="J198" s="52">
        <f>IFERROR(VLOOKUP($A198, ワクチン一般接種!$A:$G, J$4, FALSE), 0)</f>
        <v>0</v>
      </c>
      <c r="K198" s="52">
        <f>IFERROR(VLOOKUP($A198, ワクチン一般接種!$A:$G, K$4, FALSE), 0)</f>
        <v>0</v>
      </c>
      <c r="L198" s="52">
        <f>IFERROR(VLOOKUP($A198, ワクチン一般接種!$A:$G, L$4, FALSE), 0)</f>
        <v>0</v>
      </c>
      <c r="M198" s="102">
        <f t="shared" si="8"/>
        <v>44489</v>
      </c>
      <c r="N198" s="53">
        <f t="shared" si="6"/>
        <v>0</v>
      </c>
      <c r="O198" s="53">
        <f t="shared" si="7"/>
        <v>0</v>
      </c>
    </row>
    <row r="199" spans="1:15" x14ac:dyDescent="0.55000000000000004">
      <c r="A199" s="82">
        <v>44490</v>
      </c>
      <c r="B199" s="51" t="str">
        <f>IFERROR(VLOOKUP($A199, ワクチン医療従事者等!$A:$J, $B$4, FALSE), TEXT(A199, "aaa"))</f>
        <v>木</v>
      </c>
      <c r="C199" s="51">
        <f>IFERROR(VLOOKUP($A199, ワクチン医療従事者等!$A:$J, $C$4, FALSE), 0)</f>
        <v>0</v>
      </c>
      <c r="D199" s="51">
        <f>IFERROR(VLOOKUP($A199, ワクチン医療従事者等!$A:$J, $D$4, FALSE), 0)</f>
        <v>0</v>
      </c>
      <c r="E199" s="51">
        <f>IFERROR(VLOOKUP($A199, ワクチン医療従事者等!$A:$J, $E$4, FALSE), 0)</f>
        <v>0</v>
      </c>
      <c r="F199" s="51">
        <f>IFERROR(VLOOKUP($A199, ワクチン医療従事者等!$A:$J, $F$4, FALSE), 0)</f>
        <v>0</v>
      </c>
      <c r="G199" s="51">
        <f>IFERROR(VLOOKUP($A199, ワクチン医療従事者等!$A:$J, $G$4, FALSE), 0)</f>
        <v>0</v>
      </c>
      <c r="H199" s="52">
        <f>IFERROR(VLOOKUP($A199, ワクチン一般接種!$A:$G, H$4, FALSE), 0)</f>
        <v>0</v>
      </c>
      <c r="I199" s="52">
        <f>IFERROR(VLOOKUP($A199, ワクチン一般接種!$A:$G, I$4, FALSE), 0)</f>
        <v>0</v>
      </c>
      <c r="J199" s="52">
        <f>IFERROR(VLOOKUP($A199, ワクチン一般接種!$A:$G, J$4, FALSE), 0)</f>
        <v>0</v>
      </c>
      <c r="K199" s="52">
        <f>IFERROR(VLOOKUP($A199, ワクチン一般接種!$A:$G, K$4, FALSE), 0)</f>
        <v>0</v>
      </c>
      <c r="L199" s="52">
        <f>IFERROR(VLOOKUP($A199, ワクチン一般接種!$A:$G, L$4, FALSE), 0)</f>
        <v>0</v>
      </c>
      <c r="M199" s="102">
        <f t="shared" si="8"/>
        <v>44490</v>
      </c>
      <c r="N199" s="53">
        <f t="shared" ref="N199:N262" si="9">IF($A199="", "", D199+E199+I199+J199)</f>
        <v>0</v>
      </c>
      <c r="O199" s="53">
        <f t="shared" ref="O199:O262" si="10">IF($A199="", "", F199+G199+K199+L199)</f>
        <v>0</v>
      </c>
    </row>
    <row r="200" spans="1:15" x14ac:dyDescent="0.55000000000000004">
      <c r="A200" s="82">
        <v>44491</v>
      </c>
      <c r="B200" s="51" t="str">
        <f>IFERROR(VLOOKUP($A200, ワクチン医療従事者等!$A:$J, $B$4, FALSE), TEXT(A200, "aaa"))</f>
        <v>金</v>
      </c>
      <c r="C200" s="51">
        <f>IFERROR(VLOOKUP($A200, ワクチン医療従事者等!$A:$J, $C$4, FALSE), 0)</f>
        <v>0</v>
      </c>
      <c r="D200" s="51">
        <f>IFERROR(VLOOKUP($A200, ワクチン医療従事者等!$A:$J, $D$4, FALSE), 0)</f>
        <v>0</v>
      </c>
      <c r="E200" s="51">
        <f>IFERROR(VLOOKUP($A200, ワクチン医療従事者等!$A:$J, $E$4, FALSE), 0)</f>
        <v>0</v>
      </c>
      <c r="F200" s="51">
        <f>IFERROR(VLOOKUP($A200, ワクチン医療従事者等!$A:$J, $F$4, FALSE), 0)</f>
        <v>0</v>
      </c>
      <c r="G200" s="51">
        <f>IFERROR(VLOOKUP($A200, ワクチン医療従事者等!$A:$J, $G$4, FALSE), 0)</f>
        <v>0</v>
      </c>
      <c r="H200" s="52">
        <f>IFERROR(VLOOKUP($A200, ワクチン一般接種!$A:$G, H$4, FALSE), 0)</f>
        <v>0</v>
      </c>
      <c r="I200" s="52">
        <f>IFERROR(VLOOKUP($A200, ワクチン一般接種!$A:$G, I$4, FALSE), 0)</f>
        <v>0</v>
      </c>
      <c r="J200" s="52">
        <f>IFERROR(VLOOKUP($A200, ワクチン一般接種!$A:$G, J$4, FALSE), 0)</f>
        <v>0</v>
      </c>
      <c r="K200" s="52">
        <f>IFERROR(VLOOKUP($A200, ワクチン一般接種!$A:$G, K$4, FALSE), 0)</f>
        <v>0</v>
      </c>
      <c r="L200" s="52">
        <f>IFERROR(VLOOKUP($A200, ワクチン一般接種!$A:$G, L$4, FALSE), 0)</f>
        <v>0</v>
      </c>
      <c r="M200" s="102">
        <f t="shared" ref="M200:M263" si="11">A200</f>
        <v>44491</v>
      </c>
      <c r="N200" s="53">
        <f t="shared" si="9"/>
        <v>0</v>
      </c>
      <c r="O200" s="53">
        <f t="shared" si="10"/>
        <v>0</v>
      </c>
    </row>
    <row r="201" spans="1:15" x14ac:dyDescent="0.55000000000000004">
      <c r="A201" s="82">
        <v>44492</v>
      </c>
      <c r="B201" s="51" t="str">
        <f>IFERROR(VLOOKUP($A201, ワクチン医療従事者等!$A:$J, $B$4, FALSE), TEXT(A201, "aaa"))</f>
        <v>土</v>
      </c>
      <c r="C201" s="51">
        <f>IFERROR(VLOOKUP($A201, ワクチン医療従事者等!$A:$J, $C$4, FALSE), 0)</f>
        <v>0</v>
      </c>
      <c r="D201" s="51">
        <f>IFERROR(VLOOKUP($A201, ワクチン医療従事者等!$A:$J, $D$4, FALSE), 0)</f>
        <v>0</v>
      </c>
      <c r="E201" s="51">
        <f>IFERROR(VLOOKUP($A201, ワクチン医療従事者等!$A:$J, $E$4, FALSE), 0)</f>
        <v>0</v>
      </c>
      <c r="F201" s="51">
        <f>IFERROR(VLOOKUP($A201, ワクチン医療従事者等!$A:$J, $F$4, FALSE), 0)</f>
        <v>0</v>
      </c>
      <c r="G201" s="51">
        <f>IFERROR(VLOOKUP($A201, ワクチン医療従事者等!$A:$J, $G$4, FALSE), 0)</f>
        <v>0</v>
      </c>
      <c r="H201" s="52">
        <f>IFERROR(VLOOKUP($A201, ワクチン一般接種!$A:$G, H$4, FALSE), 0)</f>
        <v>0</v>
      </c>
      <c r="I201" s="52">
        <f>IFERROR(VLOOKUP($A201, ワクチン一般接種!$A:$G, I$4, FALSE), 0)</f>
        <v>0</v>
      </c>
      <c r="J201" s="52">
        <f>IFERROR(VLOOKUP($A201, ワクチン一般接種!$A:$G, J$4, FALSE), 0)</f>
        <v>0</v>
      </c>
      <c r="K201" s="52">
        <f>IFERROR(VLOOKUP($A201, ワクチン一般接種!$A:$G, K$4, FALSE), 0)</f>
        <v>0</v>
      </c>
      <c r="L201" s="52">
        <f>IFERROR(VLOOKUP($A201, ワクチン一般接種!$A:$G, L$4, FALSE), 0)</f>
        <v>0</v>
      </c>
      <c r="M201" s="102">
        <f t="shared" si="11"/>
        <v>44492</v>
      </c>
      <c r="N201" s="53">
        <f t="shared" si="9"/>
        <v>0</v>
      </c>
      <c r="O201" s="53">
        <f t="shared" si="10"/>
        <v>0</v>
      </c>
    </row>
    <row r="202" spans="1:15" x14ac:dyDescent="0.55000000000000004">
      <c r="A202" s="82">
        <v>44493</v>
      </c>
      <c r="B202" s="51" t="str">
        <f>IFERROR(VLOOKUP($A202, ワクチン医療従事者等!$A:$J, $B$4, FALSE), TEXT(A202, "aaa"))</f>
        <v>日</v>
      </c>
      <c r="C202" s="51">
        <f>IFERROR(VLOOKUP($A202, ワクチン医療従事者等!$A:$J, $C$4, FALSE), 0)</f>
        <v>0</v>
      </c>
      <c r="D202" s="51">
        <f>IFERROR(VLOOKUP($A202, ワクチン医療従事者等!$A:$J, $D$4, FALSE), 0)</f>
        <v>0</v>
      </c>
      <c r="E202" s="51">
        <f>IFERROR(VLOOKUP($A202, ワクチン医療従事者等!$A:$J, $E$4, FALSE), 0)</f>
        <v>0</v>
      </c>
      <c r="F202" s="51">
        <f>IFERROR(VLOOKUP($A202, ワクチン医療従事者等!$A:$J, $F$4, FALSE), 0)</f>
        <v>0</v>
      </c>
      <c r="G202" s="51">
        <f>IFERROR(VLOOKUP($A202, ワクチン医療従事者等!$A:$J, $G$4, FALSE), 0)</f>
        <v>0</v>
      </c>
      <c r="H202" s="52">
        <f>IFERROR(VLOOKUP($A202, ワクチン一般接種!$A:$G, H$4, FALSE), 0)</f>
        <v>0</v>
      </c>
      <c r="I202" s="52">
        <f>IFERROR(VLOOKUP($A202, ワクチン一般接種!$A:$G, I$4, FALSE), 0)</f>
        <v>0</v>
      </c>
      <c r="J202" s="52">
        <f>IFERROR(VLOOKUP($A202, ワクチン一般接種!$A:$G, J$4, FALSE), 0)</f>
        <v>0</v>
      </c>
      <c r="K202" s="52">
        <f>IFERROR(VLOOKUP($A202, ワクチン一般接種!$A:$G, K$4, FALSE), 0)</f>
        <v>0</v>
      </c>
      <c r="L202" s="52">
        <f>IFERROR(VLOOKUP($A202, ワクチン一般接種!$A:$G, L$4, FALSE), 0)</f>
        <v>0</v>
      </c>
      <c r="M202" s="102">
        <f t="shared" si="11"/>
        <v>44493</v>
      </c>
      <c r="N202" s="53">
        <f t="shared" si="9"/>
        <v>0</v>
      </c>
      <c r="O202" s="53">
        <f t="shared" si="10"/>
        <v>0</v>
      </c>
    </row>
    <row r="203" spans="1:15" x14ac:dyDescent="0.55000000000000004">
      <c r="A203" s="82">
        <v>44494</v>
      </c>
      <c r="B203" s="51" t="str">
        <f>IFERROR(VLOOKUP($A203, ワクチン医療従事者等!$A:$J, $B$4, FALSE), TEXT(A203, "aaa"))</f>
        <v>月</v>
      </c>
      <c r="C203" s="51">
        <f>IFERROR(VLOOKUP($A203, ワクチン医療従事者等!$A:$J, $C$4, FALSE), 0)</f>
        <v>0</v>
      </c>
      <c r="D203" s="51">
        <f>IFERROR(VLOOKUP($A203, ワクチン医療従事者等!$A:$J, $D$4, FALSE), 0)</f>
        <v>0</v>
      </c>
      <c r="E203" s="51">
        <f>IFERROR(VLOOKUP($A203, ワクチン医療従事者等!$A:$J, $E$4, FALSE), 0)</f>
        <v>0</v>
      </c>
      <c r="F203" s="51">
        <f>IFERROR(VLOOKUP($A203, ワクチン医療従事者等!$A:$J, $F$4, FALSE), 0)</f>
        <v>0</v>
      </c>
      <c r="G203" s="51">
        <f>IFERROR(VLOOKUP($A203, ワクチン医療従事者等!$A:$J, $G$4, FALSE), 0)</f>
        <v>0</v>
      </c>
      <c r="H203" s="52">
        <f>IFERROR(VLOOKUP($A203, ワクチン一般接種!$A:$G, H$4, FALSE), 0)</f>
        <v>0</v>
      </c>
      <c r="I203" s="52">
        <f>IFERROR(VLOOKUP($A203, ワクチン一般接種!$A:$G, I$4, FALSE), 0)</f>
        <v>0</v>
      </c>
      <c r="J203" s="52">
        <f>IFERROR(VLOOKUP($A203, ワクチン一般接種!$A:$G, J$4, FALSE), 0)</f>
        <v>0</v>
      </c>
      <c r="K203" s="52">
        <f>IFERROR(VLOOKUP($A203, ワクチン一般接種!$A:$G, K$4, FALSE), 0)</f>
        <v>0</v>
      </c>
      <c r="L203" s="52">
        <f>IFERROR(VLOOKUP($A203, ワクチン一般接種!$A:$G, L$4, FALSE), 0)</f>
        <v>0</v>
      </c>
      <c r="M203" s="102">
        <f t="shared" si="11"/>
        <v>44494</v>
      </c>
      <c r="N203" s="53">
        <f t="shared" si="9"/>
        <v>0</v>
      </c>
      <c r="O203" s="53">
        <f t="shared" si="10"/>
        <v>0</v>
      </c>
    </row>
    <row r="204" spans="1:15" x14ac:dyDescent="0.55000000000000004">
      <c r="A204" s="82">
        <v>44495</v>
      </c>
      <c r="B204" s="51" t="str">
        <f>IFERROR(VLOOKUP($A204, ワクチン医療従事者等!$A:$J, $B$4, FALSE), TEXT(A204, "aaa"))</f>
        <v>火</v>
      </c>
      <c r="C204" s="51">
        <f>IFERROR(VLOOKUP($A204, ワクチン医療従事者等!$A:$J, $C$4, FALSE), 0)</f>
        <v>0</v>
      </c>
      <c r="D204" s="51">
        <f>IFERROR(VLOOKUP($A204, ワクチン医療従事者等!$A:$J, $D$4, FALSE), 0)</f>
        <v>0</v>
      </c>
      <c r="E204" s="51">
        <f>IFERROR(VLOOKUP($A204, ワクチン医療従事者等!$A:$J, $E$4, FALSE), 0)</f>
        <v>0</v>
      </c>
      <c r="F204" s="51">
        <f>IFERROR(VLOOKUP($A204, ワクチン医療従事者等!$A:$J, $F$4, FALSE), 0)</f>
        <v>0</v>
      </c>
      <c r="G204" s="51">
        <f>IFERROR(VLOOKUP($A204, ワクチン医療従事者等!$A:$J, $G$4, FALSE), 0)</f>
        <v>0</v>
      </c>
      <c r="H204" s="52">
        <f>IFERROR(VLOOKUP($A204, ワクチン一般接種!$A:$G, H$4, FALSE), 0)</f>
        <v>0</v>
      </c>
      <c r="I204" s="52">
        <f>IFERROR(VLOOKUP($A204, ワクチン一般接種!$A:$G, I$4, FALSE), 0)</f>
        <v>0</v>
      </c>
      <c r="J204" s="52">
        <f>IFERROR(VLOOKUP($A204, ワクチン一般接種!$A:$G, J$4, FALSE), 0)</f>
        <v>0</v>
      </c>
      <c r="K204" s="52">
        <f>IFERROR(VLOOKUP($A204, ワクチン一般接種!$A:$G, K$4, FALSE), 0)</f>
        <v>0</v>
      </c>
      <c r="L204" s="52">
        <f>IFERROR(VLOOKUP($A204, ワクチン一般接種!$A:$G, L$4, FALSE), 0)</f>
        <v>0</v>
      </c>
      <c r="M204" s="102">
        <f t="shared" si="11"/>
        <v>44495</v>
      </c>
      <c r="N204" s="53">
        <f t="shared" si="9"/>
        <v>0</v>
      </c>
      <c r="O204" s="53">
        <f t="shared" si="10"/>
        <v>0</v>
      </c>
    </row>
    <row r="205" spans="1:15" x14ac:dyDescent="0.55000000000000004">
      <c r="A205" s="82">
        <v>44496</v>
      </c>
      <c r="B205" s="51" t="str">
        <f>IFERROR(VLOOKUP($A205, ワクチン医療従事者等!$A:$J, $B$4, FALSE), TEXT(A205, "aaa"))</f>
        <v>水</v>
      </c>
      <c r="C205" s="51">
        <f>IFERROR(VLOOKUP($A205, ワクチン医療従事者等!$A:$J, $C$4, FALSE), 0)</f>
        <v>0</v>
      </c>
      <c r="D205" s="51">
        <f>IFERROR(VLOOKUP($A205, ワクチン医療従事者等!$A:$J, $D$4, FALSE), 0)</f>
        <v>0</v>
      </c>
      <c r="E205" s="51">
        <f>IFERROR(VLOOKUP($A205, ワクチン医療従事者等!$A:$J, $E$4, FALSE), 0)</f>
        <v>0</v>
      </c>
      <c r="F205" s="51">
        <f>IFERROR(VLOOKUP($A205, ワクチン医療従事者等!$A:$J, $F$4, FALSE), 0)</f>
        <v>0</v>
      </c>
      <c r="G205" s="51">
        <f>IFERROR(VLOOKUP($A205, ワクチン医療従事者等!$A:$J, $G$4, FALSE), 0)</f>
        <v>0</v>
      </c>
      <c r="H205" s="52">
        <f>IFERROR(VLOOKUP($A205, ワクチン一般接種!$A:$G, H$4, FALSE), 0)</f>
        <v>0</v>
      </c>
      <c r="I205" s="52">
        <f>IFERROR(VLOOKUP($A205, ワクチン一般接種!$A:$G, I$4, FALSE), 0)</f>
        <v>0</v>
      </c>
      <c r="J205" s="52">
        <f>IFERROR(VLOOKUP($A205, ワクチン一般接種!$A:$G, J$4, FALSE), 0)</f>
        <v>0</v>
      </c>
      <c r="K205" s="52">
        <f>IFERROR(VLOOKUP($A205, ワクチン一般接種!$A:$G, K$4, FALSE), 0)</f>
        <v>0</v>
      </c>
      <c r="L205" s="52">
        <f>IFERROR(VLOOKUP($A205, ワクチン一般接種!$A:$G, L$4, FALSE), 0)</f>
        <v>0</v>
      </c>
      <c r="M205" s="102">
        <f t="shared" si="11"/>
        <v>44496</v>
      </c>
      <c r="N205" s="53">
        <f t="shared" si="9"/>
        <v>0</v>
      </c>
      <c r="O205" s="53">
        <f t="shared" si="10"/>
        <v>0</v>
      </c>
    </row>
    <row r="206" spans="1:15" x14ac:dyDescent="0.55000000000000004">
      <c r="A206" s="82">
        <v>44497</v>
      </c>
      <c r="B206" s="51" t="str">
        <f>IFERROR(VLOOKUP($A206, ワクチン医療従事者等!$A:$J, $B$4, FALSE), TEXT(A206, "aaa"))</f>
        <v>木</v>
      </c>
      <c r="C206" s="51">
        <f>IFERROR(VLOOKUP($A206, ワクチン医療従事者等!$A:$J, $C$4, FALSE), 0)</f>
        <v>0</v>
      </c>
      <c r="D206" s="51">
        <f>IFERROR(VLOOKUP($A206, ワクチン医療従事者等!$A:$J, $D$4, FALSE), 0)</f>
        <v>0</v>
      </c>
      <c r="E206" s="51">
        <f>IFERROR(VLOOKUP($A206, ワクチン医療従事者等!$A:$J, $E$4, FALSE), 0)</f>
        <v>0</v>
      </c>
      <c r="F206" s="51">
        <f>IFERROR(VLOOKUP($A206, ワクチン医療従事者等!$A:$J, $F$4, FALSE), 0)</f>
        <v>0</v>
      </c>
      <c r="G206" s="51">
        <f>IFERROR(VLOOKUP($A206, ワクチン医療従事者等!$A:$J, $G$4, FALSE), 0)</f>
        <v>0</v>
      </c>
      <c r="H206" s="52">
        <f>IFERROR(VLOOKUP($A206, ワクチン一般接種!$A:$G, H$4, FALSE), 0)</f>
        <v>0</v>
      </c>
      <c r="I206" s="52">
        <f>IFERROR(VLOOKUP($A206, ワクチン一般接種!$A:$G, I$4, FALSE), 0)</f>
        <v>0</v>
      </c>
      <c r="J206" s="52">
        <f>IFERROR(VLOOKUP($A206, ワクチン一般接種!$A:$G, J$4, FALSE), 0)</f>
        <v>0</v>
      </c>
      <c r="K206" s="52">
        <f>IFERROR(VLOOKUP($A206, ワクチン一般接種!$A:$G, K$4, FALSE), 0)</f>
        <v>0</v>
      </c>
      <c r="L206" s="52">
        <f>IFERROR(VLOOKUP($A206, ワクチン一般接種!$A:$G, L$4, FALSE), 0)</f>
        <v>0</v>
      </c>
      <c r="M206" s="102">
        <f t="shared" si="11"/>
        <v>44497</v>
      </c>
      <c r="N206" s="53">
        <f t="shared" si="9"/>
        <v>0</v>
      </c>
      <c r="O206" s="53">
        <f t="shared" si="10"/>
        <v>0</v>
      </c>
    </row>
    <row r="207" spans="1:15" x14ac:dyDescent="0.55000000000000004">
      <c r="A207" s="82">
        <v>44498</v>
      </c>
      <c r="B207" s="51" t="str">
        <f>IFERROR(VLOOKUP($A207, ワクチン医療従事者等!$A:$J, $B$4, FALSE), TEXT(A207, "aaa"))</f>
        <v>金</v>
      </c>
      <c r="C207" s="51">
        <f>IFERROR(VLOOKUP($A207, ワクチン医療従事者等!$A:$J, $C$4, FALSE), 0)</f>
        <v>0</v>
      </c>
      <c r="D207" s="51">
        <f>IFERROR(VLOOKUP($A207, ワクチン医療従事者等!$A:$J, $D$4, FALSE), 0)</f>
        <v>0</v>
      </c>
      <c r="E207" s="51">
        <f>IFERROR(VLOOKUP($A207, ワクチン医療従事者等!$A:$J, $E$4, FALSE), 0)</f>
        <v>0</v>
      </c>
      <c r="F207" s="51">
        <f>IFERROR(VLOOKUP($A207, ワクチン医療従事者等!$A:$J, $F$4, FALSE), 0)</f>
        <v>0</v>
      </c>
      <c r="G207" s="51">
        <f>IFERROR(VLOOKUP($A207, ワクチン医療従事者等!$A:$J, $G$4, FALSE), 0)</f>
        <v>0</v>
      </c>
      <c r="H207" s="52">
        <f>IFERROR(VLOOKUP($A207, ワクチン一般接種!$A:$G, H$4, FALSE), 0)</f>
        <v>0</v>
      </c>
      <c r="I207" s="52">
        <f>IFERROR(VLOOKUP($A207, ワクチン一般接種!$A:$G, I$4, FALSE), 0)</f>
        <v>0</v>
      </c>
      <c r="J207" s="52">
        <f>IFERROR(VLOOKUP($A207, ワクチン一般接種!$A:$G, J$4, FALSE), 0)</f>
        <v>0</v>
      </c>
      <c r="K207" s="52">
        <f>IFERROR(VLOOKUP($A207, ワクチン一般接種!$A:$G, K$4, FALSE), 0)</f>
        <v>0</v>
      </c>
      <c r="L207" s="52">
        <f>IFERROR(VLOOKUP($A207, ワクチン一般接種!$A:$G, L$4, FALSE), 0)</f>
        <v>0</v>
      </c>
      <c r="M207" s="102">
        <f t="shared" si="11"/>
        <v>44498</v>
      </c>
      <c r="N207" s="53">
        <f t="shared" si="9"/>
        <v>0</v>
      </c>
      <c r="O207" s="53">
        <f t="shared" si="10"/>
        <v>0</v>
      </c>
    </row>
    <row r="208" spans="1:15" x14ac:dyDescent="0.55000000000000004">
      <c r="A208" s="82">
        <v>44499</v>
      </c>
      <c r="B208" s="51" t="str">
        <f>IFERROR(VLOOKUP($A208, ワクチン医療従事者等!$A:$J, $B$4, FALSE), TEXT(A208, "aaa"))</f>
        <v>土</v>
      </c>
      <c r="C208" s="51">
        <f>IFERROR(VLOOKUP($A208, ワクチン医療従事者等!$A:$J, $C$4, FALSE), 0)</f>
        <v>0</v>
      </c>
      <c r="D208" s="51">
        <f>IFERROR(VLOOKUP($A208, ワクチン医療従事者等!$A:$J, $D$4, FALSE), 0)</f>
        <v>0</v>
      </c>
      <c r="E208" s="51">
        <f>IFERROR(VLOOKUP($A208, ワクチン医療従事者等!$A:$J, $E$4, FALSE), 0)</f>
        <v>0</v>
      </c>
      <c r="F208" s="51">
        <f>IFERROR(VLOOKUP($A208, ワクチン医療従事者等!$A:$J, $F$4, FALSE), 0)</f>
        <v>0</v>
      </c>
      <c r="G208" s="51">
        <f>IFERROR(VLOOKUP($A208, ワクチン医療従事者等!$A:$J, $G$4, FALSE), 0)</f>
        <v>0</v>
      </c>
      <c r="H208" s="52">
        <f>IFERROR(VLOOKUP($A208, ワクチン一般接種!$A:$G, H$4, FALSE), 0)</f>
        <v>0</v>
      </c>
      <c r="I208" s="52">
        <f>IFERROR(VLOOKUP($A208, ワクチン一般接種!$A:$G, I$4, FALSE), 0)</f>
        <v>0</v>
      </c>
      <c r="J208" s="52">
        <f>IFERROR(VLOOKUP($A208, ワクチン一般接種!$A:$G, J$4, FALSE), 0)</f>
        <v>0</v>
      </c>
      <c r="K208" s="52">
        <f>IFERROR(VLOOKUP($A208, ワクチン一般接種!$A:$G, K$4, FALSE), 0)</f>
        <v>0</v>
      </c>
      <c r="L208" s="52">
        <f>IFERROR(VLOOKUP($A208, ワクチン一般接種!$A:$G, L$4, FALSE), 0)</f>
        <v>0</v>
      </c>
      <c r="M208" s="102">
        <f t="shared" si="11"/>
        <v>44499</v>
      </c>
      <c r="N208" s="53">
        <f t="shared" si="9"/>
        <v>0</v>
      </c>
      <c r="O208" s="53">
        <f t="shared" si="10"/>
        <v>0</v>
      </c>
    </row>
    <row r="209" spans="1:15" x14ac:dyDescent="0.55000000000000004">
      <c r="A209" s="82">
        <v>44500</v>
      </c>
      <c r="B209" s="51" t="str">
        <f>IFERROR(VLOOKUP($A209, ワクチン医療従事者等!$A:$J, $B$4, FALSE), TEXT(A209, "aaa"))</f>
        <v>日</v>
      </c>
      <c r="C209" s="51">
        <f>IFERROR(VLOOKUP($A209, ワクチン医療従事者等!$A:$J, $C$4, FALSE), 0)</f>
        <v>0</v>
      </c>
      <c r="D209" s="51">
        <f>IFERROR(VLOOKUP($A209, ワクチン医療従事者等!$A:$J, $D$4, FALSE), 0)</f>
        <v>0</v>
      </c>
      <c r="E209" s="51">
        <f>IFERROR(VLOOKUP($A209, ワクチン医療従事者等!$A:$J, $E$4, FALSE), 0)</f>
        <v>0</v>
      </c>
      <c r="F209" s="51">
        <f>IFERROR(VLOOKUP($A209, ワクチン医療従事者等!$A:$J, $F$4, FALSE), 0)</f>
        <v>0</v>
      </c>
      <c r="G209" s="51">
        <f>IFERROR(VLOOKUP($A209, ワクチン医療従事者等!$A:$J, $G$4, FALSE), 0)</f>
        <v>0</v>
      </c>
      <c r="H209" s="52">
        <f>IFERROR(VLOOKUP($A209, ワクチン一般接種!$A:$G, H$4, FALSE), 0)</f>
        <v>0</v>
      </c>
      <c r="I209" s="52">
        <f>IFERROR(VLOOKUP($A209, ワクチン一般接種!$A:$G, I$4, FALSE), 0)</f>
        <v>0</v>
      </c>
      <c r="J209" s="52">
        <f>IFERROR(VLOOKUP($A209, ワクチン一般接種!$A:$G, J$4, FALSE), 0)</f>
        <v>0</v>
      </c>
      <c r="K209" s="52">
        <f>IFERROR(VLOOKUP($A209, ワクチン一般接種!$A:$G, K$4, FALSE), 0)</f>
        <v>0</v>
      </c>
      <c r="L209" s="52">
        <f>IFERROR(VLOOKUP($A209, ワクチン一般接種!$A:$G, L$4, FALSE), 0)</f>
        <v>0</v>
      </c>
      <c r="M209" s="102">
        <f t="shared" si="11"/>
        <v>44500</v>
      </c>
      <c r="N209" s="53">
        <f t="shared" si="9"/>
        <v>0</v>
      </c>
      <c r="O209" s="53">
        <f t="shared" si="10"/>
        <v>0</v>
      </c>
    </row>
    <row r="210" spans="1:15" x14ac:dyDescent="0.55000000000000004">
      <c r="A210" s="82">
        <v>44501</v>
      </c>
      <c r="B210" s="51" t="str">
        <f>IFERROR(VLOOKUP($A210, ワクチン医療従事者等!$A:$J, $B$4, FALSE), TEXT(A210, "aaa"))</f>
        <v>月</v>
      </c>
      <c r="C210" s="51">
        <f>IFERROR(VLOOKUP($A210, ワクチン医療従事者等!$A:$J, $C$4, FALSE), 0)</f>
        <v>0</v>
      </c>
      <c r="D210" s="51">
        <f>IFERROR(VLOOKUP($A210, ワクチン医療従事者等!$A:$J, $D$4, FALSE), 0)</f>
        <v>0</v>
      </c>
      <c r="E210" s="51">
        <f>IFERROR(VLOOKUP($A210, ワクチン医療従事者等!$A:$J, $E$4, FALSE), 0)</f>
        <v>0</v>
      </c>
      <c r="F210" s="51">
        <f>IFERROR(VLOOKUP($A210, ワクチン医療従事者等!$A:$J, $F$4, FALSE), 0)</f>
        <v>0</v>
      </c>
      <c r="G210" s="51">
        <f>IFERROR(VLOOKUP($A210, ワクチン医療従事者等!$A:$J, $G$4, FALSE), 0)</f>
        <v>0</v>
      </c>
      <c r="H210" s="52">
        <f>IFERROR(VLOOKUP($A210, ワクチン一般接種!$A:$G, H$4, FALSE), 0)</f>
        <v>0</v>
      </c>
      <c r="I210" s="52">
        <f>IFERROR(VLOOKUP($A210, ワクチン一般接種!$A:$G, I$4, FALSE), 0)</f>
        <v>0</v>
      </c>
      <c r="J210" s="52">
        <f>IFERROR(VLOOKUP($A210, ワクチン一般接種!$A:$G, J$4, FALSE), 0)</f>
        <v>0</v>
      </c>
      <c r="K210" s="52">
        <f>IFERROR(VLOOKUP($A210, ワクチン一般接種!$A:$G, K$4, FALSE), 0)</f>
        <v>0</v>
      </c>
      <c r="L210" s="52">
        <f>IFERROR(VLOOKUP($A210, ワクチン一般接種!$A:$G, L$4, FALSE), 0)</f>
        <v>0</v>
      </c>
      <c r="M210" s="102">
        <f t="shared" si="11"/>
        <v>44501</v>
      </c>
      <c r="N210" s="53">
        <f t="shared" si="9"/>
        <v>0</v>
      </c>
      <c r="O210" s="53">
        <f t="shared" si="10"/>
        <v>0</v>
      </c>
    </row>
    <row r="211" spans="1:15" x14ac:dyDescent="0.55000000000000004">
      <c r="A211" s="82">
        <v>44502</v>
      </c>
      <c r="B211" s="51" t="str">
        <f>IFERROR(VLOOKUP($A211, ワクチン医療従事者等!$A:$J, $B$4, FALSE), TEXT(A211, "aaa"))</f>
        <v>火</v>
      </c>
      <c r="C211" s="51">
        <f>IFERROR(VLOOKUP($A211, ワクチン医療従事者等!$A:$J, $C$4, FALSE), 0)</f>
        <v>0</v>
      </c>
      <c r="D211" s="51">
        <f>IFERROR(VLOOKUP($A211, ワクチン医療従事者等!$A:$J, $D$4, FALSE), 0)</f>
        <v>0</v>
      </c>
      <c r="E211" s="51">
        <f>IFERROR(VLOOKUP($A211, ワクチン医療従事者等!$A:$J, $E$4, FALSE), 0)</f>
        <v>0</v>
      </c>
      <c r="F211" s="51">
        <f>IFERROR(VLOOKUP($A211, ワクチン医療従事者等!$A:$J, $F$4, FALSE), 0)</f>
        <v>0</v>
      </c>
      <c r="G211" s="51">
        <f>IFERROR(VLOOKUP($A211, ワクチン医療従事者等!$A:$J, $G$4, FALSE), 0)</f>
        <v>0</v>
      </c>
      <c r="H211" s="52">
        <f>IFERROR(VLOOKUP($A211, ワクチン一般接種!$A:$G, H$4, FALSE), 0)</f>
        <v>0</v>
      </c>
      <c r="I211" s="52">
        <f>IFERROR(VLOOKUP($A211, ワクチン一般接種!$A:$G, I$4, FALSE), 0)</f>
        <v>0</v>
      </c>
      <c r="J211" s="52">
        <f>IFERROR(VLOOKUP($A211, ワクチン一般接種!$A:$G, J$4, FALSE), 0)</f>
        <v>0</v>
      </c>
      <c r="K211" s="52">
        <f>IFERROR(VLOOKUP($A211, ワクチン一般接種!$A:$G, K$4, FALSE), 0)</f>
        <v>0</v>
      </c>
      <c r="L211" s="52">
        <f>IFERROR(VLOOKUP($A211, ワクチン一般接種!$A:$G, L$4, FALSE), 0)</f>
        <v>0</v>
      </c>
      <c r="M211" s="102">
        <f t="shared" si="11"/>
        <v>44502</v>
      </c>
      <c r="N211" s="53">
        <f t="shared" si="9"/>
        <v>0</v>
      </c>
      <c r="O211" s="53">
        <f t="shared" si="10"/>
        <v>0</v>
      </c>
    </row>
    <row r="212" spans="1:15" x14ac:dyDescent="0.55000000000000004">
      <c r="A212" s="82">
        <v>44503</v>
      </c>
      <c r="B212" s="51" t="str">
        <f>IFERROR(VLOOKUP($A212, ワクチン医療従事者等!$A:$J, $B$4, FALSE), TEXT(A212, "aaa"))</f>
        <v>水</v>
      </c>
      <c r="C212" s="51">
        <f>IFERROR(VLOOKUP($A212, ワクチン医療従事者等!$A:$J, $C$4, FALSE), 0)</f>
        <v>0</v>
      </c>
      <c r="D212" s="51">
        <f>IFERROR(VLOOKUP($A212, ワクチン医療従事者等!$A:$J, $D$4, FALSE), 0)</f>
        <v>0</v>
      </c>
      <c r="E212" s="51">
        <f>IFERROR(VLOOKUP($A212, ワクチン医療従事者等!$A:$J, $E$4, FALSE), 0)</f>
        <v>0</v>
      </c>
      <c r="F212" s="51">
        <f>IFERROR(VLOOKUP($A212, ワクチン医療従事者等!$A:$J, $F$4, FALSE), 0)</f>
        <v>0</v>
      </c>
      <c r="G212" s="51">
        <f>IFERROR(VLOOKUP($A212, ワクチン医療従事者等!$A:$J, $G$4, FALSE), 0)</f>
        <v>0</v>
      </c>
      <c r="H212" s="52">
        <f>IFERROR(VLOOKUP($A212, ワクチン一般接種!$A:$G, H$4, FALSE), 0)</f>
        <v>0</v>
      </c>
      <c r="I212" s="52">
        <f>IFERROR(VLOOKUP($A212, ワクチン一般接種!$A:$G, I$4, FALSE), 0)</f>
        <v>0</v>
      </c>
      <c r="J212" s="52">
        <f>IFERROR(VLOOKUP($A212, ワクチン一般接種!$A:$G, J$4, FALSE), 0)</f>
        <v>0</v>
      </c>
      <c r="K212" s="52">
        <f>IFERROR(VLOOKUP($A212, ワクチン一般接種!$A:$G, K$4, FALSE), 0)</f>
        <v>0</v>
      </c>
      <c r="L212" s="52">
        <f>IFERROR(VLOOKUP($A212, ワクチン一般接種!$A:$G, L$4, FALSE), 0)</f>
        <v>0</v>
      </c>
      <c r="M212" s="102">
        <f t="shared" si="11"/>
        <v>44503</v>
      </c>
      <c r="N212" s="53">
        <f t="shared" si="9"/>
        <v>0</v>
      </c>
      <c r="O212" s="53">
        <f t="shared" si="10"/>
        <v>0</v>
      </c>
    </row>
    <row r="213" spans="1:15" x14ac:dyDescent="0.55000000000000004">
      <c r="A213" s="82">
        <v>44504</v>
      </c>
      <c r="B213" s="51" t="str">
        <f>IFERROR(VLOOKUP($A213, ワクチン医療従事者等!$A:$J, $B$4, FALSE), TEXT(A213, "aaa"))</f>
        <v>木</v>
      </c>
      <c r="C213" s="51">
        <f>IFERROR(VLOOKUP($A213, ワクチン医療従事者等!$A:$J, $C$4, FALSE), 0)</f>
        <v>0</v>
      </c>
      <c r="D213" s="51">
        <f>IFERROR(VLOOKUP($A213, ワクチン医療従事者等!$A:$J, $D$4, FALSE), 0)</f>
        <v>0</v>
      </c>
      <c r="E213" s="51">
        <f>IFERROR(VLOOKUP($A213, ワクチン医療従事者等!$A:$J, $E$4, FALSE), 0)</f>
        <v>0</v>
      </c>
      <c r="F213" s="51">
        <f>IFERROR(VLOOKUP($A213, ワクチン医療従事者等!$A:$J, $F$4, FALSE), 0)</f>
        <v>0</v>
      </c>
      <c r="G213" s="51">
        <f>IFERROR(VLOOKUP($A213, ワクチン医療従事者等!$A:$J, $G$4, FALSE), 0)</f>
        <v>0</v>
      </c>
      <c r="H213" s="52">
        <f>IFERROR(VLOOKUP($A213, ワクチン一般接種!$A:$G, H$4, FALSE), 0)</f>
        <v>0</v>
      </c>
      <c r="I213" s="52">
        <f>IFERROR(VLOOKUP($A213, ワクチン一般接種!$A:$G, I$4, FALSE), 0)</f>
        <v>0</v>
      </c>
      <c r="J213" s="52">
        <f>IFERROR(VLOOKUP($A213, ワクチン一般接種!$A:$G, J$4, FALSE), 0)</f>
        <v>0</v>
      </c>
      <c r="K213" s="52">
        <f>IFERROR(VLOOKUP($A213, ワクチン一般接種!$A:$G, K$4, FALSE), 0)</f>
        <v>0</v>
      </c>
      <c r="L213" s="52">
        <f>IFERROR(VLOOKUP($A213, ワクチン一般接種!$A:$G, L$4, FALSE), 0)</f>
        <v>0</v>
      </c>
      <c r="M213" s="102">
        <f t="shared" si="11"/>
        <v>44504</v>
      </c>
      <c r="N213" s="53">
        <f t="shared" si="9"/>
        <v>0</v>
      </c>
      <c r="O213" s="53">
        <f t="shared" si="10"/>
        <v>0</v>
      </c>
    </row>
    <row r="214" spans="1:15" x14ac:dyDescent="0.55000000000000004">
      <c r="A214" s="82">
        <v>44505</v>
      </c>
      <c r="B214" s="51" t="str">
        <f>IFERROR(VLOOKUP($A214, ワクチン医療従事者等!$A:$J, $B$4, FALSE), TEXT(A214, "aaa"))</f>
        <v>金</v>
      </c>
      <c r="C214" s="51">
        <f>IFERROR(VLOOKUP($A214, ワクチン医療従事者等!$A:$J, $C$4, FALSE), 0)</f>
        <v>0</v>
      </c>
      <c r="D214" s="51">
        <f>IFERROR(VLOOKUP($A214, ワクチン医療従事者等!$A:$J, $D$4, FALSE), 0)</f>
        <v>0</v>
      </c>
      <c r="E214" s="51">
        <f>IFERROR(VLOOKUP($A214, ワクチン医療従事者等!$A:$J, $E$4, FALSE), 0)</f>
        <v>0</v>
      </c>
      <c r="F214" s="51">
        <f>IFERROR(VLOOKUP($A214, ワクチン医療従事者等!$A:$J, $F$4, FALSE), 0)</f>
        <v>0</v>
      </c>
      <c r="G214" s="51">
        <f>IFERROR(VLOOKUP($A214, ワクチン医療従事者等!$A:$J, $G$4, FALSE), 0)</f>
        <v>0</v>
      </c>
      <c r="H214" s="52">
        <f>IFERROR(VLOOKUP($A214, ワクチン一般接種!$A:$G, H$4, FALSE), 0)</f>
        <v>0</v>
      </c>
      <c r="I214" s="52">
        <f>IFERROR(VLOOKUP($A214, ワクチン一般接種!$A:$G, I$4, FALSE), 0)</f>
        <v>0</v>
      </c>
      <c r="J214" s="52">
        <f>IFERROR(VLOOKUP($A214, ワクチン一般接種!$A:$G, J$4, FALSE), 0)</f>
        <v>0</v>
      </c>
      <c r="K214" s="52">
        <f>IFERROR(VLOOKUP($A214, ワクチン一般接種!$A:$G, K$4, FALSE), 0)</f>
        <v>0</v>
      </c>
      <c r="L214" s="52">
        <f>IFERROR(VLOOKUP($A214, ワクチン一般接種!$A:$G, L$4, FALSE), 0)</f>
        <v>0</v>
      </c>
      <c r="M214" s="102">
        <f t="shared" si="11"/>
        <v>44505</v>
      </c>
      <c r="N214" s="53">
        <f t="shared" si="9"/>
        <v>0</v>
      </c>
      <c r="O214" s="53">
        <f t="shared" si="10"/>
        <v>0</v>
      </c>
    </row>
    <row r="215" spans="1:15" x14ac:dyDescent="0.55000000000000004">
      <c r="A215" s="82">
        <v>44506</v>
      </c>
      <c r="B215" s="51" t="str">
        <f>IFERROR(VLOOKUP($A215, ワクチン医療従事者等!$A:$J, $B$4, FALSE), TEXT(A215, "aaa"))</f>
        <v>土</v>
      </c>
      <c r="C215" s="51">
        <f>IFERROR(VLOOKUP($A215, ワクチン医療従事者等!$A:$J, $C$4, FALSE), 0)</f>
        <v>0</v>
      </c>
      <c r="D215" s="51">
        <f>IFERROR(VLOOKUP($A215, ワクチン医療従事者等!$A:$J, $D$4, FALSE), 0)</f>
        <v>0</v>
      </c>
      <c r="E215" s="51">
        <f>IFERROR(VLOOKUP($A215, ワクチン医療従事者等!$A:$J, $E$4, FALSE), 0)</f>
        <v>0</v>
      </c>
      <c r="F215" s="51">
        <f>IFERROR(VLOOKUP($A215, ワクチン医療従事者等!$A:$J, $F$4, FALSE), 0)</f>
        <v>0</v>
      </c>
      <c r="G215" s="51">
        <f>IFERROR(VLOOKUP($A215, ワクチン医療従事者等!$A:$J, $G$4, FALSE), 0)</f>
        <v>0</v>
      </c>
      <c r="H215" s="52">
        <f>IFERROR(VLOOKUP($A215, ワクチン一般接種!$A:$G, H$4, FALSE), 0)</f>
        <v>0</v>
      </c>
      <c r="I215" s="52">
        <f>IFERROR(VLOOKUP($A215, ワクチン一般接種!$A:$G, I$4, FALSE), 0)</f>
        <v>0</v>
      </c>
      <c r="J215" s="52">
        <f>IFERROR(VLOOKUP($A215, ワクチン一般接種!$A:$G, J$4, FALSE), 0)</f>
        <v>0</v>
      </c>
      <c r="K215" s="52">
        <f>IFERROR(VLOOKUP($A215, ワクチン一般接種!$A:$G, K$4, FALSE), 0)</f>
        <v>0</v>
      </c>
      <c r="L215" s="52">
        <f>IFERROR(VLOOKUP($A215, ワクチン一般接種!$A:$G, L$4, FALSE), 0)</f>
        <v>0</v>
      </c>
      <c r="M215" s="102">
        <f t="shared" si="11"/>
        <v>44506</v>
      </c>
      <c r="N215" s="53">
        <f t="shared" si="9"/>
        <v>0</v>
      </c>
      <c r="O215" s="53">
        <f t="shared" si="10"/>
        <v>0</v>
      </c>
    </row>
    <row r="216" spans="1:15" x14ac:dyDescent="0.55000000000000004">
      <c r="A216" s="82">
        <v>44507</v>
      </c>
      <c r="B216" s="51" t="str">
        <f>IFERROR(VLOOKUP($A216, ワクチン医療従事者等!$A:$J, $B$4, FALSE), TEXT(A216, "aaa"))</f>
        <v>日</v>
      </c>
      <c r="C216" s="51">
        <f>IFERROR(VLOOKUP($A216, ワクチン医療従事者等!$A:$J, $C$4, FALSE), 0)</f>
        <v>0</v>
      </c>
      <c r="D216" s="51">
        <f>IFERROR(VLOOKUP($A216, ワクチン医療従事者等!$A:$J, $D$4, FALSE), 0)</f>
        <v>0</v>
      </c>
      <c r="E216" s="51">
        <f>IFERROR(VLOOKUP($A216, ワクチン医療従事者等!$A:$J, $E$4, FALSE), 0)</f>
        <v>0</v>
      </c>
      <c r="F216" s="51">
        <f>IFERROR(VLOOKUP($A216, ワクチン医療従事者等!$A:$J, $F$4, FALSE), 0)</f>
        <v>0</v>
      </c>
      <c r="G216" s="51">
        <f>IFERROR(VLOOKUP($A216, ワクチン医療従事者等!$A:$J, $G$4, FALSE), 0)</f>
        <v>0</v>
      </c>
      <c r="H216" s="52">
        <f>IFERROR(VLOOKUP($A216, ワクチン一般接種!$A:$G, H$4, FALSE), 0)</f>
        <v>0</v>
      </c>
      <c r="I216" s="52">
        <f>IFERROR(VLOOKUP($A216, ワクチン一般接種!$A:$G, I$4, FALSE), 0)</f>
        <v>0</v>
      </c>
      <c r="J216" s="52">
        <f>IFERROR(VLOOKUP($A216, ワクチン一般接種!$A:$G, J$4, FALSE), 0)</f>
        <v>0</v>
      </c>
      <c r="K216" s="52">
        <f>IFERROR(VLOOKUP($A216, ワクチン一般接種!$A:$G, K$4, FALSE), 0)</f>
        <v>0</v>
      </c>
      <c r="L216" s="52">
        <f>IFERROR(VLOOKUP($A216, ワクチン一般接種!$A:$G, L$4, FALSE), 0)</f>
        <v>0</v>
      </c>
      <c r="M216" s="102">
        <f t="shared" si="11"/>
        <v>44507</v>
      </c>
      <c r="N216" s="53">
        <f t="shared" si="9"/>
        <v>0</v>
      </c>
      <c r="O216" s="53">
        <f t="shared" si="10"/>
        <v>0</v>
      </c>
    </row>
    <row r="217" spans="1:15" x14ac:dyDescent="0.55000000000000004">
      <c r="A217" s="82">
        <v>44508</v>
      </c>
      <c r="B217" s="51" t="str">
        <f>IFERROR(VLOOKUP($A217, ワクチン医療従事者等!$A:$J, $B$4, FALSE), TEXT(A217, "aaa"))</f>
        <v>月</v>
      </c>
      <c r="C217" s="51">
        <f>IFERROR(VLOOKUP($A217, ワクチン医療従事者等!$A:$J, $C$4, FALSE), 0)</f>
        <v>0</v>
      </c>
      <c r="D217" s="51">
        <f>IFERROR(VLOOKUP($A217, ワクチン医療従事者等!$A:$J, $D$4, FALSE), 0)</f>
        <v>0</v>
      </c>
      <c r="E217" s="51">
        <f>IFERROR(VLOOKUP($A217, ワクチン医療従事者等!$A:$J, $E$4, FALSE), 0)</f>
        <v>0</v>
      </c>
      <c r="F217" s="51">
        <f>IFERROR(VLOOKUP($A217, ワクチン医療従事者等!$A:$J, $F$4, FALSE), 0)</f>
        <v>0</v>
      </c>
      <c r="G217" s="51">
        <f>IFERROR(VLOOKUP($A217, ワクチン医療従事者等!$A:$J, $G$4, FALSE), 0)</f>
        <v>0</v>
      </c>
      <c r="H217" s="52">
        <f>IFERROR(VLOOKUP($A217, ワクチン一般接種!$A:$G, H$4, FALSE), 0)</f>
        <v>0</v>
      </c>
      <c r="I217" s="52">
        <f>IFERROR(VLOOKUP($A217, ワクチン一般接種!$A:$G, I$4, FALSE), 0)</f>
        <v>0</v>
      </c>
      <c r="J217" s="52">
        <f>IFERROR(VLOOKUP($A217, ワクチン一般接種!$A:$G, J$4, FALSE), 0)</f>
        <v>0</v>
      </c>
      <c r="K217" s="52">
        <f>IFERROR(VLOOKUP($A217, ワクチン一般接種!$A:$G, K$4, FALSE), 0)</f>
        <v>0</v>
      </c>
      <c r="L217" s="52">
        <f>IFERROR(VLOOKUP($A217, ワクチン一般接種!$A:$G, L$4, FALSE), 0)</f>
        <v>0</v>
      </c>
      <c r="M217" s="102">
        <f t="shared" si="11"/>
        <v>44508</v>
      </c>
      <c r="N217" s="53">
        <f t="shared" si="9"/>
        <v>0</v>
      </c>
      <c r="O217" s="53">
        <f t="shared" si="10"/>
        <v>0</v>
      </c>
    </row>
    <row r="218" spans="1:15" x14ac:dyDescent="0.55000000000000004">
      <c r="A218" s="82">
        <v>44509</v>
      </c>
      <c r="B218" s="51" t="str">
        <f>IFERROR(VLOOKUP($A218, ワクチン医療従事者等!$A:$J, $B$4, FALSE), TEXT(A218, "aaa"))</f>
        <v>火</v>
      </c>
      <c r="C218" s="51">
        <f>IFERROR(VLOOKUP($A218, ワクチン医療従事者等!$A:$J, $C$4, FALSE), 0)</f>
        <v>0</v>
      </c>
      <c r="D218" s="51">
        <f>IFERROR(VLOOKUP($A218, ワクチン医療従事者等!$A:$J, $D$4, FALSE), 0)</f>
        <v>0</v>
      </c>
      <c r="E218" s="51">
        <f>IFERROR(VLOOKUP($A218, ワクチン医療従事者等!$A:$J, $E$4, FALSE), 0)</f>
        <v>0</v>
      </c>
      <c r="F218" s="51">
        <f>IFERROR(VLOOKUP($A218, ワクチン医療従事者等!$A:$J, $F$4, FALSE), 0)</f>
        <v>0</v>
      </c>
      <c r="G218" s="51">
        <f>IFERROR(VLOOKUP($A218, ワクチン医療従事者等!$A:$J, $G$4, FALSE), 0)</f>
        <v>0</v>
      </c>
      <c r="H218" s="52">
        <f>IFERROR(VLOOKUP($A218, ワクチン一般接種!$A:$G, H$4, FALSE), 0)</f>
        <v>0</v>
      </c>
      <c r="I218" s="52">
        <f>IFERROR(VLOOKUP($A218, ワクチン一般接種!$A:$G, I$4, FALSE), 0)</f>
        <v>0</v>
      </c>
      <c r="J218" s="52">
        <f>IFERROR(VLOOKUP($A218, ワクチン一般接種!$A:$G, J$4, FALSE), 0)</f>
        <v>0</v>
      </c>
      <c r="K218" s="52">
        <f>IFERROR(VLOOKUP($A218, ワクチン一般接種!$A:$G, K$4, FALSE), 0)</f>
        <v>0</v>
      </c>
      <c r="L218" s="52">
        <f>IFERROR(VLOOKUP($A218, ワクチン一般接種!$A:$G, L$4, FALSE), 0)</f>
        <v>0</v>
      </c>
      <c r="M218" s="102">
        <f t="shared" si="11"/>
        <v>44509</v>
      </c>
      <c r="N218" s="53">
        <f t="shared" si="9"/>
        <v>0</v>
      </c>
      <c r="O218" s="53">
        <f t="shared" si="10"/>
        <v>0</v>
      </c>
    </row>
    <row r="219" spans="1:15" x14ac:dyDescent="0.55000000000000004">
      <c r="A219" s="82">
        <v>44510</v>
      </c>
      <c r="B219" s="51" t="str">
        <f>IFERROR(VLOOKUP($A219, ワクチン医療従事者等!$A:$J, $B$4, FALSE), TEXT(A219, "aaa"))</f>
        <v>水</v>
      </c>
      <c r="C219" s="51">
        <f>IFERROR(VLOOKUP($A219, ワクチン医療従事者等!$A:$J, $C$4, FALSE), 0)</f>
        <v>0</v>
      </c>
      <c r="D219" s="51">
        <f>IFERROR(VLOOKUP($A219, ワクチン医療従事者等!$A:$J, $D$4, FALSE), 0)</f>
        <v>0</v>
      </c>
      <c r="E219" s="51">
        <f>IFERROR(VLOOKUP($A219, ワクチン医療従事者等!$A:$J, $E$4, FALSE), 0)</f>
        <v>0</v>
      </c>
      <c r="F219" s="51">
        <f>IFERROR(VLOOKUP($A219, ワクチン医療従事者等!$A:$J, $F$4, FALSE), 0)</f>
        <v>0</v>
      </c>
      <c r="G219" s="51">
        <f>IFERROR(VLOOKUP($A219, ワクチン医療従事者等!$A:$J, $G$4, FALSE), 0)</f>
        <v>0</v>
      </c>
      <c r="H219" s="52">
        <f>IFERROR(VLOOKUP($A219, ワクチン一般接種!$A:$G, H$4, FALSE), 0)</f>
        <v>0</v>
      </c>
      <c r="I219" s="52">
        <f>IFERROR(VLOOKUP($A219, ワクチン一般接種!$A:$G, I$4, FALSE), 0)</f>
        <v>0</v>
      </c>
      <c r="J219" s="52">
        <f>IFERROR(VLOOKUP($A219, ワクチン一般接種!$A:$G, J$4, FALSE), 0)</f>
        <v>0</v>
      </c>
      <c r="K219" s="52">
        <f>IFERROR(VLOOKUP($A219, ワクチン一般接種!$A:$G, K$4, FALSE), 0)</f>
        <v>0</v>
      </c>
      <c r="L219" s="52">
        <f>IFERROR(VLOOKUP($A219, ワクチン一般接種!$A:$G, L$4, FALSE), 0)</f>
        <v>0</v>
      </c>
      <c r="M219" s="102">
        <f t="shared" si="11"/>
        <v>44510</v>
      </c>
      <c r="N219" s="53">
        <f t="shared" si="9"/>
        <v>0</v>
      </c>
      <c r="O219" s="53">
        <f t="shared" si="10"/>
        <v>0</v>
      </c>
    </row>
    <row r="220" spans="1:15" x14ac:dyDescent="0.55000000000000004">
      <c r="A220" s="82">
        <v>44511</v>
      </c>
      <c r="B220" s="51" t="str">
        <f>IFERROR(VLOOKUP($A220, ワクチン医療従事者等!$A:$J, $B$4, FALSE), TEXT(A220, "aaa"))</f>
        <v>木</v>
      </c>
      <c r="C220" s="51">
        <f>IFERROR(VLOOKUP($A220, ワクチン医療従事者等!$A:$J, $C$4, FALSE), 0)</f>
        <v>0</v>
      </c>
      <c r="D220" s="51">
        <f>IFERROR(VLOOKUP($A220, ワクチン医療従事者等!$A:$J, $D$4, FALSE), 0)</f>
        <v>0</v>
      </c>
      <c r="E220" s="51">
        <f>IFERROR(VLOOKUP($A220, ワクチン医療従事者等!$A:$J, $E$4, FALSE), 0)</f>
        <v>0</v>
      </c>
      <c r="F220" s="51">
        <f>IFERROR(VLOOKUP($A220, ワクチン医療従事者等!$A:$J, $F$4, FALSE), 0)</f>
        <v>0</v>
      </c>
      <c r="G220" s="51">
        <f>IFERROR(VLOOKUP($A220, ワクチン医療従事者等!$A:$J, $G$4, FALSE), 0)</f>
        <v>0</v>
      </c>
      <c r="H220" s="52">
        <f>IFERROR(VLOOKUP($A220, ワクチン一般接種!$A:$G, H$4, FALSE), 0)</f>
        <v>0</v>
      </c>
      <c r="I220" s="52">
        <f>IFERROR(VLOOKUP($A220, ワクチン一般接種!$A:$G, I$4, FALSE), 0)</f>
        <v>0</v>
      </c>
      <c r="J220" s="52">
        <f>IFERROR(VLOOKUP($A220, ワクチン一般接種!$A:$G, J$4, FALSE), 0)</f>
        <v>0</v>
      </c>
      <c r="K220" s="52">
        <f>IFERROR(VLOOKUP($A220, ワクチン一般接種!$A:$G, K$4, FALSE), 0)</f>
        <v>0</v>
      </c>
      <c r="L220" s="52">
        <f>IFERROR(VLOOKUP($A220, ワクチン一般接種!$A:$G, L$4, FALSE), 0)</f>
        <v>0</v>
      </c>
      <c r="M220" s="102">
        <f t="shared" si="11"/>
        <v>44511</v>
      </c>
      <c r="N220" s="53">
        <f t="shared" si="9"/>
        <v>0</v>
      </c>
      <c r="O220" s="53">
        <f t="shared" si="10"/>
        <v>0</v>
      </c>
    </row>
    <row r="221" spans="1:15" x14ac:dyDescent="0.55000000000000004">
      <c r="A221" s="82">
        <v>44512</v>
      </c>
      <c r="B221" s="51" t="str">
        <f>IFERROR(VLOOKUP($A221, ワクチン医療従事者等!$A:$J, $B$4, FALSE), TEXT(A221, "aaa"))</f>
        <v>金</v>
      </c>
      <c r="C221" s="51">
        <f>IFERROR(VLOOKUP($A221, ワクチン医療従事者等!$A:$J, $C$4, FALSE), 0)</f>
        <v>0</v>
      </c>
      <c r="D221" s="51">
        <f>IFERROR(VLOOKUP($A221, ワクチン医療従事者等!$A:$J, $D$4, FALSE), 0)</f>
        <v>0</v>
      </c>
      <c r="E221" s="51">
        <f>IFERROR(VLOOKUP($A221, ワクチン医療従事者等!$A:$J, $E$4, FALSE), 0)</f>
        <v>0</v>
      </c>
      <c r="F221" s="51">
        <f>IFERROR(VLOOKUP($A221, ワクチン医療従事者等!$A:$J, $F$4, FALSE), 0)</f>
        <v>0</v>
      </c>
      <c r="G221" s="51">
        <f>IFERROR(VLOOKUP($A221, ワクチン医療従事者等!$A:$J, $G$4, FALSE), 0)</f>
        <v>0</v>
      </c>
      <c r="H221" s="52">
        <f>IFERROR(VLOOKUP($A221, ワクチン一般接種!$A:$G, H$4, FALSE), 0)</f>
        <v>0</v>
      </c>
      <c r="I221" s="52">
        <f>IFERROR(VLOOKUP($A221, ワクチン一般接種!$A:$G, I$4, FALSE), 0)</f>
        <v>0</v>
      </c>
      <c r="J221" s="52">
        <f>IFERROR(VLOOKUP($A221, ワクチン一般接種!$A:$G, J$4, FALSE), 0)</f>
        <v>0</v>
      </c>
      <c r="K221" s="52">
        <f>IFERROR(VLOOKUP($A221, ワクチン一般接種!$A:$G, K$4, FALSE), 0)</f>
        <v>0</v>
      </c>
      <c r="L221" s="52">
        <f>IFERROR(VLOOKUP($A221, ワクチン一般接種!$A:$G, L$4, FALSE), 0)</f>
        <v>0</v>
      </c>
      <c r="M221" s="102">
        <f t="shared" si="11"/>
        <v>44512</v>
      </c>
      <c r="N221" s="53">
        <f t="shared" si="9"/>
        <v>0</v>
      </c>
      <c r="O221" s="53">
        <f t="shared" si="10"/>
        <v>0</v>
      </c>
    </row>
    <row r="222" spans="1:15" x14ac:dyDescent="0.55000000000000004">
      <c r="A222" s="82">
        <v>44513</v>
      </c>
      <c r="B222" s="51" t="str">
        <f>IFERROR(VLOOKUP($A222, ワクチン医療従事者等!$A:$J, $B$4, FALSE), TEXT(A222, "aaa"))</f>
        <v>土</v>
      </c>
      <c r="C222" s="51">
        <f>IFERROR(VLOOKUP($A222, ワクチン医療従事者等!$A:$J, $C$4, FALSE), 0)</f>
        <v>0</v>
      </c>
      <c r="D222" s="51">
        <f>IFERROR(VLOOKUP($A222, ワクチン医療従事者等!$A:$J, $D$4, FALSE), 0)</f>
        <v>0</v>
      </c>
      <c r="E222" s="51">
        <f>IFERROR(VLOOKUP($A222, ワクチン医療従事者等!$A:$J, $E$4, FALSE), 0)</f>
        <v>0</v>
      </c>
      <c r="F222" s="51">
        <f>IFERROR(VLOOKUP($A222, ワクチン医療従事者等!$A:$J, $F$4, FALSE), 0)</f>
        <v>0</v>
      </c>
      <c r="G222" s="51">
        <f>IFERROR(VLOOKUP($A222, ワクチン医療従事者等!$A:$J, $G$4, FALSE), 0)</f>
        <v>0</v>
      </c>
      <c r="H222" s="52">
        <f>IFERROR(VLOOKUP($A222, ワクチン一般接種!$A:$G, H$4, FALSE), 0)</f>
        <v>0</v>
      </c>
      <c r="I222" s="52">
        <f>IFERROR(VLOOKUP($A222, ワクチン一般接種!$A:$G, I$4, FALSE), 0)</f>
        <v>0</v>
      </c>
      <c r="J222" s="52">
        <f>IFERROR(VLOOKUP($A222, ワクチン一般接種!$A:$G, J$4, FALSE), 0)</f>
        <v>0</v>
      </c>
      <c r="K222" s="52">
        <f>IFERROR(VLOOKUP($A222, ワクチン一般接種!$A:$G, K$4, FALSE), 0)</f>
        <v>0</v>
      </c>
      <c r="L222" s="52">
        <f>IFERROR(VLOOKUP($A222, ワクチン一般接種!$A:$G, L$4, FALSE), 0)</f>
        <v>0</v>
      </c>
      <c r="M222" s="102">
        <f t="shared" si="11"/>
        <v>44513</v>
      </c>
      <c r="N222" s="53">
        <f t="shared" si="9"/>
        <v>0</v>
      </c>
      <c r="O222" s="53">
        <f t="shared" si="10"/>
        <v>0</v>
      </c>
    </row>
    <row r="223" spans="1:15" x14ac:dyDescent="0.55000000000000004">
      <c r="A223" s="82">
        <v>44514</v>
      </c>
      <c r="B223" s="51" t="str">
        <f>IFERROR(VLOOKUP($A223, ワクチン医療従事者等!$A:$J, $B$4, FALSE), TEXT(A223, "aaa"))</f>
        <v>日</v>
      </c>
      <c r="C223" s="51">
        <f>IFERROR(VLOOKUP($A223, ワクチン医療従事者等!$A:$J, $C$4, FALSE), 0)</f>
        <v>0</v>
      </c>
      <c r="D223" s="51">
        <f>IFERROR(VLOOKUP($A223, ワクチン医療従事者等!$A:$J, $D$4, FALSE), 0)</f>
        <v>0</v>
      </c>
      <c r="E223" s="51">
        <f>IFERROR(VLOOKUP($A223, ワクチン医療従事者等!$A:$J, $E$4, FALSE), 0)</f>
        <v>0</v>
      </c>
      <c r="F223" s="51">
        <f>IFERROR(VLOOKUP($A223, ワクチン医療従事者等!$A:$J, $F$4, FALSE), 0)</f>
        <v>0</v>
      </c>
      <c r="G223" s="51">
        <f>IFERROR(VLOOKUP($A223, ワクチン医療従事者等!$A:$J, $G$4, FALSE), 0)</f>
        <v>0</v>
      </c>
      <c r="H223" s="52">
        <f>IFERROR(VLOOKUP($A223, ワクチン一般接種!$A:$G, H$4, FALSE), 0)</f>
        <v>0</v>
      </c>
      <c r="I223" s="52">
        <f>IFERROR(VLOOKUP($A223, ワクチン一般接種!$A:$G, I$4, FALSE), 0)</f>
        <v>0</v>
      </c>
      <c r="J223" s="52">
        <f>IFERROR(VLOOKUP($A223, ワクチン一般接種!$A:$G, J$4, FALSE), 0)</f>
        <v>0</v>
      </c>
      <c r="K223" s="52">
        <f>IFERROR(VLOOKUP($A223, ワクチン一般接種!$A:$G, K$4, FALSE), 0)</f>
        <v>0</v>
      </c>
      <c r="L223" s="52">
        <f>IFERROR(VLOOKUP($A223, ワクチン一般接種!$A:$G, L$4, FALSE), 0)</f>
        <v>0</v>
      </c>
      <c r="M223" s="102">
        <f t="shared" si="11"/>
        <v>44514</v>
      </c>
      <c r="N223" s="53">
        <f t="shared" si="9"/>
        <v>0</v>
      </c>
      <c r="O223" s="53">
        <f t="shared" si="10"/>
        <v>0</v>
      </c>
    </row>
    <row r="224" spans="1:15" x14ac:dyDescent="0.55000000000000004">
      <c r="A224" s="82">
        <v>44515</v>
      </c>
      <c r="B224" s="51" t="str">
        <f>IFERROR(VLOOKUP($A224, ワクチン医療従事者等!$A:$J, $B$4, FALSE), TEXT(A224, "aaa"))</f>
        <v>月</v>
      </c>
      <c r="C224" s="51">
        <f>IFERROR(VLOOKUP($A224, ワクチン医療従事者等!$A:$J, $C$4, FALSE), 0)</f>
        <v>0</v>
      </c>
      <c r="D224" s="51">
        <f>IFERROR(VLOOKUP($A224, ワクチン医療従事者等!$A:$J, $D$4, FALSE), 0)</f>
        <v>0</v>
      </c>
      <c r="E224" s="51">
        <f>IFERROR(VLOOKUP($A224, ワクチン医療従事者等!$A:$J, $E$4, FALSE), 0)</f>
        <v>0</v>
      </c>
      <c r="F224" s="51">
        <f>IFERROR(VLOOKUP($A224, ワクチン医療従事者等!$A:$J, $F$4, FALSE), 0)</f>
        <v>0</v>
      </c>
      <c r="G224" s="51">
        <f>IFERROR(VLOOKUP($A224, ワクチン医療従事者等!$A:$J, $G$4, FALSE), 0)</f>
        <v>0</v>
      </c>
      <c r="H224" s="52">
        <f>IFERROR(VLOOKUP($A224, ワクチン一般接種!$A:$G, H$4, FALSE), 0)</f>
        <v>0</v>
      </c>
      <c r="I224" s="52">
        <f>IFERROR(VLOOKUP($A224, ワクチン一般接種!$A:$G, I$4, FALSE), 0)</f>
        <v>0</v>
      </c>
      <c r="J224" s="52">
        <f>IFERROR(VLOOKUP($A224, ワクチン一般接種!$A:$G, J$4, FALSE), 0)</f>
        <v>0</v>
      </c>
      <c r="K224" s="52">
        <f>IFERROR(VLOOKUP($A224, ワクチン一般接種!$A:$G, K$4, FALSE), 0)</f>
        <v>0</v>
      </c>
      <c r="L224" s="52">
        <f>IFERROR(VLOOKUP($A224, ワクチン一般接種!$A:$G, L$4, FALSE), 0)</f>
        <v>0</v>
      </c>
      <c r="M224" s="102">
        <f t="shared" si="11"/>
        <v>44515</v>
      </c>
      <c r="N224" s="53">
        <f t="shared" si="9"/>
        <v>0</v>
      </c>
      <c r="O224" s="53">
        <f t="shared" si="10"/>
        <v>0</v>
      </c>
    </row>
    <row r="225" spans="1:15" x14ac:dyDescent="0.55000000000000004">
      <c r="A225" s="82">
        <v>44516</v>
      </c>
      <c r="B225" s="51" t="str">
        <f>IFERROR(VLOOKUP($A225, ワクチン医療従事者等!$A:$J, $B$4, FALSE), TEXT(A225, "aaa"))</f>
        <v>火</v>
      </c>
      <c r="C225" s="51">
        <f>IFERROR(VLOOKUP($A225, ワクチン医療従事者等!$A:$J, $C$4, FALSE), 0)</f>
        <v>0</v>
      </c>
      <c r="D225" s="51">
        <f>IFERROR(VLOOKUP($A225, ワクチン医療従事者等!$A:$J, $D$4, FALSE), 0)</f>
        <v>0</v>
      </c>
      <c r="E225" s="51">
        <f>IFERROR(VLOOKUP($A225, ワクチン医療従事者等!$A:$J, $E$4, FALSE), 0)</f>
        <v>0</v>
      </c>
      <c r="F225" s="51">
        <f>IFERROR(VLOOKUP($A225, ワクチン医療従事者等!$A:$J, $F$4, FALSE), 0)</f>
        <v>0</v>
      </c>
      <c r="G225" s="51">
        <f>IFERROR(VLOOKUP($A225, ワクチン医療従事者等!$A:$J, $G$4, FALSE), 0)</f>
        <v>0</v>
      </c>
      <c r="H225" s="52">
        <f>IFERROR(VLOOKUP($A225, ワクチン一般接種!$A:$G, H$4, FALSE), 0)</f>
        <v>0</v>
      </c>
      <c r="I225" s="52">
        <f>IFERROR(VLOOKUP($A225, ワクチン一般接種!$A:$G, I$4, FALSE), 0)</f>
        <v>0</v>
      </c>
      <c r="J225" s="52">
        <f>IFERROR(VLOOKUP($A225, ワクチン一般接種!$A:$G, J$4, FALSE), 0)</f>
        <v>0</v>
      </c>
      <c r="K225" s="52">
        <f>IFERROR(VLOOKUP($A225, ワクチン一般接種!$A:$G, K$4, FALSE), 0)</f>
        <v>0</v>
      </c>
      <c r="L225" s="52">
        <f>IFERROR(VLOOKUP($A225, ワクチン一般接種!$A:$G, L$4, FALSE), 0)</f>
        <v>0</v>
      </c>
      <c r="M225" s="102">
        <f t="shared" si="11"/>
        <v>44516</v>
      </c>
      <c r="N225" s="53">
        <f t="shared" si="9"/>
        <v>0</v>
      </c>
      <c r="O225" s="53">
        <f t="shared" si="10"/>
        <v>0</v>
      </c>
    </row>
    <row r="226" spans="1:15" x14ac:dyDescent="0.55000000000000004">
      <c r="A226" s="82">
        <v>44517</v>
      </c>
      <c r="B226" s="51" t="str">
        <f>IFERROR(VLOOKUP($A226, ワクチン医療従事者等!$A:$J, $B$4, FALSE), TEXT(A226, "aaa"))</f>
        <v>水</v>
      </c>
      <c r="C226" s="51">
        <f>IFERROR(VLOOKUP($A226, ワクチン医療従事者等!$A:$J, $C$4, FALSE), 0)</f>
        <v>0</v>
      </c>
      <c r="D226" s="51">
        <f>IFERROR(VLOOKUP($A226, ワクチン医療従事者等!$A:$J, $D$4, FALSE), 0)</f>
        <v>0</v>
      </c>
      <c r="E226" s="51">
        <f>IFERROR(VLOOKUP($A226, ワクチン医療従事者等!$A:$J, $E$4, FALSE), 0)</f>
        <v>0</v>
      </c>
      <c r="F226" s="51">
        <f>IFERROR(VLOOKUP($A226, ワクチン医療従事者等!$A:$J, $F$4, FALSE), 0)</f>
        <v>0</v>
      </c>
      <c r="G226" s="51">
        <f>IFERROR(VLOOKUP($A226, ワクチン医療従事者等!$A:$J, $G$4, FALSE), 0)</f>
        <v>0</v>
      </c>
      <c r="H226" s="52">
        <f>IFERROR(VLOOKUP($A226, ワクチン一般接種!$A:$G, H$4, FALSE), 0)</f>
        <v>0</v>
      </c>
      <c r="I226" s="52">
        <f>IFERROR(VLOOKUP($A226, ワクチン一般接種!$A:$G, I$4, FALSE), 0)</f>
        <v>0</v>
      </c>
      <c r="J226" s="52">
        <f>IFERROR(VLOOKUP($A226, ワクチン一般接種!$A:$G, J$4, FALSE), 0)</f>
        <v>0</v>
      </c>
      <c r="K226" s="52">
        <f>IFERROR(VLOOKUP($A226, ワクチン一般接種!$A:$G, K$4, FALSE), 0)</f>
        <v>0</v>
      </c>
      <c r="L226" s="52">
        <f>IFERROR(VLOOKUP($A226, ワクチン一般接種!$A:$G, L$4, FALSE), 0)</f>
        <v>0</v>
      </c>
      <c r="M226" s="102">
        <f t="shared" si="11"/>
        <v>44517</v>
      </c>
      <c r="N226" s="53">
        <f t="shared" si="9"/>
        <v>0</v>
      </c>
      <c r="O226" s="53">
        <f t="shared" si="10"/>
        <v>0</v>
      </c>
    </row>
    <row r="227" spans="1:15" x14ac:dyDescent="0.55000000000000004">
      <c r="A227" s="82">
        <v>44518</v>
      </c>
      <c r="B227" s="51" t="str">
        <f>IFERROR(VLOOKUP($A227, ワクチン医療従事者等!$A:$J, $B$4, FALSE), TEXT(A227, "aaa"))</f>
        <v>木</v>
      </c>
      <c r="C227" s="51">
        <f>IFERROR(VLOOKUP($A227, ワクチン医療従事者等!$A:$J, $C$4, FALSE), 0)</f>
        <v>0</v>
      </c>
      <c r="D227" s="51">
        <f>IFERROR(VLOOKUP($A227, ワクチン医療従事者等!$A:$J, $D$4, FALSE), 0)</f>
        <v>0</v>
      </c>
      <c r="E227" s="51">
        <f>IFERROR(VLOOKUP($A227, ワクチン医療従事者等!$A:$J, $E$4, FALSE), 0)</f>
        <v>0</v>
      </c>
      <c r="F227" s="51">
        <f>IFERROR(VLOOKUP($A227, ワクチン医療従事者等!$A:$J, $F$4, FALSE), 0)</f>
        <v>0</v>
      </c>
      <c r="G227" s="51">
        <f>IFERROR(VLOOKUP($A227, ワクチン医療従事者等!$A:$J, $G$4, FALSE), 0)</f>
        <v>0</v>
      </c>
      <c r="H227" s="52">
        <f>IFERROR(VLOOKUP($A227, ワクチン一般接種!$A:$G, H$4, FALSE), 0)</f>
        <v>0</v>
      </c>
      <c r="I227" s="52">
        <f>IFERROR(VLOOKUP($A227, ワクチン一般接種!$A:$G, I$4, FALSE), 0)</f>
        <v>0</v>
      </c>
      <c r="J227" s="52">
        <f>IFERROR(VLOOKUP($A227, ワクチン一般接種!$A:$G, J$4, FALSE), 0)</f>
        <v>0</v>
      </c>
      <c r="K227" s="52">
        <f>IFERROR(VLOOKUP($A227, ワクチン一般接種!$A:$G, K$4, FALSE), 0)</f>
        <v>0</v>
      </c>
      <c r="L227" s="52">
        <f>IFERROR(VLOOKUP($A227, ワクチン一般接種!$A:$G, L$4, FALSE), 0)</f>
        <v>0</v>
      </c>
      <c r="M227" s="102">
        <f t="shared" si="11"/>
        <v>44518</v>
      </c>
      <c r="N227" s="53">
        <f t="shared" si="9"/>
        <v>0</v>
      </c>
      <c r="O227" s="53">
        <f t="shared" si="10"/>
        <v>0</v>
      </c>
    </row>
    <row r="228" spans="1:15" x14ac:dyDescent="0.55000000000000004">
      <c r="A228" s="82">
        <v>44519</v>
      </c>
      <c r="B228" s="51" t="str">
        <f>IFERROR(VLOOKUP($A228, ワクチン医療従事者等!$A:$J, $B$4, FALSE), TEXT(A228, "aaa"))</f>
        <v>金</v>
      </c>
      <c r="C228" s="51">
        <f>IFERROR(VLOOKUP($A228, ワクチン医療従事者等!$A:$J, $C$4, FALSE), 0)</f>
        <v>0</v>
      </c>
      <c r="D228" s="51">
        <f>IFERROR(VLOOKUP($A228, ワクチン医療従事者等!$A:$J, $D$4, FALSE), 0)</f>
        <v>0</v>
      </c>
      <c r="E228" s="51">
        <f>IFERROR(VLOOKUP($A228, ワクチン医療従事者等!$A:$J, $E$4, FALSE), 0)</f>
        <v>0</v>
      </c>
      <c r="F228" s="51">
        <f>IFERROR(VLOOKUP($A228, ワクチン医療従事者等!$A:$J, $F$4, FALSE), 0)</f>
        <v>0</v>
      </c>
      <c r="G228" s="51">
        <f>IFERROR(VLOOKUP($A228, ワクチン医療従事者等!$A:$J, $G$4, FALSE), 0)</f>
        <v>0</v>
      </c>
      <c r="H228" s="52">
        <f>IFERROR(VLOOKUP($A228, ワクチン一般接種!$A:$G, H$4, FALSE), 0)</f>
        <v>0</v>
      </c>
      <c r="I228" s="52">
        <f>IFERROR(VLOOKUP($A228, ワクチン一般接種!$A:$G, I$4, FALSE), 0)</f>
        <v>0</v>
      </c>
      <c r="J228" s="52">
        <f>IFERROR(VLOOKUP($A228, ワクチン一般接種!$A:$G, J$4, FALSE), 0)</f>
        <v>0</v>
      </c>
      <c r="K228" s="52">
        <f>IFERROR(VLOOKUP($A228, ワクチン一般接種!$A:$G, K$4, FALSE), 0)</f>
        <v>0</v>
      </c>
      <c r="L228" s="52">
        <f>IFERROR(VLOOKUP($A228, ワクチン一般接種!$A:$G, L$4, FALSE), 0)</f>
        <v>0</v>
      </c>
      <c r="M228" s="102">
        <f t="shared" si="11"/>
        <v>44519</v>
      </c>
      <c r="N228" s="53">
        <f t="shared" si="9"/>
        <v>0</v>
      </c>
      <c r="O228" s="53">
        <f t="shared" si="10"/>
        <v>0</v>
      </c>
    </row>
    <row r="229" spans="1:15" x14ac:dyDescent="0.55000000000000004">
      <c r="A229" s="82">
        <v>44520</v>
      </c>
      <c r="B229" s="51" t="str">
        <f>IFERROR(VLOOKUP($A229, ワクチン医療従事者等!$A:$J, $B$4, FALSE), TEXT(A229, "aaa"))</f>
        <v>土</v>
      </c>
      <c r="C229" s="51">
        <f>IFERROR(VLOOKUP($A229, ワクチン医療従事者等!$A:$J, $C$4, FALSE), 0)</f>
        <v>0</v>
      </c>
      <c r="D229" s="51">
        <f>IFERROR(VLOOKUP($A229, ワクチン医療従事者等!$A:$J, $D$4, FALSE), 0)</f>
        <v>0</v>
      </c>
      <c r="E229" s="51">
        <f>IFERROR(VLOOKUP($A229, ワクチン医療従事者等!$A:$J, $E$4, FALSE), 0)</f>
        <v>0</v>
      </c>
      <c r="F229" s="51">
        <f>IFERROR(VLOOKUP($A229, ワクチン医療従事者等!$A:$J, $F$4, FALSE), 0)</f>
        <v>0</v>
      </c>
      <c r="G229" s="51">
        <f>IFERROR(VLOOKUP($A229, ワクチン医療従事者等!$A:$J, $G$4, FALSE), 0)</f>
        <v>0</v>
      </c>
      <c r="H229" s="52">
        <f>IFERROR(VLOOKUP($A229, ワクチン一般接種!$A:$G, H$4, FALSE), 0)</f>
        <v>0</v>
      </c>
      <c r="I229" s="52">
        <f>IFERROR(VLOOKUP($A229, ワクチン一般接種!$A:$G, I$4, FALSE), 0)</f>
        <v>0</v>
      </c>
      <c r="J229" s="52">
        <f>IFERROR(VLOOKUP($A229, ワクチン一般接種!$A:$G, J$4, FALSE), 0)</f>
        <v>0</v>
      </c>
      <c r="K229" s="52">
        <f>IFERROR(VLOOKUP($A229, ワクチン一般接種!$A:$G, K$4, FALSE), 0)</f>
        <v>0</v>
      </c>
      <c r="L229" s="52">
        <f>IFERROR(VLOOKUP($A229, ワクチン一般接種!$A:$G, L$4, FALSE), 0)</f>
        <v>0</v>
      </c>
      <c r="M229" s="102">
        <f t="shared" si="11"/>
        <v>44520</v>
      </c>
      <c r="N229" s="53">
        <f t="shared" si="9"/>
        <v>0</v>
      </c>
      <c r="O229" s="53">
        <f t="shared" si="10"/>
        <v>0</v>
      </c>
    </row>
    <row r="230" spans="1:15" x14ac:dyDescent="0.55000000000000004">
      <c r="A230" s="82">
        <v>44521</v>
      </c>
      <c r="B230" s="51" t="str">
        <f>IFERROR(VLOOKUP($A230, ワクチン医療従事者等!$A:$J, $B$4, FALSE), TEXT(A230, "aaa"))</f>
        <v>日</v>
      </c>
      <c r="C230" s="51">
        <f>IFERROR(VLOOKUP($A230, ワクチン医療従事者等!$A:$J, $C$4, FALSE), 0)</f>
        <v>0</v>
      </c>
      <c r="D230" s="51">
        <f>IFERROR(VLOOKUP($A230, ワクチン医療従事者等!$A:$J, $D$4, FALSE), 0)</f>
        <v>0</v>
      </c>
      <c r="E230" s="51">
        <f>IFERROR(VLOOKUP($A230, ワクチン医療従事者等!$A:$J, $E$4, FALSE), 0)</f>
        <v>0</v>
      </c>
      <c r="F230" s="51">
        <f>IFERROR(VLOOKUP($A230, ワクチン医療従事者等!$A:$J, $F$4, FALSE), 0)</f>
        <v>0</v>
      </c>
      <c r="G230" s="51">
        <f>IFERROR(VLOOKUP($A230, ワクチン医療従事者等!$A:$J, $G$4, FALSE), 0)</f>
        <v>0</v>
      </c>
      <c r="H230" s="52">
        <f>IFERROR(VLOOKUP($A230, ワクチン一般接種!$A:$G, H$4, FALSE), 0)</f>
        <v>0</v>
      </c>
      <c r="I230" s="52">
        <f>IFERROR(VLOOKUP($A230, ワクチン一般接種!$A:$G, I$4, FALSE), 0)</f>
        <v>0</v>
      </c>
      <c r="J230" s="52">
        <f>IFERROR(VLOOKUP($A230, ワクチン一般接種!$A:$G, J$4, FALSE), 0)</f>
        <v>0</v>
      </c>
      <c r="K230" s="52">
        <f>IFERROR(VLOOKUP($A230, ワクチン一般接種!$A:$G, K$4, FALSE), 0)</f>
        <v>0</v>
      </c>
      <c r="L230" s="52">
        <f>IFERROR(VLOOKUP($A230, ワクチン一般接種!$A:$G, L$4, FALSE), 0)</f>
        <v>0</v>
      </c>
      <c r="M230" s="102">
        <f t="shared" si="11"/>
        <v>44521</v>
      </c>
      <c r="N230" s="53">
        <f t="shared" si="9"/>
        <v>0</v>
      </c>
      <c r="O230" s="53">
        <f t="shared" si="10"/>
        <v>0</v>
      </c>
    </row>
    <row r="231" spans="1:15" x14ac:dyDescent="0.55000000000000004">
      <c r="A231" s="82">
        <v>44522</v>
      </c>
      <c r="B231" s="51" t="str">
        <f>IFERROR(VLOOKUP($A231, ワクチン医療従事者等!$A:$J, $B$4, FALSE), TEXT(A231, "aaa"))</f>
        <v>月</v>
      </c>
      <c r="C231" s="51">
        <f>IFERROR(VLOOKUP($A231, ワクチン医療従事者等!$A:$J, $C$4, FALSE), 0)</f>
        <v>0</v>
      </c>
      <c r="D231" s="51">
        <f>IFERROR(VLOOKUP($A231, ワクチン医療従事者等!$A:$J, $D$4, FALSE), 0)</f>
        <v>0</v>
      </c>
      <c r="E231" s="51">
        <f>IFERROR(VLOOKUP($A231, ワクチン医療従事者等!$A:$J, $E$4, FALSE), 0)</f>
        <v>0</v>
      </c>
      <c r="F231" s="51">
        <f>IFERROR(VLOOKUP($A231, ワクチン医療従事者等!$A:$J, $F$4, FALSE), 0)</f>
        <v>0</v>
      </c>
      <c r="G231" s="51">
        <f>IFERROR(VLOOKUP($A231, ワクチン医療従事者等!$A:$J, $G$4, FALSE), 0)</f>
        <v>0</v>
      </c>
      <c r="H231" s="52">
        <f>IFERROR(VLOOKUP($A231, ワクチン一般接種!$A:$G, H$4, FALSE), 0)</f>
        <v>0</v>
      </c>
      <c r="I231" s="52">
        <f>IFERROR(VLOOKUP($A231, ワクチン一般接種!$A:$G, I$4, FALSE), 0)</f>
        <v>0</v>
      </c>
      <c r="J231" s="52">
        <f>IFERROR(VLOOKUP($A231, ワクチン一般接種!$A:$G, J$4, FALSE), 0)</f>
        <v>0</v>
      </c>
      <c r="K231" s="52">
        <f>IFERROR(VLOOKUP($A231, ワクチン一般接種!$A:$G, K$4, FALSE), 0)</f>
        <v>0</v>
      </c>
      <c r="L231" s="52">
        <f>IFERROR(VLOOKUP($A231, ワクチン一般接種!$A:$G, L$4, FALSE), 0)</f>
        <v>0</v>
      </c>
      <c r="M231" s="102">
        <f t="shared" si="11"/>
        <v>44522</v>
      </c>
      <c r="N231" s="53">
        <f t="shared" si="9"/>
        <v>0</v>
      </c>
      <c r="O231" s="53">
        <f t="shared" si="10"/>
        <v>0</v>
      </c>
    </row>
    <row r="232" spans="1:15" x14ac:dyDescent="0.55000000000000004">
      <c r="A232" s="82">
        <v>44523</v>
      </c>
      <c r="B232" s="51" t="str">
        <f>IFERROR(VLOOKUP($A232, ワクチン医療従事者等!$A:$J, $B$4, FALSE), TEXT(A232, "aaa"))</f>
        <v>火</v>
      </c>
      <c r="C232" s="51">
        <f>IFERROR(VLOOKUP($A232, ワクチン医療従事者等!$A:$J, $C$4, FALSE), 0)</f>
        <v>0</v>
      </c>
      <c r="D232" s="51">
        <f>IFERROR(VLOOKUP($A232, ワクチン医療従事者等!$A:$J, $D$4, FALSE), 0)</f>
        <v>0</v>
      </c>
      <c r="E232" s="51">
        <f>IFERROR(VLOOKUP($A232, ワクチン医療従事者等!$A:$J, $E$4, FALSE), 0)</f>
        <v>0</v>
      </c>
      <c r="F232" s="51">
        <f>IFERROR(VLOOKUP($A232, ワクチン医療従事者等!$A:$J, $F$4, FALSE), 0)</f>
        <v>0</v>
      </c>
      <c r="G232" s="51">
        <f>IFERROR(VLOOKUP($A232, ワクチン医療従事者等!$A:$J, $G$4, FALSE), 0)</f>
        <v>0</v>
      </c>
      <c r="H232" s="52">
        <f>IFERROR(VLOOKUP($A232, ワクチン一般接種!$A:$G, H$4, FALSE), 0)</f>
        <v>0</v>
      </c>
      <c r="I232" s="52">
        <f>IFERROR(VLOOKUP($A232, ワクチン一般接種!$A:$G, I$4, FALSE), 0)</f>
        <v>0</v>
      </c>
      <c r="J232" s="52">
        <f>IFERROR(VLOOKUP($A232, ワクチン一般接種!$A:$G, J$4, FALSE), 0)</f>
        <v>0</v>
      </c>
      <c r="K232" s="52">
        <f>IFERROR(VLOOKUP($A232, ワクチン一般接種!$A:$G, K$4, FALSE), 0)</f>
        <v>0</v>
      </c>
      <c r="L232" s="52">
        <f>IFERROR(VLOOKUP($A232, ワクチン一般接種!$A:$G, L$4, FALSE), 0)</f>
        <v>0</v>
      </c>
      <c r="M232" s="102">
        <f t="shared" si="11"/>
        <v>44523</v>
      </c>
      <c r="N232" s="53">
        <f t="shared" si="9"/>
        <v>0</v>
      </c>
      <c r="O232" s="53">
        <f t="shared" si="10"/>
        <v>0</v>
      </c>
    </row>
    <row r="233" spans="1:15" x14ac:dyDescent="0.55000000000000004">
      <c r="A233" s="82">
        <v>44524</v>
      </c>
      <c r="B233" s="51" t="str">
        <f>IFERROR(VLOOKUP($A233, ワクチン医療従事者等!$A:$J, $B$4, FALSE), TEXT(A233, "aaa"))</f>
        <v>水</v>
      </c>
      <c r="C233" s="51">
        <f>IFERROR(VLOOKUP($A233, ワクチン医療従事者等!$A:$J, $C$4, FALSE), 0)</f>
        <v>0</v>
      </c>
      <c r="D233" s="51">
        <f>IFERROR(VLOOKUP($A233, ワクチン医療従事者等!$A:$J, $D$4, FALSE), 0)</f>
        <v>0</v>
      </c>
      <c r="E233" s="51">
        <f>IFERROR(VLOOKUP($A233, ワクチン医療従事者等!$A:$J, $E$4, FALSE), 0)</f>
        <v>0</v>
      </c>
      <c r="F233" s="51">
        <f>IFERROR(VLOOKUP($A233, ワクチン医療従事者等!$A:$J, $F$4, FALSE), 0)</f>
        <v>0</v>
      </c>
      <c r="G233" s="51">
        <f>IFERROR(VLOOKUP($A233, ワクチン医療従事者等!$A:$J, $G$4, FALSE), 0)</f>
        <v>0</v>
      </c>
      <c r="H233" s="52">
        <f>IFERROR(VLOOKUP($A233, ワクチン一般接種!$A:$G, H$4, FALSE), 0)</f>
        <v>0</v>
      </c>
      <c r="I233" s="52">
        <f>IFERROR(VLOOKUP($A233, ワクチン一般接種!$A:$G, I$4, FALSE), 0)</f>
        <v>0</v>
      </c>
      <c r="J233" s="52">
        <f>IFERROR(VLOOKUP($A233, ワクチン一般接種!$A:$G, J$4, FALSE), 0)</f>
        <v>0</v>
      </c>
      <c r="K233" s="52">
        <f>IFERROR(VLOOKUP($A233, ワクチン一般接種!$A:$G, K$4, FALSE), 0)</f>
        <v>0</v>
      </c>
      <c r="L233" s="52">
        <f>IFERROR(VLOOKUP($A233, ワクチン一般接種!$A:$G, L$4, FALSE), 0)</f>
        <v>0</v>
      </c>
      <c r="M233" s="102">
        <f t="shared" si="11"/>
        <v>44524</v>
      </c>
      <c r="N233" s="53">
        <f t="shared" si="9"/>
        <v>0</v>
      </c>
      <c r="O233" s="53">
        <f t="shared" si="10"/>
        <v>0</v>
      </c>
    </row>
    <row r="234" spans="1:15" x14ac:dyDescent="0.55000000000000004">
      <c r="A234" s="82">
        <v>44525</v>
      </c>
      <c r="B234" s="51" t="str">
        <f>IFERROR(VLOOKUP($A234, ワクチン医療従事者等!$A:$J, $B$4, FALSE), TEXT(A234, "aaa"))</f>
        <v>木</v>
      </c>
      <c r="C234" s="51">
        <f>IFERROR(VLOOKUP($A234, ワクチン医療従事者等!$A:$J, $C$4, FALSE), 0)</f>
        <v>0</v>
      </c>
      <c r="D234" s="51">
        <f>IFERROR(VLOOKUP($A234, ワクチン医療従事者等!$A:$J, $D$4, FALSE), 0)</f>
        <v>0</v>
      </c>
      <c r="E234" s="51">
        <f>IFERROR(VLOOKUP($A234, ワクチン医療従事者等!$A:$J, $E$4, FALSE), 0)</f>
        <v>0</v>
      </c>
      <c r="F234" s="51">
        <f>IFERROR(VLOOKUP($A234, ワクチン医療従事者等!$A:$J, $F$4, FALSE), 0)</f>
        <v>0</v>
      </c>
      <c r="G234" s="51">
        <f>IFERROR(VLOOKUP($A234, ワクチン医療従事者等!$A:$J, $G$4, FALSE), 0)</f>
        <v>0</v>
      </c>
      <c r="H234" s="52">
        <f>IFERROR(VLOOKUP($A234, ワクチン一般接種!$A:$G, H$4, FALSE), 0)</f>
        <v>0</v>
      </c>
      <c r="I234" s="52">
        <f>IFERROR(VLOOKUP($A234, ワクチン一般接種!$A:$G, I$4, FALSE), 0)</f>
        <v>0</v>
      </c>
      <c r="J234" s="52">
        <f>IFERROR(VLOOKUP($A234, ワクチン一般接種!$A:$G, J$4, FALSE), 0)</f>
        <v>0</v>
      </c>
      <c r="K234" s="52">
        <f>IFERROR(VLOOKUP($A234, ワクチン一般接種!$A:$G, K$4, FALSE), 0)</f>
        <v>0</v>
      </c>
      <c r="L234" s="52">
        <f>IFERROR(VLOOKUP($A234, ワクチン一般接種!$A:$G, L$4, FALSE), 0)</f>
        <v>0</v>
      </c>
      <c r="M234" s="102">
        <f t="shared" si="11"/>
        <v>44525</v>
      </c>
      <c r="N234" s="53">
        <f t="shared" si="9"/>
        <v>0</v>
      </c>
      <c r="O234" s="53">
        <f t="shared" si="10"/>
        <v>0</v>
      </c>
    </row>
    <row r="235" spans="1:15" x14ac:dyDescent="0.55000000000000004">
      <c r="A235" s="82">
        <v>44526</v>
      </c>
      <c r="B235" s="51" t="str">
        <f>IFERROR(VLOOKUP($A235, ワクチン医療従事者等!$A:$J, $B$4, FALSE), TEXT(A235, "aaa"))</f>
        <v>金</v>
      </c>
      <c r="C235" s="51">
        <f>IFERROR(VLOOKUP($A235, ワクチン医療従事者等!$A:$J, $C$4, FALSE), 0)</f>
        <v>0</v>
      </c>
      <c r="D235" s="51">
        <f>IFERROR(VLOOKUP($A235, ワクチン医療従事者等!$A:$J, $D$4, FALSE), 0)</f>
        <v>0</v>
      </c>
      <c r="E235" s="51">
        <f>IFERROR(VLOOKUP($A235, ワクチン医療従事者等!$A:$J, $E$4, FALSE), 0)</f>
        <v>0</v>
      </c>
      <c r="F235" s="51">
        <f>IFERROR(VLOOKUP($A235, ワクチン医療従事者等!$A:$J, $F$4, FALSE), 0)</f>
        <v>0</v>
      </c>
      <c r="G235" s="51">
        <f>IFERROR(VLOOKUP($A235, ワクチン医療従事者等!$A:$J, $G$4, FALSE), 0)</f>
        <v>0</v>
      </c>
      <c r="H235" s="52">
        <f>IFERROR(VLOOKUP($A235, ワクチン一般接種!$A:$G, H$4, FALSE), 0)</f>
        <v>0</v>
      </c>
      <c r="I235" s="52">
        <f>IFERROR(VLOOKUP($A235, ワクチン一般接種!$A:$G, I$4, FALSE), 0)</f>
        <v>0</v>
      </c>
      <c r="J235" s="52">
        <f>IFERROR(VLOOKUP($A235, ワクチン一般接種!$A:$G, J$4, FALSE), 0)</f>
        <v>0</v>
      </c>
      <c r="K235" s="52">
        <f>IFERROR(VLOOKUP($A235, ワクチン一般接種!$A:$G, K$4, FALSE), 0)</f>
        <v>0</v>
      </c>
      <c r="L235" s="52">
        <f>IFERROR(VLOOKUP($A235, ワクチン一般接種!$A:$G, L$4, FALSE), 0)</f>
        <v>0</v>
      </c>
      <c r="M235" s="102">
        <f t="shared" si="11"/>
        <v>44526</v>
      </c>
      <c r="N235" s="53">
        <f t="shared" si="9"/>
        <v>0</v>
      </c>
      <c r="O235" s="53">
        <f t="shared" si="10"/>
        <v>0</v>
      </c>
    </row>
    <row r="236" spans="1:15" x14ac:dyDescent="0.55000000000000004">
      <c r="A236" s="82">
        <v>44527</v>
      </c>
      <c r="B236" s="51" t="str">
        <f>IFERROR(VLOOKUP($A236, ワクチン医療従事者等!$A:$J, $B$4, FALSE), TEXT(A236, "aaa"))</f>
        <v>土</v>
      </c>
      <c r="C236" s="51">
        <f>IFERROR(VLOOKUP($A236, ワクチン医療従事者等!$A:$J, $C$4, FALSE), 0)</f>
        <v>0</v>
      </c>
      <c r="D236" s="51">
        <f>IFERROR(VLOOKUP($A236, ワクチン医療従事者等!$A:$J, $D$4, FALSE), 0)</f>
        <v>0</v>
      </c>
      <c r="E236" s="51">
        <f>IFERROR(VLOOKUP($A236, ワクチン医療従事者等!$A:$J, $E$4, FALSE), 0)</f>
        <v>0</v>
      </c>
      <c r="F236" s="51">
        <f>IFERROR(VLOOKUP($A236, ワクチン医療従事者等!$A:$J, $F$4, FALSE), 0)</f>
        <v>0</v>
      </c>
      <c r="G236" s="51">
        <f>IFERROR(VLOOKUP($A236, ワクチン医療従事者等!$A:$J, $G$4, FALSE), 0)</f>
        <v>0</v>
      </c>
      <c r="H236" s="52">
        <f>IFERROR(VLOOKUP($A236, ワクチン一般接種!$A:$G, H$4, FALSE), 0)</f>
        <v>0</v>
      </c>
      <c r="I236" s="52">
        <f>IFERROR(VLOOKUP($A236, ワクチン一般接種!$A:$G, I$4, FALSE), 0)</f>
        <v>0</v>
      </c>
      <c r="J236" s="52">
        <f>IFERROR(VLOOKUP($A236, ワクチン一般接種!$A:$G, J$4, FALSE), 0)</f>
        <v>0</v>
      </c>
      <c r="K236" s="52">
        <f>IFERROR(VLOOKUP($A236, ワクチン一般接種!$A:$G, K$4, FALSE), 0)</f>
        <v>0</v>
      </c>
      <c r="L236" s="52">
        <f>IFERROR(VLOOKUP($A236, ワクチン一般接種!$A:$G, L$4, FALSE), 0)</f>
        <v>0</v>
      </c>
      <c r="M236" s="102">
        <f t="shared" si="11"/>
        <v>44527</v>
      </c>
      <c r="N236" s="53">
        <f t="shared" si="9"/>
        <v>0</v>
      </c>
      <c r="O236" s="53">
        <f t="shared" si="10"/>
        <v>0</v>
      </c>
    </row>
    <row r="237" spans="1:15" x14ac:dyDescent="0.55000000000000004">
      <c r="A237" s="82">
        <v>44528</v>
      </c>
      <c r="B237" s="51" t="str">
        <f>IFERROR(VLOOKUP($A237, ワクチン医療従事者等!$A:$J, $B$4, FALSE), TEXT(A237, "aaa"))</f>
        <v>日</v>
      </c>
      <c r="C237" s="51">
        <f>IFERROR(VLOOKUP($A237, ワクチン医療従事者等!$A:$J, $C$4, FALSE), 0)</f>
        <v>0</v>
      </c>
      <c r="D237" s="51">
        <f>IFERROR(VLOOKUP($A237, ワクチン医療従事者等!$A:$J, $D$4, FALSE), 0)</f>
        <v>0</v>
      </c>
      <c r="E237" s="51">
        <f>IFERROR(VLOOKUP($A237, ワクチン医療従事者等!$A:$J, $E$4, FALSE), 0)</f>
        <v>0</v>
      </c>
      <c r="F237" s="51">
        <f>IFERROR(VLOOKUP($A237, ワクチン医療従事者等!$A:$J, $F$4, FALSE), 0)</f>
        <v>0</v>
      </c>
      <c r="G237" s="51">
        <f>IFERROR(VLOOKUP($A237, ワクチン医療従事者等!$A:$J, $G$4, FALSE), 0)</f>
        <v>0</v>
      </c>
      <c r="H237" s="52">
        <f>IFERROR(VLOOKUP($A237, ワクチン一般接種!$A:$G, H$4, FALSE), 0)</f>
        <v>0</v>
      </c>
      <c r="I237" s="52">
        <f>IFERROR(VLOOKUP($A237, ワクチン一般接種!$A:$G, I$4, FALSE), 0)</f>
        <v>0</v>
      </c>
      <c r="J237" s="52">
        <f>IFERROR(VLOOKUP($A237, ワクチン一般接種!$A:$G, J$4, FALSE), 0)</f>
        <v>0</v>
      </c>
      <c r="K237" s="52">
        <f>IFERROR(VLOOKUP($A237, ワクチン一般接種!$A:$G, K$4, FALSE), 0)</f>
        <v>0</v>
      </c>
      <c r="L237" s="52">
        <f>IFERROR(VLOOKUP($A237, ワクチン一般接種!$A:$G, L$4, FALSE), 0)</f>
        <v>0</v>
      </c>
      <c r="M237" s="102">
        <f t="shared" si="11"/>
        <v>44528</v>
      </c>
      <c r="N237" s="53">
        <f t="shared" si="9"/>
        <v>0</v>
      </c>
      <c r="O237" s="53">
        <f t="shared" si="10"/>
        <v>0</v>
      </c>
    </row>
    <row r="238" spans="1:15" x14ac:dyDescent="0.55000000000000004">
      <c r="A238" s="82">
        <v>44529</v>
      </c>
      <c r="B238" s="51" t="str">
        <f>IFERROR(VLOOKUP($A238, ワクチン医療従事者等!$A:$J, $B$4, FALSE), TEXT(A238, "aaa"))</f>
        <v>月</v>
      </c>
      <c r="C238" s="51">
        <f>IFERROR(VLOOKUP($A238, ワクチン医療従事者等!$A:$J, $C$4, FALSE), 0)</f>
        <v>0</v>
      </c>
      <c r="D238" s="51">
        <f>IFERROR(VLOOKUP($A238, ワクチン医療従事者等!$A:$J, $D$4, FALSE), 0)</f>
        <v>0</v>
      </c>
      <c r="E238" s="51">
        <f>IFERROR(VLOOKUP($A238, ワクチン医療従事者等!$A:$J, $E$4, FALSE), 0)</f>
        <v>0</v>
      </c>
      <c r="F238" s="51">
        <f>IFERROR(VLOOKUP($A238, ワクチン医療従事者等!$A:$J, $F$4, FALSE), 0)</f>
        <v>0</v>
      </c>
      <c r="G238" s="51">
        <f>IFERROR(VLOOKUP($A238, ワクチン医療従事者等!$A:$J, $G$4, FALSE), 0)</f>
        <v>0</v>
      </c>
      <c r="H238" s="52">
        <f>IFERROR(VLOOKUP($A238, ワクチン一般接種!$A:$G, H$4, FALSE), 0)</f>
        <v>0</v>
      </c>
      <c r="I238" s="52">
        <f>IFERROR(VLOOKUP($A238, ワクチン一般接種!$A:$G, I$4, FALSE), 0)</f>
        <v>0</v>
      </c>
      <c r="J238" s="52">
        <f>IFERROR(VLOOKUP($A238, ワクチン一般接種!$A:$G, J$4, FALSE), 0)</f>
        <v>0</v>
      </c>
      <c r="K238" s="52">
        <f>IFERROR(VLOOKUP($A238, ワクチン一般接種!$A:$G, K$4, FALSE), 0)</f>
        <v>0</v>
      </c>
      <c r="L238" s="52">
        <f>IFERROR(VLOOKUP($A238, ワクチン一般接種!$A:$G, L$4, FALSE), 0)</f>
        <v>0</v>
      </c>
      <c r="M238" s="102">
        <f t="shared" si="11"/>
        <v>44529</v>
      </c>
      <c r="N238" s="53">
        <f t="shared" si="9"/>
        <v>0</v>
      </c>
      <c r="O238" s="53">
        <f t="shared" si="10"/>
        <v>0</v>
      </c>
    </row>
    <row r="239" spans="1:15" x14ac:dyDescent="0.55000000000000004">
      <c r="A239" s="82">
        <v>44530</v>
      </c>
      <c r="B239" s="51" t="str">
        <f>IFERROR(VLOOKUP($A239, ワクチン医療従事者等!$A:$J, $B$4, FALSE), TEXT(A239, "aaa"))</f>
        <v>火</v>
      </c>
      <c r="C239" s="51">
        <f>IFERROR(VLOOKUP($A239, ワクチン医療従事者等!$A:$J, $C$4, FALSE), 0)</f>
        <v>0</v>
      </c>
      <c r="D239" s="51">
        <f>IFERROR(VLOOKUP($A239, ワクチン医療従事者等!$A:$J, $D$4, FALSE), 0)</f>
        <v>0</v>
      </c>
      <c r="E239" s="51">
        <f>IFERROR(VLOOKUP($A239, ワクチン医療従事者等!$A:$J, $E$4, FALSE), 0)</f>
        <v>0</v>
      </c>
      <c r="F239" s="51">
        <f>IFERROR(VLOOKUP($A239, ワクチン医療従事者等!$A:$J, $F$4, FALSE), 0)</f>
        <v>0</v>
      </c>
      <c r="G239" s="51">
        <f>IFERROR(VLOOKUP($A239, ワクチン医療従事者等!$A:$J, $G$4, FALSE), 0)</f>
        <v>0</v>
      </c>
      <c r="H239" s="52">
        <f>IFERROR(VLOOKUP($A239, ワクチン一般接種!$A:$G, H$4, FALSE), 0)</f>
        <v>0</v>
      </c>
      <c r="I239" s="52">
        <f>IFERROR(VLOOKUP($A239, ワクチン一般接種!$A:$G, I$4, FALSE), 0)</f>
        <v>0</v>
      </c>
      <c r="J239" s="52">
        <f>IFERROR(VLOOKUP($A239, ワクチン一般接種!$A:$G, J$4, FALSE), 0)</f>
        <v>0</v>
      </c>
      <c r="K239" s="52">
        <f>IFERROR(VLOOKUP($A239, ワクチン一般接種!$A:$G, K$4, FALSE), 0)</f>
        <v>0</v>
      </c>
      <c r="L239" s="52">
        <f>IFERROR(VLOOKUP($A239, ワクチン一般接種!$A:$G, L$4, FALSE), 0)</f>
        <v>0</v>
      </c>
      <c r="M239" s="102">
        <f t="shared" si="11"/>
        <v>44530</v>
      </c>
      <c r="N239" s="53">
        <f t="shared" si="9"/>
        <v>0</v>
      </c>
      <c r="O239" s="53">
        <f t="shared" si="10"/>
        <v>0</v>
      </c>
    </row>
    <row r="240" spans="1:15" x14ac:dyDescent="0.55000000000000004">
      <c r="A240" s="82">
        <v>44531</v>
      </c>
      <c r="B240" s="51" t="str">
        <f>IFERROR(VLOOKUP($A240, ワクチン医療従事者等!$A:$J, $B$4, FALSE), TEXT(A240, "aaa"))</f>
        <v>水</v>
      </c>
      <c r="C240" s="51">
        <f>IFERROR(VLOOKUP($A240, ワクチン医療従事者等!$A:$J, $C$4, FALSE), 0)</f>
        <v>0</v>
      </c>
      <c r="D240" s="51">
        <f>IFERROR(VLOOKUP($A240, ワクチン医療従事者等!$A:$J, $D$4, FALSE), 0)</f>
        <v>0</v>
      </c>
      <c r="E240" s="51">
        <f>IFERROR(VLOOKUP($A240, ワクチン医療従事者等!$A:$J, $E$4, FALSE), 0)</f>
        <v>0</v>
      </c>
      <c r="F240" s="51">
        <f>IFERROR(VLOOKUP($A240, ワクチン医療従事者等!$A:$J, $F$4, FALSE), 0)</f>
        <v>0</v>
      </c>
      <c r="G240" s="51">
        <f>IFERROR(VLOOKUP($A240, ワクチン医療従事者等!$A:$J, $G$4, FALSE), 0)</f>
        <v>0</v>
      </c>
      <c r="H240" s="52">
        <f>IFERROR(VLOOKUP($A240, ワクチン一般接種!$A:$G, H$4, FALSE), 0)</f>
        <v>0</v>
      </c>
      <c r="I240" s="52">
        <f>IFERROR(VLOOKUP($A240, ワクチン一般接種!$A:$G, I$4, FALSE), 0)</f>
        <v>0</v>
      </c>
      <c r="J240" s="52">
        <f>IFERROR(VLOOKUP($A240, ワクチン一般接種!$A:$G, J$4, FALSE), 0)</f>
        <v>0</v>
      </c>
      <c r="K240" s="52">
        <f>IFERROR(VLOOKUP($A240, ワクチン一般接種!$A:$G, K$4, FALSE), 0)</f>
        <v>0</v>
      </c>
      <c r="L240" s="52">
        <f>IFERROR(VLOOKUP($A240, ワクチン一般接種!$A:$G, L$4, FALSE), 0)</f>
        <v>0</v>
      </c>
      <c r="M240" s="102">
        <f t="shared" si="11"/>
        <v>44531</v>
      </c>
      <c r="N240" s="53">
        <f t="shared" si="9"/>
        <v>0</v>
      </c>
      <c r="O240" s="53">
        <f t="shared" si="10"/>
        <v>0</v>
      </c>
    </row>
    <row r="241" spans="1:15" x14ac:dyDescent="0.55000000000000004">
      <c r="A241" s="82">
        <v>44532</v>
      </c>
      <c r="B241" s="51" t="str">
        <f>IFERROR(VLOOKUP($A241, ワクチン医療従事者等!$A:$J, $B$4, FALSE), TEXT(A241, "aaa"))</f>
        <v>木</v>
      </c>
      <c r="C241" s="51">
        <f>IFERROR(VLOOKUP($A241, ワクチン医療従事者等!$A:$J, $C$4, FALSE), 0)</f>
        <v>0</v>
      </c>
      <c r="D241" s="51">
        <f>IFERROR(VLOOKUP($A241, ワクチン医療従事者等!$A:$J, $D$4, FALSE), 0)</f>
        <v>0</v>
      </c>
      <c r="E241" s="51">
        <f>IFERROR(VLOOKUP($A241, ワクチン医療従事者等!$A:$J, $E$4, FALSE), 0)</f>
        <v>0</v>
      </c>
      <c r="F241" s="51">
        <f>IFERROR(VLOOKUP($A241, ワクチン医療従事者等!$A:$J, $F$4, FALSE), 0)</f>
        <v>0</v>
      </c>
      <c r="G241" s="51">
        <f>IFERROR(VLOOKUP($A241, ワクチン医療従事者等!$A:$J, $G$4, FALSE), 0)</f>
        <v>0</v>
      </c>
      <c r="H241" s="52">
        <f>IFERROR(VLOOKUP($A241, ワクチン一般接種!$A:$G, H$4, FALSE), 0)</f>
        <v>0</v>
      </c>
      <c r="I241" s="52">
        <f>IFERROR(VLOOKUP($A241, ワクチン一般接種!$A:$G, I$4, FALSE), 0)</f>
        <v>0</v>
      </c>
      <c r="J241" s="52">
        <f>IFERROR(VLOOKUP($A241, ワクチン一般接種!$A:$G, J$4, FALSE), 0)</f>
        <v>0</v>
      </c>
      <c r="K241" s="52">
        <f>IFERROR(VLOOKUP($A241, ワクチン一般接種!$A:$G, K$4, FALSE), 0)</f>
        <v>0</v>
      </c>
      <c r="L241" s="52">
        <f>IFERROR(VLOOKUP($A241, ワクチン一般接種!$A:$G, L$4, FALSE), 0)</f>
        <v>0</v>
      </c>
      <c r="M241" s="102">
        <f t="shared" si="11"/>
        <v>44532</v>
      </c>
      <c r="N241" s="53">
        <f t="shared" si="9"/>
        <v>0</v>
      </c>
      <c r="O241" s="53">
        <f t="shared" si="10"/>
        <v>0</v>
      </c>
    </row>
    <row r="242" spans="1:15" x14ac:dyDescent="0.55000000000000004">
      <c r="A242" s="82">
        <v>44533</v>
      </c>
      <c r="B242" s="51" t="str">
        <f>IFERROR(VLOOKUP($A242, ワクチン医療従事者等!$A:$J, $B$4, FALSE), TEXT(A242, "aaa"))</f>
        <v>金</v>
      </c>
      <c r="C242" s="51">
        <f>IFERROR(VLOOKUP($A242, ワクチン医療従事者等!$A:$J, $C$4, FALSE), 0)</f>
        <v>0</v>
      </c>
      <c r="D242" s="51">
        <f>IFERROR(VLOOKUP($A242, ワクチン医療従事者等!$A:$J, $D$4, FALSE), 0)</f>
        <v>0</v>
      </c>
      <c r="E242" s="51">
        <f>IFERROR(VLOOKUP($A242, ワクチン医療従事者等!$A:$J, $E$4, FALSE), 0)</f>
        <v>0</v>
      </c>
      <c r="F242" s="51">
        <f>IFERROR(VLOOKUP($A242, ワクチン医療従事者等!$A:$J, $F$4, FALSE), 0)</f>
        <v>0</v>
      </c>
      <c r="G242" s="51">
        <f>IFERROR(VLOOKUP($A242, ワクチン医療従事者等!$A:$J, $G$4, FALSE), 0)</f>
        <v>0</v>
      </c>
      <c r="H242" s="52">
        <f>IFERROR(VLOOKUP($A242, ワクチン一般接種!$A:$G, H$4, FALSE), 0)</f>
        <v>0</v>
      </c>
      <c r="I242" s="52">
        <f>IFERROR(VLOOKUP($A242, ワクチン一般接種!$A:$G, I$4, FALSE), 0)</f>
        <v>0</v>
      </c>
      <c r="J242" s="52">
        <f>IFERROR(VLOOKUP($A242, ワクチン一般接種!$A:$G, J$4, FALSE), 0)</f>
        <v>0</v>
      </c>
      <c r="K242" s="52">
        <f>IFERROR(VLOOKUP($A242, ワクチン一般接種!$A:$G, K$4, FALSE), 0)</f>
        <v>0</v>
      </c>
      <c r="L242" s="52">
        <f>IFERROR(VLOOKUP($A242, ワクチン一般接種!$A:$G, L$4, FALSE), 0)</f>
        <v>0</v>
      </c>
      <c r="M242" s="102">
        <f t="shared" si="11"/>
        <v>44533</v>
      </c>
      <c r="N242" s="53">
        <f t="shared" si="9"/>
        <v>0</v>
      </c>
      <c r="O242" s="53">
        <f t="shared" si="10"/>
        <v>0</v>
      </c>
    </row>
    <row r="243" spans="1:15" x14ac:dyDescent="0.55000000000000004">
      <c r="A243" s="82">
        <v>44534</v>
      </c>
      <c r="B243" s="51" t="str">
        <f>IFERROR(VLOOKUP($A243, ワクチン医療従事者等!$A:$J, $B$4, FALSE), TEXT(A243, "aaa"))</f>
        <v>土</v>
      </c>
      <c r="C243" s="51">
        <f>IFERROR(VLOOKUP($A243, ワクチン医療従事者等!$A:$J, $C$4, FALSE), 0)</f>
        <v>0</v>
      </c>
      <c r="D243" s="51">
        <f>IFERROR(VLOOKUP($A243, ワクチン医療従事者等!$A:$J, $D$4, FALSE), 0)</f>
        <v>0</v>
      </c>
      <c r="E243" s="51">
        <f>IFERROR(VLOOKUP($A243, ワクチン医療従事者等!$A:$J, $E$4, FALSE), 0)</f>
        <v>0</v>
      </c>
      <c r="F243" s="51">
        <f>IFERROR(VLOOKUP($A243, ワクチン医療従事者等!$A:$J, $F$4, FALSE), 0)</f>
        <v>0</v>
      </c>
      <c r="G243" s="51">
        <f>IFERROR(VLOOKUP($A243, ワクチン医療従事者等!$A:$J, $G$4, FALSE), 0)</f>
        <v>0</v>
      </c>
      <c r="H243" s="52">
        <f>IFERROR(VLOOKUP($A243, ワクチン一般接種!$A:$G, H$4, FALSE), 0)</f>
        <v>0</v>
      </c>
      <c r="I243" s="52">
        <f>IFERROR(VLOOKUP($A243, ワクチン一般接種!$A:$G, I$4, FALSE), 0)</f>
        <v>0</v>
      </c>
      <c r="J243" s="52">
        <f>IFERROR(VLOOKUP($A243, ワクチン一般接種!$A:$G, J$4, FALSE), 0)</f>
        <v>0</v>
      </c>
      <c r="K243" s="52">
        <f>IFERROR(VLOOKUP($A243, ワクチン一般接種!$A:$G, K$4, FALSE), 0)</f>
        <v>0</v>
      </c>
      <c r="L243" s="52">
        <f>IFERROR(VLOOKUP($A243, ワクチン一般接種!$A:$G, L$4, FALSE), 0)</f>
        <v>0</v>
      </c>
      <c r="M243" s="102">
        <f t="shared" si="11"/>
        <v>44534</v>
      </c>
      <c r="N243" s="53">
        <f t="shared" si="9"/>
        <v>0</v>
      </c>
      <c r="O243" s="53">
        <f t="shared" si="10"/>
        <v>0</v>
      </c>
    </row>
    <row r="244" spans="1:15" x14ac:dyDescent="0.55000000000000004">
      <c r="A244" s="82">
        <v>44535</v>
      </c>
      <c r="B244" s="51" t="str">
        <f>IFERROR(VLOOKUP($A244, ワクチン医療従事者等!$A:$J, $B$4, FALSE), TEXT(A244, "aaa"))</f>
        <v>日</v>
      </c>
      <c r="C244" s="51">
        <f>IFERROR(VLOOKUP($A244, ワクチン医療従事者等!$A:$J, $C$4, FALSE), 0)</f>
        <v>0</v>
      </c>
      <c r="D244" s="51">
        <f>IFERROR(VLOOKUP($A244, ワクチン医療従事者等!$A:$J, $D$4, FALSE), 0)</f>
        <v>0</v>
      </c>
      <c r="E244" s="51">
        <f>IFERROR(VLOOKUP($A244, ワクチン医療従事者等!$A:$J, $E$4, FALSE), 0)</f>
        <v>0</v>
      </c>
      <c r="F244" s="51">
        <f>IFERROR(VLOOKUP($A244, ワクチン医療従事者等!$A:$J, $F$4, FALSE), 0)</f>
        <v>0</v>
      </c>
      <c r="G244" s="51">
        <f>IFERROR(VLOOKUP($A244, ワクチン医療従事者等!$A:$J, $G$4, FALSE), 0)</f>
        <v>0</v>
      </c>
      <c r="H244" s="52">
        <f>IFERROR(VLOOKUP($A244, ワクチン一般接種!$A:$G, H$4, FALSE), 0)</f>
        <v>0</v>
      </c>
      <c r="I244" s="52">
        <f>IFERROR(VLOOKUP($A244, ワクチン一般接種!$A:$G, I$4, FALSE), 0)</f>
        <v>0</v>
      </c>
      <c r="J244" s="52">
        <f>IFERROR(VLOOKUP($A244, ワクチン一般接種!$A:$G, J$4, FALSE), 0)</f>
        <v>0</v>
      </c>
      <c r="K244" s="52">
        <f>IFERROR(VLOOKUP($A244, ワクチン一般接種!$A:$G, K$4, FALSE), 0)</f>
        <v>0</v>
      </c>
      <c r="L244" s="52">
        <f>IFERROR(VLOOKUP($A244, ワクチン一般接種!$A:$G, L$4, FALSE), 0)</f>
        <v>0</v>
      </c>
      <c r="M244" s="102">
        <f t="shared" si="11"/>
        <v>44535</v>
      </c>
      <c r="N244" s="53">
        <f t="shared" si="9"/>
        <v>0</v>
      </c>
      <c r="O244" s="53">
        <f t="shared" si="10"/>
        <v>0</v>
      </c>
    </row>
    <row r="245" spans="1:15" x14ac:dyDescent="0.55000000000000004">
      <c r="A245" s="82">
        <v>44536</v>
      </c>
      <c r="B245" s="51" t="str">
        <f>IFERROR(VLOOKUP($A245, ワクチン医療従事者等!$A:$J, $B$4, FALSE), TEXT(A245, "aaa"))</f>
        <v>月</v>
      </c>
      <c r="C245" s="51">
        <f>IFERROR(VLOOKUP($A245, ワクチン医療従事者等!$A:$J, $C$4, FALSE), 0)</f>
        <v>0</v>
      </c>
      <c r="D245" s="51">
        <f>IFERROR(VLOOKUP($A245, ワクチン医療従事者等!$A:$J, $D$4, FALSE), 0)</f>
        <v>0</v>
      </c>
      <c r="E245" s="51">
        <f>IFERROR(VLOOKUP($A245, ワクチン医療従事者等!$A:$J, $E$4, FALSE), 0)</f>
        <v>0</v>
      </c>
      <c r="F245" s="51">
        <f>IFERROR(VLOOKUP($A245, ワクチン医療従事者等!$A:$J, $F$4, FALSE), 0)</f>
        <v>0</v>
      </c>
      <c r="G245" s="51">
        <f>IFERROR(VLOOKUP($A245, ワクチン医療従事者等!$A:$J, $G$4, FALSE), 0)</f>
        <v>0</v>
      </c>
      <c r="H245" s="52">
        <f>IFERROR(VLOOKUP($A245, ワクチン一般接種!$A:$G, H$4, FALSE), 0)</f>
        <v>0</v>
      </c>
      <c r="I245" s="52">
        <f>IFERROR(VLOOKUP($A245, ワクチン一般接種!$A:$G, I$4, FALSE), 0)</f>
        <v>0</v>
      </c>
      <c r="J245" s="52">
        <f>IFERROR(VLOOKUP($A245, ワクチン一般接種!$A:$G, J$4, FALSE), 0)</f>
        <v>0</v>
      </c>
      <c r="K245" s="52">
        <f>IFERROR(VLOOKUP($A245, ワクチン一般接種!$A:$G, K$4, FALSE), 0)</f>
        <v>0</v>
      </c>
      <c r="L245" s="52">
        <f>IFERROR(VLOOKUP($A245, ワクチン一般接種!$A:$G, L$4, FALSE), 0)</f>
        <v>0</v>
      </c>
      <c r="M245" s="102">
        <f t="shared" si="11"/>
        <v>44536</v>
      </c>
      <c r="N245" s="53">
        <f t="shared" si="9"/>
        <v>0</v>
      </c>
      <c r="O245" s="53">
        <f t="shared" si="10"/>
        <v>0</v>
      </c>
    </row>
    <row r="246" spans="1:15" x14ac:dyDescent="0.55000000000000004">
      <c r="A246" s="82">
        <v>44537</v>
      </c>
      <c r="B246" s="51" t="str">
        <f>IFERROR(VLOOKUP($A246, ワクチン医療従事者等!$A:$J, $B$4, FALSE), TEXT(A246, "aaa"))</f>
        <v>火</v>
      </c>
      <c r="C246" s="51">
        <f>IFERROR(VLOOKUP($A246, ワクチン医療従事者等!$A:$J, $C$4, FALSE), 0)</f>
        <v>0</v>
      </c>
      <c r="D246" s="51">
        <f>IFERROR(VLOOKUP($A246, ワクチン医療従事者等!$A:$J, $D$4, FALSE), 0)</f>
        <v>0</v>
      </c>
      <c r="E246" s="51">
        <f>IFERROR(VLOOKUP($A246, ワクチン医療従事者等!$A:$J, $E$4, FALSE), 0)</f>
        <v>0</v>
      </c>
      <c r="F246" s="51">
        <f>IFERROR(VLOOKUP($A246, ワクチン医療従事者等!$A:$J, $F$4, FALSE), 0)</f>
        <v>0</v>
      </c>
      <c r="G246" s="51">
        <f>IFERROR(VLOOKUP($A246, ワクチン医療従事者等!$A:$J, $G$4, FALSE), 0)</f>
        <v>0</v>
      </c>
      <c r="H246" s="52">
        <f>IFERROR(VLOOKUP($A246, ワクチン一般接種!$A:$G, H$4, FALSE), 0)</f>
        <v>0</v>
      </c>
      <c r="I246" s="52">
        <f>IFERROR(VLOOKUP($A246, ワクチン一般接種!$A:$G, I$4, FALSE), 0)</f>
        <v>0</v>
      </c>
      <c r="J246" s="52">
        <f>IFERROR(VLOOKUP($A246, ワクチン一般接種!$A:$G, J$4, FALSE), 0)</f>
        <v>0</v>
      </c>
      <c r="K246" s="52">
        <f>IFERROR(VLOOKUP($A246, ワクチン一般接種!$A:$G, K$4, FALSE), 0)</f>
        <v>0</v>
      </c>
      <c r="L246" s="52">
        <f>IFERROR(VLOOKUP($A246, ワクチン一般接種!$A:$G, L$4, FALSE), 0)</f>
        <v>0</v>
      </c>
      <c r="M246" s="102">
        <f t="shared" si="11"/>
        <v>44537</v>
      </c>
      <c r="N246" s="53">
        <f t="shared" si="9"/>
        <v>0</v>
      </c>
      <c r="O246" s="53">
        <f t="shared" si="10"/>
        <v>0</v>
      </c>
    </row>
    <row r="247" spans="1:15" x14ac:dyDescent="0.55000000000000004">
      <c r="A247" s="82">
        <v>44538</v>
      </c>
      <c r="B247" s="51" t="str">
        <f>IFERROR(VLOOKUP($A247, ワクチン医療従事者等!$A:$J, $B$4, FALSE), TEXT(A247, "aaa"))</f>
        <v>水</v>
      </c>
      <c r="C247" s="51">
        <f>IFERROR(VLOOKUP($A247, ワクチン医療従事者等!$A:$J, $C$4, FALSE), 0)</f>
        <v>0</v>
      </c>
      <c r="D247" s="51">
        <f>IFERROR(VLOOKUP($A247, ワクチン医療従事者等!$A:$J, $D$4, FALSE), 0)</f>
        <v>0</v>
      </c>
      <c r="E247" s="51">
        <f>IFERROR(VLOOKUP($A247, ワクチン医療従事者等!$A:$J, $E$4, FALSE), 0)</f>
        <v>0</v>
      </c>
      <c r="F247" s="51">
        <f>IFERROR(VLOOKUP($A247, ワクチン医療従事者等!$A:$J, $F$4, FALSE), 0)</f>
        <v>0</v>
      </c>
      <c r="G247" s="51">
        <f>IFERROR(VLOOKUP($A247, ワクチン医療従事者等!$A:$J, $G$4, FALSE), 0)</f>
        <v>0</v>
      </c>
      <c r="H247" s="52">
        <f>IFERROR(VLOOKUP($A247, ワクチン一般接種!$A:$G, H$4, FALSE), 0)</f>
        <v>0</v>
      </c>
      <c r="I247" s="52">
        <f>IFERROR(VLOOKUP($A247, ワクチン一般接種!$A:$G, I$4, FALSE), 0)</f>
        <v>0</v>
      </c>
      <c r="J247" s="52">
        <f>IFERROR(VLOOKUP($A247, ワクチン一般接種!$A:$G, J$4, FALSE), 0)</f>
        <v>0</v>
      </c>
      <c r="K247" s="52">
        <f>IFERROR(VLOOKUP($A247, ワクチン一般接種!$A:$G, K$4, FALSE), 0)</f>
        <v>0</v>
      </c>
      <c r="L247" s="52">
        <f>IFERROR(VLOOKUP($A247, ワクチン一般接種!$A:$G, L$4, FALSE), 0)</f>
        <v>0</v>
      </c>
      <c r="M247" s="102">
        <f t="shared" si="11"/>
        <v>44538</v>
      </c>
      <c r="N247" s="53">
        <f t="shared" si="9"/>
        <v>0</v>
      </c>
      <c r="O247" s="53">
        <f t="shared" si="10"/>
        <v>0</v>
      </c>
    </row>
    <row r="248" spans="1:15" x14ac:dyDescent="0.55000000000000004">
      <c r="A248" s="82">
        <v>44539</v>
      </c>
      <c r="B248" s="51" t="str">
        <f>IFERROR(VLOOKUP($A248, ワクチン医療従事者等!$A:$J, $B$4, FALSE), TEXT(A248, "aaa"))</f>
        <v>木</v>
      </c>
      <c r="C248" s="51">
        <f>IFERROR(VLOOKUP($A248, ワクチン医療従事者等!$A:$J, $C$4, FALSE), 0)</f>
        <v>0</v>
      </c>
      <c r="D248" s="51">
        <f>IFERROR(VLOOKUP($A248, ワクチン医療従事者等!$A:$J, $D$4, FALSE), 0)</f>
        <v>0</v>
      </c>
      <c r="E248" s="51">
        <f>IFERROR(VLOOKUP($A248, ワクチン医療従事者等!$A:$J, $E$4, FALSE), 0)</f>
        <v>0</v>
      </c>
      <c r="F248" s="51">
        <f>IFERROR(VLOOKUP($A248, ワクチン医療従事者等!$A:$J, $F$4, FALSE), 0)</f>
        <v>0</v>
      </c>
      <c r="G248" s="51">
        <f>IFERROR(VLOOKUP($A248, ワクチン医療従事者等!$A:$J, $G$4, FALSE), 0)</f>
        <v>0</v>
      </c>
      <c r="H248" s="52">
        <f>IFERROR(VLOOKUP($A248, ワクチン一般接種!$A:$G, H$4, FALSE), 0)</f>
        <v>0</v>
      </c>
      <c r="I248" s="52">
        <f>IFERROR(VLOOKUP($A248, ワクチン一般接種!$A:$G, I$4, FALSE), 0)</f>
        <v>0</v>
      </c>
      <c r="J248" s="52">
        <f>IFERROR(VLOOKUP($A248, ワクチン一般接種!$A:$G, J$4, FALSE), 0)</f>
        <v>0</v>
      </c>
      <c r="K248" s="52">
        <f>IFERROR(VLOOKUP($A248, ワクチン一般接種!$A:$G, K$4, FALSE), 0)</f>
        <v>0</v>
      </c>
      <c r="L248" s="52">
        <f>IFERROR(VLOOKUP($A248, ワクチン一般接種!$A:$G, L$4, FALSE), 0)</f>
        <v>0</v>
      </c>
      <c r="M248" s="102">
        <f t="shared" si="11"/>
        <v>44539</v>
      </c>
      <c r="N248" s="53">
        <f t="shared" si="9"/>
        <v>0</v>
      </c>
      <c r="O248" s="53">
        <f t="shared" si="10"/>
        <v>0</v>
      </c>
    </row>
    <row r="249" spans="1:15" x14ac:dyDescent="0.55000000000000004">
      <c r="A249" s="82">
        <v>44540</v>
      </c>
      <c r="B249" s="51" t="str">
        <f>IFERROR(VLOOKUP($A249, ワクチン医療従事者等!$A:$J, $B$4, FALSE), TEXT(A249, "aaa"))</f>
        <v>金</v>
      </c>
      <c r="C249" s="51">
        <f>IFERROR(VLOOKUP($A249, ワクチン医療従事者等!$A:$J, $C$4, FALSE), 0)</f>
        <v>0</v>
      </c>
      <c r="D249" s="51">
        <f>IFERROR(VLOOKUP($A249, ワクチン医療従事者等!$A:$J, $D$4, FALSE), 0)</f>
        <v>0</v>
      </c>
      <c r="E249" s="51">
        <f>IFERROR(VLOOKUP($A249, ワクチン医療従事者等!$A:$J, $E$4, FALSE), 0)</f>
        <v>0</v>
      </c>
      <c r="F249" s="51">
        <f>IFERROR(VLOOKUP($A249, ワクチン医療従事者等!$A:$J, $F$4, FALSE), 0)</f>
        <v>0</v>
      </c>
      <c r="G249" s="51">
        <f>IFERROR(VLOOKUP($A249, ワクチン医療従事者等!$A:$J, $G$4, FALSE), 0)</f>
        <v>0</v>
      </c>
      <c r="H249" s="52">
        <f>IFERROR(VLOOKUP($A249, ワクチン一般接種!$A:$G, H$4, FALSE), 0)</f>
        <v>0</v>
      </c>
      <c r="I249" s="52">
        <f>IFERROR(VLOOKUP($A249, ワクチン一般接種!$A:$G, I$4, FALSE), 0)</f>
        <v>0</v>
      </c>
      <c r="J249" s="52">
        <f>IFERROR(VLOOKUP($A249, ワクチン一般接種!$A:$G, J$4, FALSE), 0)</f>
        <v>0</v>
      </c>
      <c r="K249" s="52">
        <f>IFERROR(VLOOKUP($A249, ワクチン一般接種!$A:$G, K$4, FALSE), 0)</f>
        <v>0</v>
      </c>
      <c r="L249" s="52">
        <f>IFERROR(VLOOKUP($A249, ワクチン一般接種!$A:$G, L$4, FALSE), 0)</f>
        <v>0</v>
      </c>
      <c r="M249" s="102">
        <f t="shared" si="11"/>
        <v>44540</v>
      </c>
      <c r="N249" s="53">
        <f t="shared" si="9"/>
        <v>0</v>
      </c>
      <c r="O249" s="53">
        <f t="shared" si="10"/>
        <v>0</v>
      </c>
    </row>
    <row r="250" spans="1:15" x14ac:dyDescent="0.55000000000000004">
      <c r="A250" s="82">
        <v>44541</v>
      </c>
      <c r="B250" s="51" t="str">
        <f>IFERROR(VLOOKUP($A250, ワクチン医療従事者等!$A:$J, $B$4, FALSE), TEXT(A250, "aaa"))</f>
        <v>土</v>
      </c>
      <c r="C250" s="51">
        <f>IFERROR(VLOOKUP($A250, ワクチン医療従事者等!$A:$J, $C$4, FALSE), 0)</f>
        <v>0</v>
      </c>
      <c r="D250" s="51">
        <f>IFERROR(VLOOKUP($A250, ワクチン医療従事者等!$A:$J, $D$4, FALSE), 0)</f>
        <v>0</v>
      </c>
      <c r="E250" s="51">
        <f>IFERROR(VLOOKUP($A250, ワクチン医療従事者等!$A:$J, $E$4, FALSE), 0)</f>
        <v>0</v>
      </c>
      <c r="F250" s="51">
        <f>IFERROR(VLOOKUP($A250, ワクチン医療従事者等!$A:$J, $F$4, FALSE), 0)</f>
        <v>0</v>
      </c>
      <c r="G250" s="51">
        <f>IFERROR(VLOOKUP($A250, ワクチン医療従事者等!$A:$J, $G$4, FALSE), 0)</f>
        <v>0</v>
      </c>
      <c r="H250" s="52">
        <f>IFERROR(VLOOKUP($A250, ワクチン一般接種!$A:$G, H$4, FALSE), 0)</f>
        <v>0</v>
      </c>
      <c r="I250" s="52">
        <f>IFERROR(VLOOKUP($A250, ワクチン一般接種!$A:$G, I$4, FALSE), 0)</f>
        <v>0</v>
      </c>
      <c r="J250" s="52">
        <f>IFERROR(VLOOKUP($A250, ワクチン一般接種!$A:$G, J$4, FALSE), 0)</f>
        <v>0</v>
      </c>
      <c r="K250" s="52">
        <f>IFERROR(VLOOKUP($A250, ワクチン一般接種!$A:$G, K$4, FALSE), 0)</f>
        <v>0</v>
      </c>
      <c r="L250" s="52">
        <f>IFERROR(VLOOKUP($A250, ワクチン一般接種!$A:$G, L$4, FALSE), 0)</f>
        <v>0</v>
      </c>
      <c r="M250" s="102">
        <f t="shared" si="11"/>
        <v>44541</v>
      </c>
      <c r="N250" s="53">
        <f t="shared" si="9"/>
        <v>0</v>
      </c>
      <c r="O250" s="53">
        <f t="shared" si="10"/>
        <v>0</v>
      </c>
    </row>
    <row r="251" spans="1:15" x14ac:dyDescent="0.55000000000000004">
      <c r="A251" s="82">
        <v>44542</v>
      </c>
      <c r="B251" s="51" t="str">
        <f>IFERROR(VLOOKUP($A251, ワクチン医療従事者等!$A:$J, $B$4, FALSE), TEXT(A251, "aaa"))</f>
        <v>日</v>
      </c>
      <c r="C251" s="51">
        <f>IFERROR(VLOOKUP($A251, ワクチン医療従事者等!$A:$J, $C$4, FALSE), 0)</f>
        <v>0</v>
      </c>
      <c r="D251" s="51">
        <f>IFERROR(VLOOKUP($A251, ワクチン医療従事者等!$A:$J, $D$4, FALSE), 0)</f>
        <v>0</v>
      </c>
      <c r="E251" s="51">
        <f>IFERROR(VLOOKUP($A251, ワクチン医療従事者等!$A:$J, $E$4, FALSE), 0)</f>
        <v>0</v>
      </c>
      <c r="F251" s="51">
        <f>IFERROR(VLOOKUP($A251, ワクチン医療従事者等!$A:$J, $F$4, FALSE), 0)</f>
        <v>0</v>
      </c>
      <c r="G251" s="51">
        <f>IFERROR(VLOOKUP($A251, ワクチン医療従事者等!$A:$J, $G$4, FALSE), 0)</f>
        <v>0</v>
      </c>
      <c r="H251" s="52">
        <f>IFERROR(VLOOKUP($A251, ワクチン一般接種!$A:$G, H$4, FALSE), 0)</f>
        <v>0</v>
      </c>
      <c r="I251" s="52">
        <f>IFERROR(VLOOKUP($A251, ワクチン一般接種!$A:$G, I$4, FALSE), 0)</f>
        <v>0</v>
      </c>
      <c r="J251" s="52">
        <f>IFERROR(VLOOKUP($A251, ワクチン一般接種!$A:$G, J$4, FALSE), 0)</f>
        <v>0</v>
      </c>
      <c r="K251" s="52">
        <f>IFERROR(VLOOKUP($A251, ワクチン一般接種!$A:$G, K$4, FALSE), 0)</f>
        <v>0</v>
      </c>
      <c r="L251" s="52">
        <f>IFERROR(VLOOKUP($A251, ワクチン一般接種!$A:$G, L$4, FALSE), 0)</f>
        <v>0</v>
      </c>
      <c r="M251" s="102">
        <f t="shared" si="11"/>
        <v>44542</v>
      </c>
      <c r="N251" s="53">
        <f t="shared" si="9"/>
        <v>0</v>
      </c>
      <c r="O251" s="53">
        <f t="shared" si="10"/>
        <v>0</v>
      </c>
    </row>
    <row r="252" spans="1:15" x14ac:dyDescent="0.55000000000000004">
      <c r="A252" s="82">
        <v>44543</v>
      </c>
      <c r="B252" s="51" t="str">
        <f>IFERROR(VLOOKUP($A252, ワクチン医療従事者等!$A:$J, $B$4, FALSE), TEXT(A252, "aaa"))</f>
        <v>月</v>
      </c>
      <c r="C252" s="51">
        <f>IFERROR(VLOOKUP($A252, ワクチン医療従事者等!$A:$J, $C$4, FALSE), 0)</f>
        <v>0</v>
      </c>
      <c r="D252" s="51">
        <f>IFERROR(VLOOKUP($A252, ワクチン医療従事者等!$A:$J, $D$4, FALSE), 0)</f>
        <v>0</v>
      </c>
      <c r="E252" s="51">
        <f>IFERROR(VLOOKUP($A252, ワクチン医療従事者等!$A:$J, $E$4, FALSE), 0)</f>
        <v>0</v>
      </c>
      <c r="F252" s="51">
        <f>IFERROR(VLOOKUP($A252, ワクチン医療従事者等!$A:$J, $F$4, FALSE), 0)</f>
        <v>0</v>
      </c>
      <c r="G252" s="51">
        <f>IFERROR(VLOOKUP($A252, ワクチン医療従事者等!$A:$J, $G$4, FALSE), 0)</f>
        <v>0</v>
      </c>
      <c r="H252" s="52">
        <f>IFERROR(VLOOKUP($A252, ワクチン一般接種!$A:$G, H$4, FALSE), 0)</f>
        <v>0</v>
      </c>
      <c r="I252" s="52">
        <f>IFERROR(VLOOKUP($A252, ワクチン一般接種!$A:$G, I$4, FALSE), 0)</f>
        <v>0</v>
      </c>
      <c r="J252" s="52">
        <f>IFERROR(VLOOKUP($A252, ワクチン一般接種!$A:$G, J$4, FALSE), 0)</f>
        <v>0</v>
      </c>
      <c r="K252" s="52">
        <f>IFERROR(VLOOKUP($A252, ワクチン一般接種!$A:$G, K$4, FALSE), 0)</f>
        <v>0</v>
      </c>
      <c r="L252" s="52">
        <f>IFERROR(VLOOKUP($A252, ワクチン一般接種!$A:$G, L$4, FALSE), 0)</f>
        <v>0</v>
      </c>
      <c r="M252" s="102">
        <f t="shared" si="11"/>
        <v>44543</v>
      </c>
      <c r="N252" s="53">
        <f t="shared" si="9"/>
        <v>0</v>
      </c>
      <c r="O252" s="53">
        <f t="shared" si="10"/>
        <v>0</v>
      </c>
    </row>
    <row r="253" spans="1:15" x14ac:dyDescent="0.55000000000000004">
      <c r="A253" s="82">
        <v>44544</v>
      </c>
      <c r="B253" s="51" t="str">
        <f>IFERROR(VLOOKUP($A253, ワクチン医療従事者等!$A:$J, $B$4, FALSE), TEXT(A253, "aaa"))</f>
        <v>火</v>
      </c>
      <c r="C253" s="51">
        <f>IFERROR(VLOOKUP($A253, ワクチン医療従事者等!$A:$J, $C$4, FALSE), 0)</f>
        <v>0</v>
      </c>
      <c r="D253" s="51">
        <f>IFERROR(VLOOKUP($A253, ワクチン医療従事者等!$A:$J, $D$4, FALSE), 0)</f>
        <v>0</v>
      </c>
      <c r="E253" s="51">
        <f>IFERROR(VLOOKUP($A253, ワクチン医療従事者等!$A:$J, $E$4, FALSE), 0)</f>
        <v>0</v>
      </c>
      <c r="F253" s="51">
        <f>IFERROR(VLOOKUP($A253, ワクチン医療従事者等!$A:$J, $F$4, FALSE), 0)</f>
        <v>0</v>
      </c>
      <c r="G253" s="51">
        <f>IFERROR(VLOOKUP($A253, ワクチン医療従事者等!$A:$J, $G$4, FALSE), 0)</f>
        <v>0</v>
      </c>
      <c r="H253" s="52">
        <f>IFERROR(VLOOKUP($A253, ワクチン一般接種!$A:$G, H$4, FALSE), 0)</f>
        <v>0</v>
      </c>
      <c r="I253" s="52">
        <f>IFERROR(VLOOKUP($A253, ワクチン一般接種!$A:$G, I$4, FALSE), 0)</f>
        <v>0</v>
      </c>
      <c r="J253" s="52">
        <f>IFERROR(VLOOKUP($A253, ワクチン一般接種!$A:$G, J$4, FALSE), 0)</f>
        <v>0</v>
      </c>
      <c r="K253" s="52">
        <f>IFERROR(VLOOKUP($A253, ワクチン一般接種!$A:$G, K$4, FALSE), 0)</f>
        <v>0</v>
      </c>
      <c r="L253" s="52">
        <f>IFERROR(VLOOKUP($A253, ワクチン一般接種!$A:$G, L$4, FALSE), 0)</f>
        <v>0</v>
      </c>
      <c r="M253" s="102">
        <f t="shared" si="11"/>
        <v>44544</v>
      </c>
      <c r="N253" s="53">
        <f t="shared" si="9"/>
        <v>0</v>
      </c>
      <c r="O253" s="53">
        <f t="shared" si="10"/>
        <v>0</v>
      </c>
    </row>
    <row r="254" spans="1:15" x14ac:dyDescent="0.55000000000000004">
      <c r="A254" s="82">
        <v>44545</v>
      </c>
      <c r="B254" s="51" t="str">
        <f>IFERROR(VLOOKUP($A254, ワクチン医療従事者等!$A:$J, $B$4, FALSE), TEXT(A254, "aaa"))</f>
        <v>水</v>
      </c>
      <c r="C254" s="51">
        <f>IFERROR(VLOOKUP($A254, ワクチン医療従事者等!$A:$J, $C$4, FALSE), 0)</f>
        <v>0</v>
      </c>
      <c r="D254" s="51">
        <f>IFERROR(VLOOKUP($A254, ワクチン医療従事者等!$A:$J, $D$4, FALSE), 0)</f>
        <v>0</v>
      </c>
      <c r="E254" s="51">
        <f>IFERROR(VLOOKUP($A254, ワクチン医療従事者等!$A:$J, $E$4, FALSE), 0)</f>
        <v>0</v>
      </c>
      <c r="F254" s="51">
        <f>IFERROR(VLOOKUP($A254, ワクチン医療従事者等!$A:$J, $F$4, FALSE), 0)</f>
        <v>0</v>
      </c>
      <c r="G254" s="51">
        <f>IFERROR(VLOOKUP($A254, ワクチン医療従事者等!$A:$J, $G$4, FALSE), 0)</f>
        <v>0</v>
      </c>
      <c r="H254" s="52">
        <f>IFERROR(VLOOKUP($A254, ワクチン一般接種!$A:$G, H$4, FALSE), 0)</f>
        <v>0</v>
      </c>
      <c r="I254" s="52">
        <f>IFERROR(VLOOKUP($A254, ワクチン一般接種!$A:$G, I$4, FALSE), 0)</f>
        <v>0</v>
      </c>
      <c r="J254" s="52">
        <f>IFERROR(VLOOKUP($A254, ワクチン一般接種!$A:$G, J$4, FALSE), 0)</f>
        <v>0</v>
      </c>
      <c r="K254" s="52">
        <f>IFERROR(VLOOKUP($A254, ワクチン一般接種!$A:$G, K$4, FALSE), 0)</f>
        <v>0</v>
      </c>
      <c r="L254" s="52">
        <f>IFERROR(VLOOKUP($A254, ワクチン一般接種!$A:$G, L$4, FALSE), 0)</f>
        <v>0</v>
      </c>
      <c r="M254" s="102">
        <f t="shared" si="11"/>
        <v>44545</v>
      </c>
      <c r="N254" s="53">
        <f t="shared" si="9"/>
        <v>0</v>
      </c>
      <c r="O254" s="53">
        <f t="shared" si="10"/>
        <v>0</v>
      </c>
    </row>
    <row r="255" spans="1:15" x14ac:dyDescent="0.55000000000000004">
      <c r="A255" s="82">
        <v>44546</v>
      </c>
      <c r="B255" s="51" t="str">
        <f>IFERROR(VLOOKUP($A255, ワクチン医療従事者等!$A:$J, $B$4, FALSE), TEXT(A255, "aaa"))</f>
        <v>木</v>
      </c>
      <c r="C255" s="51">
        <f>IFERROR(VLOOKUP($A255, ワクチン医療従事者等!$A:$J, $C$4, FALSE), 0)</f>
        <v>0</v>
      </c>
      <c r="D255" s="51">
        <f>IFERROR(VLOOKUP($A255, ワクチン医療従事者等!$A:$J, $D$4, FALSE), 0)</f>
        <v>0</v>
      </c>
      <c r="E255" s="51">
        <f>IFERROR(VLOOKUP($A255, ワクチン医療従事者等!$A:$J, $E$4, FALSE), 0)</f>
        <v>0</v>
      </c>
      <c r="F255" s="51">
        <f>IFERROR(VLOOKUP($A255, ワクチン医療従事者等!$A:$J, $F$4, FALSE), 0)</f>
        <v>0</v>
      </c>
      <c r="G255" s="51">
        <f>IFERROR(VLOOKUP($A255, ワクチン医療従事者等!$A:$J, $G$4, FALSE), 0)</f>
        <v>0</v>
      </c>
      <c r="H255" s="52">
        <f>IFERROR(VLOOKUP($A255, ワクチン一般接種!$A:$G, H$4, FALSE), 0)</f>
        <v>0</v>
      </c>
      <c r="I255" s="52">
        <f>IFERROR(VLOOKUP($A255, ワクチン一般接種!$A:$G, I$4, FALSE), 0)</f>
        <v>0</v>
      </c>
      <c r="J255" s="52">
        <f>IFERROR(VLOOKUP($A255, ワクチン一般接種!$A:$G, J$4, FALSE), 0)</f>
        <v>0</v>
      </c>
      <c r="K255" s="52">
        <f>IFERROR(VLOOKUP($A255, ワクチン一般接種!$A:$G, K$4, FALSE), 0)</f>
        <v>0</v>
      </c>
      <c r="L255" s="52">
        <f>IFERROR(VLOOKUP($A255, ワクチン一般接種!$A:$G, L$4, FALSE), 0)</f>
        <v>0</v>
      </c>
      <c r="M255" s="102">
        <f t="shared" si="11"/>
        <v>44546</v>
      </c>
      <c r="N255" s="53">
        <f t="shared" si="9"/>
        <v>0</v>
      </c>
      <c r="O255" s="53">
        <f t="shared" si="10"/>
        <v>0</v>
      </c>
    </row>
    <row r="256" spans="1:15" x14ac:dyDescent="0.55000000000000004">
      <c r="A256" s="82">
        <v>44547</v>
      </c>
      <c r="B256" s="51" t="str">
        <f>IFERROR(VLOOKUP($A256, ワクチン医療従事者等!$A:$J, $B$4, FALSE), TEXT(A256, "aaa"))</f>
        <v>金</v>
      </c>
      <c r="C256" s="51">
        <f>IFERROR(VLOOKUP($A256, ワクチン医療従事者等!$A:$J, $C$4, FALSE), 0)</f>
        <v>0</v>
      </c>
      <c r="D256" s="51">
        <f>IFERROR(VLOOKUP($A256, ワクチン医療従事者等!$A:$J, $D$4, FALSE), 0)</f>
        <v>0</v>
      </c>
      <c r="E256" s="51">
        <f>IFERROR(VLOOKUP($A256, ワクチン医療従事者等!$A:$J, $E$4, FALSE), 0)</f>
        <v>0</v>
      </c>
      <c r="F256" s="51">
        <f>IFERROR(VLOOKUP($A256, ワクチン医療従事者等!$A:$J, $F$4, FALSE), 0)</f>
        <v>0</v>
      </c>
      <c r="G256" s="51">
        <f>IFERROR(VLOOKUP($A256, ワクチン医療従事者等!$A:$J, $G$4, FALSE), 0)</f>
        <v>0</v>
      </c>
      <c r="H256" s="52">
        <f>IFERROR(VLOOKUP($A256, ワクチン一般接種!$A:$G, H$4, FALSE), 0)</f>
        <v>0</v>
      </c>
      <c r="I256" s="52">
        <f>IFERROR(VLOOKUP($A256, ワクチン一般接種!$A:$G, I$4, FALSE), 0)</f>
        <v>0</v>
      </c>
      <c r="J256" s="52">
        <f>IFERROR(VLOOKUP($A256, ワクチン一般接種!$A:$G, J$4, FALSE), 0)</f>
        <v>0</v>
      </c>
      <c r="K256" s="52">
        <f>IFERROR(VLOOKUP($A256, ワクチン一般接種!$A:$G, K$4, FALSE), 0)</f>
        <v>0</v>
      </c>
      <c r="L256" s="52">
        <f>IFERROR(VLOOKUP($A256, ワクチン一般接種!$A:$G, L$4, FALSE), 0)</f>
        <v>0</v>
      </c>
      <c r="M256" s="102">
        <f t="shared" si="11"/>
        <v>44547</v>
      </c>
      <c r="N256" s="53">
        <f t="shared" si="9"/>
        <v>0</v>
      </c>
      <c r="O256" s="53">
        <f t="shared" si="10"/>
        <v>0</v>
      </c>
    </row>
    <row r="257" spans="1:15" x14ac:dyDescent="0.55000000000000004">
      <c r="A257" s="82">
        <v>44548</v>
      </c>
      <c r="B257" s="51" t="str">
        <f>IFERROR(VLOOKUP($A257, ワクチン医療従事者等!$A:$J, $B$4, FALSE), TEXT(A257, "aaa"))</f>
        <v>土</v>
      </c>
      <c r="C257" s="51">
        <f>IFERROR(VLOOKUP($A257, ワクチン医療従事者等!$A:$J, $C$4, FALSE), 0)</f>
        <v>0</v>
      </c>
      <c r="D257" s="51">
        <f>IFERROR(VLOOKUP($A257, ワクチン医療従事者等!$A:$J, $D$4, FALSE), 0)</f>
        <v>0</v>
      </c>
      <c r="E257" s="51">
        <f>IFERROR(VLOOKUP($A257, ワクチン医療従事者等!$A:$J, $E$4, FALSE), 0)</f>
        <v>0</v>
      </c>
      <c r="F257" s="51">
        <f>IFERROR(VLOOKUP($A257, ワクチン医療従事者等!$A:$J, $F$4, FALSE), 0)</f>
        <v>0</v>
      </c>
      <c r="G257" s="51">
        <f>IFERROR(VLOOKUP($A257, ワクチン医療従事者等!$A:$J, $G$4, FALSE), 0)</f>
        <v>0</v>
      </c>
      <c r="H257" s="52">
        <f>IFERROR(VLOOKUP($A257, ワクチン一般接種!$A:$G, H$4, FALSE), 0)</f>
        <v>0</v>
      </c>
      <c r="I257" s="52">
        <f>IFERROR(VLOOKUP($A257, ワクチン一般接種!$A:$G, I$4, FALSE), 0)</f>
        <v>0</v>
      </c>
      <c r="J257" s="52">
        <f>IFERROR(VLOOKUP($A257, ワクチン一般接種!$A:$G, J$4, FALSE), 0)</f>
        <v>0</v>
      </c>
      <c r="K257" s="52">
        <f>IFERROR(VLOOKUP($A257, ワクチン一般接種!$A:$G, K$4, FALSE), 0)</f>
        <v>0</v>
      </c>
      <c r="L257" s="52">
        <f>IFERROR(VLOOKUP($A257, ワクチン一般接種!$A:$G, L$4, FALSE), 0)</f>
        <v>0</v>
      </c>
      <c r="M257" s="102">
        <f t="shared" si="11"/>
        <v>44548</v>
      </c>
      <c r="N257" s="53">
        <f t="shared" si="9"/>
        <v>0</v>
      </c>
      <c r="O257" s="53">
        <f t="shared" si="10"/>
        <v>0</v>
      </c>
    </row>
    <row r="258" spans="1:15" x14ac:dyDescent="0.55000000000000004">
      <c r="A258" s="82">
        <v>44549</v>
      </c>
      <c r="B258" s="51" t="str">
        <f>IFERROR(VLOOKUP($A258, ワクチン医療従事者等!$A:$J, $B$4, FALSE), TEXT(A258, "aaa"))</f>
        <v>日</v>
      </c>
      <c r="C258" s="51">
        <f>IFERROR(VLOOKUP($A258, ワクチン医療従事者等!$A:$J, $C$4, FALSE), 0)</f>
        <v>0</v>
      </c>
      <c r="D258" s="51">
        <f>IFERROR(VLOOKUP($A258, ワクチン医療従事者等!$A:$J, $D$4, FALSE), 0)</f>
        <v>0</v>
      </c>
      <c r="E258" s="51">
        <f>IFERROR(VLOOKUP($A258, ワクチン医療従事者等!$A:$J, $E$4, FALSE), 0)</f>
        <v>0</v>
      </c>
      <c r="F258" s="51">
        <f>IFERROR(VLOOKUP($A258, ワクチン医療従事者等!$A:$J, $F$4, FALSE), 0)</f>
        <v>0</v>
      </c>
      <c r="G258" s="51">
        <f>IFERROR(VLOOKUP($A258, ワクチン医療従事者等!$A:$J, $G$4, FALSE), 0)</f>
        <v>0</v>
      </c>
      <c r="H258" s="52">
        <f>IFERROR(VLOOKUP($A258, ワクチン一般接種!$A:$G, H$4, FALSE), 0)</f>
        <v>0</v>
      </c>
      <c r="I258" s="52">
        <f>IFERROR(VLOOKUP($A258, ワクチン一般接種!$A:$G, I$4, FALSE), 0)</f>
        <v>0</v>
      </c>
      <c r="J258" s="52">
        <f>IFERROR(VLOOKUP($A258, ワクチン一般接種!$A:$G, J$4, FALSE), 0)</f>
        <v>0</v>
      </c>
      <c r="K258" s="52">
        <f>IFERROR(VLOOKUP($A258, ワクチン一般接種!$A:$G, K$4, FALSE), 0)</f>
        <v>0</v>
      </c>
      <c r="L258" s="52">
        <f>IFERROR(VLOOKUP($A258, ワクチン一般接種!$A:$G, L$4, FALSE), 0)</f>
        <v>0</v>
      </c>
      <c r="M258" s="102">
        <f t="shared" si="11"/>
        <v>44549</v>
      </c>
      <c r="N258" s="53">
        <f t="shared" si="9"/>
        <v>0</v>
      </c>
      <c r="O258" s="53">
        <f t="shared" si="10"/>
        <v>0</v>
      </c>
    </row>
    <row r="259" spans="1:15" x14ac:dyDescent="0.55000000000000004">
      <c r="A259" s="82">
        <v>44550</v>
      </c>
      <c r="B259" s="51" t="str">
        <f>IFERROR(VLOOKUP($A259, ワクチン医療従事者等!$A:$J, $B$4, FALSE), TEXT(A259, "aaa"))</f>
        <v>月</v>
      </c>
      <c r="C259" s="51">
        <f>IFERROR(VLOOKUP($A259, ワクチン医療従事者等!$A:$J, $C$4, FALSE), 0)</f>
        <v>0</v>
      </c>
      <c r="D259" s="51">
        <f>IFERROR(VLOOKUP($A259, ワクチン医療従事者等!$A:$J, $D$4, FALSE), 0)</f>
        <v>0</v>
      </c>
      <c r="E259" s="51">
        <f>IFERROR(VLOOKUP($A259, ワクチン医療従事者等!$A:$J, $E$4, FALSE), 0)</f>
        <v>0</v>
      </c>
      <c r="F259" s="51">
        <f>IFERROR(VLOOKUP($A259, ワクチン医療従事者等!$A:$J, $F$4, FALSE), 0)</f>
        <v>0</v>
      </c>
      <c r="G259" s="51">
        <f>IFERROR(VLOOKUP($A259, ワクチン医療従事者等!$A:$J, $G$4, FALSE), 0)</f>
        <v>0</v>
      </c>
      <c r="H259" s="52">
        <f>IFERROR(VLOOKUP($A259, ワクチン一般接種!$A:$G, H$4, FALSE), 0)</f>
        <v>0</v>
      </c>
      <c r="I259" s="52">
        <f>IFERROR(VLOOKUP($A259, ワクチン一般接種!$A:$G, I$4, FALSE), 0)</f>
        <v>0</v>
      </c>
      <c r="J259" s="52">
        <f>IFERROR(VLOOKUP($A259, ワクチン一般接種!$A:$G, J$4, FALSE), 0)</f>
        <v>0</v>
      </c>
      <c r="K259" s="52">
        <f>IFERROR(VLOOKUP($A259, ワクチン一般接種!$A:$G, K$4, FALSE), 0)</f>
        <v>0</v>
      </c>
      <c r="L259" s="52">
        <f>IFERROR(VLOOKUP($A259, ワクチン一般接種!$A:$G, L$4, FALSE), 0)</f>
        <v>0</v>
      </c>
      <c r="M259" s="102">
        <f t="shared" si="11"/>
        <v>44550</v>
      </c>
      <c r="N259" s="53">
        <f t="shared" si="9"/>
        <v>0</v>
      </c>
      <c r="O259" s="53">
        <f t="shared" si="10"/>
        <v>0</v>
      </c>
    </row>
    <row r="260" spans="1:15" x14ac:dyDescent="0.55000000000000004">
      <c r="A260" s="82">
        <v>44551</v>
      </c>
      <c r="B260" s="51" t="str">
        <f>IFERROR(VLOOKUP($A260, ワクチン医療従事者等!$A:$J, $B$4, FALSE), TEXT(A260, "aaa"))</f>
        <v>火</v>
      </c>
      <c r="C260" s="51">
        <f>IFERROR(VLOOKUP($A260, ワクチン医療従事者等!$A:$J, $C$4, FALSE), 0)</f>
        <v>0</v>
      </c>
      <c r="D260" s="51">
        <f>IFERROR(VLOOKUP($A260, ワクチン医療従事者等!$A:$J, $D$4, FALSE), 0)</f>
        <v>0</v>
      </c>
      <c r="E260" s="51">
        <f>IFERROR(VLOOKUP($A260, ワクチン医療従事者等!$A:$J, $E$4, FALSE), 0)</f>
        <v>0</v>
      </c>
      <c r="F260" s="51">
        <f>IFERROR(VLOOKUP($A260, ワクチン医療従事者等!$A:$J, $F$4, FALSE), 0)</f>
        <v>0</v>
      </c>
      <c r="G260" s="51">
        <f>IFERROR(VLOOKUP($A260, ワクチン医療従事者等!$A:$J, $G$4, FALSE), 0)</f>
        <v>0</v>
      </c>
      <c r="H260" s="52">
        <f>IFERROR(VLOOKUP($A260, ワクチン一般接種!$A:$G, H$4, FALSE), 0)</f>
        <v>0</v>
      </c>
      <c r="I260" s="52">
        <f>IFERROR(VLOOKUP($A260, ワクチン一般接種!$A:$G, I$4, FALSE), 0)</f>
        <v>0</v>
      </c>
      <c r="J260" s="52">
        <f>IFERROR(VLOOKUP($A260, ワクチン一般接種!$A:$G, J$4, FALSE), 0)</f>
        <v>0</v>
      </c>
      <c r="K260" s="52">
        <f>IFERROR(VLOOKUP($A260, ワクチン一般接種!$A:$G, K$4, FALSE), 0)</f>
        <v>0</v>
      </c>
      <c r="L260" s="52">
        <f>IFERROR(VLOOKUP($A260, ワクチン一般接種!$A:$G, L$4, FALSE), 0)</f>
        <v>0</v>
      </c>
      <c r="M260" s="102">
        <f t="shared" si="11"/>
        <v>44551</v>
      </c>
      <c r="N260" s="53">
        <f t="shared" si="9"/>
        <v>0</v>
      </c>
      <c r="O260" s="53">
        <f t="shared" si="10"/>
        <v>0</v>
      </c>
    </row>
    <row r="261" spans="1:15" x14ac:dyDescent="0.55000000000000004">
      <c r="A261" s="82">
        <v>44552</v>
      </c>
      <c r="B261" s="51" t="str">
        <f>IFERROR(VLOOKUP($A261, ワクチン医療従事者等!$A:$J, $B$4, FALSE), TEXT(A261, "aaa"))</f>
        <v>水</v>
      </c>
      <c r="C261" s="51">
        <f>IFERROR(VLOOKUP($A261, ワクチン医療従事者等!$A:$J, $C$4, FALSE), 0)</f>
        <v>0</v>
      </c>
      <c r="D261" s="51">
        <f>IFERROR(VLOOKUP($A261, ワクチン医療従事者等!$A:$J, $D$4, FALSE), 0)</f>
        <v>0</v>
      </c>
      <c r="E261" s="51">
        <f>IFERROR(VLOOKUP($A261, ワクチン医療従事者等!$A:$J, $E$4, FALSE), 0)</f>
        <v>0</v>
      </c>
      <c r="F261" s="51">
        <f>IFERROR(VLOOKUP($A261, ワクチン医療従事者等!$A:$J, $F$4, FALSE), 0)</f>
        <v>0</v>
      </c>
      <c r="G261" s="51">
        <f>IFERROR(VLOOKUP($A261, ワクチン医療従事者等!$A:$J, $G$4, FALSE), 0)</f>
        <v>0</v>
      </c>
      <c r="H261" s="52">
        <f>IFERROR(VLOOKUP($A261, ワクチン一般接種!$A:$G, H$4, FALSE), 0)</f>
        <v>0</v>
      </c>
      <c r="I261" s="52">
        <f>IFERROR(VLOOKUP($A261, ワクチン一般接種!$A:$G, I$4, FALSE), 0)</f>
        <v>0</v>
      </c>
      <c r="J261" s="52">
        <f>IFERROR(VLOOKUP($A261, ワクチン一般接種!$A:$G, J$4, FALSE), 0)</f>
        <v>0</v>
      </c>
      <c r="K261" s="52">
        <f>IFERROR(VLOOKUP($A261, ワクチン一般接種!$A:$G, K$4, FALSE), 0)</f>
        <v>0</v>
      </c>
      <c r="L261" s="52">
        <f>IFERROR(VLOOKUP($A261, ワクチン一般接種!$A:$G, L$4, FALSE), 0)</f>
        <v>0</v>
      </c>
      <c r="M261" s="102">
        <f t="shared" si="11"/>
        <v>44552</v>
      </c>
      <c r="N261" s="53">
        <f t="shared" si="9"/>
        <v>0</v>
      </c>
      <c r="O261" s="53">
        <f t="shared" si="10"/>
        <v>0</v>
      </c>
    </row>
    <row r="262" spans="1:15" x14ac:dyDescent="0.55000000000000004">
      <c r="A262" s="82">
        <v>44553</v>
      </c>
      <c r="B262" s="51" t="str">
        <f>IFERROR(VLOOKUP($A262, ワクチン医療従事者等!$A:$J, $B$4, FALSE), TEXT(A262, "aaa"))</f>
        <v>木</v>
      </c>
      <c r="C262" s="51">
        <f>IFERROR(VLOOKUP($A262, ワクチン医療従事者等!$A:$J, $C$4, FALSE), 0)</f>
        <v>0</v>
      </c>
      <c r="D262" s="51">
        <f>IFERROR(VLOOKUP($A262, ワクチン医療従事者等!$A:$J, $D$4, FALSE), 0)</f>
        <v>0</v>
      </c>
      <c r="E262" s="51">
        <f>IFERROR(VLOOKUP($A262, ワクチン医療従事者等!$A:$J, $E$4, FALSE), 0)</f>
        <v>0</v>
      </c>
      <c r="F262" s="51">
        <f>IFERROR(VLOOKUP($A262, ワクチン医療従事者等!$A:$J, $F$4, FALSE), 0)</f>
        <v>0</v>
      </c>
      <c r="G262" s="51">
        <f>IFERROR(VLOOKUP($A262, ワクチン医療従事者等!$A:$J, $G$4, FALSE), 0)</f>
        <v>0</v>
      </c>
      <c r="H262" s="52">
        <f>IFERROR(VLOOKUP($A262, ワクチン一般接種!$A:$G, H$4, FALSE), 0)</f>
        <v>0</v>
      </c>
      <c r="I262" s="52">
        <f>IFERROR(VLOOKUP($A262, ワクチン一般接種!$A:$G, I$4, FALSE), 0)</f>
        <v>0</v>
      </c>
      <c r="J262" s="52">
        <f>IFERROR(VLOOKUP($A262, ワクチン一般接種!$A:$G, J$4, FALSE), 0)</f>
        <v>0</v>
      </c>
      <c r="K262" s="52">
        <f>IFERROR(VLOOKUP($A262, ワクチン一般接種!$A:$G, K$4, FALSE), 0)</f>
        <v>0</v>
      </c>
      <c r="L262" s="52">
        <f>IFERROR(VLOOKUP($A262, ワクチン一般接種!$A:$G, L$4, FALSE), 0)</f>
        <v>0</v>
      </c>
      <c r="M262" s="102">
        <f t="shared" si="11"/>
        <v>44553</v>
      </c>
      <c r="N262" s="53">
        <f t="shared" si="9"/>
        <v>0</v>
      </c>
      <c r="O262" s="53">
        <f t="shared" si="10"/>
        <v>0</v>
      </c>
    </row>
    <row r="263" spans="1:15" x14ac:dyDescent="0.55000000000000004">
      <c r="A263" s="82">
        <v>44554</v>
      </c>
      <c r="B263" s="51" t="str">
        <f>IFERROR(VLOOKUP($A263, ワクチン医療従事者等!$A:$J, $B$4, FALSE), TEXT(A263, "aaa"))</f>
        <v>金</v>
      </c>
      <c r="C263" s="51">
        <f>IFERROR(VLOOKUP($A263, ワクチン医療従事者等!$A:$J, $C$4, FALSE), 0)</f>
        <v>0</v>
      </c>
      <c r="D263" s="51">
        <f>IFERROR(VLOOKUP($A263, ワクチン医療従事者等!$A:$J, $D$4, FALSE), 0)</f>
        <v>0</v>
      </c>
      <c r="E263" s="51">
        <f>IFERROR(VLOOKUP($A263, ワクチン医療従事者等!$A:$J, $E$4, FALSE), 0)</f>
        <v>0</v>
      </c>
      <c r="F263" s="51">
        <f>IFERROR(VLOOKUP($A263, ワクチン医療従事者等!$A:$J, $F$4, FALSE), 0)</f>
        <v>0</v>
      </c>
      <c r="G263" s="51">
        <f>IFERROR(VLOOKUP($A263, ワクチン医療従事者等!$A:$J, $G$4, FALSE), 0)</f>
        <v>0</v>
      </c>
      <c r="H263" s="52">
        <f>IFERROR(VLOOKUP($A263, ワクチン一般接種!$A:$G, H$4, FALSE), 0)</f>
        <v>0</v>
      </c>
      <c r="I263" s="52">
        <f>IFERROR(VLOOKUP($A263, ワクチン一般接種!$A:$G, I$4, FALSE), 0)</f>
        <v>0</v>
      </c>
      <c r="J263" s="52">
        <f>IFERROR(VLOOKUP($A263, ワクチン一般接種!$A:$G, J$4, FALSE), 0)</f>
        <v>0</v>
      </c>
      <c r="K263" s="52">
        <f>IFERROR(VLOOKUP($A263, ワクチン一般接種!$A:$G, K$4, FALSE), 0)</f>
        <v>0</v>
      </c>
      <c r="L263" s="52">
        <f>IFERROR(VLOOKUP($A263, ワクチン一般接種!$A:$G, L$4, FALSE), 0)</f>
        <v>0</v>
      </c>
      <c r="M263" s="102">
        <f t="shared" si="11"/>
        <v>44554</v>
      </c>
      <c r="N263" s="53">
        <f t="shared" ref="N263:N270" si="12">IF($A263="", "", D263+E263+I263+J263)</f>
        <v>0</v>
      </c>
      <c r="O263" s="53">
        <f t="shared" ref="O263:O270" si="13">IF($A263="", "", F263+G263+K263+L263)</f>
        <v>0</v>
      </c>
    </row>
    <row r="264" spans="1:15" x14ac:dyDescent="0.55000000000000004">
      <c r="A264" s="82">
        <v>44555</v>
      </c>
      <c r="B264" s="51" t="str">
        <f>IFERROR(VLOOKUP($A264, ワクチン医療従事者等!$A:$J, $B$4, FALSE), TEXT(A264, "aaa"))</f>
        <v>土</v>
      </c>
      <c r="C264" s="51">
        <f>IFERROR(VLOOKUP($A264, ワクチン医療従事者等!$A:$J, $C$4, FALSE), 0)</f>
        <v>0</v>
      </c>
      <c r="D264" s="51">
        <f>IFERROR(VLOOKUP($A264, ワクチン医療従事者等!$A:$J, $D$4, FALSE), 0)</f>
        <v>0</v>
      </c>
      <c r="E264" s="51">
        <f>IFERROR(VLOOKUP($A264, ワクチン医療従事者等!$A:$J, $E$4, FALSE), 0)</f>
        <v>0</v>
      </c>
      <c r="F264" s="51">
        <f>IFERROR(VLOOKUP($A264, ワクチン医療従事者等!$A:$J, $F$4, FALSE), 0)</f>
        <v>0</v>
      </c>
      <c r="G264" s="51">
        <f>IFERROR(VLOOKUP($A264, ワクチン医療従事者等!$A:$J, $G$4, FALSE), 0)</f>
        <v>0</v>
      </c>
      <c r="H264" s="52">
        <f>IFERROR(VLOOKUP($A264, ワクチン一般接種!$A:$G, H$4, FALSE), 0)</f>
        <v>0</v>
      </c>
      <c r="I264" s="52">
        <f>IFERROR(VLOOKUP($A264, ワクチン一般接種!$A:$G, I$4, FALSE), 0)</f>
        <v>0</v>
      </c>
      <c r="J264" s="52">
        <f>IFERROR(VLOOKUP($A264, ワクチン一般接種!$A:$G, J$4, FALSE), 0)</f>
        <v>0</v>
      </c>
      <c r="K264" s="52">
        <f>IFERROR(VLOOKUP($A264, ワクチン一般接種!$A:$G, K$4, FALSE), 0)</f>
        <v>0</v>
      </c>
      <c r="L264" s="52">
        <f>IFERROR(VLOOKUP($A264, ワクチン一般接種!$A:$G, L$4, FALSE), 0)</f>
        <v>0</v>
      </c>
      <c r="M264" s="102">
        <f t="shared" ref="M264:M270" si="14">A264</f>
        <v>44555</v>
      </c>
      <c r="N264" s="53">
        <f t="shared" si="12"/>
        <v>0</v>
      </c>
      <c r="O264" s="53">
        <f t="shared" si="13"/>
        <v>0</v>
      </c>
    </row>
    <row r="265" spans="1:15" x14ac:dyDescent="0.55000000000000004">
      <c r="A265" s="82">
        <v>44556</v>
      </c>
      <c r="B265" s="51" t="str">
        <f>IFERROR(VLOOKUP($A265, ワクチン医療従事者等!$A:$J, $B$4, FALSE), TEXT(A265, "aaa"))</f>
        <v>日</v>
      </c>
      <c r="C265" s="51">
        <f>IFERROR(VLOOKUP($A265, ワクチン医療従事者等!$A:$J, $C$4, FALSE), 0)</f>
        <v>0</v>
      </c>
      <c r="D265" s="51">
        <f>IFERROR(VLOOKUP($A265, ワクチン医療従事者等!$A:$J, $D$4, FALSE), 0)</f>
        <v>0</v>
      </c>
      <c r="E265" s="51">
        <f>IFERROR(VLOOKUP($A265, ワクチン医療従事者等!$A:$J, $E$4, FALSE), 0)</f>
        <v>0</v>
      </c>
      <c r="F265" s="51">
        <f>IFERROR(VLOOKUP($A265, ワクチン医療従事者等!$A:$J, $F$4, FALSE), 0)</f>
        <v>0</v>
      </c>
      <c r="G265" s="51">
        <f>IFERROR(VLOOKUP($A265, ワクチン医療従事者等!$A:$J, $G$4, FALSE), 0)</f>
        <v>0</v>
      </c>
      <c r="H265" s="52">
        <f>IFERROR(VLOOKUP($A265, ワクチン一般接種!$A:$G, H$4, FALSE), 0)</f>
        <v>0</v>
      </c>
      <c r="I265" s="52">
        <f>IFERROR(VLOOKUP($A265, ワクチン一般接種!$A:$G, I$4, FALSE), 0)</f>
        <v>0</v>
      </c>
      <c r="J265" s="52">
        <f>IFERROR(VLOOKUP($A265, ワクチン一般接種!$A:$G, J$4, FALSE), 0)</f>
        <v>0</v>
      </c>
      <c r="K265" s="52">
        <f>IFERROR(VLOOKUP($A265, ワクチン一般接種!$A:$G, K$4, FALSE), 0)</f>
        <v>0</v>
      </c>
      <c r="L265" s="52">
        <f>IFERROR(VLOOKUP($A265, ワクチン一般接種!$A:$G, L$4, FALSE), 0)</f>
        <v>0</v>
      </c>
      <c r="M265" s="102">
        <f t="shared" si="14"/>
        <v>44556</v>
      </c>
      <c r="N265" s="53">
        <f t="shared" si="12"/>
        <v>0</v>
      </c>
      <c r="O265" s="53">
        <f t="shared" si="13"/>
        <v>0</v>
      </c>
    </row>
    <row r="266" spans="1:15" x14ac:dyDescent="0.55000000000000004">
      <c r="A266" s="82">
        <v>44557</v>
      </c>
      <c r="B266" s="51" t="str">
        <f>IFERROR(VLOOKUP($A266, ワクチン医療従事者等!$A:$J, $B$4, FALSE), TEXT(A266, "aaa"))</f>
        <v>月</v>
      </c>
      <c r="C266" s="51">
        <f>IFERROR(VLOOKUP($A266, ワクチン医療従事者等!$A:$J, $C$4, FALSE), 0)</f>
        <v>0</v>
      </c>
      <c r="D266" s="51">
        <f>IFERROR(VLOOKUP($A266, ワクチン医療従事者等!$A:$J, $D$4, FALSE), 0)</f>
        <v>0</v>
      </c>
      <c r="E266" s="51">
        <f>IFERROR(VLOOKUP($A266, ワクチン医療従事者等!$A:$J, $E$4, FALSE), 0)</f>
        <v>0</v>
      </c>
      <c r="F266" s="51">
        <f>IFERROR(VLOOKUP($A266, ワクチン医療従事者等!$A:$J, $F$4, FALSE), 0)</f>
        <v>0</v>
      </c>
      <c r="G266" s="51">
        <f>IFERROR(VLOOKUP($A266, ワクチン医療従事者等!$A:$J, $G$4, FALSE), 0)</f>
        <v>0</v>
      </c>
      <c r="H266" s="52">
        <f>IFERROR(VLOOKUP($A266, ワクチン一般接種!$A:$G, H$4, FALSE), 0)</f>
        <v>0</v>
      </c>
      <c r="I266" s="52">
        <f>IFERROR(VLOOKUP($A266, ワクチン一般接種!$A:$G, I$4, FALSE), 0)</f>
        <v>0</v>
      </c>
      <c r="J266" s="52">
        <f>IFERROR(VLOOKUP($A266, ワクチン一般接種!$A:$G, J$4, FALSE), 0)</f>
        <v>0</v>
      </c>
      <c r="K266" s="52">
        <f>IFERROR(VLOOKUP($A266, ワクチン一般接種!$A:$G, K$4, FALSE), 0)</f>
        <v>0</v>
      </c>
      <c r="L266" s="52">
        <f>IFERROR(VLOOKUP($A266, ワクチン一般接種!$A:$G, L$4, FALSE), 0)</f>
        <v>0</v>
      </c>
      <c r="M266" s="102">
        <f t="shared" si="14"/>
        <v>44557</v>
      </c>
      <c r="N266" s="53">
        <f t="shared" si="12"/>
        <v>0</v>
      </c>
      <c r="O266" s="53">
        <f t="shared" si="13"/>
        <v>0</v>
      </c>
    </row>
    <row r="267" spans="1:15" x14ac:dyDescent="0.55000000000000004">
      <c r="A267" s="82">
        <v>44558</v>
      </c>
      <c r="B267" s="51" t="str">
        <f>IFERROR(VLOOKUP($A267, ワクチン医療従事者等!$A:$J, $B$4, FALSE), TEXT(A267, "aaa"))</f>
        <v>火</v>
      </c>
      <c r="C267" s="51">
        <f>IFERROR(VLOOKUP($A267, ワクチン医療従事者等!$A:$J, $C$4, FALSE), 0)</f>
        <v>0</v>
      </c>
      <c r="D267" s="51">
        <f>IFERROR(VLOOKUP($A267, ワクチン医療従事者等!$A:$J, $D$4, FALSE), 0)</f>
        <v>0</v>
      </c>
      <c r="E267" s="51">
        <f>IFERROR(VLOOKUP($A267, ワクチン医療従事者等!$A:$J, $E$4, FALSE), 0)</f>
        <v>0</v>
      </c>
      <c r="F267" s="51">
        <f>IFERROR(VLOOKUP($A267, ワクチン医療従事者等!$A:$J, $F$4, FALSE), 0)</f>
        <v>0</v>
      </c>
      <c r="G267" s="51">
        <f>IFERROR(VLOOKUP($A267, ワクチン医療従事者等!$A:$J, $G$4, FALSE), 0)</f>
        <v>0</v>
      </c>
      <c r="H267" s="52">
        <f>IFERROR(VLOOKUP($A267, ワクチン一般接種!$A:$G, H$4, FALSE), 0)</f>
        <v>0</v>
      </c>
      <c r="I267" s="52">
        <f>IFERROR(VLOOKUP($A267, ワクチン一般接種!$A:$G, I$4, FALSE), 0)</f>
        <v>0</v>
      </c>
      <c r="J267" s="52">
        <f>IFERROR(VLOOKUP($A267, ワクチン一般接種!$A:$G, J$4, FALSE), 0)</f>
        <v>0</v>
      </c>
      <c r="K267" s="52">
        <f>IFERROR(VLOOKUP($A267, ワクチン一般接種!$A:$G, K$4, FALSE), 0)</f>
        <v>0</v>
      </c>
      <c r="L267" s="52">
        <f>IFERROR(VLOOKUP($A267, ワクチン一般接種!$A:$G, L$4, FALSE), 0)</f>
        <v>0</v>
      </c>
      <c r="M267" s="102">
        <f t="shared" si="14"/>
        <v>44558</v>
      </c>
      <c r="N267" s="53">
        <f t="shared" si="12"/>
        <v>0</v>
      </c>
      <c r="O267" s="53">
        <f t="shared" si="13"/>
        <v>0</v>
      </c>
    </row>
    <row r="268" spans="1:15" x14ac:dyDescent="0.55000000000000004">
      <c r="A268" s="82">
        <v>44559</v>
      </c>
      <c r="B268" s="51" t="str">
        <f>IFERROR(VLOOKUP($A268, ワクチン医療従事者等!$A:$J, $B$4, FALSE), TEXT(A268, "aaa"))</f>
        <v>水</v>
      </c>
      <c r="C268" s="51">
        <f>IFERROR(VLOOKUP($A268, ワクチン医療従事者等!$A:$J, $C$4, FALSE), 0)</f>
        <v>0</v>
      </c>
      <c r="D268" s="51">
        <f>IFERROR(VLOOKUP($A268, ワクチン医療従事者等!$A:$J, $D$4, FALSE), 0)</f>
        <v>0</v>
      </c>
      <c r="E268" s="51">
        <f>IFERROR(VLOOKUP($A268, ワクチン医療従事者等!$A:$J, $E$4, FALSE), 0)</f>
        <v>0</v>
      </c>
      <c r="F268" s="51">
        <f>IFERROR(VLOOKUP($A268, ワクチン医療従事者等!$A:$J, $F$4, FALSE), 0)</f>
        <v>0</v>
      </c>
      <c r="G268" s="51">
        <f>IFERROR(VLOOKUP($A268, ワクチン医療従事者等!$A:$J, $G$4, FALSE), 0)</f>
        <v>0</v>
      </c>
      <c r="H268" s="52">
        <f>IFERROR(VLOOKUP($A268, ワクチン一般接種!$A:$G, H$4, FALSE), 0)</f>
        <v>0</v>
      </c>
      <c r="I268" s="52">
        <f>IFERROR(VLOOKUP($A268, ワクチン一般接種!$A:$G, I$4, FALSE), 0)</f>
        <v>0</v>
      </c>
      <c r="J268" s="52">
        <f>IFERROR(VLOOKUP($A268, ワクチン一般接種!$A:$G, J$4, FALSE), 0)</f>
        <v>0</v>
      </c>
      <c r="K268" s="52">
        <f>IFERROR(VLOOKUP($A268, ワクチン一般接種!$A:$G, K$4, FALSE), 0)</f>
        <v>0</v>
      </c>
      <c r="L268" s="52">
        <f>IFERROR(VLOOKUP($A268, ワクチン一般接種!$A:$G, L$4, FALSE), 0)</f>
        <v>0</v>
      </c>
      <c r="M268" s="102">
        <f t="shared" si="14"/>
        <v>44559</v>
      </c>
      <c r="N268" s="53">
        <f t="shared" si="12"/>
        <v>0</v>
      </c>
      <c r="O268" s="53">
        <f t="shared" si="13"/>
        <v>0</v>
      </c>
    </row>
    <row r="269" spans="1:15" x14ac:dyDescent="0.55000000000000004">
      <c r="A269" s="82">
        <v>44560</v>
      </c>
      <c r="B269" s="51" t="str">
        <f>IFERROR(VLOOKUP($A269, ワクチン医療従事者等!$A:$J, $B$4, FALSE), TEXT(A269, "aaa"))</f>
        <v>木</v>
      </c>
      <c r="C269" s="51">
        <f>IFERROR(VLOOKUP($A269, ワクチン医療従事者等!$A:$J, $C$4, FALSE), 0)</f>
        <v>0</v>
      </c>
      <c r="D269" s="51">
        <f>IFERROR(VLOOKUP($A269, ワクチン医療従事者等!$A:$J, $D$4, FALSE), 0)</f>
        <v>0</v>
      </c>
      <c r="E269" s="51">
        <f>IFERROR(VLOOKUP($A269, ワクチン医療従事者等!$A:$J, $E$4, FALSE), 0)</f>
        <v>0</v>
      </c>
      <c r="F269" s="51">
        <f>IFERROR(VLOOKUP($A269, ワクチン医療従事者等!$A:$J, $F$4, FALSE), 0)</f>
        <v>0</v>
      </c>
      <c r="G269" s="51">
        <f>IFERROR(VLOOKUP($A269, ワクチン医療従事者等!$A:$J, $G$4, FALSE), 0)</f>
        <v>0</v>
      </c>
      <c r="H269" s="52">
        <f>IFERROR(VLOOKUP($A269, ワクチン一般接種!$A:$G, H$4, FALSE), 0)</f>
        <v>0</v>
      </c>
      <c r="I269" s="52">
        <f>IFERROR(VLOOKUP($A269, ワクチン一般接種!$A:$G, I$4, FALSE), 0)</f>
        <v>0</v>
      </c>
      <c r="J269" s="52">
        <f>IFERROR(VLOOKUP($A269, ワクチン一般接種!$A:$G, J$4, FALSE), 0)</f>
        <v>0</v>
      </c>
      <c r="K269" s="52">
        <f>IFERROR(VLOOKUP($A269, ワクチン一般接種!$A:$G, K$4, FALSE), 0)</f>
        <v>0</v>
      </c>
      <c r="L269" s="52">
        <f>IFERROR(VLOOKUP($A269, ワクチン一般接種!$A:$G, L$4, FALSE), 0)</f>
        <v>0</v>
      </c>
      <c r="M269" s="102">
        <f t="shared" si="14"/>
        <v>44560</v>
      </c>
      <c r="N269" s="53">
        <f t="shared" si="12"/>
        <v>0</v>
      </c>
      <c r="O269" s="53">
        <f t="shared" si="13"/>
        <v>0</v>
      </c>
    </row>
    <row r="270" spans="1:15" x14ac:dyDescent="0.55000000000000004">
      <c r="A270" s="82">
        <v>44561</v>
      </c>
      <c r="B270" s="51" t="str">
        <f>IFERROR(VLOOKUP($A270, ワクチン医療従事者等!$A:$J, $B$4, FALSE), TEXT(A270, "aaa"))</f>
        <v>金</v>
      </c>
      <c r="C270" s="51">
        <f>IFERROR(VLOOKUP($A270, ワクチン医療従事者等!$A:$J, $C$4, FALSE), 0)</f>
        <v>0</v>
      </c>
      <c r="D270" s="51">
        <f>IFERROR(VLOOKUP($A270, ワクチン医療従事者等!$A:$J, $D$4, FALSE), 0)</f>
        <v>0</v>
      </c>
      <c r="E270" s="51">
        <f>IFERROR(VLOOKUP($A270, ワクチン医療従事者等!$A:$J, $E$4, FALSE), 0)</f>
        <v>0</v>
      </c>
      <c r="F270" s="51">
        <f>IFERROR(VLOOKUP($A270, ワクチン医療従事者等!$A:$J, $F$4, FALSE), 0)</f>
        <v>0</v>
      </c>
      <c r="G270" s="51">
        <f>IFERROR(VLOOKUP($A270, ワクチン医療従事者等!$A:$J, $G$4, FALSE), 0)</f>
        <v>0</v>
      </c>
      <c r="H270" s="52">
        <f>IFERROR(VLOOKUP($A270, ワクチン一般接種!$A:$G, H$4, FALSE), 0)</f>
        <v>0</v>
      </c>
      <c r="I270" s="52">
        <f>IFERROR(VLOOKUP($A270, ワクチン一般接種!$A:$G, I$4, FALSE), 0)</f>
        <v>0</v>
      </c>
      <c r="J270" s="52">
        <f>IFERROR(VLOOKUP($A270, ワクチン一般接種!$A:$G, J$4, FALSE), 0)</f>
        <v>0</v>
      </c>
      <c r="K270" s="52">
        <f>IFERROR(VLOOKUP($A270, ワクチン一般接種!$A:$G, K$4, FALSE), 0)</f>
        <v>0</v>
      </c>
      <c r="L270" s="52">
        <f>IFERROR(VLOOKUP($A270, ワクチン一般接種!$A:$G, L$4, FALSE), 0)</f>
        <v>0</v>
      </c>
      <c r="M270" s="102">
        <f t="shared" si="14"/>
        <v>44561</v>
      </c>
      <c r="N270" s="53">
        <f t="shared" si="12"/>
        <v>0</v>
      </c>
      <c r="O270" s="53">
        <f t="shared" si="13"/>
        <v>0</v>
      </c>
    </row>
  </sheetData>
  <mergeCells count="11">
    <mergeCell ref="A1:O1"/>
    <mergeCell ref="A3:F3"/>
    <mergeCell ref="A2:K2"/>
    <mergeCell ref="M2:O2"/>
    <mergeCell ref="M3:O3"/>
    <mergeCell ref="H3:L3"/>
    <mergeCell ref="M4:O4"/>
    <mergeCell ref="D5:E5"/>
    <mergeCell ref="F5:G5"/>
    <mergeCell ref="I5:J5"/>
    <mergeCell ref="K5:L5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Vaccine">
                <anchor moveWithCells="1" sizeWithCells="1">
                  <from>
                    <xdr:col>15</xdr:col>
                    <xdr:colOff>184150</xdr:colOff>
                    <xdr:row>1</xdr:row>
                    <xdr:rowOff>120650</xdr:rowOff>
                  </from>
                  <to>
                    <xdr:col>16</xdr:col>
                    <xdr:colOff>520700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EFFED-DF1D-43A8-894F-87478687FDD7}">
  <sheetPr codeName="Sheet8"/>
  <dimension ref="A1:C300"/>
  <sheetViews>
    <sheetView topLeftCell="A285" workbookViewId="0">
      <selection activeCell="B1" sqref="B1:C300"/>
    </sheetView>
  </sheetViews>
  <sheetFormatPr defaultRowHeight="18" x14ac:dyDescent="0.55000000000000004"/>
  <sheetData>
    <row r="1" spans="1:3" x14ac:dyDescent="0.55000000000000004">
      <c r="A1">
        <v>44298</v>
      </c>
      <c r="B1">
        <v>31707</v>
      </c>
      <c r="C1">
        <v>70086</v>
      </c>
    </row>
    <row r="2" spans="1:3" x14ac:dyDescent="0.55000000000000004">
      <c r="A2">
        <v>44298</v>
      </c>
      <c r="B2">
        <v>0</v>
      </c>
      <c r="C2">
        <v>0</v>
      </c>
    </row>
    <row r="3" spans="1:3" x14ac:dyDescent="0.55000000000000004">
      <c r="A3">
        <v>44298</v>
      </c>
      <c r="B3">
        <v>0</v>
      </c>
      <c r="C3">
        <v>0</v>
      </c>
    </row>
    <row r="4" spans="1:3" x14ac:dyDescent="0.55000000000000004">
      <c r="A4">
        <v>44299</v>
      </c>
      <c r="B4">
        <v>18192</v>
      </c>
      <c r="C4">
        <v>40090</v>
      </c>
    </row>
    <row r="5" spans="1:3" x14ac:dyDescent="0.55000000000000004">
      <c r="A5">
        <v>44299</v>
      </c>
      <c r="B5">
        <v>0</v>
      </c>
      <c r="C5">
        <v>0</v>
      </c>
    </row>
    <row r="6" spans="1:3" x14ac:dyDescent="0.55000000000000004">
      <c r="A6">
        <v>44299</v>
      </c>
      <c r="B6">
        <v>0</v>
      </c>
      <c r="C6">
        <v>0</v>
      </c>
    </row>
    <row r="7" spans="1:3" x14ac:dyDescent="0.55000000000000004">
      <c r="A7">
        <v>44300</v>
      </c>
      <c r="B7">
        <v>14524</v>
      </c>
      <c r="C7">
        <v>41427</v>
      </c>
    </row>
    <row r="8" spans="1:3" x14ac:dyDescent="0.55000000000000004">
      <c r="A8">
        <v>44300</v>
      </c>
      <c r="B8">
        <v>0</v>
      </c>
      <c r="C8">
        <v>0</v>
      </c>
    </row>
    <row r="9" spans="1:3" x14ac:dyDescent="0.55000000000000004">
      <c r="A9">
        <v>44300</v>
      </c>
      <c r="B9">
        <v>0</v>
      </c>
      <c r="C9">
        <v>0</v>
      </c>
    </row>
    <row r="10" spans="1:3" x14ac:dyDescent="0.55000000000000004">
      <c r="A10">
        <v>44301</v>
      </c>
      <c r="B10">
        <v>25889</v>
      </c>
      <c r="C10">
        <v>35983</v>
      </c>
    </row>
    <row r="11" spans="1:3" x14ac:dyDescent="0.55000000000000004">
      <c r="A11">
        <v>44301</v>
      </c>
      <c r="B11">
        <v>0</v>
      </c>
      <c r="C11">
        <v>0</v>
      </c>
    </row>
    <row r="12" spans="1:3" x14ac:dyDescent="0.55000000000000004">
      <c r="A12">
        <v>44301</v>
      </c>
      <c r="B12">
        <v>0</v>
      </c>
      <c r="C12">
        <v>0</v>
      </c>
    </row>
    <row r="13" spans="1:3" x14ac:dyDescent="0.55000000000000004">
      <c r="A13">
        <v>44302</v>
      </c>
      <c r="B13">
        <v>41141</v>
      </c>
      <c r="C13">
        <v>39991</v>
      </c>
    </row>
    <row r="14" spans="1:3" x14ac:dyDescent="0.55000000000000004">
      <c r="A14">
        <v>44302</v>
      </c>
      <c r="B14">
        <v>0</v>
      </c>
      <c r="C14">
        <v>0</v>
      </c>
    </row>
    <row r="15" spans="1:3" x14ac:dyDescent="0.55000000000000004">
      <c r="A15">
        <v>44302</v>
      </c>
      <c r="B15">
        <v>0</v>
      </c>
      <c r="C15">
        <v>0</v>
      </c>
    </row>
    <row r="16" spans="1:3" x14ac:dyDescent="0.55000000000000004">
      <c r="A16">
        <v>44303</v>
      </c>
      <c r="B16">
        <v>8188</v>
      </c>
      <c r="C16">
        <v>0</v>
      </c>
    </row>
    <row r="17" spans="1:3" x14ac:dyDescent="0.55000000000000004">
      <c r="A17">
        <v>44303</v>
      </c>
      <c r="B17">
        <v>0</v>
      </c>
      <c r="C17">
        <v>0</v>
      </c>
    </row>
    <row r="18" spans="1:3" x14ac:dyDescent="0.55000000000000004">
      <c r="A18">
        <v>44303</v>
      </c>
      <c r="B18">
        <v>0</v>
      </c>
      <c r="C18">
        <v>0</v>
      </c>
    </row>
    <row r="19" spans="1:3" x14ac:dyDescent="0.55000000000000004">
      <c r="A19">
        <v>44304</v>
      </c>
      <c r="B19">
        <v>8868</v>
      </c>
      <c r="C19">
        <v>0</v>
      </c>
    </row>
    <row r="20" spans="1:3" x14ac:dyDescent="0.55000000000000004">
      <c r="A20">
        <v>44304</v>
      </c>
      <c r="B20">
        <v>0</v>
      </c>
      <c r="C20">
        <v>0</v>
      </c>
    </row>
    <row r="21" spans="1:3" x14ac:dyDescent="0.55000000000000004">
      <c r="A21">
        <v>44304</v>
      </c>
      <c r="B21">
        <v>0</v>
      </c>
      <c r="C21">
        <v>0</v>
      </c>
    </row>
    <row r="22" spans="1:3" x14ac:dyDescent="0.55000000000000004">
      <c r="A22">
        <v>44305</v>
      </c>
      <c r="B22">
        <v>98449</v>
      </c>
      <c r="C22">
        <v>54307</v>
      </c>
    </row>
    <row r="23" spans="1:3" x14ac:dyDescent="0.55000000000000004">
      <c r="A23">
        <v>44305</v>
      </c>
      <c r="B23">
        <v>0</v>
      </c>
      <c r="C23">
        <v>0</v>
      </c>
    </row>
    <row r="24" spans="1:3" x14ac:dyDescent="0.55000000000000004">
      <c r="A24">
        <v>44305</v>
      </c>
      <c r="B24">
        <v>0</v>
      </c>
      <c r="C24">
        <v>0</v>
      </c>
    </row>
    <row r="25" spans="1:3" x14ac:dyDescent="0.55000000000000004">
      <c r="A25">
        <v>44306</v>
      </c>
      <c r="B25">
        <v>149492</v>
      </c>
      <c r="C25">
        <v>27797</v>
      </c>
    </row>
    <row r="26" spans="1:3" x14ac:dyDescent="0.55000000000000004">
      <c r="A26">
        <v>44306</v>
      </c>
      <c r="B26">
        <v>0</v>
      </c>
      <c r="C26">
        <v>0</v>
      </c>
    </row>
    <row r="27" spans="1:3" x14ac:dyDescent="0.55000000000000004">
      <c r="A27">
        <v>44306</v>
      </c>
      <c r="B27">
        <v>0</v>
      </c>
      <c r="C27">
        <v>0</v>
      </c>
    </row>
    <row r="28" spans="1:3" x14ac:dyDescent="0.55000000000000004">
      <c r="A28">
        <v>44307</v>
      </c>
      <c r="B28">
        <v>187012</v>
      </c>
      <c r="C28">
        <v>26696</v>
      </c>
    </row>
    <row r="29" spans="1:3" x14ac:dyDescent="0.55000000000000004">
      <c r="A29">
        <v>44307</v>
      </c>
      <c r="B29">
        <v>0</v>
      </c>
      <c r="C29">
        <v>0</v>
      </c>
    </row>
    <row r="30" spans="1:3" x14ac:dyDescent="0.55000000000000004">
      <c r="A30">
        <v>44307</v>
      </c>
      <c r="B30">
        <v>0</v>
      </c>
      <c r="C30">
        <v>0</v>
      </c>
    </row>
    <row r="31" spans="1:3" x14ac:dyDescent="0.55000000000000004">
      <c r="A31">
        <v>44308</v>
      </c>
      <c r="B31">
        <v>187019</v>
      </c>
      <c r="C31">
        <v>21855</v>
      </c>
    </row>
    <row r="32" spans="1:3" x14ac:dyDescent="0.55000000000000004">
      <c r="A32">
        <v>44308</v>
      </c>
      <c r="B32">
        <v>0</v>
      </c>
      <c r="C32">
        <v>0</v>
      </c>
    </row>
    <row r="33" spans="1:3" x14ac:dyDescent="0.55000000000000004">
      <c r="A33">
        <v>44308</v>
      </c>
      <c r="B33">
        <v>0</v>
      </c>
      <c r="C33">
        <v>0</v>
      </c>
    </row>
    <row r="34" spans="1:3" x14ac:dyDescent="0.55000000000000004">
      <c r="A34">
        <v>44309</v>
      </c>
      <c r="B34">
        <v>203925</v>
      </c>
      <c r="C34">
        <v>29683</v>
      </c>
    </row>
    <row r="35" spans="1:3" x14ac:dyDescent="0.55000000000000004">
      <c r="A35">
        <v>44309</v>
      </c>
      <c r="B35">
        <v>0</v>
      </c>
      <c r="C35">
        <v>0</v>
      </c>
    </row>
    <row r="36" spans="1:3" x14ac:dyDescent="0.55000000000000004">
      <c r="A36">
        <v>44309</v>
      </c>
      <c r="B36">
        <v>0</v>
      </c>
      <c r="C36">
        <v>0</v>
      </c>
    </row>
    <row r="37" spans="1:3" x14ac:dyDescent="0.55000000000000004">
      <c r="A37">
        <v>44310</v>
      </c>
      <c r="B37">
        <v>35867</v>
      </c>
      <c r="C37">
        <v>0</v>
      </c>
    </row>
    <row r="38" spans="1:3" x14ac:dyDescent="0.55000000000000004">
      <c r="A38">
        <v>44310</v>
      </c>
      <c r="B38">
        <v>0</v>
      </c>
      <c r="C38">
        <v>0</v>
      </c>
    </row>
    <row r="39" spans="1:3" x14ac:dyDescent="0.55000000000000004">
      <c r="A39">
        <v>44310</v>
      </c>
      <c r="B39">
        <v>0</v>
      </c>
      <c r="C39">
        <v>0</v>
      </c>
    </row>
    <row r="40" spans="1:3" x14ac:dyDescent="0.55000000000000004">
      <c r="A40">
        <v>44311</v>
      </c>
      <c r="B40">
        <v>23696</v>
      </c>
      <c r="C40">
        <v>0</v>
      </c>
    </row>
    <row r="41" spans="1:3" x14ac:dyDescent="0.55000000000000004">
      <c r="A41">
        <v>44311</v>
      </c>
      <c r="B41">
        <v>0</v>
      </c>
      <c r="C41">
        <v>0</v>
      </c>
    </row>
    <row r="42" spans="1:3" x14ac:dyDescent="0.55000000000000004">
      <c r="A42">
        <v>44311</v>
      </c>
      <c r="B42">
        <v>0</v>
      </c>
      <c r="C42">
        <v>0</v>
      </c>
    </row>
    <row r="43" spans="1:3" x14ac:dyDescent="0.55000000000000004">
      <c r="A43">
        <v>44312</v>
      </c>
      <c r="B43">
        <v>282821</v>
      </c>
      <c r="C43">
        <v>41651</v>
      </c>
    </row>
    <row r="44" spans="1:3" x14ac:dyDescent="0.55000000000000004">
      <c r="A44">
        <v>44312</v>
      </c>
      <c r="B44">
        <v>0</v>
      </c>
      <c r="C44">
        <v>0</v>
      </c>
    </row>
    <row r="45" spans="1:3" x14ac:dyDescent="0.55000000000000004">
      <c r="A45">
        <v>44312</v>
      </c>
      <c r="B45">
        <v>0</v>
      </c>
      <c r="C45">
        <v>0</v>
      </c>
    </row>
    <row r="46" spans="1:3" x14ac:dyDescent="0.55000000000000004">
      <c r="A46">
        <v>44313</v>
      </c>
      <c r="B46">
        <v>252342</v>
      </c>
      <c r="C46">
        <v>31105</v>
      </c>
    </row>
    <row r="47" spans="1:3" x14ac:dyDescent="0.55000000000000004">
      <c r="A47">
        <v>44313</v>
      </c>
      <c r="B47">
        <v>0</v>
      </c>
      <c r="C47">
        <v>0</v>
      </c>
    </row>
    <row r="48" spans="1:3" x14ac:dyDescent="0.55000000000000004">
      <c r="A48">
        <v>44313</v>
      </c>
      <c r="B48">
        <v>0</v>
      </c>
      <c r="C48">
        <v>0</v>
      </c>
    </row>
    <row r="49" spans="1:3" x14ac:dyDescent="0.55000000000000004">
      <c r="A49">
        <v>44314</v>
      </c>
      <c r="B49">
        <v>282908</v>
      </c>
      <c r="C49">
        <v>44268</v>
      </c>
    </row>
    <row r="50" spans="1:3" x14ac:dyDescent="0.55000000000000004">
      <c r="A50">
        <v>44314</v>
      </c>
      <c r="B50">
        <v>0</v>
      </c>
      <c r="C50">
        <v>0</v>
      </c>
    </row>
    <row r="51" spans="1:3" x14ac:dyDescent="0.55000000000000004">
      <c r="A51">
        <v>44314</v>
      </c>
      <c r="B51">
        <v>0</v>
      </c>
      <c r="C51">
        <v>0</v>
      </c>
    </row>
    <row r="52" spans="1:3" x14ac:dyDescent="0.55000000000000004">
      <c r="A52">
        <v>44315</v>
      </c>
      <c r="B52">
        <v>19408</v>
      </c>
      <c r="C52">
        <v>0</v>
      </c>
    </row>
    <row r="53" spans="1:3" x14ac:dyDescent="0.55000000000000004">
      <c r="A53">
        <v>44315</v>
      </c>
      <c r="B53">
        <v>0</v>
      </c>
      <c r="C53">
        <v>0</v>
      </c>
    </row>
    <row r="54" spans="1:3" x14ac:dyDescent="0.55000000000000004">
      <c r="A54">
        <v>44315</v>
      </c>
      <c r="B54">
        <v>0</v>
      </c>
      <c r="C54">
        <v>0</v>
      </c>
    </row>
    <row r="55" spans="1:3" x14ac:dyDescent="0.55000000000000004">
      <c r="A55">
        <v>44316</v>
      </c>
      <c r="B55">
        <v>295869</v>
      </c>
      <c r="C55">
        <v>47240</v>
      </c>
    </row>
    <row r="56" spans="1:3" x14ac:dyDescent="0.55000000000000004">
      <c r="A56">
        <v>44316</v>
      </c>
      <c r="B56">
        <v>0</v>
      </c>
      <c r="C56">
        <v>0</v>
      </c>
    </row>
    <row r="57" spans="1:3" x14ac:dyDescent="0.55000000000000004">
      <c r="A57">
        <v>44316</v>
      </c>
      <c r="B57">
        <v>0</v>
      </c>
      <c r="C57">
        <v>0</v>
      </c>
    </row>
    <row r="58" spans="1:3" x14ac:dyDescent="0.55000000000000004">
      <c r="A58">
        <v>44317</v>
      </c>
      <c r="B58">
        <v>39509</v>
      </c>
      <c r="C58">
        <v>0</v>
      </c>
    </row>
    <row r="59" spans="1:3" x14ac:dyDescent="0.55000000000000004">
      <c r="A59">
        <v>44317</v>
      </c>
      <c r="B59">
        <v>0</v>
      </c>
      <c r="C59">
        <v>0</v>
      </c>
    </row>
    <row r="60" spans="1:3" x14ac:dyDescent="0.55000000000000004">
      <c r="A60">
        <v>44317</v>
      </c>
      <c r="B60">
        <v>0</v>
      </c>
      <c r="C60">
        <v>0</v>
      </c>
    </row>
    <row r="61" spans="1:3" x14ac:dyDescent="0.55000000000000004">
      <c r="A61">
        <v>44318</v>
      </c>
      <c r="B61">
        <v>24043</v>
      </c>
      <c r="C61">
        <v>0</v>
      </c>
    </row>
    <row r="62" spans="1:3" x14ac:dyDescent="0.55000000000000004">
      <c r="A62">
        <v>44318</v>
      </c>
      <c r="B62">
        <v>0</v>
      </c>
      <c r="C62">
        <v>0</v>
      </c>
    </row>
    <row r="63" spans="1:3" x14ac:dyDescent="0.55000000000000004">
      <c r="A63">
        <v>44318</v>
      </c>
      <c r="B63">
        <v>0</v>
      </c>
      <c r="C63">
        <v>0</v>
      </c>
    </row>
    <row r="64" spans="1:3" x14ac:dyDescent="0.55000000000000004">
      <c r="A64">
        <v>44319</v>
      </c>
      <c r="B64">
        <v>7142</v>
      </c>
      <c r="C64">
        <v>840</v>
      </c>
    </row>
    <row r="65" spans="1:3" x14ac:dyDescent="0.55000000000000004">
      <c r="A65">
        <v>44319</v>
      </c>
      <c r="B65">
        <v>0</v>
      </c>
      <c r="C65">
        <v>0</v>
      </c>
    </row>
    <row r="66" spans="1:3" x14ac:dyDescent="0.55000000000000004">
      <c r="A66">
        <v>44319</v>
      </c>
      <c r="B66">
        <v>0</v>
      </c>
      <c r="C66">
        <v>0</v>
      </c>
    </row>
    <row r="67" spans="1:3" x14ac:dyDescent="0.55000000000000004">
      <c r="A67">
        <v>44320</v>
      </c>
      <c r="B67">
        <v>8146</v>
      </c>
      <c r="C67">
        <v>756</v>
      </c>
    </row>
    <row r="68" spans="1:3" x14ac:dyDescent="0.55000000000000004">
      <c r="A68">
        <v>44320</v>
      </c>
      <c r="B68">
        <v>0</v>
      </c>
      <c r="C68">
        <v>0</v>
      </c>
    </row>
    <row r="69" spans="1:3" x14ac:dyDescent="0.55000000000000004">
      <c r="A69">
        <v>44320</v>
      </c>
      <c r="B69">
        <v>0</v>
      </c>
      <c r="C69">
        <v>0</v>
      </c>
    </row>
    <row r="70" spans="1:3" x14ac:dyDescent="0.55000000000000004">
      <c r="A70">
        <v>44321</v>
      </c>
      <c r="B70">
        <v>9399</v>
      </c>
      <c r="C70">
        <v>877</v>
      </c>
    </row>
    <row r="71" spans="1:3" x14ac:dyDescent="0.55000000000000004">
      <c r="A71">
        <v>44321</v>
      </c>
      <c r="B71">
        <v>0</v>
      </c>
      <c r="C71">
        <v>0</v>
      </c>
    </row>
    <row r="72" spans="1:3" x14ac:dyDescent="0.55000000000000004">
      <c r="A72">
        <v>44321</v>
      </c>
      <c r="B72">
        <v>0</v>
      </c>
      <c r="C72">
        <v>0</v>
      </c>
    </row>
    <row r="73" spans="1:3" x14ac:dyDescent="0.55000000000000004">
      <c r="A73">
        <v>44322</v>
      </c>
      <c r="B73">
        <v>312566</v>
      </c>
      <c r="C73">
        <v>70624</v>
      </c>
    </row>
    <row r="74" spans="1:3" x14ac:dyDescent="0.55000000000000004">
      <c r="A74">
        <v>44322</v>
      </c>
      <c r="B74">
        <v>0</v>
      </c>
      <c r="C74">
        <v>0</v>
      </c>
    </row>
    <row r="75" spans="1:3" x14ac:dyDescent="0.55000000000000004">
      <c r="A75">
        <v>44322</v>
      </c>
      <c r="B75">
        <v>0</v>
      </c>
      <c r="C75">
        <v>0</v>
      </c>
    </row>
    <row r="76" spans="1:3" x14ac:dyDescent="0.55000000000000004">
      <c r="A76">
        <v>44323</v>
      </c>
      <c r="B76">
        <v>140493</v>
      </c>
      <c r="C76">
        <v>52255</v>
      </c>
    </row>
    <row r="77" spans="1:3" x14ac:dyDescent="0.55000000000000004">
      <c r="A77">
        <v>44323</v>
      </c>
      <c r="B77">
        <v>0</v>
      </c>
      <c r="C77">
        <v>0</v>
      </c>
    </row>
    <row r="78" spans="1:3" x14ac:dyDescent="0.55000000000000004">
      <c r="A78">
        <v>44323</v>
      </c>
      <c r="B78">
        <v>0</v>
      </c>
      <c r="C78">
        <v>0</v>
      </c>
    </row>
    <row r="79" spans="1:3" x14ac:dyDescent="0.55000000000000004">
      <c r="A79">
        <v>44324</v>
      </c>
      <c r="B79">
        <v>59424</v>
      </c>
      <c r="C79">
        <v>6948</v>
      </c>
    </row>
    <row r="80" spans="1:3" x14ac:dyDescent="0.55000000000000004">
      <c r="A80">
        <v>44324</v>
      </c>
      <c r="B80">
        <v>0</v>
      </c>
      <c r="C80">
        <v>0</v>
      </c>
    </row>
    <row r="81" spans="1:3" x14ac:dyDescent="0.55000000000000004">
      <c r="A81">
        <v>44324</v>
      </c>
      <c r="B81">
        <v>0</v>
      </c>
      <c r="C81">
        <v>0</v>
      </c>
    </row>
    <row r="82" spans="1:3" x14ac:dyDescent="0.55000000000000004">
      <c r="A82">
        <v>44325</v>
      </c>
      <c r="B82">
        <v>72381</v>
      </c>
      <c r="C82">
        <v>8012</v>
      </c>
    </row>
    <row r="83" spans="1:3" x14ac:dyDescent="0.55000000000000004">
      <c r="A83">
        <v>44325</v>
      </c>
      <c r="B83">
        <v>0</v>
      </c>
      <c r="C83">
        <v>0</v>
      </c>
    </row>
    <row r="84" spans="1:3" x14ac:dyDescent="0.55000000000000004">
      <c r="A84">
        <v>44325</v>
      </c>
      <c r="B84">
        <v>0</v>
      </c>
      <c r="C84">
        <v>0</v>
      </c>
    </row>
    <row r="85" spans="1:3" x14ac:dyDescent="0.55000000000000004">
      <c r="A85">
        <v>44326</v>
      </c>
      <c r="B85">
        <v>254809</v>
      </c>
      <c r="C85">
        <v>91931</v>
      </c>
    </row>
    <row r="86" spans="1:3" x14ac:dyDescent="0.55000000000000004">
      <c r="A86">
        <v>44326</v>
      </c>
      <c r="B86">
        <v>0</v>
      </c>
      <c r="C86">
        <v>0</v>
      </c>
    </row>
    <row r="87" spans="1:3" x14ac:dyDescent="0.55000000000000004">
      <c r="A87">
        <v>44326</v>
      </c>
      <c r="B87">
        <v>0</v>
      </c>
      <c r="C87">
        <v>0</v>
      </c>
    </row>
    <row r="88" spans="1:3" x14ac:dyDescent="0.55000000000000004">
      <c r="A88">
        <v>44327</v>
      </c>
      <c r="B88">
        <v>214528</v>
      </c>
      <c r="C88">
        <v>115038</v>
      </c>
    </row>
    <row r="89" spans="1:3" x14ac:dyDescent="0.55000000000000004">
      <c r="A89">
        <v>44327</v>
      </c>
      <c r="B89">
        <v>0</v>
      </c>
      <c r="C89">
        <v>0</v>
      </c>
    </row>
    <row r="90" spans="1:3" x14ac:dyDescent="0.55000000000000004">
      <c r="A90">
        <v>44327</v>
      </c>
      <c r="B90">
        <v>0</v>
      </c>
      <c r="C90">
        <v>0</v>
      </c>
    </row>
    <row r="91" spans="1:3" x14ac:dyDescent="0.55000000000000004">
      <c r="A91">
        <v>44328</v>
      </c>
      <c r="B91">
        <v>237986</v>
      </c>
      <c r="C91">
        <v>142295</v>
      </c>
    </row>
    <row r="92" spans="1:3" x14ac:dyDescent="0.55000000000000004">
      <c r="A92">
        <v>44328</v>
      </c>
      <c r="B92">
        <v>0</v>
      </c>
      <c r="C92">
        <v>0</v>
      </c>
    </row>
    <row r="93" spans="1:3" x14ac:dyDescent="0.55000000000000004">
      <c r="A93">
        <v>44328</v>
      </c>
      <c r="B93">
        <v>0</v>
      </c>
      <c r="C93">
        <v>0</v>
      </c>
    </row>
    <row r="94" spans="1:3" x14ac:dyDescent="0.55000000000000004">
      <c r="A94">
        <v>44329</v>
      </c>
      <c r="B94">
        <v>245739</v>
      </c>
      <c r="C94">
        <v>168504</v>
      </c>
    </row>
    <row r="95" spans="1:3" x14ac:dyDescent="0.55000000000000004">
      <c r="A95">
        <v>44329</v>
      </c>
      <c r="B95">
        <v>0</v>
      </c>
      <c r="C95">
        <v>0</v>
      </c>
    </row>
    <row r="96" spans="1:3" x14ac:dyDescent="0.55000000000000004">
      <c r="A96">
        <v>44329</v>
      </c>
      <c r="B96">
        <v>0</v>
      </c>
      <c r="C96">
        <v>0</v>
      </c>
    </row>
    <row r="97" spans="1:3" x14ac:dyDescent="0.55000000000000004">
      <c r="A97">
        <v>44330</v>
      </c>
      <c r="B97">
        <v>230276</v>
      </c>
      <c r="C97">
        <v>182052</v>
      </c>
    </row>
    <row r="98" spans="1:3" x14ac:dyDescent="0.55000000000000004">
      <c r="A98">
        <v>44330</v>
      </c>
      <c r="B98">
        <v>0</v>
      </c>
      <c r="C98">
        <v>0</v>
      </c>
    </row>
    <row r="99" spans="1:3" x14ac:dyDescent="0.55000000000000004">
      <c r="A99">
        <v>44330</v>
      </c>
      <c r="B99">
        <v>0</v>
      </c>
      <c r="C99">
        <v>0</v>
      </c>
    </row>
    <row r="100" spans="1:3" x14ac:dyDescent="0.55000000000000004">
      <c r="A100">
        <v>44331</v>
      </c>
      <c r="B100">
        <v>135634</v>
      </c>
      <c r="C100">
        <v>30086</v>
      </c>
    </row>
    <row r="101" spans="1:3" x14ac:dyDescent="0.55000000000000004">
      <c r="A101" s="27">
        <v>44331</v>
      </c>
      <c r="B101">
        <v>0</v>
      </c>
      <c r="C101">
        <v>0</v>
      </c>
    </row>
    <row r="102" spans="1:3" x14ac:dyDescent="0.55000000000000004">
      <c r="A102" s="27">
        <v>44331</v>
      </c>
      <c r="B102" s="27">
        <v>0</v>
      </c>
      <c r="C102" s="27">
        <v>0</v>
      </c>
    </row>
    <row r="103" spans="1:3" x14ac:dyDescent="0.55000000000000004">
      <c r="A103" s="27">
        <v>44332</v>
      </c>
      <c r="B103" s="27">
        <v>185238</v>
      </c>
      <c r="C103" s="27">
        <v>20995</v>
      </c>
    </row>
    <row r="104" spans="1:3" x14ac:dyDescent="0.55000000000000004">
      <c r="A104" s="27">
        <v>44332</v>
      </c>
      <c r="B104" s="27">
        <v>0</v>
      </c>
      <c r="C104" s="27">
        <v>0</v>
      </c>
    </row>
    <row r="105" spans="1:3" x14ac:dyDescent="0.55000000000000004">
      <c r="A105" s="27">
        <v>44332</v>
      </c>
      <c r="B105" s="27">
        <v>0</v>
      </c>
      <c r="C105" s="27">
        <v>0</v>
      </c>
    </row>
    <row r="106" spans="1:3" x14ac:dyDescent="0.55000000000000004">
      <c r="A106" s="27">
        <v>44333</v>
      </c>
      <c r="B106" s="27">
        <v>338634</v>
      </c>
      <c r="C106" s="27">
        <v>260196</v>
      </c>
    </row>
    <row r="107" spans="1:3" x14ac:dyDescent="0.55000000000000004">
      <c r="A107" s="27">
        <v>44333</v>
      </c>
      <c r="B107" s="27">
        <v>0</v>
      </c>
      <c r="C107" s="27">
        <v>0</v>
      </c>
    </row>
    <row r="108" spans="1:3" x14ac:dyDescent="0.55000000000000004">
      <c r="A108" s="27">
        <v>44333</v>
      </c>
      <c r="B108" s="27">
        <v>0</v>
      </c>
      <c r="C108" s="27">
        <v>0</v>
      </c>
    </row>
    <row r="109" spans="1:3" x14ac:dyDescent="0.55000000000000004">
      <c r="A109" s="27">
        <v>44334</v>
      </c>
      <c r="B109" s="27">
        <v>340345</v>
      </c>
      <c r="C109" s="27">
        <v>213228</v>
      </c>
    </row>
    <row r="110" spans="1:3" x14ac:dyDescent="0.55000000000000004">
      <c r="A110" s="27">
        <v>44334</v>
      </c>
      <c r="B110" s="27">
        <v>0</v>
      </c>
      <c r="C110" s="27">
        <v>0</v>
      </c>
    </row>
    <row r="111" spans="1:3" x14ac:dyDescent="0.55000000000000004">
      <c r="A111" s="27">
        <v>44334</v>
      </c>
      <c r="B111" s="27">
        <v>0</v>
      </c>
      <c r="C111" s="27">
        <v>0</v>
      </c>
    </row>
    <row r="112" spans="1:3" x14ac:dyDescent="0.55000000000000004">
      <c r="A112" s="27">
        <v>44335</v>
      </c>
      <c r="B112" s="27">
        <v>387658</v>
      </c>
      <c r="C112" s="27">
        <v>239651</v>
      </c>
    </row>
    <row r="113" spans="1:3" x14ac:dyDescent="0.55000000000000004">
      <c r="A113" s="27">
        <v>44335</v>
      </c>
      <c r="B113" s="27">
        <v>0</v>
      </c>
      <c r="C113" s="27">
        <v>0</v>
      </c>
    </row>
    <row r="114" spans="1:3" x14ac:dyDescent="0.55000000000000004">
      <c r="A114" s="27">
        <v>44335</v>
      </c>
      <c r="B114" s="27">
        <v>0</v>
      </c>
      <c r="C114" s="27">
        <v>0</v>
      </c>
    </row>
    <row r="115" spans="1:3" x14ac:dyDescent="0.55000000000000004">
      <c r="A115" s="27">
        <v>44336</v>
      </c>
      <c r="B115" s="27">
        <v>394650</v>
      </c>
      <c r="C115" s="27">
        <v>132034</v>
      </c>
    </row>
    <row r="116" spans="1:3" x14ac:dyDescent="0.55000000000000004">
      <c r="A116" s="27">
        <v>44336</v>
      </c>
      <c r="B116" s="27">
        <v>0</v>
      </c>
      <c r="C116" s="27">
        <v>0</v>
      </c>
    </row>
    <row r="117" spans="1:3" x14ac:dyDescent="0.55000000000000004">
      <c r="A117" s="27">
        <v>44336</v>
      </c>
      <c r="B117" s="27">
        <v>0</v>
      </c>
      <c r="C117" s="27">
        <v>0</v>
      </c>
    </row>
    <row r="118" spans="1:3" x14ac:dyDescent="0.55000000000000004">
      <c r="A118" s="27">
        <v>44337</v>
      </c>
      <c r="B118" s="27">
        <v>370693</v>
      </c>
      <c r="C118" s="27">
        <v>197537</v>
      </c>
    </row>
    <row r="119" spans="1:3" x14ac:dyDescent="0.55000000000000004">
      <c r="A119" s="27">
        <v>44337</v>
      </c>
      <c r="B119" s="27">
        <v>0</v>
      </c>
      <c r="C119" s="27">
        <v>0</v>
      </c>
    </row>
    <row r="120" spans="1:3" x14ac:dyDescent="0.55000000000000004">
      <c r="A120" s="27">
        <v>44337</v>
      </c>
      <c r="B120" s="27">
        <v>0</v>
      </c>
      <c r="C120" s="27">
        <v>0</v>
      </c>
    </row>
    <row r="121" spans="1:3" x14ac:dyDescent="0.55000000000000004">
      <c r="A121" s="27">
        <v>44338</v>
      </c>
      <c r="B121" s="27">
        <v>280072</v>
      </c>
      <c r="C121" s="27">
        <v>39564</v>
      </c>
    </row>
    <row r="122" spans="1:3" x14ac:dyDescent="0.55000000000000004">
      <c r="A122" s="27">
        <v>44338</v>
      </c>
      <c r="B122" s="27">
        <v>0</v>
      </c>
      <c r="C122" s="27">
        <v>0</v>
      </c>
    </row>
    <row r="123" spans="1:3" x14ac:dyDescent="0.55000000000000004">
      <c r="A123" s="27">
        <v>44338</v>
      </c>
      <c r="B123" s="27">
        <v>0</v>
      </c>
      <c r="C123" s="27">
        <v>0</v>
      </c>
    </row>
    <row r="124" spans="1:3" x14ac:dyDescent="0.55000000000000004">
      <c r="A124" s="27">
        <v>44339</v>
      </c>
      <c r="B124" s="27">
        <v>322757</v>
      </c>
      <c r="C124" s="27">
        <v>23414</v>
      </c>
    </row>
    <row r="125" spans="1:3" x14ac:dyDescent="0.55000000000000004">
      <c r="A125" s="27">
        <v>44339</v>
      </c>
      <c r="B125" s="27">
        <v>0</v>
      </c>
      <c r="C125" s="27">
        <v>0</v>
      </c>
    </row>
    <row r="126" spans="1:3" x14ac:dyDescent="0.55000000000000004">
      <c r="A126" s="27">
        <v>44339</v>
      </c>
      <c r="B126" s="27">
        <v>0</v>
      </c>
      <c r="C126" s="27">
        <v>0</v>
      </c>
    </row>
    <row r="127" spans="1:3" x14ac:dyDescent="0.55000000000000004">
      <c r="A127" s="27">
        <v>44340</v>
      </c>
      <c r="B127" s="27">
        <v>571920</v>
      </c>
      <c r="C127" s="27">
        <v>203235</v>
      </c>
    </row>
    <row r="128" spans="1:3" x14ac:dyDescent="0.55000000000000004">
      <c r="A128" s="27">
        <v>44340</v>
      </c>
      <c r="B128" s="27">
        <v>0</v>
      </c>
      <c r="C128" s="27">
        <v>0</v>
      </c>
    </row>
    <row r="129" spans="1:3" x14ac:dyDescent="0.55000000000000004">
      <c r="A129" s="27">
        <v>44340</v>
      </c>
      <c r="B129" s="27">
        <v>0</v>
      </c>
      <c r="C129" s="27">
        <v>0</v>
      </c>
    </row>
    <row r="130" spans="1:3" x14ac:dyDescent="0.55000000000000004">
      <c r="A130" s="27">
        <v>44341</v>
      </c>
      <c r="B130" s="27">
        <v>591031</v>
      </c>
      <c r="C130" s="27">
        <v>62102</v>
      </c>
    </row>
    <row r="131" spans="1:3" x14ac:dyDescent="0.55000000000000004">
      <c r="A131" s="27">
        <v>44341</v>
      </c>
      <c r="B131" s="27">
        <v>0</v>
      </c>
      <c r="C131" s="27">
        <v>0</v>
      </c>
    </row>
    <row r="132" spans="1:3" x14ac:dyDescent="0.55000000000000004">
      <c r="A132" s="27">
        <v>44341</v>
      </c>
      <c r="B132" s="27">
        <v>0</v>
      </c>
      <c r="C132" s="27">
        <v>0</v>
      </c>
    </row>
    <row r="133" spans="1:3" x14ac:dyDescent="0.55000000000000004">
      <c r="A133" s="27">
        <v>44342</v>
      </c>
      <c r="B133" s="27">
        <v>653498</v>
      </c>
      <c r="C133" s="27">
        <v>60687</v>
      </c>
    </row>
    <row r="134" spans="1:3" x14ac:dyDescent="0.55000000000000004">
      <c r="A134" s="27">
        <v>44342</v>
      </c>
      <c r="B134" s="27">
        <v>0</v>
      </c>
      <c r="C134" s="27">
        <v>0</v>
      </c>
    </row>
    <row r="135" spans="1:3" x14ac:dyDescent="0.55000000000000004">
      <c r="A135" s="27">
        <v>44342</v>
      </c>
      <c r="B135" s="27">
        <v>0</v>
      </c>
      <c r="C135" s="27">
        <v>0</v>
      </c>
    </row>
    <row r="136" spans="1:3" x14ac:dyDescent="0.55000000000000004">
      <c r="A136" s="27">
        <v>44343</v>
      </c>
      <c r="B136" s="27">
        <v>625537</v>
      </c>
      <c r="C136" s="27">
        <v>101946</v>
      </c>
    </row>
    <row r="137" spans="1:3" x14ac:dyDescent="0.55000000000000004">
      <c r="A137" s="27">
        <v>44343</v>
      </c>
      <c r="B137" s="27">
        <v>0</v>
      </c>
      <c r="C137" s="27">
        <v>0</v>
      </c>
    </row>
    <row r="138" spans="1:3" x14ac:dyDescent="0.55000000000000004">
      <c r="A138" s="27">
        <v>44343</v>
      </c>
      <c r="B138" s="27">
        <v>0</v>
      </c>
      <c r="C138" s="27">
        <v>0</v>
      </c>
    </row>
    <row r="139" spans="1:3" x14ac:dyDescent="0.55000000000000004">
      <c r="A139" s="27">
        <v>44344</v>
      </c>
      <c r="B139" s="27">
        <v>604125</v>
      </c>
      <c r="C139" s="27">
        <v>116967</v>
      </c>
    </row>
    <row r="140" spans="1:3" x14ac:dyDescent="0.55000000000000004">
      <c r="A140" s="27">
        <v>44344</v>
      </c>
      <c r="B140" s="27">
        <v>0</v>
      </c>
      <c r="C140" s="27">
        <v>0</v>
      </c>
    </row>
    <row r="141" spans="1:3" x14ac:dyDescent="0.55000000000000004">
      <c r="A141" s="27">
        <v>44344</v>
      </c>
      <c r="B141" s="27">
        <v>0</v>
      </c>
      <c r="C141" s="27">
        <v>0</v>
      </c>
    </row>
    <row r="142" spans="1:3" x14ac:dyDescent="0.55000000000000004">
      <c r="A142" s="27">
        <v>44345</v>
      </c>
      <c r="B142" s="27">
        <v>465231</v>
      </c>
      <c r="C142" s="27">
        <v>55917</v>
      </c>
    </row>
    <row r="143" spans="1:3" x14ac:dyDescent="0.55000000000000004">
      <c r="A143" s="27">
        <v>44345</v>
      </c>
      <c r="B143" s="27">
        <v>0</v>
      </c>
      <c r="C143" s="27">
        <v>0</v>
      </c>
    </row>
    <row r="144" spans="1:3" x14ac:dyDescent="0.55000000000000004">
      <c r="A144" s="27">
        <v>44345</v>
      </c>
      <c r="B144" s="27">
        <v>0</v>
      </c>
      <c r="C144" s="27">
        <v>0</v>
      </c>
    </row>
    <row r="145" spans="1:3" x14ac:dyDescent="0.55000000000000004">
      <c r="A145" s="27">
        <v>44346</v>
      </c>
      <c r="B145" s="27">
        <v>456590</v>
      </c>
      <c r="C145" s="27">
        <v>63823</v>
      </c>
    </row>
    <row r="146" spans="1:3" x14ac:dyDescent="0.55000000000000004">
      <c r="A146" s="27">
        <v>44346</v>
      </c>
      <c r="B146" s="27">
        <v>0</v>
      </c>
      <c r="C146" s="27">
        <v>0</v>
      </c>
    </row>
    <row r="147" spans="1:3" x14ac:dyDescent="0.55000000000000004">
      <c r="A147" s="27">
        <v>44346</v>
      </c>
      <c r="B147" s="27">
        <v>0</v>
      </c>
      <c r="C147" s="27">
        <v>0</v>
      </c>
    </row>
    <row r="148" spans="1:3" x14ac:dyDescent="0.55000000000000004">
      <c r="A148" s="27">
        <v>44347</v>
      </c>
      <c r="B148" s="27">
        <v>655813</v>
      </c>
      <c r="C148" s="27">
        <v>230327</v>
      </c>
    </row>
    <row r="149" spans="1:3" x14ac:dyDescent="0.55000000000000004">
      <c r="A149" s="27">
        <v>44347</v>
      </c>
      <c r="B149" s="27">
        <v>0</v>
      </c>
      <c r="C149" s="27">
        <v>0</v>
      </c>
    </row>
    <row r="150" spans="1:3" x14ac:dyDescent="0.55000000000000004">
      <c r="A150" s="27">
        <v>44347</v>
      </c>
      <c r="B150" s="27">
        <v>0</v>
      </c>
      <c r="C150" s="27">
        <v>0</v>
      </c>
    </row>
    <row r="151" spans="1:3" x14ac:dyDescent="0.55000000000000004">
      <c r="A151" s="27">
        <v>44348</v>
      </c>
      <c r="B151" s="27">
        <v>693077</v>
      </c>
      <c r="C151" s="27">
        <v>198270</v>
      </c>
    </row>
    <row r="152" spans="1:3" x14ac:dyDescent="0.55000000000000004">
      <c r="A152" s="27">
        <v>44348</v>
      </c>
      <c r="B152" s="27">
        <v>0</v>
      </c>
      <c r="C152" s="27">
        <v>0</v>
      </c>
    </row>
    <row r="153" spans="1:3" x14ac:dyDescent="0.55000000000000004">
      <c r="A153" s="27">
        <v>44348</v>
      </c>
      <c r="B153" s="27">
        <v>0</v>
      </c>
      <c r="C153" s="27">
        <v>0</v>
      </c>
    </row>
    <row r="154" spans="1:3" x14ac:dyDescent="0.55000000000000004">
      <c r="A154" s="27">
        <v>44349</v>
      </c>
      <c r="B154" s="27">
        <v>718854</v>
      </c>
      <c r="C154" s="27">
        <v>220234</v>
      </c>
    </row>
    <row r="155" spans="1:3" x14ac:dyDescent="0.55000000000000004">
      <c r="A155" s="27">
        <v>44349</v>
      </c>
      <c r="B155" s="27">
        <v>0</v>
      </c>
      <c r="C155" s="27">
        <v>0</v>
      </c>
    </row>
    <row r="156" spans="1:3" x14ac:dyDescent="0.55000000000000004">
      <c r="A156" s="27">
        <v>44349</v>
      </c>
      <c r="B156" s="27">
        <v>0</v>
      </c>
      <c r="C156" s="27">
        <v>0</v>
      </c>
    </row>
    <row r="157" spans="1:3" x14ac:dyDescent="0.55000000000000004">
      <c r="A157" s="27">
        <v>44350</v>
      </c>
      <c r="B157" s="27">
        <v>709750</v>
      </c>
      <c r="C157" s="27">
        <v>214073</v>
      </c>
    </row>
    <row r="158" spans="1:3" x14ac:dyDescent="0.55000000000000004">
      <c r="A158" s="27">
        <v>44350</v>
      </c>
      <c r="B158" s="27">
        <v>0</v>
      </c>
      <c r="C158" s="27">
        <v>0</v>
      </c>
    </row>
    <row r="159" spans="1:3" x14ac:dyDescent="0.55000000000000004">
      <c r="A159" s="27">
        <v>44350</v>
      </c>
      <c r="B159" s="27">
        <v>0</v>
      </c>
      <c r="C159" s="27">
        <v>0</v>
      </c>
    </row>
    <row r="160" spans="1:3" x14ac:dyDescent="0.55000000000000004">
      <c r="A160" s="27">
        <v>44351</v>
      </c>
      <c r="B160" s="27">
        <v>697693</v>
      </c>
      <c r="C160" s="27">
        <v>206170</v>
      </c>
    </row>
    <row r="161" spans="1:3" x14ac:dyDescent="0.55000000000000004">
      <c r="A161" s="27">
        <v>44351</v>
      </c>
      <c r="B161" s="27">
        <v>0</v>
      </c>
      <c r="C161" s="27">
        <v>0</v>
      </c>
    </row>
    <row r="162" spans="1:3" x14ac:dyDescent="0.55000000000000004">
      <c r="A162" s="27">
        <v>44351</v>
      </c>
      <c r="B162" s="27">
        <v>0</v>
      </c>
      <c r="C162" s="27">
        <v>0</v>
      </c>
    </row>
    <row r="163" spans="1:3" x14ac:dyDescent="0.55000000000000004">
      <c r="A163" s="27">
        <v>44352</v>
      </c>
      <c r="B163" s="27">
        <v>603425</v>
      </c>
      <c r="C163" s="27">
        <v>122745</v>
      </c>
    </row>
    <row r="164" spans="1:3" x14ac:dyDescent="0.55000000000000004">
      <c r="A164" s="27">
        <v>44352</v>
      </c>
      <c r="B164" s="27">
        <v>0</v>
      </c>
      <c r="C164" s="27">
        <v>0</v>
      </c>
    </row>
    <row r="165" spans="1:3" x14ac:dyDescent="0.55000000000000004">
      <c r="A165" s="27">
        <v>44352</v>
      </c>
      <c r="B165" s="27">
        <v>0</v>
      </c>
      <c r="C165" s="27">
        <v>0</v>
      </c>
    </row>
    <row r="166" spans="1:3" x14ac:dyDescent="0.55000000000000004">
      <c r="A166" s="27">
        <v>44353</v>
      </c>
      <c r="B166" s="27">
        <v>555383</v>
      </c>
      <c r="C166" s="27">
        <v>177401</v>
      </c>
    </row>
    <row r="167" spans="1:3" x14ac:dyDescent="0.55000000000000004">
      <c r="A167" s="27">
        <v>44353</v>
      </c>
      <c r="B167" s="27">
        <v>0</v>
      </c>
      <c r="C167" s="27">
        <v>0</v>
      </c>
    </row>
    <row r="168" spans="1:3" x14ac:dyDescent="0.55000000000000004">
      <c r="A168" s="27">
        <v>44353</v>
      </c>
      <c r="B168" s="27">
        <v>0</v>
      </c>
      <c r="C168" s="27">
        <v>0</v>
      </c>
    </row>
    <row r="169" spans="1:3" x14ac:dyDescent="0.55000000000000004">
      <c r="A169" s="27">
        <v>44354</v>
      </c>
      <c r="B169" s="27">
        <v>750765</v>
      </c>
      <c r="C169" s="27">
        <v>312687</v>
      </c>
    </row>
    <row r="170" spans="1:3" x14ac:dyDescent="0.55000000000000004">
      <c r="A170" s="27">
        <v>44354</v>
      </c>
      <c r="B170" s="27">
        <v>0</v>
      </c>
      <c r="C170" s="27">
        <v>0</v>
      </c>
    </row>
    <row r="171" spans="1:3" x14ac:dyDescent="0.55000000000000004">
      <c r="A171" s="27">
        <v>44354</v>
      </c>
      <c r="B171" s="27">
        <v>0</v>
      </c>
      <c r="C171" s="27">
        <v>0</v>
      </c>
    </row>
    <row r="172" spans="1:3" x14ac:dyDescent="0.55000000000000004">
      <c r="A172" s="27">
        <v>44355</v>
      </c>
      <c r="B172" s="27">
        <v>771105</v>
      </c>
      <c r="C172" s="27">
        <v>307118</v>
      </c>
    </row>
    <row r="173" spans="1:3" x14ac:dyDescent="0.55000000000000004">
      <c r="A173" s="27">
        <v>44355</v>
      </c>
      <c r="B173" s="27">
        <v>0</v>
      </c>
      <c r="C173" s="27">
        <v>0</v>
      </c>
    </row>
    <row r="174" spans="1:3" x14ac:dyDescent="0.55000000000000004">
      <c r="A174" s="27">
        <v>44355</v>
      </c>
      <c r="B174" s="27">
        <v>0</v>
      </c>
      <c r="C174" s="27">
        <v>0</v>
      </c>
    </row>
    <row r="175" spans="1:3" x14ac:dyDescent="0.55000000000000004">
      <c r="A175" s="27">
        <v>44356</v>
      </c>
      <c r="B175" s="27">
        <v>750137</v>
      </c>
      <c r="C175" s="27">
        <v>368797</v>
      </c>
    </row>
    <row r="176" spans="1:3" x14ac:dyDescent="0.55000000000000004">
      <c r="A176" s="27">
        <v>44356</v>
      </c>
      <c r="B176" s="27">
        <v>0</v>
      </c>
      <c r="C176" s="27">
        <v>0</v>
      </c>
    </row>
    <row r="177" spans="1:3" x14ac:dyDescent="0.55000000000000004">
      <c r="A177" s="27">
        <v>44356</v>
      </c>
      <c r="B177" s="27">
        <v>0</v>
      </c>
      <c r="C177" s="27">
        <v>0</v>
      </c>
    </row>
    <row r="178" spans="1:3" x14ac:dyDescent="0.55000000000000004">
      <c r="A178" s="27">
        <v>44357</v>
      </c>
      <c r="B178" s="27">
        <v>721219</v>
      </c>
      <c r="C178" s="27">
        <v>367095</v>
      </c>
    </row>
    <row r="179" spans="1:3" x14ac:dyDescent="0.55000000000000004">
      <c r="A179" s="27">
        <v>44357</v>
      </c>
      <c r="B179" s="27">
        <v>0</v>
      </c>
      <c r="C179" s="27">
        <v>0</v>
      </c>
    </row>
    <row r="180" spans="1:3" x14ac:dyDescent="0.55000000000000004">
      <c r="A180" s="27">
        <v>44357</v>
      </c>
      <c r="B180" s="27">
        <v>0</v>
      </c>
      <c r="C180" s="27">
        <v>0</v>
      </c>
    </row>
    <row r="181" spans="1:3" x14ac:dyDescent="0.55000000000000004">
      <c r="A181" s="27">
        <v>44358</v>
      </c>
      <c r="B181" s="27">
        <v>728338</v>
      </c>
      <c r="C181" s="27">
        <v>342702</v>
      </c>
    </row>
    <row r="182" spans="1:3" x14ac:dyDescent="0.55000000000000004">
      <c r="A182" s="27">
        <v>44358</v>
      </c>
      <c r="B182" s="27">
        <v>0</v>
      </c>
      <c r="C182" s="27">
        <v>0</v>
      </c>
    </row>
    <row r="183" spans="1:3" x14ac:dyDescent="0.55000000000000004">
      <c r="A183" s="27">
        <v>44358</v>
      </c>
      <c r="B183" s="27">
        <v>0</v>
      </c>
      <c r="C183" s="27">
        <v>0</v>
      </c>
    </row>
    <row r="184" spans="1:3" x14ac:dyDescent="0.55000000000000004">
      <c r="A184" s="27">
        <v>44359</v>
      </c>
      <c r="B184" s="27">
        <v>641131</v>
      </c>
      <c r="C184" s="27">
        <v>266907</v>
      </c>
    </row>
    <row r="185" spans="1:3" x14ac:dyDescent="0.55000000000000004">
      <c r="A185" s="27">
        <v>44359</v>
      </c>
      <c r="B185" s="27">
        <v>0</v>
      </c>
      <c r="C185" s="27">
        <v>0</v>
      </c>
    </row>
    <row r="186" spans="1:3" x14ac:dyDescent="0.55000000000000004">
      <c r="A186" s="27">
        <v>44359</v>
      </c>
      <c r="B186" s="27">
        <v>0</v>
      </c>
      <c r="C186" s="27">
        <v>0</v>
      </c>
    </row>
    <row r="187" spans="1:3" x14ac:dyDescent="0.55000000000000004">
      <c r="A187" s="27">
        <v>44360</v>
      </c>
      <c r="B187" s="27">
        <v>585371</v>
      </c>
      <c r="C187" s="27">
        <v>312968</v>
      </c>
    </row>
    <row r="188" spans="1:3" x14ac:dyDescent="0.55000000000000004">
      <c r="A188" s="27">
        <v>44360</v>
      </c>
      <c r="B188" s="27">
        <v>0</v>
      </c>
      <c r="C188" s="27">
        <v>0</v>
      </c>
    </row>
    <row r="189" spans="1:3" x14ac:dyDescent="0.55000000000000004">
      <c r="A189" s="27">
        <v>44360</v>
      </c>
      <c r="B189" s="27">
        <v>0</v>
      </c>
      <c r="C189" s="27">
        <v>0</v>
      </c>
    </row>
    <row r="190" spans="1:3" x14ac:dyDescent="0.55000000000000004">
      <c r="A190" s="27">
        <v>44361</v>
      </c>
      <c r="B190" s="27">
        <v>671305</v>
      </c>
      <c r="C190" s="27">
        <v>521767</v>
      </c>
    </row>
    <row r="191" spans="1:3" x14ac:dyDescent="0.55000000000000004">
      <c r="A191" s="27">
        <v>44361</v>
      </c>
      <c r="B191" s="27">
        <v>0</v>
      </c>
      <c r="C191" s="27">
        <v>0</v>
      </c>
    </row>
    <row r="192" spans="1:3" x14ac:dyDescent="0.55000000000000004">
      <c r="A192" s="27">
        <v>44361</v>
      </c>
      <c r="B192" s="27">
        <v>0</v>
      </c>
      <c r="C192" s="27">
        <v>0</v>
      </c>
    </row>
    <row r="193" spans="1:3" x14ac:dyDescent="0.55000000000000004">
      <c r="A193" s="27">
        <v>44362</v>
      </c>
      <c r="B193" s="27">
        <v>667706</v>
      </c>
      <c r="C193" s="27">
        <v>531697</v>
      </c>
    </row>
    <row r="194" spans="1:3" x14ac:dyDescent="0.55000000000000004">
      <c r="A194" s="27">
        <v>44362</v>
      </c>
      <c r="B194" s="27">
        <v>0</v>
      </c>
      <c r="C194" s="27">
        <v>0</v>
      </c>
    </row>
    <row r="195" spans="1:3" x14ac:dyDescent="0.55000000000000004">
      <c r="A195" s="27">
        <v>44362</v>
      </c>
      <c r="B195" s="27">
        <v>0</v>
      </c>
      <c r="C195" s="27">
        <v>0</v>
      </c>
    </row>
    <row r="196" spans="1:3" x14ac:dyDescent="0.55000000000000004">
      <c r="A196" s="27">
        <v>44363</v>
      </c>
      <c r="B196" s="27">
        <v>652650</v>
      </c>
      <c r="C196" s="27">
        <v>584808</v>
      </c>
    </row>
    <row r="197" spans="1:3" x14ac:dyDescent="0.55000000000000004">
      <c r="A197" s="27">
        <v>44363</v>
      </c>
      <c r="B197" s="27">
        <v>0</v>
      </c>
      <c r="C197" s="27">
        <v>0</v>
      </c>
    </row>
    <row r="198" spans="1:3" x14ac:dyDescent="0.55000000000000004">
      <c r="A198" s="27">
        <v>44363</v>
      </c>
      <c r="B198" s="27">
        <v>0</v>
      </c>
      <c r="C198" s="27">
        <v>0</v>
      </c>
    </row>
    <row r="199" spans="1:3" x14ac:dyDescent="0.55000000000000004">
      <c r="A199" s="27">
        <v>44364</v>
      </c>
      <c r="B199" s="27">
        <v>668160</v>
      </c>
      <c r="C199" s="27">
        <v>578483</v>
      </c>
    </row>
    <row r="200" spans="1:3" x14ac:dyDescent="0.55000000000000004">
      <c r="A200" s="27">
        <v>44364</v>
      </c>
      <c r="B200" s="27">
        <v>0</v>
      </c>
      <c r="C200" s="27">
        <v>0</v>
      </c>
    </row>
    <row r="201" spans="1:3" x14ac:dyDescent="0.55000000000000004">
      <c r="A201" s="27">
        <v>44364</v>
      </c>
      <c r="B201" s="27">
        <v>0</v>
      </c>
      <c r="C201" s="27">
        <v>0</v>
      </c>
    </row>
    <row r="202" spans="1:3" x14ac:dyDescent="0.55000000000000004">
      <c r="A202" s="27">
        <v>44365</v>
      </c>
      <c r="B202" s="27">
        <v>643328</v>
      </c>
      <c r="C202" s="27">
        <v>549558</v>
      </c>
    </row>
    <row r="203" spans="1:3" x14ac:dyDescent="0.55000000000000004">
      <c r="A203" s="27">
        <v>44365</v>
      </c>
      <c r="B203" s="27">
        <v>0</v>
      </c>
      <c r="C203" s="27">
        <v>0</v>
      </c>
    </row>
    <row r="204" spans="1:3" x14ac:dyDescent="0.55000000000000004">
      <c r="A204" s="27">
        <v>44365</v>
      </c>
      <c r="B204" s="27">
        <v>0</v>
      </c>
      <c r="C204" s="27">
        <v>0</v>
      </c>
    </row>
    <row r="205" spans="1:3" x14ac:dyDescent="0.55000000000000004">
      <c r="A205" s="27">
        <v>44366</v>
      </c>
      <c r="B205" s="27">
        <v>635587</v>
      </c>
      <c r="C205" s="27">
        <v>428754</v>
      </c>
    </row>
    <row r="206" spans="1:3" x14ac:dyDescent="0.55000000000000004">
      <c r="A206" s="27">
        <v>44366</v>
      </c>
      <c r="B206" s="27">
        <v>0</v>
      </c>
      <c r="C206" s="27">
        <v>0</v>
      </c>
    </row>
    <row r="207" spans="1:3" x14ac:dyDescent="0.55000000000000004">
      <c r="A207" s="27">
        <v>44366</v>
      </c>
      <c r="B207" s="27">
        <v>0</v>
      </c>
      <c r="C207" s="27">
        <v>0</v>
      </c>
    </row>
    <row r="208" spans="1:3" x14ac:dyDescent="0.55000000000000004">
      <c r="A208" s="27">
        <v>44367</v>
      </c>
      <c r="B208" s="27">
        <v>636131</v>
      </c>
      <c r="C208" s="27">
        <v>431751</v>
      </c>
    </row>
    <row r="209" spans="1:3" x14ac:dyDescent="0.55000000000000004">
      <c r="A209" s="27">
        <v>44367</v>
      </c>
      <c r="B209" s="27">
        <v>0</v>
      </c>
      <c r="C209" s="27">
        <v>0</v>
      </c>
    </row>
    <row r="210" spans="1:3" x14ac:dyDescent="0.55000000000000004">
      <c r="A210" s="27">
        <v>44367</v>
      </c>
      <c r="B210" s="27">
        <v>0</v>
      </c>
      <c r="C210" s="27">
        <v>0</v>
      </c>
    </row>
    <row r="211" spans="1:3" x14ac:dyDescent="0.55000000000000004">
      <c r="A211" s="27">
        <v>44368</v>
      </c>
      <c r="B211" s="27">
        <v>688601</v>
      </c>
      <c r="C211" s="27">
        <v>611427</v>
      </c>
    </row>
    <row r="212" spans="1:3" x14ac:dyDescent="0.55000000000000004">
      <c r="A212" s="27">
        <v>44368</v>
      </c>
      <c r="B212" s="27">
        <v>0</v>
      </c>
      <c r="C212" s="27">
        <v>0</v>
      </c>
    </row>
    <row r="213" spans="1:3" x14ac:dyDescent="0.55000000000000004">
      <c r="A213" s="27">
        <v>44368</v>
      </c>
      <c r="B213" s="27">
        <v>0</v>
      </c>
      <c r="C213" s="27">
        <v>0</v>
      </c>
    </row>
    <row r="214" spans="1:3" x14ac:dyDescent="0.55000000000000004">
      <c r="A214" s="27">
        <v>44369</v>
      </c>
      <c r="B214" s="27">
        <v>681079</v>
      </c>
      <c r="C214" s="27">
        <v>633055</v>
      </c>
    </row>
    <row r="215" spans="1:3" x14ac:dyDescent="0.55000000000000004">
      <c r="A215" s="27">
        <v>44369</v>
      </c>
      <c r="B215" s="27">
        <v>0</v>
      </c>
      <c r="C215" s="27">
        <v>0</v>
      </c>
    </row>
    <row r="216" spans="1:3" x14ac:dyDescent="0.55000000000000004">
      <c r="A216" s="27">
        <v>44369</v>
      </c>
      <c r="B216" s="27">
        <v>0</v>
      </c>
      <c r="C216" s="27">
        <v>0</v>
      </c>
    </row>
    <row r="217" spans="1:3" x14ac:dyDescent="0.55000000000000004">
      <c r="A217" s="27">
        <v>44370</v>
      </c>
      <c r="B217" s="27">
        <v>685071</v>
      </c>
      <c r="C217" s="27">
        <v>665128</v>
      </c>
    </row>
    <row r="218" spans="1:3" x14ac:dyDescent="0.55000000000000004">
      <c r="A218" s="27">
        <v>44370</v>
      </c>
      <c r="B218" s="27">
        <v>0</v>
      </c>
      <c r="C218" s="27">
        <v>0</v>
      </c>
    </row>
    <row r="219" spans="1:3" x14ac:dyDescent="0.55000000000000004">
      <c r="A219" s="27">
        <v>44370</v>
      </c>
      <c r="B219" s="27">
        <v>0</v>
      </c>
      <c r="C219" s="27">
        <v>0</v>
      </c>
    </row>
    <row r="220" spans="1:3" x14ac:dyDescent="0.55000000000000004">
      <c r="A220" s="27">
        <v>44371</v>
      </c>
      <c r="B220" s="27">
        <v>665099</v>
      </c>
      <c r="C220" s="27">
        <v>671642</v>
      </c>
    </row>
    <row r="221" spans="1:3" x14ac:dyDescent="0.55000000000000004">
      <c r="A221" s="27">
        <v>44371</v>
      </c>
      <c r="B221" s="27">
        <v>0</v>
      </c>
      <c r="C221" s="27">
        <v>0</v>
      </c>
    </row>
    <row r="222" spans="1:3" x14ac:dyDescent="0.55000000000000004">
      <c r="A222" s="27">
        <v>44371</v>
      </c>
      <c r="B222" s="27">
        <v>0</v>
      </c>
      <c r="C222" s="27">
        <v>0</v>
      </c>
    </row>
    <row r="223" spans="1:3" x14ac:dyDescent="0.55000000000000004">
      <c r="A223" s="27">
        <v>44372</v>
      </c>
      <c r="B223" s="27">
        <v>664102</v>
      </c>
      <c r="C223" s="27">
        <v>689051</v>
      </c>
    </row>
    <row r="224" spans="1:3" x14ac:dyDescent="0.55000000000000004">
      <c r="A224" s="27">
        <v>44372</v>
      </c>
      <c r="B224" s="27">
        <v>0</v>
      </c>
      <c r="C224" s="27">
        <v>0</v>
      </c>
    </row>
    <row r="225" spans="1:3" x14ac:dyDescent="0.55000000000000004">
      <c r="A225" s="27">
        <v>44372</v>
      </c>
      <c r="B225" s="27">
        <v>0</v>
      </c>
      <c r="C225" s="27">
        <v>0</v>
      </c>
    </row>
    <row r="226" spans="1:3" x14ac:dyDescent="0.55000000000000004">
      <c r="A226" s="27">
        <v>44373</v>
      </c>
      <c r="B226" s="27">
        <v>655448</v>
      </c>
      <c r="C226" s="27">
        <v>573130</v>
      </c>
    </row>
    <row r="227" spans="1:3" x14ac:dyDescent="0.55000000000000004">
      <c r="A227" s="27">
        <v>44373</v>
      </c>
      <c r="B227" s="27">
        <v>0</v>
      </c>
      <c r="C227" s="27">
        <v>0</v>
      </c>
    </row>
    <row r="228" spans="1:3" x14ac:dyDescent="0.55000000000000004">
      <c r="A228" s="27">
        <v>44373</v>
      </c>
      <c r="B228" s="27">
        <v>0</v>
      </c>
      <c r="C228" s="27">
        <v>0</v>
      </c>
    </row>
    <row r="229" spans="1:3" x14ac:dyDescent="0.55000000000000004">
      <c r="A229" s="27">
        <v>44374</v>
      </c>
      <c r="B229" s="27">
        <v>689930</v>
      </c>
      <c r="C229" s="27">
        <v>530654</v>
      </c>
    </row>
    <row r="230" spans="1:3" x14ac:dyDescent="0.55000000000000004">
      <c r="A230" s="27">
        <v>44374</v>
      </c>
      <c r="B230" s="27">
        <v>0</v>
      </c>
      <c r="C230" s="27">
        <v>0</v>
      </c>
    </row>
    <row r="231" spans="1:3" x14ac:dyDescent="0.55000000000000004">
      <c r="A231" s="27">
        <v>44374</v>
      </c>
      <c r="B231" s="27">
        <v>0</v>
      </c>
      <c r="C231" s="27">
        <v>0</v>
      </c>
    </row>
    <row r="232" spans="1:3" x14ac:dyDescent="0.55000000000000004">
      <c r="A232" s="27">
        <v>44375</v>
      </c>
      <c r="B232" s="27">
        <v>644463</v>
      </c>
      <c r="C232" s="27">
        <v>697587</v>
      </c>
    </row>
    <row r="233" spans="1:3" x14ac:dyDescent="0.55000000000000004">
      <c r="A233" s="27">
        <v>44375</v>
      </c>
      <c r="B233" s="27">
        <v>0</v>
      </c>
      <c r="C233" s="27">
        <v>0</v>
      </c>
    </row>
    <row r="234" spans="1:3" x14ac:dyDescent="0.55000000000000004">
      <c r="A234" s="27">
        <v>44375</v>
      </c>
      <c r="B234" s="27">
        <v>0</v>
      </c>
      <c r="C234" s="27">
        <v>0</v>
      </c>
    </row>
    <row r="235" spans="1:3" x14ac:dyDescent="0.55000000000000004">
      <c r="A235" s="27">
        <v>44376</v>
      </c>
      <c r="B235" s="27">
        <v>641095</v>
      </c>
      <c r="C235" s="27">
        <v>728498</v>
      </c>
    </row>
    <row r="236" spans="1:3" x14ac:dyDescent="0.55000000000000004">
      <c r="A236" s="27">
        <v>44376</v>
      </c>
      <c r="B236" s="27">
        <v>0</v>
      </c>
      <c r="C236" s="27">
        <v>0</v>
      </c>
    </row>
    <row r="237" spans="1:3" x14ac:dyDescent="0.55000000000000004">
      <c r="A237" s="27">
        <v>44376</v>
      </c>
      <c r="B237" s="27">
        <v>0</v>
      </c>
      <c r="C237" s="27">
        <v>0</v>
      </c>
    </row>
    <row r="238" spans="1:3" x14ac:dyDescent="0.55000000000000004">
      <c r="A238" s="27">
        <v>44377</v>
      </c>
      <c r="B238" s="27">
        <v>650379</v>
      </c>
      <c r="C238" s="27">
        <v>715930</v>
      </c>
    </row>
    <row r="239" spans="1:3" x14ac:dyDescent="0.55000000000000004">
      <c r="A239" s="27">
        <v>44377</v>
      </c>
      <c r="B239" s="27">
        <v>0</v>
      </c>
      <c r="C239" s="27">
        <v>0</v>
      </c>
    </row>
    <row r="240" spans="1:3" x14ac:dyDescent="0.55000000000000004">
      <c r="A240" s="27">
        <v>44377</v>
      </c>
      <c r="B240" s="27">
        <v>0</v>
      </c>
      <c r="C240" s="27">
        <v>0</v>
      </c>
    </row>
    <row r="241" spans="1:3" x14ac:dyDescent="0.55000000000000004">
      <c r="A241" s="27">
        <v>44378</v>
      </c>
      <c r="B241" s="27">
        <v>454516</v>
      </c>
      <c r="C241" s="27">
        <v>676679</v>
      </c>
    </row>
    <row r="242" spans="1:3" x14ac:dyDescent="0.55000000000000004">
      <c r="A242" s="27">
        <v>44378</v>
      </c>
      <c r="B242" s="27">
        <v>0</v>
      </c>
      <c r="C242" s="27">
        <v>0</v>
      </c>
    </row>
    <row r="243" spans="1:3" x14ac:dyDescent="0.55000000000000004">
      <c r="A243" s="27">
        <v>44378</v>
      </c>
      <c r="B243" s="27">
        <v>0</v>
      </c>
      <c r="C243" s="27">
        <v>0</v>
      </c>
    </row>
    <row r="244" spans="1:3" x14ac:dyDescent="0.55000000000000004">
      <c r="A244" s="27">
        <v>44379</v>
      </c>
      <c r="B244" s="27">
        <v>385690</v>
      </c>
      <c r="C244" s="27">
        <v>681051</v>
      </c>
    </row>
    <row r="245" spans="1:3" x14ac:dyDescent="0.55000000000000004">
      <c r="A245" s="27">
        <v>44379</v>
      </c>
      <c r="B245" s="27">
        <v>0</v>
      </c>
      <c r="C245" s="27">
        <v>0</v>
      </c>
    </row>
    <row r="246" spans="1:3" x14ac:dyDescent="0.55000000000000004">
      <c r="A246" s="27">
        <v>44379</v>
      </c>
      <c r="B246" s="27">
        <v>0</v>
      </c>
      <c r="C246" s="27">
        <v>0</v>
      </c>
    </row>
    <row r="247" spans="1:3" x14ac:dyDescent="0.55000000000000004">
      <c r="A247" s="27">
        <v>44380</v>
      </c>
      <c r="B247" s="27">
        <v>674508</v>
      </c>
      <c r="C247" s="27">
        <v>591166</v>
      </c>
    </row>
    <row r="248" spans="1:3" x14ac:dyDescent="0.55000000000000004">
      <c r="A248" s="27">
        <v>44380</v>
      </c>
      <c r="B248" s="27">
        <v>0</v>
      </c>
      <c r="C248" s="27">
        <v>0</v>
      </c>
    </row>
    <row r="249" spans="1:3" x14ac:dyDescent="0.55000000000000004">
      <c r="A249" s="27">
        <v>44380</v>
      </c>
      <c r="B249" s="27">
        <v>0</v>
      </c>
      <c r="C249" s="27">
        <v>0</v>
      </c>
    </row>
    <row r="250" spans="1:3" x14ac:dyDescent="0.55000000000000004">
      <c r="A250" s="27">
        <v>44381</v>
      </c>
      <c r="B250" s="27">
        <v>673769</v>
      </c>
      <c r="C250" s="27">
        <v>536195</v>
      </c>
    </row>
    <row r="251" spans="1:3" x14ac:dyDescent="0.55000000000000004">
      <c r="A251" s="27">
        <v>44381</v>
      </c>
      <c r="B251" s="27">
        <v>0</v>
      </c>
      <c r="C251" s="27">
        <v>0</v>
      </c>
    </row>
    <row r="252" spans="1:3" x14ac:dyDescent="0.55000000000000004">
      <c r="A252" s="27">
        <v>44381</v>
      </c>
      <c r="B252" s="27">
        <v>0</v>
      </c>
      <c r="C252" s="27">
        <v>0</v>
      </c>
    </row>
    <row r="253" spans="1:3" x14ac:dyDescent="0.55000000000000004">
      <c r="A253" s="27">
        <v>44382</v>
      </c>
      <c r="B253" s="27">
        <v>722469</v>
      </c>
      <c r="C253" s="27">
        <v>634089</v>
      </c>
    </row>
    <row r="254" spans="1:3" x14ac:dyDescent="0.55000000000000004">
      <c r="A254" s="27">
        <v>44382</v>
      </c>
      <c r="B254" s="27">
        <v>0</v>
      </c>
      <c r="C254" s="27">
        <v>0</v>
      </c>
    </row>
    <row r="255" spans="1:3" x14ac:dyDescent="0.55000000000000004">
      <c r="A255" s="27">
        <v>44382</v>
      </c>
      <c r="B255" s="27">
        <v>0</v>
      </c>
      <c r="C255" s="27">
        <v>0</v>
      </c>
    </row>
    <row r="256" spans="1:3" x14ac:dyDescent="0.55000000000000004">
      <c r="A256" s="27">
        <v>44383</v>
      </c>
      <c r="B256" s="27">
        <v>741250</v>
      </c>
      <c r="C256" s="27">
        <v>640498</v>
      </c>
    </row>
    <row r="257" spans="1:3" x14ac:dyDescent="0.55000000000000004">
      <c r="A257" s="27">
        <v>44383</v>
      </c>
      <c r="B257" s="27">
        <v>0</v>
      </c>
      <c r="C257" s="27">
        <v>0</v>
      </c>
    </row>
    <row r="258" spans="1:3" x14ac:dyDescent="0.55000000000000004">
      <c r="A258" s="27">
        <v>44383</v>
      </c>
      <c r="B258" s="27">
        <v>0</v>
      </c>
      <c r="C258" s="27">
        <v>0</v>
      </c>
    </row>
    <row r="259" spans="1:3" x14ac:dyDescent="0.55000000000000004">
      <c r="A259" s="27">
        <v>44384</v>
      </c>
      <c r="B259" s="27">
        <v>762545</v>
      </c>
      <c r="C259" s="27">
        <v>613514</v>
      </c>
    </row>
    <row r="260" spans="1:3" x14ac:dyDescent="0.55000000000000004">
      <c r="A260" s="27">
        <v>44384</v>
      </c>
      <c r="B260" s="27">
        <v>0</v>
      </c>
      <c r="C260" s="27">
        <v>0</v>
      </c>
    </row>
    <row r="261" spans="1:3" x14ac:dyDescent="0.55000000000000004">
      <c r="A261" s="27">
        <v>44384</v>
      </c>
      <c r="B261" s="27">
        <v>0</v>
      </c>
      <c r="C261" s="27">
        <v>0</v>
      </c>
    </row>
    <row r="262" spans="1:3" x14ac:dyDescent="0.55000000000000004">
      <c r="A262" s="27">
        <v>44385</v>
      </c>
      <c r="B262" s="27">
        <v>740613</v>
      </c>
      <c r="C262" s="27">
        <v>610459</v>
      </c>
    </row>
    <row r="263" spans="1:3" x14ac:dyDescent="0.55000000000000004">
      <c r="A263" s="27">
        <v>44385</v>
      </c>
      <c r="B263" s="27">
        <v>0</v>
      </c>
      <c r="C263" s="27">
        <v>0</v>
      </c>
    </row>
    <row r="264" spans="1:3" x14ac:dyDescent="0.55000000000000004">
      <c r="A264" s="27">
        <v>44385</v>
      </c>
      <c r="B264" s="27">
        <v>0</v>
      </c>
      <c r="C264" s="27">
        <v>0</v>
      </c>
    </row>
    <row r="265" spans="1:3" x14ac:dyDescent="0.55000000000000004">
      <c r="A265" s="27">
        <v>44386</v>
      </c>
      <c r="B265" s="27">
        <v>721349</v>
      </c>
      <c r="C265" s="27">
        <v>600492</v>
      </c>
    </row>
    <row r="266" spans="1:3" x14ac:dyDescent="0.55000000000000004">
      <c r="A266" s="27">
        <v>44386</v>
      </c>
      <c r="B266" s="27">
        <v>0</v>
      </c>
      <c r="C266" s="27">
        <v>0</v>
      </c>
    </row>
    <row r="267" spans="1:3" x14ac:dyDescent="0.55000000000000004">
      <c r="A267" s="27">
        <v>44386</v>
      </c>
      <c r="B267" s="27">
        <v>0</v>
      </c>
      <c r="C267" s="27">
        <v>0</v>
      </c>
    </row>
    <row r="268" spans="1:3" x14ac:dyDescent="0.55000000000000004">
      <c r="A268" s="27">
        <v>44387</v>
      </c>
      <c r="B268" s="27">
        <v>755214</v>
      </c>
      <c r="C268" s="27">
        <v>596933</v>
      </c>
    </row>
    <row r="269" spans="1:3" x14ac:dyDescent="0.55000000000000004">
      <c r="A269" s="27">
        <v>44387</v>
      </c>
      <c r="B269" s="27">
        <v>0</v>
      </c>
      <c r="C269" s="27">
        <v>0</v>
      </c>
    </row>
    <row r="270" spans="1:3" x14ac:dyDescent="0.55000000000000004">
      <c r="A270" s="27">
        <v>44387</v>
      </c>
      <c r="B270" s="27">
        <v>0</v>
      </c>
      <c r="C270" s="27">
        <v>0</v>
      </c>
    </row>
    <row r="271" spans="1:3" x14ac:dyDescent="0.55000000000000004">
      <c r="A271" s="27">
        <v>44388</v>
      </c>
      <c r="B271" s="27">
        <v>575817</v>
      </c>
      <c r="C271" s="27">
        <v>610730</v>
      </c>
    </row>
    <row r="272" spans="1:3" x14ac:dyDescent="0.55000000000000004">
      <c r="A272" s="27">
        <v>44388</v>
      </c>
      <c r="B272" s="27">
        <v>0</v>
      </c>
      <c r="C272" s="27">
        <v>0</v>
      </c>
    </row>
    <row r="273" spans="1:3" x14ac:dyDescent="0.55000000000000004">
      <c r="A273" s="27">
        <v>44388</v>
      </c>
      <c r="B273" s="27">
        <v>0</v>
      </c>
      <c r="C273" s="27">
        <v>0</v>
      </c>
    </row>
    <row r="274" spans="1:3" x14ac:dyDescent="0.55000000000000004">
      <c r="A274" s="27">
        <v>44389</v>
      </c>
      <c r="B274" s="27">
        <v>618728</v>
      </c>
      <c r="C274" s="27">
        <v>632420</v>
      </c>
    </row>
    <row r="275" spans="1:3" x14ac:dyDescent="0.55000000000000004">
      <c r="A275" s="27">
        <v>44389</v>
      </c>
      <c r="B275" s="27">
        <v>0</v>
      </c>
      <c r="C275" s="27">
        <v>0</v>
      </c>
    </row>
    <row r="276" spans="1:3" x14ac:dyDescent="0.55000000000000004">
      <c r="A276" s="27">
        <v>44389</v>
      </c>
      <c r="B276" s="27">
        <v>0</v>
      </c>
      <c r="C276" s="27">
        <v>0</v>
      </c>
    </row>
    <row r="277" spans="1:3" x14ac:dyDescent="0.55000000000000004">
      <c r="A277" s="27">
        <v>44390</v>
      </c>
      <c r="B277" s="27">
        <v>617968</v>
      </c>
      <c r="C277" s="27">
        <v>608107</v>
      </c>
    </row>
    <row r="278" spans="1:3" x14ac:dyDescent="0.55000000000000004">
      <c r="A278" s="27">
        <v>44390</v>
      </c>
      <c r="B278" s="27">
        <v>0</v>
      </c>
      <c r="C278" s="27">
        <v>0</v>
      </c>
    </row>
    <row r="279" spans="1:3" x14ac:dyDescent="0.55000000000000004">
      <c r="A279" s="27">
        <v>44390</v>
      </c>
      <c r="B279" s="27">
        <v>0</v>
      </c>
      <c r="C279" s="27">
        <v>0</v>
      </c>
    </row>
    <row r="280" spans="1:3" x14ac:dyDescent="0.55000000000000004">
      <c r="A280" s="27">
        <v>44391</v>
      </c>
      <c r="B280" s="27">
        <v>599827</v>
      </c>
      <c r="C280" s="27">
        <v>610461</v>
      </c>
    </row>
    <row r="281" spans="1:3" x14ac:dyDescent="0.55000000000000004">
      <c r="A281" s="27">
        <v>44391</v>
      </c>
      <c r="B281" s="27">
        <v>0</v>
      </c>
      <c r="C281" s="27">
        <v>0</v>
      </c>
    </row>
    <row r="282" spans="1:3" x14ac:dyDescent="0.55000000000000004">
      <c r="A282" s="27">
        <v>44391</v>
      </c>
      <c r="B282" s="27">
        <v>0</v>
      </c>
      <c r="C282" s="27">
        <v>0</v>
      </c>
    </row>
    <row r="283" spans="1:3" x14ac:dyDescent="0.55000000000000004">
      <c r="A283" s="27">
        <v>44392</v>
      </c>
      <c r="B283" s="27">
        <v>580573</v>
      </c>
      <c r="C283" s="27">
        <v>581202</v>
      </c>
    </row>
    <row r="284" spans="1:3" x14ac:dyDescent="0.55000000000000004">
      <c r="A284" s="27">
        <v>44392</v>
      </c>
      <c r="B284" s="27">
        <v>0</v>
      </c>
      <c r="C284" s="27">
        <v>0</v>
      </c>
    </row>
    <row r="285" spans="1:3" x14ac:dyDescent="0.55000000000000004">
      <c r="A285" s="27">
        <v>44392</v>
      </c>
      <c r="B285" s="27">
        <v>0</v>
      </c>
      <c r="C285" s="27">
        <v>0</v>
      </c>
    </row>
    <row r="286" spans="1:3" x14ac:dyDescent="0.55000000000000004">
      <c r="A286" s="27">
        <v>44393</v>
      </c>
      <c r="B286" s="27">
        <v>570164</v>
      </c>
      <c r="C286" s="27">
        <v>544132</v>
      </c>
    </row>
    <row r="287" spans="1:3" x14ac:dyDescent="0.55000000000000004">
      <c r="A287" s="27">
        <v>44393</v>
      </c>
      <c r="B287" s="27">
        <v>0</v>
      </c>
      <c r="C287" s="27">
        <v>0</v>
      </c>
    </row>
    <row r="288" spans="1:3" x14ac:dyDescent="0.55000000000000004">
      <c r="A288" s="27">
        <v>44393</v>
      </c>
      <c r="B288" s="27">
        <v>0</v>
      </c>
      <c r="C288" s="27">
        <v>0</v>
      </c>
    </row>
    <row r="289" spans="1:3" x14ac:dyDescent="0.55000000000000004">
      <c r="A289" s="27">
        <v>44394</v>
      </c>
      <c r="B289" s="27">
        <v>571076</v>
      </c>
      <c r="C289" s="27">
        <v>563934</v>
      </c>
    </row>
    <row r="290" spans="1:3" x14ac:dyDescent="0.55000000000000004">
      <c r="A290" s="27">
        <v>44394</v>
      </c>
      <c r="B290" s="27">
        <v>0</v>
      </c>
      <c r="C290" s="27">
        <v>0</v>
      </c>
    </row>
    <row r="291" spans="1:3" x14ac:dyDescent="0.55000000000000004">
      <c r="A291" s="27">
        <v>44394</v>
      </c>
      <c r="B291" s="27">
        <v>0</v>
      </c>
      <c r="C291" s="27">
        <v>0</v>
      </c>
    </row>
    <row r="292" spans="1:3" x14ac:dyDescent="0.55000000000000004">
      <c r="A292" s="27">
        <v>44395</v>
      </c>
      <c r="B292" s="27">
        <v>437299</v>
      </c>
      <c r="C292" s="27">
        <v>582530</v>
      </c>
    </row>
    <row r="293" spans="1:3" x14ac:dyDescent="0.55000000000000004">
      <c r="A293" s="27">
        <v>44395</v>
      </c>
      <c r="B293" s="27">
        <v>0</v>
      </c>
      <c r="C293" s="27">
        <v>0</v>
      </c>
    </row>
    <row r="294" spans="1:3" x14ac:dyDescent="0.55000000000000004">
      <c r="A294" s="27">
        <v>44395</v>
      </c>
      <c r="B294" s="27">
        <v>0</v>
      </c>
      <c r="C294" s="27">
        <v>0</v>
      </c>
    </row>
    <row r="295" spans="1:3" x14ac:dyDescent="0.55000000000000004">
      <c r="A295" s="27">
        <v>44396</v>
      </c>
      <c r="B295" s="27">
        <v>337333</v>
      </c>
      <c r="C295" s="27">
        <v>562028</v>
      </c>
    </row>
    <row r="296" spans="1:3" x14ac:dyDescent="0.55000000000000004">
      <c r="A296" s="27">
        <v>44396</v>
      </c>
      <c r="B296" s="27">
        <v>0</v>
      </c>
      <c r="C296" s="27">
        <v>0</v>
      </c>
    </row>
    <row r="297" spans="1:3" x14ac:dyDescent="0.55000000000000004">
      <c r="A297" s="27">
        <v>44396</v>
      </c>
      <c r="B297" s="27">
        <v>0</v>
      </c>
      <c r="C297" s="27">
        <v>0</v>
      </c>
    </row>
    <row r="298" spans="1:3" x14ac:dyDescent="0.55000000000000004">
      <c r="A298" s="27">
        <v>44397</v>
      </c>
      <c r="B298" s="27">
        <v>374534</v>
      </c>
      <c r="C298" s="27">
        <v>412836</v>
      </c>
    </row>
    <row r="299" spans="1:3" x14ac:dyDescent="0.55000000000000004">
      <c r="A299" s="27">
        <v>44397</v>
      </c>
      <c r="B299" s="27">
        <v>0</v>
      </c>
      <c r="C299" s="27">
        <v>0</v>
      </c>
    </row>
    <row r="300" spans="1:3" x14ac:dyDescent="0.55000000000000004">
      <c r="A300" s="27">
        <v>44397</v>
      </c>
      <c r="B300" s="27">
        <v>0</v>
      </c>
      <c r="C300" s="27">
        <v>0</v>
      </c>
    </row>
  </sheetData>
  <sortState xmlns:xlrd2="http://schemas.microsoft.com/office/spreadsheetml/2017/richdata2" ref="A1:C300">
    <sortCondition ref="A1:A300"/>
  </sortState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3"/>
      <c r="C1" s="124"/>
      <c r="D1" s="124"/>
      <c r="E1" s="124"/>
      <c r="F1" s="124"/>
      <c r="G1" s="124"/>
      <c r="H1" s="124"/>
      <c r="I1" s="124"/>
    </row>
    <row r="2" spans="1:9" ht="28.5" customHeight="1" x14ac:dyDescent="0.55000000000000004">
      <c r="B2" s="125" t="s">
        <v>228</v>
      </c>
      <c r="C2" s="124"/>
      <c r="D2" s="124"/>
      <c r="E2" s="124"/>
      <c r="F2" s="124"/>
      <c r="G2" s="124"/>
      <c r="H2" s="124"/>
      <c r="I2" s="124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6" t="s">
        <v>180</v>
      </c>
      <c r="C4" s="128" t="s">
        <v>381</v>
      </c>
      <c r="D4" s="130" t="s">
        <v>382</v>
      </c>
      <c r="E4" s="132" t="s">
        <v>383</v>
      </c>
      <c r="F4" s="133"/>
      <c r="G4" s="134" t="s">
        <v>384</v>
      </c>
      <c r="H4" s="134" t="s">
        <v>385</v>
      </c>
      <c r="I4" s="19"/>
    </row>
    <row r="5" spans="1:9" ht="13.25" customHeight="1" x14ac:dyDescent="0.55000000000000004">
      <c r="B5" s="127"/>
      <c r="C5" s="129"/>
      <c r="D5" s="131"/>
      <c r="E5" s="108" t="s">
        <v>386</v>
      </c>
      <c r="F5" s="109" t="s">
        <v>387</v>
      </c>
      <c r="G5" s="135"/>
      <c r="H5" s="135"/>
      <c r="I5" s="19"/>
    </row>
    <row r="6" spans="1:9" ht="12" customHeight="1" x14ac:dyDescent="0.55000000000000004">
      <c r="A6" s="15" t="s">
        <v>181</v>
      </c>
      <c r="B6" s="20" t="s">
        <v>229</v>
      </c>
      <c r="C6" s="110">
        <v>42678</v>
      </c>
      <c r="D6" s="110">
        <v>827936</v>
      </c>
      <c r="E6" s="111">
        <v>872</v>
      </c>
      <c r="F6" s="111">
        <v>8</v>
      </c>
      <c r="G6" s="110">
        <v>40353</v>
      </c>
      <c r="H6" s="110">
        <v>1418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10">
        <v>2602</v>
      </c>
      <c r="D7" s="110">
        <v>54292</v>
      </c>
      <c r="E7" s="111">
        <v>60</v>
      </c>
      <c r="F7" s="111">
        <v>0</v>
      </c>
      <c r="G7" s="110">
        <v>2511</v>
      </c>
      <c r="H7" s="111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10">
        <v>1874</v>
      </c>
      <c r="D8" s="110">
        <v>91524</v>
      </c>
      <c r="E8" s="111">
        <v>83</v>
      </c>
      <c r="F8" s="111">
        <v>0</v>
      </c>
      <c r="G8" s="110">
        <v>1744</v>
      </c>
      <c r="H8" s="111">
        <v>47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10">
        <v>9608</v>
      </c>
      <c r="D9" s="110">
        <v>167671</v>
      </c>
      <c r="E9" s="111">
        <v>265</v>
      </c>
      <c r="F9" s="111">
        <v>4</v>
      </c>
      <c r="G9" s="110">
        <v>9237</v>
      </c>
      <c r="H9" s="111">
        <v>91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11">
        <v>984</v>
      </c>
      <c r="D10" s="110">
        <v>16817</v>
      </c>
      <c r="E10" s="111">
        <v>47</v>
      </c>
      <c r="F10" s="111">
        <v>1</v>
      </c>
      <c r="G10" s="111">
        <v>917</v>
      </c>
      <c r="H10" s="111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10">
        <v>2087</v>
      </c>
      <c r="D11" s="110">
        <v>69944</v>
      </c>
      <c r="E11" s="111">
        <v>32</v>
      </c>
      <c r="F11" s="111">
        <v>0</v>
      </c>
      <c r="G11" s="110">
        <v>2008</v>
      </c>
      <c r="H11" s="111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10">
        <v>5229</v>
      </c>
      <c r="D12" s="110">
        <v>300581</v>
      </c>
      <c r="E12" s="111">
        <v>157</v>
      </c>
      <c r="F12" s="111">
        <v>4</v>
      </c>
      <c r="G12" s="110">
        <v>4910</v>
      </c>
      <c r="H12" s="111">
        <v>162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10">
        <v>11278</v>
      </c>
      <c r="D13" s="110">
        <v>34393</v>
      </c>
      <c r="E13" s="111">
        <v>425</v>
      </c>
      <c r="F13" s="111">
        <v>3</v>
      </c>
      <c r="G13" s="110">
        <v>10687</v>
      </c>
      <c r="H13" s="111">
        <v>166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10">
        <v>7482</v>
      </c>
      <c r="D14" s="110">
        <v>319294</v>
      </c>
      <c r="E14" s="111">
        <v>239</v>
      </c>
      <c r="F14" s="111">
        <v>8</v>
      </c>
      <c r="G14" s="110">
        <v>7159</v>
      </c>
      <c r="H14" s="111">
        <v>84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10">
        <v>8200</v>
      </c>
      <c r="D15" s="110">
        <v>207093</v>
      </c>
      <c r="E15" s="111">
        <v>102</v>
      </c>
      <c r="F15" s="111">
        <v>0</v>
      </c>
      <c r="G15" s="110">
        <v>7943</v>
      </c>
      <c r="H15" s="111">
        <v>155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10">
        <v>50576</v>
      </c>
      <c r="D16" s="110">
        <v>1040080</v>
      </c>
      <c r="E16" s="110">
        <v>3098</v>
      </c>
      <c r="F16" s="111">
        <v>27</v>
      </c>
      <c r="G16" s="110">
        <v>46633</v>
      </c>
      <c r="H16" s="111">
        <v>845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10">
        <v>44309</v>
      </c>
      <c r="D17" s="110">
        <v>747125</v>
      </c>
      <c r="E17" s="110">
        <v>2062</v>
      </c>
      <c r="F17" s="111">
        <v>18</v>
      </c>
      <c r="G17" s="110">
        <v>41519</v>
      </c>
      <c r="H17" s="111">
        <v>728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10">
        <v>193062</v>
      </c>
      <c r="D18" s="110">
        <v>2706494</v>
      </c>
      <c r="E18" s="110">
        <v>10396</v>
      </c>
      <c r="F18" s="111">
        <v>64</v>
      </c>
      <c r="G18" s="110">
        <v>180390</v>
      </c>
      <c r="H18" s="110">
        <v>2276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10">
        <v>74480</v>
      </c>
      <c r="D19" s="110">
        <v>1119795</v>
      </c>
      <c r="E19" s="110">
        <v>3607</v>
      </c>
      <c r="F19" s="111">
        <v>45</v>
      </c>
      <c r="G19" s="110">
        <v>69896</v>
      </c>
      <c r="H19" s="111">
        <v>977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10">
        <v>3645</v>
      </c>
      <c r="D20" s="110">
        <v>185854</v>
      </c>
      <c r="E20" s="111">
        <v>157</v>
      </c>
      <c r="F20" s="111">
        <v>1</v>
      </c>
      <c r="G20" s="110">
        <v>3434</v>
      </c>
      <c r="H20" s="111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10">
        <v>2111</v>
      </c>
      <c r="D21" s="110">
        <v>78919</v>
      </c>
      <c r="E21" s="111">
        <v>56</v>
      </c>
      <c r="F21" s="111">
        <v>1</v>
      </c>
      <c r="G21" s="110">
        <v>2017</v>
      </c>
      <c r="H21" s="111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10">
        <v>4326</v>
      </c>
      <c r="D22" s="110">
        <v>131147</v>
      </c>
      <c r="E22" s="111">
        <v>280</v>
      </c>
      <c r="F22" s="111">
        <v>1</v>
      </c>
      <c r="G22" s="110">
        <v>3922</v>
      </c>
      <c r="H22" s="111">
        <v>116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10">
        <v>1426</v>
      </c>
      <c r="D23" s="110">
        <v>75304</v>
      </c>
      <c r="E23" s="111">
        <v>46</v>
      </c>
      <c r="F23" s="111">
        <v>0</v>
      </c>
      <c r="G23" s="110">
        <v>1344</v>
      </c>
      <c r="H23" s="111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10">
        <v>2197</v>
      </c>
      <c r="D24" s="110">
        <v>65656</v>
      </c>
      <c r="E24" s="111">
        <v>37</v>
      </c>
      <c r="F24" s="111">
        <v>0</v>
      </c>
      <c r="G24" s="110">
        <v>2139</v>
      </c>
      <c r="H24" s="111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10">
        <v>5106</v>
      </c>
      <c r="D25" s="110">
        <v>219477</v>
      </c>
      <c r="E25" s="111">
        <v>37</v>
      </c>
      <c r="F25" s="111">
        <v>0</v>
      </c>
      <c r="G25" s="110">
        <v>5049</v>
      </c>
      <c r="H25" s="111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10">
        <v>9593</v>
      </c>
      <c r="D26" s="110">
        <v>286907</v>
      </c>
      <c r="E26" s="111">
        <v>93</v>
      </c>
      <c r="F26" s="111">
        <v>3</v>
      </c>
      <c r="G26" s="110">
        <v>9313</v>
      </c>
      <c r="H26" s="111">
        <v>187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10">
        <v>9943</v>
      </c>
      <c r="D27" s="110">
        <v>437255</v>
      </c>
      <c r="E27" s="111">
        <v>382</v>
      </c>
      <c r="F27" s="111">
        <v>3</v>
      </c>
      <c r="G27" s="110">
        <v>9407</v>
      </c>
      <c r="H27" s="111">
        <v>154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10">
        <v>52242</v>
      </c>
      <c r="D28" s="110">
        <v>891300</v>
      </c>
      <c r="E28" s="111">
        <v>773</v>
      </c>
      <c r="F28" s="111">
        <v>10</v>
      </c>
      <c r="G28" s="110">
        <v>50471</v>
      </c>
      <c r="H28" s="111">
        <v>998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10">
        <v>5513</v>
      </c>
      <c r="D29" s="110">
        <v>152748</v>
      </c>
      <c r="E29" s="111">
        <v>160</v>
      </c>
      <c r="F29" s="111">
        <v>3</v>
      </c>
      <c r="G29" s="110">
        <v>5379</v>
      </c>
      <c r="H29" s="111">
        <v>113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10">
        <v>5722</v>
      </c>
      <c r="D30" s="110">
        <v>164433</v>
      </c>
      <c r="E30" s="111">
        <v>103</v>
      </c>
      <c r="F30" s="111">
        <v>2</v>
      </c>
      <c r="G30" s="110">
        <v>5528</v>
      </c>
      <c r="H30" s="111">
        <v>91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10">
        <v>17217</v>
      </c>
      <c r="D31" s="110">
        <v>300767</v>
      </c>
      <c r="E31" s="111">
        <v>305</v>
      </c>
      <c r="F31" s="111">
        <v>6</v>
      </c>
      <c r="G31" s="110">
        <v>16583</v>
      </c>
      <c r="H31" s="111">
        <v>249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10">
        <v>107774</v>
      </c>
      <c r="D32" s="110">
        <v>2348342</v>
      </c>
      <c r="E32" s="110">
        <v>2859</v>
      </c>
      <c r="F32" s="111">
        <v>109</v>
      </c>
      <c r="G32" s="110">
        <v>101353</v>
      </c>
      <c r="H32" s="110">
        <v>2715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10">
        <v>41986</v>
      </c>
      <c r="D33" s="110">
        <v>538511</v>
      </c>
      <c r="E33" s="111">
        <v>692</v>
      </c>
      <c r="F33" s="111">
        <v>13</v>
      </c>
      <c r="G33" s="110">
        <v>39979</v>
      </c>
      <c r="H33" s="110">
        <v>1315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10">
        <v>8678</v>
      </c>
      <c r="D34" s="110">
        <v>181075</v>
      </c>
      <c r="E34" s="111">
        <v>206</v>
      </c>
      <c r="F34" s="111">
        <v>3</v>
      </c>
      <c r="G34" s="110">
        <v>8340</v>
      </c>
      <c r="H34" s="111">
        <v>132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10">
        <v>2759</v>
      </c>
      <c r="D35" s="110">
        <v>43238</v>
      </c>
      <c r="E35" s="111">
        <v>44</v>
      </c>
      <c r="F35" s="111">
        <v>0</v>
      </c>
      <c r="G35" s="110">
        <v>2606</v>
      </c>
      <c r="H35" s="111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11">
        <v>615</v>
      </c>
      <c r="D36" s="110">
        <v>92339</v>
      </c>
      <c r="E36" s="111">
        <v>105</v>
      </c>
      <c r="F36" s="111">
        <v>1</v>
      </c>
      <c r="G36" s="111">
        <v>478</v>
      </c>
      <c r="H36" s="111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11">
        <v>625</v>
      </c>
      <c r="D37" s="110">
        <v>32936</v>
      </c>
      <c r="E37" s="111">
        <v>49</v>
      </c>
      <c r="F37" s="111">
        <v>0</v>
      </c>
      <c r="G37" s="111">
        <v>574</v>
      </c>
      <c r="H37" s="111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10">
        <v>7749</v>
      </c>
      <c r="D38" s="110">
        <v>174589</v>
      </c>
      <c r="E38" s="111">
        <v>39</v>
      </c>
      <c r="F38" s="111">
        <v>1</v>
      </c>
      <c r="G38" s="110">
        <v>7472</v>
      </c>
      <c r="H38" s="111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10">
        <v>11701</v>
      </c>
      <c r="D39" s="110">
        <v>576388</v>
      </c>
      <c r="E39" s="111">
        <v>98</v>
      </c>
      <c r="F39" s="111">
        <v>4</v>
      </c>
      <c r="G39" s="110">
        <v>11409</v>
      </c>
      <c r="H39" s="111">
        <v>178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10">
        <v>3200</v>
      </c>
      <c r="D40" s="110">
        <v>128696</v>
      </c>
      <c r="E40" s="111">
        <v>38</v>
      </c>
      <c r="F40" s="111">
        <v>1</v>
      </c>
      <c r="G40" s="110">
        <v>3082</v>
      </c>
      <c r="H40" s="111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10">
        <v>1716</v>
      </c>
      <c r="D41" s="110">
        <v>69304</v>
      </c>
      <c r="E41" s="111">
        <v>48</v>
      </c>
      <c r="F41" s="111">
        <v>0</v>
      </c>
      <c r="G41" s="110">
        <v>1605</v>
      </c>
      <c r="H41" s="111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10">
        <v>2144</v>
      </c>
      <c r="D42" s="110">
        <v>91352</v>
      </c>
      <c r="E42" s="111">
        <v>28</v>
      </c>
      <c r="F42" s="111">
        <v>0</v>
      </c>
      <c r="G42" s="110">
        <v>2090</v>
      </c>
      <c r="H42" s="111">
        <v>31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10">
        <v>2808</v>
      </c>
      <c r="D43" s="110">
        <v>100903</v>
      </c>
      <c r="E43" s="111">
        <v>51</v>
      </c>
      <c r="F43" s="111">
        <v>2</v>
      </c>
      <c r="G43" s="110">
        <v>2682</v>
      </c>
      <c r="H43" s="111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10">
        <v>1973</v>
      </c>
      <c r="D44" s="110">
        <v>60540</v>
      </c>
      <c r="E44" s="111">
        <v>71</v>
      </c>
      <c r="F44" s="111">
        <v>1</v>
      </c>
      <c r="G44" s="110">
        <v>1873</v>
      </c>
      <c r="H44" s="111">
        <v>29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10">
        <v>36658</v>
      </c>
      <c r="D45" s="110">
        <v>885726</v>
      </c>
      <c r="E45" s="111">
        <v>649</v>
      </c>
      <c r="F45" s="111">
        <v>8</v>
      </c>
      <c r="G45" s="110">
        <v>35345</v>
      </c>
      <c r="H45" s="111">
        <v>528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10">
        <v>2621</v>
      </c>
      <c r="D46" s="110">
        <v>61130</v>
      </c>
      <c r="E46" s="111">
        <v>43</v>
      </c>
      <c r="F46" s="111">
        <v>0</v>
      </c>
      <c r="G46" s="110">
        <v>2583</v>
      </c>
      <c r="H46" s="111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10">
        <v>3299</v>
      </c>
      <c r="D47" s="110">
        <v>132577</v>
      </c>
      <c r="E47" s="111">
        <v>77</v>
      </c>
      <c r="F47" s="111">
        <v>0</v>
      </c>
      <c r="G47" s="110">
        <v>3155</v>
      </c>
      <c r="H47" s="111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10">
        <v>6549</v>
      </c>
      <c r="D48" s="110">
        <v>82983</v>
      </c>
      <c r="E48" s="111">
        <v>48</v>
      </c>
      <c r="F48" s="111">
        <v>0</v>
      </c>
      <c r="G48" s="110">
        <v>6380</v>
      </c>
      <c r="H48" s="111">
        <v>121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10">
        <v>3543</v>
      </c>
      <c r="D49" s="110">
        <v>180339</v>
      </c>
      <c r="E49" s="111">
        <v>41</v>
      </c>
      <c r="F49" s="111">
        <v>0</v>
      </c>
      <c r="G49" s="110">
        <v>3438</v>
      </c>
      <c r="H49" s="111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10">
        <v>3139</v>
      </c>
      <c r="D50" s="110">
        <v>45086</v>
      </c>
      <c r="E50" s="111">
        <v>28</v>
      </c>
      <c r="F50" s="111">
        <v>0</v>
      </c>
      <c r="G50" s="110">
        <v>3073</v>
      </c>
      <c r="H50" s="111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10">
        <v>3789</v>
      </c>
      <c r="D51" s="110">
        <v>115510</v>
      </c>
      <c r="E51" s="111">
        <v>51</v>
      </c>
      <c r="F51" s="111">
        <v>0</v>
      </c>
      <c r="G51" s="110">
        <v>3733</v>
      </c>
      <c r="H51" s="111">
        <v>39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10">
        <v>22170</v>
      </c>
      <c r="D52" s="110">
        <v>271697</v>
      </c>
      <c r="E52" s="111">
        <v>834</v>
      </c>
      <c r="F52" s="111">
        <v>37</v>
      </c>
      <c r="G52" s="110">
        <v>21088</v>
      </c>
      <c r="H52" s="111">
        <v>224</v>
      </c>
      <c r="I52" s="25"/>
    </row>
    <row r="53" spans="1:9" ht="12" customHeight="1" x14ac:dyDescent="0.55000000000000004">
      <c r="B53" s="22" t="s">
        <v>276</v>
      </c>
      <c r="C53" s="111">
        <v>149</v>
      </c>
      <c r="D53" s="112" t="s">
        <v>388</v>
      </c>
      <c r="E53" s="111">
        <v>0</v>
      </c>
      <c r="F53" s="112" t="s">
        <v>388</v>
      </c>
      <c r="G53" s="111">
        <v>149</v>
      </c>
      <c r="H53" s="112" t="s">
        <v>388</v>
      </c>
      <c r="I53" s="25"/>
    </row>
    <row r="54" spans="1:9" ht="12" customHeight="1" x14ac:dyDescent="0.55000000000000004">
      <c r="B54" s="21" t="s">
        <v>164</v>
      </c>
      <c r="C54" s="110">
        <v>849135</v>
      </c>
      <c r="D54" s="110">
        <v>16906067</v>
      </c>
      <c r="E54" s="110">
        <v>29973</v>
      </c>
      <c r="F54" s="111">
        <v>392</v>
      </c>
      <c r="G54" s="110">
        <v>802980</v>
      </c>
      <c r="H54" s="110">
        <v>15092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109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3" width="13.83203125" style="76" customWidth="1"/>
    <col min="4" max="11" width="15.58203125" style="76" customWidth="1"/>
    <col min="12" max="16384" width="8.6640625" style="76"/>
  </cols>
  <sheetData>
    <row r="1" spans="1:11" x14ac:dyDescent="0.55000000000000004">
      <c r="A1" s="95" t="s">
        <v>326</v>
      </c>
      <c r="B1" s="95"/>
      <c r="C1" s="95"/>
      <c r="D1" s="95"/>
      <c r="E1" s="95"/>
      <c r="F1" s="95"/>
      <c r="G1" s="95"/>
      <c r="H1" s="95"/>
      <c r="I1" s="95"/>
      <c r="J1" s="95"/>
      <c r="K1" s="95"/>
    </row>
    <row r="2" spans="1:11" x14ac:dyDescent="0.55000000000000004">
      <c r="A2" s="95"/>
      <c r="B2" s="95"/>
      <c r="C2" s="95"/>
      <c r="D2" s="95"/>
      <c r="E2" s="95"/>
      <c r="F2" s="95"/>
      <c r="G2" s="95"/>
      <c r="H2" s="95"/>
      <c r="I2" s="95"/>
      <c r="J2" s="95"/>
      <c r="K2" s="96" t="str">
        <f>"（" &amp; TEXT(MAX(A3:A106)+1,"m月d日") &amp; "公表時点）"</f>
        <v>（7月21日公表時点）</v>
      </c>
    </row>
    <row r="3" spans="1:11" x14ac:dyDescent="0.55000000000000004">
      <c r="A3" s="139" t="s">
        <v>327</v>
      </c>
      <c r="B3" s="139" t="s">
        <v>297</v>
      </c>
      <c r="C3" s="139" t="s">
        <v>298</v>
      </c>
      <c r="D3" s="138" t="s">
        <v>328</v>
      </c>
      <c r="E3" s="138"/>
      <c r="F3" s="138"/>
      <c r="G3" s="138"/>
      <c r="H3" s="138" t="s">
        <v>329</v>
      </c>
      <c r="I3" s="138"/>
      <c r="J3" s="138"/>
      <c r="K3" s="138"/>
    </row>
    <row r="4" spans="1:11" x14ac:dyDescent="0.55000000000000004">
      <c r="A4" s="139"/>
      <c r="B4" s="139"/>
      <c r="C4" s="139"/>
      <c r="D4" s="137" t="s">
        <v>299</v>
      </c>
      <c r="E4" s="137"/>
      <c r="F4" s="137" t="s">
        <v>300</v>
      </c>
      <c r="G4" s="137"/>
      <c r="H4" s="137" t="s">
        <v>299</v>
      </c>
      <c r="I4" s="137"/>
      <c r="J4" s="137" t="s">
        <v>300</v>
      </c>
      <c r="K4" s="137"/>
    </row>
    <row r="5" spans="1:11" x14ac:dyDescent="0.55000000000000004">
      <c r="A5" s="139"/>
      <c r="B5" s="139"/>
      <c r="C5" s="139"/>
      <c r="D5" s="97" t="s">
        <v>301</v>
      </c>
      <c r="E5" s="97" t="s">
        <v>302</v>
      </c>
      <c r="F5" s="97" t="s">
        <v>301</v>
      </c>
      <c r="G5" s="97" t="s">
        <v>302</v>
      </c>
      <c r="H5" s="97" t="s">
        <v>301</v>
      </c>
      <c r="I5" s="97" t="s">
        <v>302</v>
      </c>
      <c r="J5" s="97" t="s">
        <v>301</v>
      </c>
      <c r="K5" s="97" t="s">
        <v>302</v>
      </c>
    </row>
    <row r="6" spans="1:11" x14ac:dyDescent="0.55000000000000004">
      <c r="A6" s="136" t="s">
        <v>287</v>
      </c>
      <c r="B6" s="137"/>
      <c r="C6" s="67">
        <f t="shared" ref="C6:C37" ca="1" si="0">SUM(D6:G6)</f>
        <v>61936712</v>
      </c>
      <c r="D6" s="67">
        <f ca="1">SUM(OFFSET(D$6,1,0,MAX($A$6:$A106)-DATE(2021,4,12)+1,1))</f>
        <v>35971812</v>
      </c>
      <c r="E6" s="67">
        <f ca="1">SUM(OFFSET(E$6,1,0,MAX($A$6:$A106)-DATE(2021,4,12)+1,1))</f>
        <v>2161630</v>
      </c>
      <c r="F6" s="67">
        <f ca="1">SUM(OFFSET(F$6,1,0,MAX($A$6:$A106)-DATE(2021,4,12)+1,1))</f>
        <v>23141988</v>
      </c>
      <c r="G6" s="67">
        <f ca="1">SUM(OFFSET(G$6,1,0,MAX($A$6:$A106)-DATE(2021,4,12)+1,1))</f>
        <v>661282</v>
      </c>
      <c r="H6" s="67">
        <f ca="1">SUM(OFFSET(H$6,1,0,MAX($A$6:$A106)-DATE(2021,4,12)+1,1))</f>
        <v>28713719</v>
      </c>
      <c r="I6" s="67">
        <f ca="1">SUM(OFFSET(I$6,1,0,MAX($A$6:$A106)-DATE(2021,4,12)+1,1))</f>
        <v>790517</v>
      </c>
      <c r="J6" s="67">
        <f ca="1">SUM(OFFSET(J$6,1,0,MAX($A$6:$A106)-DATE(2021,4,12)+1,1))</f>
        <v>21450531</v>
      </c>
      <c r="K6" s="67">
        <f ca="1">SUM(OFFSET(K$6,1,0,MAX($A$6:$A106)-DATE(2021,4,12)+1,1))</f>
        <v>575756</v>
      </c>
    </row>
    <row r="7" spans="1:11" x14ac:dyDescent="0.55000000000000004">
      <c r="A7" s="104">
        <v>44397</v>
      </c>
      <c r="B7" s="105" t="str">
        <f t="shared" ref="B7:B27" si="1">"(" &amp; TEXT(A7,"aaa") &amp; ")"</f>
        <v>(火)</v>
      </c>
      <c r="C7" s="67">
        <f t="shared" ref="C7:C15" si="2">SUM(D7:G7)</f>
        <v>713799</v>
      </c>
      <c r="D7" s="67">
        <v>295345</v>
      </c>
      <c r="E7" s="67">
        <v>38658</v>
      </c>
      <c r="F7" s="67">
        <v>347423</v>
      </c>
      <c r="G7" s="67">
        <v>32373</v>
      </c>
      <c r="H7" s="67">
        <v>88009</v>
      </c>
      <c r="I7" s="67">
        <v>739</v>
      </c>
      <c r="J7" s="67">
        <v>288289</v>
      </c>
      <c r="K7" s="67">
        <v>18453</v>
      </c>
    </row>
    <row r="8" spans="1:11" x14ac:dyDescent="0.55000000000000004">
      <c r="A8" s="104">
        <v>44396</v>
      </c>
      <c r="B8" s="106" t="str">
        <f t="shared" si="1"/>
        <v>(月)</v>
      </c>
      <c r="C8" s="67">
        <f t="shared" si="2"/>
        <v>787193</v>
      </c>
      <c r="D8" s="67">
        <v>242050</v>
      </c>
      <c r="E8" s="67">
        <v>51086</v>
      </c>
      <c r="F8" s="67">
        <v>458263</v>
      </c>
      <c r="G8" s="67">
        <v>35794</v>
      </c>
      <c r="H8" s="67">
        <v>48479</v>
      </c>
      <c r="I8" s="67">
        <v>745</v>
      </c>
      <c r="J8" s="67">
        <v>336856</v>
      </c>
      <c r="K8" s="67">
        <v>22003</v>
      </c>
    </row>
    <row r="9" spans="1:11" x14ac:dyDescent="0.55000000000000004">
      <c r="A9" s="104">
        <v>44395</v>
      </c>
      <c r="B9" s="105" t="str">
        <f t="shared" si="1"/>
        <v>(日)</v>
      </c>
      <c r="C9" s="67">
        <f t="shared" si="2"/>
        <v>1019829</v>
      </c>
      <c r="D9" s="67">
        <v>376333</v>
      </c>
      <c r="E9" s="67">
        <v>60966</v>
      </c>
      <c r="F9" s="67">
        <v>547254</v>
      </c>
      <c r="G9" s="67">
        <v>35276</v>
      </c>
      <c r="H9" s="67">
        <v>78274</v>
      </c>
      <c r="I9" s="67">
        <v>2676</v>
      </c>
      <c r="J9" s="67">
        <v>453413</v>
      </c>
      <c r="K9" s="67">
        <v>26767</v>
      </c>
    </row>
    <row r="10" spans="1:11" x14ac:dyDescent="0.55000000000000004">
      <c r="A10" s="104">
        <v>44394</v>
      </c>
      <c r="B10" s="106" t="str">
        <f t="shared" si="1"/>
        <v>(土)</v>
      </c>
      <c r="C10" s="67">
        <f t="shared" si="2"/>
        <v>1135010</v>
      </c>
      <c r="D10" s="67">
        <v>509681</v>
      </c>
      <c r="E10" s="67">
        <v>61395</v>
      </c>
      <c r="F10" s="67">
        <v>528031</v>
      </c>
      <c r="G10" s="67">
        <v>35903</v>
      </c>
      <c r="H10" s="67">
        <v>127565</v>
      </c>
      <c r="I10" s="67">
        <v>2597</v>
      </c>
      <c r="J10" s="67">
        <v>448538</v>
      </c>
      <c r="K10" s="67">
        <v>28264</v>
      </c>
    </row>
    <row r="11" spans="1:11" x14ac:dyDescent="0.55000000000000004">
      <c r="A11" s="104">
        <v>44393</v>
      </c>
      <c r="B11" s="105" t="str">
        <f t="shared" si="1"/>
        <v>(金)</v>
      </c>
      <c r="C11" s="67">
        <f t="shared" si="2"/>
        <v>1048842</v>
      </c>
      <c r="D11" s="67">
        <v>490259</v>
      </c>
      <c r="E11" s="67">
        <v>51637</v>
      </c>
      <c r="F11" s="67">
        <v>477383</v>
      </c>
      <c r="G11" s="67">
        <v>29563</v>
      </c>
      <c r="H11" s="67">
        <v>167236</v>
      </c>
      <c r="I11" s="67">
        <v>814</v>
      </c>
      <c r="J11" s="67">
        <v>410517</v>
      </c>
      <c r="K11" s="67">
        <v>24090</v>
      </c>
    </row>
    <row r="12" spans="1:11" x14ac:dyDescent="0.55000000000000004">
      <c r="A12" s="104">
        <v>44392</v>
      </c>
      <c r="B12" s="106" t="str">
        <f t="shared" si="1"/>
        <v>(木)</v>
      </c>
      <c r="C12" s="67">
        <f t="shared" si="2"/>
        <v>1103488</v>
      </c>
      <c r="D12" s="67">
        <v>498029</v>
      </c>
      <c r="E12" s="67">
        <v>57448</v>
      </c>
      <c r="F12" s="67">
        <v>516607</v>
      </c>
      <c r="G12" s="67">
        <v>31404</v>
      </c>
      <c r="H12" s="67">
        <v>180406</v>
      </c>
      <c r="I12" s="67">
        <v>4704</v>
      </c>
      <c r="J12" s="67">
        <v>460926</v>
      </c>
      <c r="K12" s="67">
        <v>28352</v>
      </c>
    </row>
    <row r="13" spans="1:11" x14ac:dyDescent="0.55000000000000004">
      <c r="A13" s="104">
        <v>44391</v>
      </c>
      <c r="B13" s="105" t="str">
        <f t="shared" si="1"/>
        <v>(水)</v>
      </c>
      <c r="C13" s="67">
        <f t="shared" si="2"/>
        <v>1148131</v>
      </c>
      <c r="D13" s="67">
        <v>517734</v>
      </c>
      <c r="E13" s="67">
        <v>59739</v>
      </c>
      <c r="F13" s="67">
        <v>538486</v>
      </c>
      <c r="G13" s="67">
        <v>32172</v>
      </c>
      <c r="H13" s="67">
        <v>201825</v>
      </c>
      <c r="I13" s="67">
        <v>1569</v>
      </c>
      <c r="J13" s="67">
        <v>483304</v>
      </c>
      <c r="K13" s="67">
        <v>27893</v>
      </c>
    </row>
    <row r="14" spans="1:11" x14ac:dyDescent="0.55000000000000004">
      <c r="A14" s="104">
        <v>44390</v>
      </c>
      <c r="B14" s="106" t="str">
        <f t="shared" si="1"/>
        <v>(火)</v>
      </c>
      <c r="C14" s="67">
        <f t="shared" si="2"/>
        <v>1152630</v>
      </c>
      <c r="D14" s="67">
        <v>519930</v>
      </c>
      <c r="E14" s="67">
        <v>62932</v>
      </c>
      <c r="F14" s="67">
        <v>538552</v>
      </c>
      <c r="G14" s="67">
        <v>31216</v>
      </c>
      <c r="H14" s="67">
        <v>226286</v>
      </c>
      <c r="I14" s="67">
        <v>1920</v>
      </c>
      <c r="J14" s="67">
        <v>488343</v>
      </c>
      <c r="K14" s="67">
        <v>28149</v>
      </c>
    </row>
    <row r="15" spans="1:11" x14ac:dyDescent="0.55000000000000004">
      <c r="A15" s="104">
        <v>44389</v>
      </c>
      <c r="B15" s="105" t="str">
        <f t="shared" si="1"/>
        <v>(月)</v>
      </c>
      <c r="C15" s="67">
        <f t="shared" si="2"/>
        <v>1109564</v>
      </c>
      <c r="D15" s="67">
        <v>495176</v>
      </c>
      <c r="E15" s="67">
        <v>53837</v>
      </c>
      <c r="F15" s="67">
        <v>529617</v>
      </c>
      <c r="G15" s="67">
        <v>30934</v>
      </c>
      <c r="H15" s="67">
        <v>226559</v>
      </c>
      <c r="I15" s="67">
        <v>1559</v>
      </c>
      <c r="J15" s="67">
        <v>486140</v>
      </c>
      <c r="K15" s="67">
        <v>28139</v>
      </c>
    </row>
    <row r="16" spans="1:11" x14ac:dyDescent="0.55000000000000004">
      <c r="A16" s="104">
        <v>44388</v>
      </c>
      <c r="B16" s="106" t="str">
        <f t="shared" si="1"/>
        <v>(日)</v>
      </c>
      <c r="C16" s="67">
        <f t="shared" si="0"/>
        <v>1186547</v>
      </c>
      <c r="D16" s="67">
        <v>513753</v>
      </c>
      <c r="E16" s="67">
        <v>62064</v>
      </c>
      <c r="F16" s="67">
        <v>577579</v>
      </c>
      <c r="G16" s="67">
        <v>33151</v>
      </c>
      <c r="H16" s="67">
        <v>197954</v>
      </c>
      <c r="I16" s="67">
        <v>2772</v>
      </c>
      <c r="J16" s="67">
        <v>523092</v>
      </c>
      <c r="K16" s="67">
        <v>30356</v>
      </c>
    </row>
    <row r="17" spans="1:11" x14ac:dyDescent="0.55000000000000004">
      <c r="A17" s="104">
        <v>44387</v>
      </c>
      <c r="B17" s="105" t="str">
        <f t="shared" si="1"/>
        <v>(土)</v>
      </c>
      <c r="C17" s="67">
        <f t="shared" ref="C17:C27" si="3">SUM(D17:G17)</f>
        <v>1352147</v>
      </c>
      <c r="D17" s="67">
        <v>681929</v>
      </c>
      <c r="E17" s="67">
        <v>73285</v>
      </c>
      <c r="F17" s="67">
        <v>564513</v>
      </c>
      <c r="G17" s="67">
        <v>32420</v>
      </c>
      <c r="H17" s="67">
        <v>340855</v>
      </c>
      <c r="I17" s="67">
        <v>2790</v>
      </c>
      <c r="J17" s="67">
        <v>516445</v>
      </c>
      <c r="K17" s="67">
        <v>30027</v>
      </c>
    </row>
    <row r="18" spans="1:11" x14ac:dyDescent="0.55000000000000004">
      <c r="A18" s="104">
        <v>44386</v>
      </c>
      <c r="B18" s="106" t="str">
        <f t="shared" si="1"/>
        <v>(金)</v>
      </c>
      <c r="C18" s="67">
        <f t="shared" si="3"/>
        <v>1243529</v>
      </c>
      <c r="D18" s="67">
        <v>628941</v>
      </c>
      <c r="E18" s="67">
        <v>60449</v>
      </c>
      <c r="F18" s="67">
        <v>526108</v>
      </c>
      <c r="G18" s="67">
        <v>28031</v>
      </c>
      <c r="H18" s="67">
        <v>353391</v>
      </c>
      <c r="I18" s="67">
        <v>2554</v>
      </c>
      <c r="J18" s="67">
        <v>489085</v>
      </c>
      <c r="K18" s="67">
        <v>26313</v>
      </c>
    </row>
    <row r="19" spans="1:11" x14ac:dyDescent="0.55000000000000004">
      <c r="A19" s="104">
        <v>44385</v>
      </c>
      <c r="B19" s="105" t="str">
        <f t="shared" si="1"/>
        <v>(木)</v>
      </c>
      <c r="C19" s="67">
        <f t="shared" si="3"/>
        <v>1267732</v>
      </c>
      <c r="D19" s="67">
        <v>644496</v>
      </c>
      <c r="E19" s="67">
        <v>59381</v>
      </c>
      <c r="F19" s="67">
        <v>536042</v>
      </c>
      <c r="G19" s="67">
        <v>27813</v>
      </c>
      <c r="H19" s="67">
        <v>398156</v>
      </c>
      <c r="I19" s="67">
        <v>2739</v>
      </c>
      <c r="J19" s="67">
        <v>505949</v>
      </c>
      <c r="K19" s="67">
        <v>26007</v>
      </c>
    </row>
    <row r="20" spans="1:11" x14ac:dyDescent="0.55000000000000004">
      <c r="A20" s="104">
        <v>44384</v>
      </c>
      <c r="B20" s="106" t="str">
        <f t="shared" si="1"/>
        <v>(水)</v>
      </c>
      <c r="C20" s="67">
        <f t="shared" si="3"/>
        <v>1299406</v>
      </c>
      <c r="D20" s="67">
        <v>677494</v>
      </c>
      <c r="E20" s="67">
        <v>54086</v>
      </c>
      <c r="F20" s="67">
        <v>541631</v>
      </c>
      <c r="G20" s="67">
        <v>26195</v>
      </c>
      <c r="H20" s="67">
        <v>437844</v>
      </c>
      <c r="I20" s="67">
        <v>2868</v>
      </c>
      <c r="J20" s="67">
        <v>512751</v>
      </c>
      <c r="K20" s="67">
        <v>24618</v>
      </c>
    </row>
    <row r="21" spans="1:11" x14ac:dyDescent="0.55000000000000004">
      <c r="A21" s="104">
        <v>44383</v>
      </c>
      <c r="B21" s="105" t="str">
        <f t="shared" si="1"/>
        <v>(火)</v>
      </c>
      <c r="C21" s="67">
        <f t="shared" si="3"/>
        <v>1281983</v>
      </c>
      <c r="D21" s="67">
        <v>642462</v>
      </c>
      <c r="E21" s="67">
        <v>52197</v>
      </c>
      <c r="F21" s="67">
        <v>558941</v>
      </c>
      <c r="G21" s="67">
        <v>28383</v>
      </c>
      <c r="H21" s="67">
        <v>427257</v>
      </c>
      <c r="I21" s="67">
        <v>2651</v>
      </c>
      <c r="J21" s="67">
        <v>532880</v>
      </c>
      <c r="K21" s="67">
        <v>26755</v>
      </c>
    </row>
    <row r="22" spans="1:11" x14ac:dyDescent="0.55000000000000004">
      <c r="A22" s="104">
        <v>44382</v>
      </c>
      <c r="B22" s="106" t="str">
        <f t="shared" si="1"/>
        <v>(月)</v>
      </c>
      <c r="C22" s="67">
        <f t="shared" si="3"/>
        <v>1211469</v>
      </c>
      <c r="D22" s="67">
        <v>608387</v>
      </c>
      <c r="E22" s="67">
        <v>50404</v>
      </c>
      <c r="F22" s="67">
        <v>524525</v>
      </c>
      <c r="G22" s="67">
        <v>28153</v>
      </c>
      <c r="H22" s="67">
        <v>418747</v>
      </c>
      <c r="I22" s="67">
        <v>2611</v>
      </c>
      <c r="J22" s="67">
        <v>501568</v>
      </c>
      <c r="K22" s="67">
        <v>26490</v>
      </c>
    </row>
    <row r="23" spans="1:11" x14ac:dyDescent="0.55000000000000004">
      <c r="A23" s="104">
        <v>44381</v>
      </c>
      <c r="B23" s="105" t="str">
        <f t="shared" si="1"/>
        <v>(日)</v>
      </c>
      <c r="C23" s="67">
        <f t="shared" si="3"/>
        <v>1209964</v>
      </c>
      <c r="D23" s="67">
        <v>626020</v>
      </c>
      <c r="E23" s="67">
        <v>47749</v>
      </c>
      <c r="F23" s="67">
        <v>513867</v>
      </c>
      <c r="G23" s="67">
        <v>22328</v>
      </c>
      <c r="H23" s="67">
        <v>425709</v>
      </c>
      <c r="I23" s="67">
        <v>4419</v>
      </c>
      <c r="J23" s="67">
        <v>487862</v>
      </c>
      <c r="K23" s="67">
        <v>21218</v>
      </c>
    </row>
    <row r="24" spans="1:11" x14ac:dyDescent="0.55000000000000004">
      <c r="A24" s="104">
        <v>44380</v>
      </c>
      <c r="B24" s="106" t="str">
        <f t="shared" si="1"/>
        <v>(土)</v>
      </c>
      <c r="C24" s="67">
        <f t="shared" si="3"/>
        <v>1265674</v>
      </c>
      <c r="D24" s="67">
        <v>616520</v>
      </c>
      <c r="E24" s="67">
        <v>57988</v>
      </c>
      <c r="F24" s="67">
        <v>571338</v>
      </c>
      <c r="G24" s="67">
        <v>19828</v>
      </c>
      <c r="H24" s="67">
        <v>431321</v>
      </c>
      <c r="I24" s="67">
        <v>9353</v>
      </c>
      <c r="J24" s="67">
        <v>544383</v>
      </c>
      <c r="K24" s="67">
        <v>18524</v>
      </c>
    </row>
    <row r="25" spans="1:11" x14ac:dyDescent="0.55000000000000004">
      <c r="A25" s="104">
        <v>44379</v>
      </c>
      <c r="B25" s="105" t="str">
        <f t="shared" si="1"/>
        <v>(金)</v>
      </c>
      <c r="C25" s="67">
        <f t="shared" si="3"/>
        <v>984917</v>
      </c>
      <c r="D25" s="67">
        <v>316601</v>
      </c>
      <c r="E25" s="67">
        <v>42705</v>
      </c>
      <c r="F25" s="67">
        <v>606133</v>
      </c>
      <c r="G25" s="67">
        <v>19478</v>
      </c>
      <c r="H25" s="67">
        <v>224052</v>
      </c>
      <c r="I25" s="67">
        <v>7205</v>
      </c>
      <c r="J25" s="67">
        <v>581220</v>
      </c>
      <c r="K25" s="67">
        <v>18222</v>
      </c>
    </row>
    <row r="26" spans="1:11" x14ac:dyDescent="0.55000000000000004">
      <c r="A26" s="104">
        <v>44378</v>
      </c>
      <c r="B26" s="106" t="str">
        <f t="shared" si="1"/>
        <v>(木)</v>
      </c>
      <c r="C26" s="67">
        <f t="shared" si="3"/>
        <v>1036398</v>
      </c>
      <c r="D26" s="67">
        <v>377484</v>
      </c>
      <c r="E26" s="67">
        <v>40097</v>
      </c>
      <c r="F26" s="67">
        <v>599228</v>
      </c>
      <c r="G26" s="67">
        <v>19589</v>
      </c>
      <c r="H26" s="67">
        <v>291642</v>
      </c>
      <c r="I26" s="67">
        <v>7333</v>
      </c>
      <c r="J26" s="67">
        <v>578179</v>
      </c>
      <c r="K26" s="67">
        <v>18375</v>
      </c>
    </row>
    <row r="27" spans="1:11" x14ac:dyDescent="0.55000000000000004">
      <c r="A27" s="104">
        <v>44377</v>
      </c>
      <c r="B27" s="105" t="str">
        <f t="shared" si="1"/>
        <v>(水)</v>
      </c>
      <c r="C27" s="67">
        <f t="shared" si="3"/>
        <v>1287130</v>
      </c>
      <c r="D27" s="67">
        <v>578993</v>
      </c>
      <c r="E27" s="67">
        <v>39285</v>
      </c>
      <c r="F27" s="67">
        <v>649848</v>
      </c>
      <c r="G27" s="67">
        <v>19004</v>
      </c>
      <c r="H27" s="67">
        <v>466418</v>
      </c>
      <c r="I27" s="67">
        <v>10804</v>
      </c>
      <c r="J27" s="67">
        <v>625670</v>
      </c>
      <c r="K27" s="67">
        <v>17945</v>
      </c>
    </row>
    <row r="28" spans="1:11" x14ac:dyDescent="0.55000000000000004">
      <c r="A28" s="104">
        <v>44376</v>
      </c>
      <c r="B28" s="106" t="str">
        <f>"(" &amp; TEXT(A28,"aaa") &amp; ")"</f>
        <v>(火)</v>
      </c>
      <c r="C28" s="67">
        <f>SUM(D28:G28)</f>
        <v>1275112</v>
      </c>
      <c r="D28" s="67">
        <v>567243</v>
      </c>
      <c r="E28" s="67">
        <v>34416</v>
      </c>
      <c r="F28" s="67">
        <v>654420</v>
      </c>
      <c r="G28" s="67">
        <v>19033</v>
      </c>
      <c r="H28" s="67">
        <v>462820</v>
      </c>
      <c r="I28" s="67">
        <v>10547</v>
      </c>
      <c r="J28" s="67">
        <v>632368</v>
      </c>
      <c r="K28" s="67">
        <v>17904</v>
      </c>
    </row>
    <row r="29" spans="1:11" x14ac:dyDescent="0.55000000000000004">
      <c r="A29" s="104">
        <v>44375</v>
      </c>
      <c r="B29" s="105" t="str">
        <f t="shared" ref="B29:B53" si="4">"(" &amp; TEXT(A29,"aaa") &amp; ")"</f>
        <v>(月)</v>
      </c>
      <c r="C29" s="67">
        <f t="shared" si="0"/>
        <v>1182395</v>
      </c>
      <c r="D29" s="67">
        <v>533065</v>
      </c>
      <c r="E29" s="67">
        <v>32289</v>
      </c>
      <c r="F29" s="67">
        <v>598525</v>
      </c>
      <c r="G29" s="67">
        <v>18516</v>
      </c>
      <c r="H29" s="67">
        <v>439347</v>
      </c>
      <c r="I29" s="67">
        <v>12121</v>
      </c>
      <c r="J29" s="67">
        <v>579659</v>
      </c>
      <c r="K29" s="67">
        <v>17449</v>
      </c>
    </row>
    <row r="30" spans="1:11" x14ac:dyDescent="0.55000000000000004">
      <c r="A30" s="104">
        <v>44374</v>
      </c>
      <c r="B30" s="105" t="str">
        <f t="shared" si="4"/>
        <v>(日)</v>
      </c>
      <c r="C30" s="67">
        <f t="shared" si="0"/>
        <v>1220584</v>
      </c>
      <c r="D30" s="67">
        <v>642295</v>
      </c>
      <c r="E30" s="67">
        <v>47635</v>
      </c>
      <c r="F30" s="67">
        <v>526049</v>
      </c>
      <c r="G30" s="67">
        <v>4605</v>
      </c>
      <c r="H30" s="67">
        <v>528853</v>
      </c>
      <c r="I30" s="67">
        <v>14939</v>
      </c>
      <c r="J30" s="67">
        <v>506281</v>
      </c>
      <c r="K30" s="67">
        <v>4360</v>
      </c>
    </row>
    <row r="31" spans="1:11" x14ac:dyDescent="0.55000000000000004">
      <c r="A31" s="104">
        <v>44373</v>
      </c>
      <c r="B31" s="105" t="str">
        <f t="shared" si="4"/>
        <v>(土)</v>
      </c>
      <c r="C31" s="67">
        <f t="shared" si="0"/>
        <v>1228578</v>
      </c>
      <c r="D31" s="67">
        <v>607145</v>
      </c>
      <c r="E31" s="67">
        <v>48303</v>
      </c>
      <c r="F31" s="67">
        <v>569376</v>
      </c>
      <c r="G31" s="67">
        <v>3754</v>
      </c>
      <c r="H31" s="67">
        <v>504993</v>
      </c>
      <c r="I31" s="67">
        <v>18432</v>
      </c>
      <c r="J31" s="67">
        <v>548379</v>
      </c>
      <c r="K31" s="67">
        <v>3507</v>
      </c>
    </row>
    <row r="32" spans="1:11" x14ac:dyDescent="0.55000000000000004">
      <c r="A32" s="104">
        <v>44372</v>
      </c>
      <c r="B32" s="105" t="str">
        <f t="shared" si="4"/>
        <v>(金)</v>
      </c>
      <c r="C32" s="67">
        <f t="shared" si="0"/>
        <v>1224798</v>
      </c>
      <c r="D32" s="67">
        <v>569980</v>
      </c>
      <c r="E32" s="67">
        <v>40827</v>
      </c>
      <c r="F32" s="67">
        <v>610231</v>
      </c>
      <c r="G32" s="67">
        <v>3760</v>
      </c>
      <c r="H32" s="67">
        <v>475023</v>
      </c>
      <c r="I32" s="67">
        <v>14021</v>
      </c>
      <c r="J32" s="67">
        <v>588676</v>
      </c>
      <c r="K32" s="67">
        <v>3576</v>
      </c>
    </row>
    <row r="33" spans="1:11" x14ac:dyDescent="0.55000000000000004">
      <c r="A33" s="104">
        <v>44371</v>
      </c>
      <c r="B33" s="105" t="str">
        <f t="shared" si="4"/>
        <v>(木)</v>
      </c>
      <c r="C33" s="67">
        <f t="shared" si="0"/>
        <v>1227320</v>
      </c>
      <c r="D33" s="67">
        <v>581507</v>
      </c>
      <c r="E33" s="67">
        <v>38210</v>
      </c>
      <c r="F33" s="67">
        <v>604305</v>
      </c>
      <c r="G33" s="67">
        <v>3298</v>
      </c>
      <c r="H33" s="67">
        <v>512091</v>
      </c>
      <c r="I33" s="67">
        <v>14182</v>
      </c>
      <c r="J33" s="67">
        <v>585286</v>
      </c>
      <c r="K33" s="67">
        <v>3157</v>
      </c>
    </row>
    <row r="34" spans="1:11" x14ac:dyDescent="0.55000000000000004">
      <c r="A34" s="104">
        <v>44370</v>
      </c>
      <c r="B34" s="105" t="str">
        <f t="shared" si="4"/>
        <v>(水)</v>
      </c>
      <c r="C34" s="67">
        <f t="shared" si="0"/>
        <v>1238713</v>
      </c>
      <c r="D34" s="67">
        <v>594890</v>
      </c>
      <c r="E34" s="67">
        <v>38527</v>
      </c>
      <c r="F34" s="67">
        <v>601942</v>
      </c>
      <c r="G34" s="67">
        <v>3354</v>
      </c>
      <c r="H34" s="67">
        <v>532045</v>
      </c>
      <c r="I34" s="67">
        <v>14792</v>
      </c>
      <c r="J34" s="67">
        <v>583745</v>
      </c>
      <c r="K34" s="67">
        <v>3161</v>
      </c>
    </row>
    <row r="35" spans="1:11" x14ac:dyDescent="0.55000000000000004">
      <c r="A35" s="104">
        <v>44369</v>
      </c>
      <c r="B35" s="105" t="str">
        <f t="shared" si="4"/>
        <v>(火)</v>
      </c>
      <c r="C35" s="67">
        <f t="shared" si="0"/>
        <v>1219999</v>
      </c>
      <c r="D35" s="67">
        <v>593792</v>
      </c>
      <c r="E35" s="67">
        <v>40868</v>
      </c>
      <c r="F35" s="67">
        <v>582607</v>
      </c>
      <c r="G35" s="67">
        <v>2732</v>
      </c>
      <c r="H35" s="67">
        <v>536567</v>
      </c>
      <c r="I35" s="67">
        <v>18402</v>
      </c>
      <c r="J35" s="67">
        <v>566032</v>
      </c>
      <c r="K35" s="67">
        <v>2590</v>
      </c>
    </row>
    <row r="36" spans="1:11" x14ac:dyDescent="0.55000000000000004">
      <c r="A36" s="104">
        <v>44368</v>
      </c>
      <c r="B36" s="105" t="str">
        <f t="shared" si="4"/>
        <v>(月)</v>
      </c>
      <c r="C36" s="67">
        <f t="shared" si="0"/>
        <v>1101248</v>
      </c>
      <c r="D36" s="67">
        <v>574085</v>
      </c>
      <c r="E36" s="67">
        <v>39519</v>
      </c>
      <c r="F36" s="67">
        <v>484422</v>
      </c>
      <c r="G36" s="67">
        <v>3222</v>
      </c>
      <c r="H36" s="67">
        <v>526107</v>
      </c>
      <c r="I36" s="67">
        <v>18326</v>
      </c>
      <c r="J36" s="67">
        <v>470998</v>
      </c>
      <c r="K36" s="67">
        <v>3092</v>
      </c>
    </row>
    <row r="37" spans="1:11" x14ac:dyDescent="0.55000000000000004">
      <c r="A37" s="104">
        <v>44367</v>
      </c>
      <c r="B37" s="105" t="str">
        <f t="shared" si="4"/>
        <v>(日)</v>
      </c>
      <c r="C37" s="67">
        <f t="shared" si="0"/>
        <v>1067882</v>
      </c>
      <c r="D37" s="67">
        <v>597144</v>
      </c>
      <c r="E37" s="67">
        <v>38987</v>
      </c>
      <c r="F37" s="67">
        <v>431751</v>
      </c>
      <c r="G37" s="67">
        <v>0</v>
      </c>
      <c r="H37" s="67">
        <v>539289</v>
      </c>
      <c r="I37" s="67">
        <v>23131</v>
      </c>
      <c r="J37" s="67">
        <v>419681</v>
      </c>
      <c r="K37" s="67">
        <v>0</v>
      </c>
    </row>
    <row r="38" spans="1:11" x14ac:dyDescent="0.55000000000000004">
      <c r="A38" s="104">
        <v>44366</v>
      </c>
      <c r="B38" s="105" t="str">
        <f t="shared" si="4"/>
        <v>(土)</v>
      </c>
      <c r="C38" s="67">
        <f t="shared" ref="C38:C101" si="5">SUM(D38:G38)</f>
        <v>1064341</v>
      </c>
      <c r="D38" s="67">
        <v>598895</v>
      </c>
      <c r="E38" s="67">
        <v>36692</v>
      </c>
      <c r="F38" s="67">
        <v>428754</v>
      </c>
      <c r="G38" s="67">
        <v>0</v>
      </c>
      <c r="H38" s="67">
        <v>545367</v>
      </c>
      <c r="I38" s="67">
        <v>24384</v>
      </c>
      <c r="J38" s="67">
        <v>415008</v>
      </c>
      <c r="K38" s="67">
        <v>0</v>
      </c>
    </row>
    <row r="39" spans="1:11" x14ac:dyDescent="0.55000000000000004">
      <c r="A39" s="104">
        <v>44365</v>
      </c>
      <c r="B39" s="105" t="str">
        <f t="shared" si="4"/>
        <v>(金)</v>
      </c>
      <c r="C39" s="67">
        <f t="shared" si="5"/>
        <v>1066938</v>
      </c>
      <c r="D39" s="67">
        <v>562010</v>
      </c>
      <c r="E39" s="67">
        <v>29061</v>
      </c>
      <c r="F39" s="67">
        <v>475867</v>
      </c>
      <c r="G39" s="67">
        <v>0</v>
      </c>
      <c r="H39" s="67">
        <v>520414</v>
      </c>
      <c r="I39" s="67">
        <v>19724</v>
      </c>
      <c r="J39" s="67">
        <v>459460</v>
      </c>
      <c r="K39" s="67">
        <v>0</v>
      </c>
    </row>
    <row r="40" spans="1:11" x14ac:dyDescent="0.55000000000000004">
      <c r="A40" s="104">
        <v>44364</v>
      </c>
      <c r="B40" s="105" t="str">
        <f t="shared" si="4"/>
        <v>(木)</v>
      </c>
      <c r="C40" s="67">
        <f t="shared" si="5"/>
        <v>1117313</v>
      </c>
      <c r="D40" s="67">
        <v>585023</v>
      </c>
      <c r="E40" s="67">
        <v>31600</v>
      </c>
      <c r="F40" s="67">
        <v>500690</v>
      </c>
      <c r="G40" s="67">
        <v>0</v>
      </c>
      <c r="H40" s="67">
        <v>547836</v>
      </c>
      <c r="I40" s="67">
        <v>24114</v>
      </c>
      <c r="J40" s="67">
        <v>484504</v>
      </c>
      <c r="K40" s="67">
        <v>0</v>
      </c>
    </row>
    <row r="41" spans="1:11" x14ac:dyDescent="0.55000000000000004">
      <c r="A41" s="104">
        <v>44363</v>
      </c>
      <c r="B41" s="105" t="str">
        <f t="shared" si="4"/>
        <v>(水)</v>
      </c>
      <c r="C41" s="67">
        <f t="shared" si="5"/>
        <v>1118723</v>
      </c>
      <c r="D41" s="67">
        <v>575906</v>
      </c>
      <c r="E41" s="67">
        <v>30050</v>
      </c>
      <c r="F41" s="67">
        <v>512767</v>
      </c>
      <c r="G41" s="67">
        <v>0</v>
      </c>
      <c r="H41" s="67">
        <v>542738</v>
      </c>
      <c r="I41" s="67">
        <v>25617</v>
      </c>
      <c r="J41" s="67">
        <v>496491</v>
      </c>
      <c r="K41" s="67">
        <v>0</v>
      </c>
    </row>
    <row r="42" spans="1:11" x14ac:dyDescent="0.55000000000000004">
      <c r="A42" s="104">
        <v>44362</v>
      </c>
      <c r="B42" s="105" t="str">
        <f t="shared" si="4"/>
        <v>(火)</v>
      </c>
      <c r="C42" s="67">
        <f t="shared" si="5"/>
        <v>1084040</v>
      </c>
      <c r="D42" s="78">
        <v>595034</v>
      </c>
      <c r="E42" s="78">
        <v>29257</v>
      </c>
      <c r="F42" s="78">
        <v>459749</v>
      </c>
      <c r="G42" s="67">
        <v>0</v>
      </c>
      <c r="H42" s="78">
        <v>564598</v>
      </c>
      <c r="I42" s="78">
        <v>26074</v>
      </c>
      <c r="J42" s="78">
        <v>444933</v>
      </c>
      <c r="K42" s="67">
        <v>0</v>
      </c>
    </row>
    <row r="43" spans="1:11" x14ac:dyDescent="0.55000000000000004">
      <c r="A43" s="104">
        <v>44361</v>
      </c>
      <c r="B43" s="105" t="str">
        <f t="shared" si="4"/>
        <v>(月)</v>
      </c>
      <c r="C43" s="67">
        <f t="shared" si="5"/>
        <v>978107</v>
      </c>
      <c r="D43" s="78">
        <v>550523</v>
      </c>
      <c r="E43" s="78">
        <v>29353</v>
      </c>
      <c r="F43" s="78">
        <v>398231</v>
      </c>
      <c r="G43" s="67">
        <v>0</v>
      </c>
      <c r="H43" s="78">
        <v>524128</v>
      </c>
      <c r="I43" s="78">
        <v>26916</v>
      </c>
      <c r="J43" s="78">
        <v>386352</v>
      </c>
      <c r="K43" s="67">
        <v>0</v>
      </c>
    </row>
    <row r="44" spans="1:11" x14ac:dyDescent="0.55000000000000004">
      <c r="A44" s="104">
        <v>44360</v>
      </c>
      <c r="B44" s="105" t="str">
        <f t="shared" si="4"/>
        <v>(日)</v>
      </c>
      <c r="C44" s="67">
        <f t="shared" si="5"/>
        <v>898339</v>
      </c>
      <c r="D44" s="78">
        <v>551739</v>
      </c>
      <c r="E44" s="78">
        <v>33632</v>
      </c>
      <c r="F44" s="78">
        <v>312968</v>
      </c>
      <c r="G44" s="67">
        <v>0</v>
      </c>
      <c r="H44" s="78">
        <v>521177</v>
      </c>
      <c r="I44" s="78">
        <v>30658</v>
      </c>
      <c r="J44" s="78">
        <v>302878</v>
      </c>
      <c r="K44" s="67">
        <v>0</v>
      </c>
    </row>
    <row r="45" spans="1:11" x14ac:dyDescent="0.55000000000000004">
      <c r="A45" s="104">
        <v>44359</v>
      </c>
      <c r="B45" s="105" t="str">
        <f t="shared" si="4"/>
        <v>(土)</v>
      </c>
      <c r="C45" s="67">
        <f t="shared" si="5"/>
        <v>908038</v>
      </c>
      <c r="D45" s="78">
        <v>608336</v>
      </c>
      <c r="E45" s="78">
        <v>32795</v>
      </c>
      <c r="F45" s="78">
        <v>266907</v>
      </c>
      <c r="G45" s="67">
        <v>0</v>
      </c>
      <c r="H45" s="78">
        <v>577613</v>
      </c>
      <c r="I45" s="78">
        <v>30294</v>
      </c>
      <c r="J45" s="78">
        <v>255924</v>
      </c>
      <c r="K45" s="67">
        <v>0</v>
      </c>
    </row>
    <row r="46" spans="1:11" x14ac:dyDescent="0.55000000000000004">
      <c r="A46" s="104">
        <v>44358</v>
      </c>
      <c r="B46" s="105" t="str">
        <f t="shared" si="4"/>
        <v>(金)</v>
      </c>
      <c r="C46" s="67">
        <f t="shared" si="5"/>
        <v>923057</v>
      </c>
      <c r="D46" s="78">
        <v>643051</v>
      </c>
      <c r="E46" s="78">
        <v>28784</v>
      </c>
      <c r="F46" s="78">
        <v>251222</v>
      </c>
      <c r="G46" s="67">
        <v>0</v>
      </c>
      <c r="H46" s="78">
        <v>614416</v>
      </c>
      <c r="I46" s="78">
        <v>26688</v>
      </c>
      <c r="J46" s="78">
        <v>239151</v>
      </c>
      <c r="K46" s="67">
        <v>0</v>
      </c>
    </row>
    <row r="47" spans="1:11" x14ac:dyDescent="0.55000000000000004">
      <c r="A47" s="104">
        <v>44357</v>
      </c>
      <c r="B47" s="105" t="str">
        <f t="shared" si="4"/>
        <v>(木)</v>
      </c>
      <c r="C47" s="67">
        <f t="shared" si="5"/>
        <v>951723</v>
      </c>
      <c r="D47" s="78">
        <v>638533</v>
      </c>
      <c r="E47" s="78">
        <v>28717</v>
      </c>
      <c r="F47" s="78">
        <v>284473</v>
      </c>
      <c r="G47" s="67">
        <v>0</v>
      </c>
      <c r="H47" s="78">
        <v>613398</v>
      </c>
      <c r="I47" s="78">
        <v>26686</v>
      </c>
      <c r="J47" s="78">
        <v>272187</v>
      </c>
      <c r="K47" s="67">
        <v>0</v>
      </c>
    </row>
    <row r="48" spans="1:11" x14ac:dyDescent="0.55000000000000004">
      <c r="A48" s="104">
        <v>44356</v>
      </c>
      <c r="B48" s="105" t="str">
        <f t="shared" si="4"/>
        <v>(水)</v>
      </c>
      <c r="C48" s="67">
        <f t="shared" si="5"/>
        <v>951550</v>
      </c>
      <c r="D48" s="78">
        <v>654348</v>
      </c>
      <c r="E48" s="78">
        <v>27048</v>
      </c>
      <c r="F48" s="78">
        <v>270154</v>
      </c>
      <c r="G48" s="67">
        <v>0</v>
      </c>
      <c r="H48" s="78">
        <v>629306</v>
      </c>
      <c r="I48" s="78">
        <v>25207</v>
      </c>
      <c r="J48" s="78">
        <v>258412</v>
      </c>
      <c r="K48" s="67">
        <v>0</v>
      </c>
    </row>
    <row r="49" spans="1:11" x14ac:dyDescent="0.55000000000000004">
      <c r="A49" s="104">
        <v>44355</v>
      </c>
      <c r="B49" s="105" t="str">
        <f t="shared" si="4"/>
        <v>(火)</v>
      </c>
      <c r="C49" s="67">
        <f t="shared" si="5"/>
        <v>916301</v>
      </c>
      <c r="D49" s="78">
        <v>669320</v>
      </c>
      <c r="E49" s="78">
        <v>29106</v>
      </c>
      <c r="F49" s="78">
        <v>217875</v>
      </c>
      <c r="G49" s="67">
        <v>0</v>
      </c>
      <c r="H49" s="78">
        <v>646038</v>
      </c>
      <c r="I49" s="78">
        <v>27347</v>
      </c>
      <c r="J49" s="78">
        <v>207952</v>
      </c>
      <c r="K49" s="67">
        <v>0</v>
      </c>
    </row>
    <row r="50" spans="1:11" x14ac:dyDescent="0.55000000000000004">
      <c r="A50" s="104">
        <v>44354</v>
      </c>
      <c r="B50" s="105" t="str">
        <f t="shared" si="4"/>
        <v>(月)</v>
      </c>
      <c r="C50" s="67">
        <f t="shared" si="5"/>
        <v>824115</v>
      </c>
      <c r="D50" s="78">
        <v>615263</v>
      </c>
      <c r="E50" s="78">
        <v>28921</v>
      </c>
      <c r="F50" s="78">
        <v>179931</v>
      </c>
      <c r="G50" s="67">
        <v>0</v>
      </c>
      <c r="H50" s="78">
        <v>595378</v>
      </c>
      <c r="I50" s="78">
        <v>27144</v>
      </c>
      <c r="J50" s="78">
        <v>171648</v>
      </c>
      <c r="K50" s="67">
        <v>0</v>
      </c>
    </row>
    <row r="51" spans="1:11" x14ac:dyDescent="0.55000000000000004">
      <c r="A51" s="70">
        <v>44353</v>
      </c>
      <c r="B51" s="105" t="str">
        <f t="shared" si="4"/>
        <v>(日)</v>
      </c>
      <c r="C51" s="67">
        <f t="shared" si="5"/>
        <v>732784</v>
      </c>
      <c r="D51" s="78">
        <v>532584</v>
      </c>
      <c r="E51" s="78">
        <v>22799</v>
      </c>
      <c r="F51" s="78">
        <v>177401</v>
      </c>
      <c r="G51" s="67">
        <v>0</v>
      </c>
      <c r="H51" s="78">
        <v>511945</v>
      </c>
      <c r="I51" s="78">
        <v>21460</v>
      </c>
      <c r="J51" s="78">
        <v>171915</v>
      </c>
      <c r="K51" s="67">
        <v>0</v>
      </c>
    </row>
    <row r="52" spans="1:11" x14ac:dyDescent="0.55000000000000004">
      <c r="A52" s="70">
        <v>44352</v>
      </c>
      <c r="B52" s="105" t="str">
        <f t="shared" si="4"/>
        <v>(土)</v>
      </c>
      <c r="C52" s="67">
        <f t="shared" si="5"/>
        <v>726170</v>
      </c>
      <c r="D52" s="78">
        <v>583051</v>
      </c>
      <c r="E52" s="78">
        <v>20374</v>
      </c>
      <c r="F52" s="78">
        <v>122745</v>
      </c>
      <c r="G52" s="67">
        <v>0</v>
      </c>
      <c r="H52" s="78">
        <v>561090</v>
      </c>
      <c r="I52" s="78">
        <v>18797</v>
      </c>
      <c r="J52" s="78">
        <v>115200</v>
      </c>
      <c r="K52" s="67">
        <v>0</v>
      </c>
    </row>
    <row r="53" spans="1:11" x14ac:dyDescent="0.55000000000000004">
      <c r="A53" s="70">
        <v>44351</v>
      </c>
      <c r="B53" s="105" t="str">
        <f t="shared" si="4"/>
        <v>(金)</v>
      </c>
      <c r="C53" s="67">
        <f t="shared" si="5"/>
        <v>744660</v>
      </c>
      <c r="D53" s="78">
        <v>613906</v>
      </c>
      <c r="E53" s="78">
        <v>20224</v>
      </c>
      <c r="F53" s="78">
        <v>110530</v>
      </c>
      <c r="G53" s="67">
        <v>0</v>
      </c>
      <c r="H53" s="78">
        <v>592294</v>
      </c>
      <c r="I53" s="78">
        <v>18752</v>
      </c>
      <c r="J53" s="78">
        <v>101418</v>
      </c>
      <c r="K53" s="67">
        <v>0</v>
      </c>
    </row>
    <row r="54" spans="1:11" x14ac:dyDescent="0.55000000000000004">
      <c r="A54" s="70">
        <v>44350</v>
      </c>
      <c r="B54" s="105" t="str">
        <f>"(" &amp; TEXT(A54,"aaa") &amp; ")"</f>
        <v>(木)</v>
      </c>
      <c r="C54" s="67">
        <f t="shared" si="5"/>
        <v>780666</v>
      </c>
      <c r="D54" s="78">
        <v>629996</v>
      </c>
      <c r="E54" s="78">
        <v>19988</v>
      </c>
      <c r="F54" s="78">
        <v>130682</v>
      </c>
      <c r="G54" s="67">
        <v>0</v>
      </c>
      <c r="H54" s="78">
        <v>609603</v>
      </c>
      <c r="I54" s="78">
        <v>18758</v>
      </c>
      <c r="J54" s="78">
        <v>121813</v>
      </c>
      <c r="K54" s="67">
        <v>0</v>
      </c>
    </row>
    <row r="55" spans="1:11" x14ac:dyDescent="0.55000000000000004">
      <c r="A55" s="70">
        <v>44349</v>
      </c>
      <c r="B55" s="105" t="str">
        <f t="shared" ref="B55:B106" si="6">"(" &amp; TEXT(A55,"aaa") &amp; ")"</f>
        <v>(水)</v>
      </c>
      <c r="C55" s="67">
        <f t="shared" si="5"/>
        <v>779962</v>
      </c>
      <c r="D55" s="78">
        <v>627780</v>
      </c>
      <c r="E55" s="78">
        <v>19618</v>
      </c>
      <c r="F55" s="78">
        <v>132564</v>
      </c>
      <c r="G55" s="67">
        <v>0</v>
      </c>
      <c r="H55" s="78">
        <v>608445</v>
      </c>
      <c r="I55" s="78">
        <v>18391</v>
      </c>
      <c r="J55" s="78">
        <v>123642</v>
      </c>
      <c r="K55" s="67">
        <v>0</v>
      </c>
    </row>
    <row r="56" spans="1:11" x14ac:dyDescent="0.55000000000000004">
      <c r="A56" s="70">
        <v>44348</v>
      </c>
      <c r="B56" s="105" t="str">
        <f t="shared" si="6"/>
        <v>(火)</v>
      </c>
      <c r="C56" s="67">
        <f t="shared" si="5"/>
        <v>732290</v>
      </c>
      <c r="D56" s="78">
        <v>607507</v>
      </c>
      <c r="E56" s="78">
        <v>19183</v>
      </c>
      <c r="F56" s="78">
        <v>105600</v>
      </c>
      <c r="G56" s="67">
        <v>0</v>
      </c>
      <c r="H56" s="78">
        <v>589155</v>
      </c>
      <c r="I56" s="78">
        <v>18041</v>
      </c>
      <c r="J56" s="78">
        <v>97439</v>
      </c>
      <c r="K56" s="67">
        <v>0</v>
      </c>
    </row>
    <row r="57" spans="1:11" x14ac:dyDescent="0.55000000000000004">
      <c r="A57" s="70">
        <v>44347</v>
      </c>
      <c r="B57" s="105" t="str">
        <f t="shared" si="6"/>
        <v>(月)</v>
      </c>
      <c r="C57" s="67">
        <f t="shared" si="5"/>
        <v>612885</v>
      </c>
      <c r="D57" s="78">
        <v>505493</v>
      </c>
      <c r="E57" s="78">
        <v>18315</v>
      </c>
      <c r="F57" s="78">
        <v>89077</v>
      </c>
      <c r="G57" s="67">
        <v>0</v>
      </c>
      <c r="H57" s="78">
        <v>487975</v>
      </c>
      <c r="I57" s="78">
        <v>17104</v>
      </c>
      <c r="J57" s="78">
        <v>76234</v>
      </c>
      <c r="K57" s="67">
        <v>0</v>
      </c>
    </row>
    <row r="58" spans="1:11" x14ac:dyDescent="0.55000000000000004">
      <c r="A58" s="70">
        <v>44346</v>
      </c>
      <c r="B58" s="105" t="str">
        <f t="shared" si="6"/>
        <v>(日)</v>
      </c>
      <c r="C58" s="67">
        <f t="shared" si="5"/>
        <v>520413</v>
      </c>
      <c r="D58" s="78">
        <v>440687</v>
      </c>
      <c r="E58" s="78">
        <v>15903</v>
      </c>
      <c r="F58" s="78">
        <v>63823</v>
      </c>
      <c r="G58" s="67">
        <v>0</v>
      </c>
      <c r="H58" s="78">
        <v>426537</v>
      </c>
      <c r="I58" s="78">
        <v>15035</v>
      </c>
      <c r="J58" s="78">
        <v>58659</v>
      </c>
      <c r="K58" s="67">
        <v>0</v>
      </c>
    </row>
    <row r="59" spans="1:11" x14ac:dyDescent="0.55000000000000004">
      <c r="A59" s="70">
        <v>44345</v>
      </c>
      <c r="B59" s="105" t="str">
        <f t="shared" si="6"/>
        <v>(土)</v>
      </c>
      <c r="C59" s="67">
        <f t="shared" si="5"/>
        <v>521148</v>
      </c>
      <c r="D59" s="78">
        <v>449706</v>
      </c>
      <c r="E59" s="78">
        <v>15525</v>
      </c>
      <c r="F59" s="78">
        <v>55917</v>
      </c>
      <c r="G59" s="67">
        <v>0</v>
      </c>
      <c r="H59" s="78">
        <v>432121</v>
      </c>
      <c r="I59" s="78">
        <v>14592</v>
      </c>
      <c r="J59" s="78">
        <v>46572</v>
      </c>
      <c r="K59" s="67">
        <v>0</v>
      </c>
    </row>
    <row r="60" spans="1:11" x14ac:dyDescent="0.55000000000000004">
      <c r="A60" s="70">
        <v>44344</v>
      </c>
      <c r="B60" s="105" t="str">
        <f t="shared" si="6"/>
        <v>(金)</v>
      </c>
      <c r="C60" s="67">
        <f t="shared" si="5"/>
        <v>556576</v>
      </c>
      <c r="D60" s="78">
        <v>502145</v>
      </c>
      <c r="E60" s="78">
        <v>14239</v>
      </c>
      <c r="F60" s="78">
        <v>40192</v>
      </c>
      <c r="G60" s="67">
        <v>0</v>
      </c>
      <c r="H60" s="78">
        <v>479110</v>
      </c>
      <c r="I60" s="78">
        <v>13402</v>
      </c>
      <c r="J60" s="78">
        <v>29199</v>
      </c>
      <c r="K60" s="67">
        <v>0</v>
      </c>
    </row>
    <row r="61" spans="1:11" x14ac:dyDescent="0.55000000000000004">
      <c r="A61" s="70">
        <v>44343</v>
      </c>
      <c r="B61" s="105" t="str">
        <f t="shared" si="6"/>
        <v>(木)</v>
      </c>
      <c r="C61" s="67">
        <f t="shared" si="5"/>
        <v>582334</v>
      </c>
      <c r="D61" s="78">
        <v>528888</v>
      </c>
      <c r="E61" s="78">
        <v>12392</v>
      </c>
      <c r="F61" s="78">
        <v>41054</v>
      </c>
      <c r="G61" s="67">
        <v>0</v>
      </c>
      <c r="H61" s="78">
        <v>504782</v>
      </c>
      <c r="I61" s="78">
        <v>11716</v>
      </c>
      <c r="J61" s="78">
        <v>31539</v>
      </c>
      <c r="K61" s="67">
        <v>0</v>
      </c>
    </row>
    <row r="62" spans="1:11" x14ac:dyDescent="0.55000000000000004">
      <c r="A62" s="70">
        <v>44342</v>
      </c>
      <c r="B62" s="105" t="str">
        <f t="shared" si="6"/>
        <v>(水)</v>
      </c>
      <c r="C62" s="67">
        <f t="shared" si="5"/>
        <v>571596</v>
      </c>
      <c r="D62" s="78">
        <v>548617</v>
      </c>
      <c r="E62" s="78">
        <v>11466</v>
      </c>
      <c r="F62" s="78">
        <v>11513</v>
      </c>
      <c r="G62" s="67">
        <v>0</v>
      </c>
      <c r="H62" s="78">
        <v>523005</v>
      </c>
      <c r="I62" s="78">
        <v>10739</v>
      </c>
      <c r="J62" s="78">
        <v>8943</v>
      </c>
      <c r="K62" s="67">
        <v>0</v>
      </c>
    </row>
    <row r="63" spans="1:11" x14ac:dyDescent="0.55000000000000004">
      <c r="A63" s="70">
        <v>44341</v>
      </c>
      <c r="B63" s="105" t="str">
        <f t="shared" si="6"/>
        <v>(火)</v>
      </c>
      <c r="C63" s="67">
        <f t="shared" si="5"/>
        <v>513481</v>
      </c>
      <c r="D63" s="78">
        <v>493654</v>
      </c>
      <c r="E63" s="78">
        <v>9787</v>
      </c>
      <c r="F63" s="78">
        <v>10040</v>
      </c>
      <c r="G63" s="67">
        <v>0</v>
      </c>
      <c r="H63" s="78">
        <v>471203</v>
      </c>
      <c r="I63" s="78">
        <v>9272</v>
      </c>
      <c r="J63" s="78">
        <v>7568</v>
      </c>
      <c r="K63" s="67">
        <v>0</v>
      </c>
    </row>
    <row r="64" spans="1:11" x14ac:dyDescent="0.55000000000000004">
      <c r="A64" s="70">
        <v>44340</v>
      </c>
      <c r="B64" s="105" t="str">
        <f t="shared" si="6"/>
        <v>(月)</v>
      </c>
      <c r="C64" s="67">
        <f t="shared" si="5"/>
        <v>444566</v>
      </c>
      <c r="D64" s="78">
        <v>425328</v>
      </c>
      <c r="E64" s="78">
        <v>9832</v>
      </c>
      <c r="F64" s="78">
        <v>9406</v>
      </c>
      <c r="G64" s="67">
        <v>0</v>
      </c>
      <c r="H64" s="78">
        <v>407674</v>
      </c>
      <c r="I64" s="78">
        <v>9290</v>
      </c>
      <c r="J64" s="78">
        <v>6880</v>
      </c>
      <c r="K64" s="67">
        <v>0</v>
      </c>
    </row>
    <row r="65" spans="1:11" x14ac:dyDescent="0.55000000000000004">
      <c r="A65" s="70">
        <v>44339</v>
      </c>
      <c r="B65" s="105" t="str">
        <f t="shared" si="6"/>
        <v>(日)</v>
      </c>
      <c r="C65" s="67">
        <f t="shared" si="5"/>
        <v>346171</v>
      </c>
      <c r="D65" s="78">
        <v>322757</v>
      </c>
      <c r="E65" s="78">
        <v>0</v>
      </c>
      <c r="F65" s="78">
        <v>23414</v>
      </c>
      <c r="G65" s="67">
        <v>0</v>
      </c>
      <c r="H65" s="78">
        <v>311513</v>
      </c>
      <c r="I65" s="78">
        <v>0</v>
      </c>
      <c r="J65" s="78">
        <v>20376</v>
      </c>
      <c r="K65" s="67">
        <v>0</v>
      </c>
    </row>
    <row r="66" spans="1:11" x14ac:dyDescent="0.55000000000000004">
      <c r="A66" s="70">
        <v>44338</v>
      </c>
      <c r="B66" s="105" t="str">
        <f t="shared" si="6"/>
        <v>(土)</v>
      </c>
      <c r="C66" s="67">
        <f t="shared" si="5"/>
        <v>319636</v>
      </c>
      <c r="D66" s="78">
        <v>280072</v>
      </c>
      <c r="E66" s="78">
        <v>0</v>
      </c>
      <c r="F66" s="78">
        <v>39564</v>
      </c>
      <c r="G66" s="67">
        <v>0</v>
      </c>
      <c r="H66" s="78">
        <v>265316</v>
      </c>
      <c r="I66" s="78">
        <v>0</v>
      </c>
      <c r="J66" s="78">
        <v>23163</v>
      </c>
      <c r="K66" s="67">
        <v>0</v>
      </c>
    </row>
    <row r="67" spans="1:11" x14ac:dyDescent="0.55000000000000004">
      <c r="A67" s="70">
        <v>44337</v>
      </c>
      <c r="B67" s="105" t="str">
        <f t="shared" si="6"/>
        <v>(金)</v>
      </c>
      <c r="C67" s="67">
        <f t="shared" si="5"/>
        <v>319209</v>
      </c>
      <c r="D67" s="78">
        <v>270775</v>
      </c>
      <c r="E67" s="78">
        <v>0</v>
      </c>
      <c r="F67" s="78">
        <v>48434</v>
      </c>
      <c r="G67" s="67">
        <v>0</v>
      </c>
      <c r="H67" s="78">
        <v>249965</v>
      </c>
      <c r="I67" s="78">
        <v>0</v>
      </c>
      <c r="J67" s="78">
        <v>23775</v>
      </c>
      <c r="K67" s="67">
        <v>0</v>
      </c>
    </row>
    <row r="68" spans="1:11" x14ac:dyDescent="0.55000000000000004">
      <c r="A68" s="70">
        <v>44336</v>
      </c>
      <c r="B68" s="105" t="str">
        <f t="shared" si="6"/>
        <v>(木)</v>
      </c>
      <c r="C68" s="67">
        <f t="shared" si="5"/>
        <v>336151</v>
      </c>
      <c r="D68" s="78">
        <v>313228</v>
      </c>
      <c r="E68" s="78">
        <v>0</v>
      </c>
      <c r="F68" s="78">
        <v>22923</v>
      </c>
      <c r="G68" s="67">
        <v>0</v>
      </c>
      <c r="H68" s="78">
        <v>289568</v>
      </c>
      <c r="I68" s="78">
        <v>0</v>
      </c>
      <c r="J68" s="78">
        <v>13351</v>
      </c>
      <c r="K68" s="67">
        <v>0</v>
      </c>
    </row>
    <row r="69" spans="1:11" x14ac:dyDescent="0.55000000000000004">
      <c r="A69" s="70">
        <v>44335</v>
      </c>
      <c r="B69" s="105" t="str">
        <f t="shared" si="6"/>
        <v>(水)</v>
      </c>
      <c r="C69" s="67">
        <f t="shared" si="5"/>
        <v>359443</v>
      </c>
      <c r="D69" s="78">
        <v>299495</v>
      </c>
      <c r="E69" s="78">
        <v>0</v>
      </c>
      <c r="F69" s="78">
        <v>59948</v>
      </c>
      <c r="G69" s="67">
        <v>0</v>
      </c>
      <c r="H69" s="78">
        <v>278634</v>
      </c>
      <c r="I69" s="78">
        <v>0</v>
      </c>
      <c r="J69" s="78">
        <v>32308</v>
      </c>
      <c r="K69" s="67">
        <v>0</v>
      </c>
    </row>
    <row r="70" spans="1:11" x14ac:dyDescent="0.55000000000000004">
      <c r="A70" s="70">
        <v>44334</v>
      </c>
      <c r="B70" s="105" t="str">
        <f t="shared" si="6"/>
        <v>(火)</v>
      </c>
      <c r="C70" s="67">
        <f t="shared" si="5"/>
        <v>303329</v>
      </c>
      <c r="D70" s="78">
        <v>245768</v>
      </c>
      <c r="E70" s="78">
        <v>0</v>
      </c>
      <c r="F70" s="78">
        <v>57561</v>
      </c>
      <c r="G70" s="67">
        <v>0</v>
      </c>
      <c r="H70" s="78">
        <v>228025</v>
      </c>
      <c r="I70" s="78">
        <v>0</v>
      </c>
      <c r="J70" s="78">
        <v>33970</v>
      </c>
      <c r="K70" s="67">
        <v>0</v>
      </c>
    </row>
    <row r="71" spans="1:11" x14ac:dyDescent="0.55000000000000004">
      <c r="A71" s="70">
        <v>44333</v>
      </c>
      <c r="B71" s="105" t="str">
        <f t="shared" si="6"/>
        <v>(月)</v>
      </c>
      <c r="C71" s="67">
        <f t="shared" si="5"/>
        <v>249264</v>
      </c>
      <c r="D71" s="78">
        <v>204791</v>
      </c>
      <c r="E71" s="78">
        <v>0</v>
      </c>
      <c r="F71" s="78">
        <v>44473</v>
      </c>
      <c r="G71" s="67">
        <v>0</v>
      </c>
      <c r="H71" s="78">
        <v>190122</v>
      </c>
      <c r="I71" s="78">
        <v>0</v>
      </c>
      <c r="J71" s="78">
        <v>25242</v>
      </c>
      <c r="K71" s="67">
        <v>0</v>
      </c>
    </row>
    <row r="72" spans="1:11" x14ac:dyDescent="0.55000000000000004">
      <c r="A72" s="70">
        <v>44332</v>
      </c>
      <c r="B72" s="105" t="str">
        <f t="shared" si="6"/>
        <v>(日)</v>
      </c>
      <c r="C72" s="67">
        <f t="shared" si="5"/>
        <v>206233</v>
      </c>
      <c r="D72" s="78">
        <v>185238</v>
      </c>
      <c r="E72" s="78">
        <v>0</v>
      </c>
      <c r="F72" s="78">
        <v>20995</v>
      </c>
      <c r="G72" s="67">
        <v>0</v>
      </c>
      <c r="H72" s="78">
        <v>178054</v>
      </c>
      <c r="I72" s="78">
        <v>0</v>
      </c>
      <c r="J72" s="78">
        <v>14784</v>
      </c>
      <c r="K72" s="67">
        <v>0</v>
      </c>
    </row>
    <row r="73" spans="1:11" x14ac:dyDescent="0.55000000000000004">
      <c r="A73" s="70">
        <v>44331</v>
      </c>
      <c r="B73" s="105" t="str">
        <f t="shared" si="6"/>
        <v>(土)</v>
      </c>
      <c r="C73" s="67">
        <f t="shared" si="5"/>
        <v>165720</v>
      </c>
      <c r="D73" s="78">
        <v>135634</v>
      </c>
      <c r="E73" s="78">
        <v>0</v>
      </c>
      <c r="F73" s="78">
        <v>30086</v>
      </c>
      <c r="G73" s="67">
        <v>0</v>
      </c>
      <c r="H73" s="78">
        <v>124574</v>
      </c>
      <c r="I73" s="78">
        <v>0</v>
      </c>
      <c r="J73" s="78">
        <v>15386</v>
      </c>
      <c r="K73" s="67">
        <v>0</v>
      </c>
    </row>
    <row r="74" spans="1:11" x14ac:dyDescent="0.55000000000000004">
      <c r="A74" s="70">
        <v>44330</v>
      </c>
      <c r="B74" s="105" t="str">
        <f t="shared" si="6"/>
        <v>(金)</v>
      </c>
      <c r="C74" s="67">
        <f t="shared" si="5"/>
        <v>169450</v>
      </c>
      <c r="D74" s="78">
        <v>130783</v>
      </c>
      <c r="E74" s="78">
        <v>0</v>
      </c>
      <c r="F74" s="78">
        <v>38667</v>
      </c>
      <c r="G74" s="67">
        <v>0</v>
      </c>
      <c r="H74" s="78">
        <v>112712</v>
      </c>
      <c r="I74" s="78">
        <v>0</v>
      </c>
      <c r="J74" s="78">
        <v>16805</v>
      </c>
      <c r="K74" s="67">
        <v>0</v>
      </c>
    </row>
    <row r="75" spans="1:11" x14ac:dyDescent="0.55000000000000004">
      <c r="A75" s="70">
        <v>44329</v>
      </c>
      <c r="B75" s="105" t="str">
        <f t="shared" si="6"/>
        <v>(木)</v>
      </c>
      <c r="C75" s="67">
        <f t="shared" si="5"/>
        <v>195104</v>
      </c>
      <c r="D75" s="78">
        <v>152310</v>
      </c>
      <c r="E75" s="78">
        <v>0</v>
      </c>
      <c r="F75" s="78">
        <v>42794</v>
      </c>
      <c r="G75" s="67">
        <v>0</v>
      </c>
      <c r="H75" s="78">
        <v>134661</v>
      </c>
      <c r="I75" s="78">
        <v>0</v>
      </c>
      <c r="J75" s="78">
        <v>23498</v>
      </c>
      <c r="K75" s="67">
        <v>0</v>
      </c>
    </row>
    <row r="76" spans="1:11" x14ac:dyDescent="0.55000000000000004">
      <c r="A76" s="70">
        <v>44328</v>
      </c>
      <c r="B76" s="105" t="str">
        <f t="shared" si="6"/>
        <v>(水)</v>
      </c>
      <c r="C76" s="67">
        <f t="shared" si="5"/>
        <v>198561</v>
      </c>
      <c r="D76" s="78">
        <v>155027</v>
      </c>
      <c r="E76" s="78">
        <v>0</v>
      </c>
      <c r="F76" s="78">
        <v>43534</v>
      </c>
      <c r="G76" s="67">
        <v>0</v>
      </c>
      <c r="H76" s="78">
        <v>137246</v>
      </c>
      <c r="I76" s="78">
        <v>0</v>
      </c>
      <c r="J76" s="78">
        <v>24687</v>
      </c>
      <c r="K76" s="67">
        <v>0</v>
      </c>
    </row>
    <row r="77" spans="1:11" x14ac:dyDescent="0.55000000000000004">
      <c r="A77" s="70">
        <v>44327</v>
      </c>
      <c r="B77" s="105" t="str">
        <f t="shared" si="6"/>
        <v>(火)</v>
      </c>
      <c r="C77" s="67">
        <f t="shared" si="5"/>
        <v>160828</v>
      </c>
      <c r="D77" s="78">
        <v>124241</v>
      </c>
      <c r="E77" s="78">
        <v>0</v>
      </c>
      <c r="F77" s="78">
        <v>36587</v>
      </c>
      <c r="G77" s="67">
        <v>0</v>
      </c>
      <c r="H77" s="78">
        <v>107295</v>
      </c>
      <c r="I77" s="78">
        <v>0</v>
      </c>
      <c r="J77" s="78">
        <v>20647</v>
      </c>
      <c r="K77" s="67">
        <v>0</v>
      </c>
    </row>
    <row r="78" spans="1:11" x14ac:dyDescent="0.55000000000000004">
      <c r="A78" s="70">
        <v>44326</v>
      </c>
      <c r="B78" s="105" t="str">
        <f t="shared" si="6"/>
        <v>(月)</v>
      </c>
      <c r="C78" s="67">
        <f t="shared" si="5"/>
        <v>123236</v>
      </c>
      <c r="D78" s="78">
        <v>99554</v>
      </c>
      <c r="E78" s="78">
        <v>0</v>
      </c>
      <c r="F78" s="78">
        <v>23682</v>
      </c>
      <c r="G78" s="67">
        <v>0</v>
      </c>
      <c r="H78" s="78">
        <v>84993</v>
      </c>
      <c r="I78" s="78">
        <v>0</v>
      </c>
      <c r="J78" s="78">
        <v>13040</v>
      </c>
      <c r="K78" s="67">
        <v>0</v>
      </c>
    </row>
    <row r="79" spans="1:11" x14ac:dyDescent="0.55000000000000004">
      <c r="A79" s="70">
        <v>44325</v>
      </c>
      <c r="B79" s="105" t="str">
        <f t="shared" si="6"/>
        <v>(日)</v>
      </c>
      <c r="C79" s="67">
        <f t="shared" si="5"/>
        <v>80393</v>
      </c>
      <c r="D79" s="78">
        <v>72381</v>
      </c>
      <c r="E79" s="78">
        <v>0</v>
      </c>
      <c r="F79" s="78">
        <v>8012</v>
      </c>
      <c r="G79" s="67">
        <v>0</v>
      </c>
      <c r="H79" s="78">
        <v>66452</v>
      </c>
      <c r="I79" s="78">
        <v>0</v>
      </c>
      <c r="J79" s="78">
        <v>5808</v>
      </c>
      <c r="K79" s="67">
        <v>0</v>
      </c>
    </row>
    <row r="80" spans="1:11" x14ac:dyDescent="0.55000000000000004">
      <c r="A80" s="70">
        <v>44324</v>
      </c>
      <c r="B80" s="105" t="str">
        <f t="shared" si="6"/>
        <v>(土)</v>
      </c>
      <c r="C80" s="67">
        <f t="shared" si="5"/>
        <v>66372</v>
      </c>
      <c r="D80" s="78">
        <v>59424</v>
      </c>
      <c r="E80" s="78">
        <v>0</v>
      </c>
      <c r="F80" s="78">
        <v>6948</v>
      </c>
      <c r="G80" s="67">
        <v>0</v>
      </c>
      <c r="H80" s="78">
        <v>49512</v>
      </c>
      <c r="I80" s="78">
        <v>0</v>
      </c>
      <c r="J80" s="78">
        <v>3888</v>
      </c>
      <c r="K80" s="67">
        <v>0</v>
      </c>
    </row>
    <row r="81" spans="1:11" x14ac:dyDescent="0.55000000000000004">
      <c r="A81" s="70">
        <v>44323</v>
      </c>
      <c r="B81" s="105" t="str">
        <f t="shared" si="6"/>
        <v>(金)</v>
      </c>
      <c r="C81" s="67">
        <f t="shared" si="5"/>
        <v>52404</v>
      </c>
      <c r="D81" s="78">
        <v>43328</v>
      </c>
      <c r="E81" s="78">
        <v>0</v>
      </c>
      <c r="F81" s="78">
        <v>9076</v>
      </c>
      <c r="G81" s="67">
        <v>0</v>
      </c>
      <c r="H81" s="78">
        <v>32026</v>
      </c>
      <c r="I81" s="78">
        <v>0</v>
      </c>
      <c r="J81" s="78">
        <v>4573</v>
      </c>
      <c r="K81" s="67">
        <v>0</v>
      </c>
    </row>
    <row r="82" spans="1:11" x14ac:dyDescent="0.55000000000000004">
      <c r="A82" s="70">
        <v>44322</v>
      </c>
      <c r="B82" s="105" t="str">
        <f t="shared" si="6"/>
        <v>(木)</v>
      </c>
      <c r="C82" s="67">
        <f t="shared" si="5"/>
        <v>51276</v>
      </c>
      <c r="D82" s="78">
        <v>43588</v>
      </c>
      <c r="E82" s="78">
        <v>0</v>
      </c>
      <c r="F82" s="78">
        <v>7688</v>
      </c>
      <c r="G82" s="67">
        <v>0</v>
      </c>
      <c r="H82" s="78">
        <v>33447</v>
      </c>
      <c r="I82" s="78">
        <v>0</v>
      </c>
      <c r="J82" s="78">
        <v>4735</v>
      </c>
      <c r="K82" s="67">
        <v>0</v>
      </c>
    </row>
    <row r="83" spans="1:11" x14ac:dyDescent="0.55000000000000004">
      <c r="A83" s="70">
        <v>44321</v>
      </c>
      <c r="B83" s="105" t="str">
        <f t="shared" si="6"/>
        <v>(水)</v>
      </c>
      <c r="C83" s="67">
        <f t="shared" si="5"/>
        <v>10276</v>
      </c>
      <c r="D83" s="78">
        <v>9399</v>
      </c>
      <c r="E83" s="78">
        <v>0</v>
      </c>
      <c r="F83" s="78">
        <v>877</v>
      </c>
      <c r="G83" s="67">
        <v>0</v>
      </c>
      <c r="H83" s="78">
        <v>8193</v>
      </c>
      <c r="I83" s="78">
        <v>0</v>
      </c>
      <c r="J83" s="78">
        <v>736</v>
      </c>
      <c r="K83" s="67">
        <v>0</v>
      </c>
    </row>
    <row r="84" spans="1:11" x14ac:dyDescent="0.55000000000000004">
      <c r="A84" s="70">
        <v>44320</v>
      </c>
      <c r="B84" s="105" t="str">
        <f t="shared" si="6"/>
        <v>(火)</v>
      </c>
      <c r="C84" s="67">
        <f t="shared" si="5"/>
        <v>8902</v>
      </c>
      <c r="D84" s="78">
        <v>8146</v>
      </c>
      <c r="E84" s="78">
        <v>0</v>
      </c>
      <c r="F84" s="78">
        <v>756</v>
      </c>
      <c r="G84" s="67">
        <v>0</v>
      </c>
      <c r="H84" s="78">
        <v>6732</v>
      </c>
      <c r="I84" s="78">
        <v>0</v>
      </c>
      <c r="J84" s="78">
        <v>538</v>
      </c>
      <c r="K84" s="67">
        <v>0</v>
      </c>
    </row>
    <row r="85" spans="1:11" x14ac:dyDescent="0.55000000000000004">
      <c r="A85" s="70">
        <v>44319</v>
      </c>
      <c r="B85" s="105" t="str">
        <f t="shared" si="6"/>
        <v>(月)</v>
      </c>
      <c r="C85" s="67">
        <f t="shared" si="5"/>
        <v>7982</v>
      </c>
      <c r="D85" s="78">
        <v>7142</v>
      </c>
      <c r="E85" s="78">
        <v>0</v>
      </c>
      <c r="F85" s="78">
        <v>840</v>
      </c>
      <c r="G85" s="67">
        <v>0</v>
      </c>
      <c r="H85" s="78">
        <v>5783</v>
      </c>
      <c r="I85" s="78">
        <v>0</v>
      </c>
      <c r="J85" s="78">
        <v>785</v>
      </c>
      <c r="K85" s="67">
        <v>0</v>
      </c>
    </row>
    <row r="86" spans="1:11" x14ac:dyDescent="0.55000000000000004">
      <c r="A86" s="70">
        <v>44318</v>
      </c>
      <c r="B86" s="105" t="str">
        <f t="shared" si="6"/>
        <v>(日)</v>
      </c>
      <c r="C86" s="67">
        <f t="shared" si="5"/>
        <v>24043</v>
      </c>
      <c r="D86" s="78">
        <v>24043</v>
      </c>
      <c r="E86" s="78">
        <v>0</v>
      </c>
      <c r="F86" s="78">
        <v>0</v>
      </c>
      <c r="G86" s="67">
        <v>0</v>
      </c>
      <c r="H86" s="78">
        <v>20467</v>
      </c>
      <c r="I86" s="78">
        <v>0</v>
      </c>
      <c r="J86" s="78">
        <v>0</v>
      </c>
      <c r="K86" s="67">
        <v>0</v>
      </c>
    </row>
    <row r="87" spans="1:11" x14ac:dyDescent="0.55000000000000004">
      <c r="A87" s="70">
        <v>44317</v>
      </c>
      <c r="B87" s="105" t="str">
        <f t="shared" si="6"/>
        <v>(土)</v>
      </c>
      <c r="C87" s="67">
        <f t="shared" si="5"/>
        <v>39509</v>
      </c>
      <c r="D87" s="78">
        <v>39509</v>
      </c>
      <c r="E87" s="78">
        <v>0</v>
      </c>
      <c r="F87" s="78">
        <v>0</v>
      </c>
      <c r="G87" s="67">
        <v>0</v>
      </c>
      <c r="H87" s="78">
        <v>23199</v>
      </c>
      <c r="I87" s="78">
        <v>0</v>
      </c>
      <c r="J87" s="78">
        <v>0</v>
      </c>
      <c r="K87" s="67">
        <v>0</v>
      </c>
    </row>
    <row r="88" spans="1:11" x14ac:dyDescent="0.55000000000000004">
      <c r="A88" s="70">
        <v>44316</v>
      </c>
      <c r="B88" s="105" t="str">
        <f t="shared" si="6"/>
        <v>(金)</v>
      </c>
      <c r="C88" s="67">
        <f t="shared" si="5"/>
        <v>68202</v>
      </c>
      <c r="D88" s="78">
        <v>68202</v>
      </c>
      <c r="E88" s="78">
        <v>0</v>
      </c>
      <c r="F88" s="78">
        <v>0</v>
      </c>
      <c r="G88" s="67">
        <v>0</v>
      </c>
      <c r="H88" s="78">
        <v>27888</v>
      </c>
      <c r="I88" s="78">
        <v>0</v>
      </c>
      <c r="J88" s="78">
        <v>0</v>
      </c>
      <c r="K88" s="67">
        <v>0</v>
      </c>
    </row>
    <row r="89" spans="1:11" x14ac:dyDescent="0.55000000000000004">
      <c r="A89" s="70">
        <v>44315</v>
      </c>
      <c r="B89" s="105" t="str">
        <f>"(" &amp; TEXT(A89,"aaa") &amp; ")"</f>
        <v>(木)</v>
      </c>
      <c r="C89" s="67">
        <f t="shared" si="5"/>
        <v>19408</v>
      </c>
      <c r="D89" s="78">
        <v>19408</v>
      </c>
      <c r="E89" s="78">
        <v>0</v>
      </c>
      <c r="F89" s="78">
        <v>0</v>
      </c>
      <c r="G89" s="67">
        <v>0</v>
      </c>
      <c r="H89" s="78">
        <v>13043</v>
      </c>
      <c r="I89" s="78">
        <v>0</v>
      </c>
      <c r="J89" s="78">
        <v>0</v>
      </c>
      <c r="K89" s="67">
        <v>0</v>
      </c>
    </row>
    <row r="90" spans="1:11" x14ac:dyDescent="0.55000000000000004">
      <c r="A90" s="70">
        <v>44314</v>
      </c>
      <c r="B90" s="105" t="str">
        <f t="shared" si="6"/>
        <v>(水)</v>
      </c>
      <c r="C90" s="67">
        <f t="shared" si="5"/>
        <v>88903</v>
      </c>
      <c r="D90" s="78">
        <v>88903</v>
      </c>
      <c r="E90" s="78">
        <v>0</v>
      </c>
      <c r="F90" s="78">
        <v>0</v>
      </c>
      <c r="G90" s="67">
        <v>0</v>
      </c>
      <c r="H90" s="78">
        <v>37923</v>
      </c>
      <c r="I90" s="78">
        <v>0</v>
      </c>
      <c r="J90" s="78">
        <v>0</v>
      </c>
      <c r="K90" s="67">
        <v>0</v>
      </c>
    </row>
    <row r="91" spans="1:11" x14ac:dyDescent="0.55000000000000004">
      <c r="A91" s="70">
        <v>44313</v>
      </c>
      <c r="B91" s="105" t="str">
        <f t="shared" si="6"/>
        <v>(火)</v>
      </c>
      <c r="C91" s="67">
        <f t="shared" si="5"/>
        <v>80273</v>
      </c>
      <c r="D91" s="78">
        <v>80273</v>
      </c>
      <c r="E91" s="78">
        <v>0</v>
      </c>
      <c r="F91" s="78">
        <v>0</v>
      </c>
      <c r="G91" s="67">
        <v>0</v>
      </c>
      <c r="H91" s="78">
        <v>38414</v>
      </c>
      <c r="I91" s="78">
        <v>0</v>
      </c>
      <c r="J91" s="78">
        <v>0</v>
      </c>
      <c r="K91" s="67">
        <v>0</v>
      </c>
    </row>
    <row r="92" spans="1:11" x14ac:dyDescent="0.55000000000000004">
      <c r="A92" s="70">
        <v>44312</v>
      </c>
      <c r="B92" s="105" t="str">
        <f t="shared" si="6"/>
        <v>(月)</v>
      </c>
      <c r="C92" s="67">
        <f t="shared" si="5"/>
        <v>61144</v>
      </c>
      <c r="D92" s="78">
        <v>61144</v>
      </c>
      <c r="E92" s="78">
        <v>0</v>
      </c>
      <c r="F92" s="78">
        <v>0</v>
      </c>
      <c r="G92" s="67">
        <v>0</v>
      </c>
      <c r="H92" s="78">
        <v>28417</v>
      </c>
      <c r="I92" s="78">
        <v>0</v>
      </c>
      <c r="J92" s="78">
        <v>0</v>
      </c>
      <c r="K92" s="67">
        <v>0</v>
      </c>
    </row>
    <row r="93" spans="1:11" x14ac:dyDescent="0.55000000000000004">
      <c r="A93" s="70">
        <v>44311</v>
      </c>
      <c r="B93" s="105" t="str">
        <f t="shared" si="6"/>
        <v>(日)</v>
      </c>
      <c r="C93" s="67">
        <f t="shared" si="5"/>
        <v>23696</v>
      </c>
      <c r="D93" s="78">
        <v>23696</v>
      </c>
      <c r="E93" s="78">
        <v>0</v>
      </c>
      <c r="F93" s="78">
        <v>0</v>
      </c>
      <c r="G93" s="67">
        <v>0</v>
      </c>
      <c r="H93" s="78">
        <v>15544</v>
      </c>
      <c r="I93" s="78">
        <v>0</v>
      </c>
      <c r="J93" s="78">
        <v>0</v>
      </c>
      <c r="K93" s="67">
        <v>0</v>
      </c>
    </row>
    <row r="94" spans="1:11" x14ac:dyDescent="0.55000000000000004">
      <c r="A94" s="70">
        <v>44310</v>
      </c>
      <c r="B94" s="105" t="str">
        <f t="shared" si="6"/>
        <v>(土)</v>
      </c>
      <c r="C94" s="67">
        <f t="shared" si="5"/>
        <v>35867</v>
      </c>
      <c r="D94" s="78">
        <v>35867</v>
      </c>
      <c r="E94" s="78">
        <v>0</v>
      </c>
      <c r="F94" s="78">
        <v>0</v>
      </c>
      <c r="G94" s="67">
        <v>0</v>
      </c>
      <c r="H94" s="78">
        <v>16256</v>
      </c>
      <c r="I94" s="78">
        <v>0</v>
      </c>
      <c r="J94" s="78">
        <v>0</v>
      </c>
      <c r="K94" s="67">
        <v>0</v>
      </c>
    </row>
    <row r="95" spans="1:11" x14ac:dyDescent="0.55000000000000004">
      <c r="A95" s="70">
        <v>44309</v>
      </c>
      <c r="B95" s="105" t="str">
        <f t="shared" si="6"/>
        <v>(金)</v>
      </c>
      <c r="C95" s="67">
        <f t="shared" si="5"/>
        <v>55936</v>
      </c>
      <c r="D95" s="78">
        <v>55936</v>
      </c>
      <c r="E95" s="78">
        <v>0</v>
      </c>
      <c r="F95" s="78">
        <v>0</v>
      </c>
      <c r="G95" s="67">
        <v>0</v>
      </c>
      <c r="H95" s="78">
        <v>19027</v>
      </c>
      <c r="I95" s="78">
        <v>0</v>
      </c>
      <c r="J95" s="78">
        <v>0</v>
      </c>
      <c r="K95" s="67">
        <v>0</v>
      </c>
    </row>
    <row r="96" spans="1:11" x14ac:dyDescent="0.55000000000000004">
      <c r="A96" s="70">
        <v>44308</v>
      </c>
      <c r="B96" s="105" t="str">
        <f t="shared" si="6"/>
        <v>(木)</v>
      </c>
      <c r="C96" s="67">
        <f t="shared" si="5"/>
        <v>58385</v>
      </c>
      <c r="D96" s="78">
        <v>58385</v>
      </c>
      <c r="E96" s="78">
        <v>0</v>
      </c>
      <c r="F96" s="78">
        <v>0</v>
      </c>
      <c r="G96" s="67">
        <v>0</v>
      </c>
      <c r="H96" s="78">
        <v>25401</v>
      </c>
      <c r="I96" s="78">
        <v>0</v>
      </c>
      <c r="J96" s="78">
        <v>0</v>
      </c>
      <c r="K96" s="67">
        <v>0</v>
      </c>
    </row>
    <row r="97" spans="1:11" x14ac:dyDescent="0.55000000000000004">
      <c r="A97" s="70">
        <v>44307</v>
      </c>
      <c r="B97" s="105" t="str">
        <f t="shared" si="6"/>
        <v>(水)</v>
      </c>
      <c r="C97" s="67">
        <f t="shared" si="5"/>
        <v>60824</v>
      </c>
      <c r="D97" s="78">
        <v>60824</v>
      </c>
      <c r="E97" s="78">
        <v>0</v>
      </c>
      <c r="F97" s="78">
        <v>0</v>
      </c>
      <c r="G97" s="67">
        <v>0</v>
      </c>
      <c r="H97" s="78">
        <v>26932</v>
      </c>
      <c r="I97" s="78">
        <v>0</v>
      </c>
      <c r="J97" s="78">
        <v>0</v>
      </c>
      <c r="K97" s="67">
        <v>0</v>
      </c>
    </row>
    <row r="98" spans="1:11" x14ac:dyDescent="0.55000000000000004">
      <c r="A98" s="70">
        <v>44306</v>
      </c>
      <c r="B98" s="105" t="str">
        <f t="shared" si="6"/>
        <v>(火)</v>
      </c>
      <c r="C98" s="67">
        <f t="shared" si="5"/>
        <v>50870</v>
      </c>
      <c r="D98" s="78">
        <v>50870</v>
      </c>
      <c r="E98" s="78">
        <v>0</v>
      </c>
      <c r="F98" s="78">
        <v>0</v>
      </c>
      <c r="G98" s="67">
        <v>0</v>
      </c>
      <c r="H98" s="78">
        <v>22607</v>
      </c>
      <c r="I98" s="78">
        <v>0</v>
      </c>
      <c r="J98" s="78">
        <v>0</v>
      </c>
      <c r="K98" s="67">
        <v>0</v>
      </c>
    </row>
    <row r="99" spans="1:11" x14ac:dyDescent="0.55000000000000004">
      <c r="A99" s="70">
        <v>44305</v>
      </c>
      <c r="B99" s="105" t="str">
        <f t="shared" si="6"/>
        <v>(月)</v>
      </c>
      <c r="C99" s="67">
        <f t="shared" si="5"/>
        <v>33724</v>
      </c>
      <c r="D99" s="78">
        <v>33724</v>
      </c>
      <c r="E99" s="78">
        <v>0</v>
      </c>
      <c r="F99" s="78">
        <v>0</v>
      </c>
      <c r="G99" s="67">
        <v>0</v>
      </c>
      <c r="H99" s="78">
        <v>14284</v>
      </c>
      <c r="I99" s="78">
        <v>0</v>
      </c>
      <c r="J99" s="78">
        <v>0</v>
      </c>
      <c r="K99" s="67">
        <v>0</v>
      </c>
    </row>
    <row r="100" spans="1:11" x14ac:dyDescent="0.55000000000000004">
      <c r="A100" s="70">
        <v>44304</v>
      </c>
      <c r="B100" s="105" t="str">
        <f t="shared" si="6"/>
        <v>(日)</v>
      </c>
      <c r="C100" s="67">
        <f t="shared" si="5"/>
        <v>8868</v>
      </c>
      <c r="D100" s="78">
        <v>8868</v>
      </c>
      <c r="E100" s="78">
        <v>0</v>
      </c>
      <c r="F100" s="78">
        <v>0</v>
      </c>
      <c r="G100" s="67">
        <v>0</v>
      </c>
      <c r="H100" s="78">
        <v>5718</v>
      </c>
      <c r="I100" s="78">
        <v>0</v>
      </c>
      <c r="J100" s="78">
        <v>0</v>
      </c>
      <c r="K100" s="67">
        <v>0</v>
      </c>
    </row>
    <row r="101" spans="1:11" x14ac:dyDescent="0.55000000000000004">
      <c r="A101" s="70">
        <v>44303</v>
      </c>
      <c r="B101" s="105" t="str">
        <f t="shared" si="6"/>
        <v>(土)</v>
      </c>
      <c r="C101" s="67">
        <f t="shared" si="5"/>
        <v>8188</v>
      </c>
      <c r="D101" s="78">
        <v>8188</v>
      </c>
      <c r="E101" s="78">
        <v>0</v>
      </c>
      <c r="F101" s="78">
        <v>0</v>
      </c>
      <c r="G101" s="67">
        <v>0</v>
      </c>
      <c r="H101" s="78">
        <v>3764</v>
      </c>
      <c r="I101" s="78">
        <v>0</v>
      </c>
      <c r="J101" s="78">
        <v>0</v>
      </c>
      <c r="K101" s="67">
        <v>0</v>
      </c>
    </row>
    <row r="102" spans="1:11" x14ac:dyDescent="0.55000000000000004">
      <c r="A102" s="70">
        <v>44302</v>
      </c>
      <c r="B102" s="105" t="str">
        <f t="shared" si="6"/>
        <v>(金)</v>
      </c>
      <c r="C102" s="67">
        <f t="shared" ref="C102:C104" si="7">SUM(D102:G102)</f>
        <v>11445</v>
      </c>
      <c r="D102" s="78">
        <v>11445</v>
      </c>
      <c r="E102" s="78">
        <v>0</v>
      </c>
      <c r="F102" s="78">
        <v>0</v>
      </c>
      <c r="G102" s="67">
        <v>0</v>
      </c>
      <c r="H102" s="78">
        <v>3571</v>
      </c>
      <c r="I102" s="78">
        <v>0</v>
      </c>
      <c r="J102" s="78">
        <v>0</v>
      </c>
      <c r="K102" s="67">
        <v>0</v>
      </c>
    </row>
    <row r="103" spans="1:11" x14ac:dyDescent="0.55000000000000004">
      <c r="A103" s="70">
        <v>44301</v>
      </c>
      <c r="B103" s="105" t="str">
        <f t="shared" si="6"/>
        <v>(木)</v>
      </c>
      <c r="C103" s="67">
        <f t="shared" si="7"/>
        <v>9252</v>
      </c>
      <c r="D103" s="78">
        <v>9252</v>
      </c>
      <c r="E103" s="78">
        <v>0</v>
      </c>
      <c r="F103" s="78">
        <v>0</v>
      </c>
      <c r="G103" s="67">
        <v>0</v>
      </c>
      <c r="H103" s="78">
        <v>4398</v>
      </c>
      <c r="I103" s="78">
        <v>0</v>
      </c>
      <c r="J103" s="78">
        <v>0</v>
      </c>
      <c r="K103" s="67">
        <v>0</v>
      </c>
    </row>
    <row r="104" spans="1:11" x14ac:dyDescent="0.55000000000000004">
      <c r="A104" s="70">
        <v>44300</v>
      </c>
      <c r="B104" s="105" t="str">
        <f t="shared" si="6"/>
        <v>(水)</v>
      </c>
      <c r="C104" s="67">
        <f t="shared" si="7"/>
        <v>4955</v>
      </c>
      <c r="D104" s="78">
        <v>4955</v>
      </c>
      <c r="E104" s="78">
        <v>0</v>
      </c>
      <c r="F104" s="78">
        <v>0</v>
      </c>
      <c r="G104" s="67">
        <v>0</v>
      </c>
      <c r="H104" s="78">
        <v>3172</v>
      </c>
      <c r="I104" s="78">
        <v>0</v>
      </c>
      <c r="J104" s="78">
        <v>0</v>
      </c>
      <c r="K104" s="67">
        <v>0</v>
      </c>
    </row>
    <row r="105" spans="1:11" x14ac:dyDescent="0.55000000000000004">
      <c r="A105" s="70">
        <v>44299</v>
      </c>
      <c r="B105" s="105" t="str">
        <f t="shared" si="6"/>
        <v>(火)</v>
      </c>
      <c r="C105" s="67">
        <f>SUM(D105:G105)</f>
        <v>4296</v>
      </c>
      <c r="D105" s="78">
        <v>4296</v>
      </c>
      <c r="E105" s="78">
        <v>0</v>
      </c>
      <c r="F105" s="78">
        <v>0</v>
      </c>
      <c r="G105" s="67">
        <v>0</v>
      </c>
      <c r="H105" s="78">
        <v>2913</v>
      </c>
      <c r="I105" s="78">
        <v>0</v>
      </c>
      <c r="J105" s="78">
        <v>0</v>
      </c>
      <c r="K105" s="67">
        <v>0</v>
      </c>
    </row>
    <row r="106" spans="1:11" x14ac:dyDescent="0.55000000000000004">
      <c r="A106" s="70">
        <v>44298</v>
      </c>
      <c r="B106" s="105" t="str">
        <f t="shared" si="6"/>
        <v>(月)</v>
      </c>
      <c r="C106" s="67">
        <f>SUM(D106:G106)</f>
        <v>4857</v>
      </c>
      <c r="D106" s="98">
        <v>4857</v>
      </c>
      <c r="E106" s="98">
        <v>0</v>
      </c>
      <c r="F106" s="98">
        <v>0</v>
      </c>
      <c r="G106" s="98">
        <v>0</v>
      </c>
      <c r="H106" s="98">
        <v>3492</v>
      </c>
      <c r="I106" s="98">
        <v>0</v>
      </c>
      <c r="J106" s="98">
        <v>0</v>
      </c>
      <c r="K106" s="98">
        <v>0</v>
      </c>
    </row>
    <row r="107" spans="1:11" x14ac:dyDescent="0.55000000000000004">
      <c r="A107" s="95"/>
      <c r="B107" s="95"/>
      <c r="C107" s="95"/>
      <c r="D107" s="95"/>
      <c r="E107" s="95"/>
      <c r="F107" s="95"/>
      <c r="G107" s="95"/>
      <c r="H107" s="95"/>
      <c r="I107" s="95"/>
      <c r="J107" s="95"/>
      <c r="K107" s="95"/>
    </row>
    <row r="108" spans="1:11" x14ac:dyDescent="0.55000000000000004">
      <c r="A108" s="95" t="s">
        <v>330</v>
      </c>
      <c r="B108" s="95"/>
    </row>
    <row r="109" spans="1:11" x14ac:dyDescent="0.55000000000000004">
      <c r="A109" s="99"/>
    </row>
  </sheetData>
  <mergeCells count="10">
    <mergeCell ref="A6:B6"/>
    <mergeCell ref="H3:K3"/>
    <mergeCell ref="D4:E4"/>
    <mergeCell ref="F4:G4"/>
    <mergeCell ref="H4:I4"/>
    <mergeCell ref="J4:K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0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4" width="13.83203125" style="76" customWidth="1"/>
    <col min="5" max="5" width="15.83203125" style="76" customWidth="1"/>
    <col min="6" max="6" width="13.83203125" style="76" customWidth="1"/>
    <col min="7" max="7" width="15.75" style="76" customWidth="1"/>
    <col min="8" max="9" width="13.83203125" style="76" customWidth="1"/>
    <col min="10" max="16384" width="8.6640625" style="76"/>
  </cols>
  <sheetData>
    <row r="1" spans="1:9" x14ac:dyDescent="0.55000000000000004">
      <c r="A1" s="76" t="s">
        <v>303</v>
      </c>
    </row>
    <row r="2" spans="1:9" x14ac:dyDescent="0.55000000000000004">
      <c r="G2" s="103" t="s">
        <v>389</v>
      </c>
    </row>
    <row r="3" spans="1:9" x14ac:dyDescent="0.55000000000000004">
      <c r="A3" s="141" t="s">
        <v>296</v>
      </c>
      <c r="B3" s="139" t="s">
        <v>297</v>
      </c>
      <c r="C3" s="137" t="s">
        <v>298</v>
      </c>
      <c r="D3" s="137" t="s">
        <v>299</v>
      </c>
      <c r="E3" s="140"/>
      <c r="F3" s="137" t="s">
        <v>300</v>
      </c>
      <c r="G3" s="140"/>
      <c r="H3" s="93"/>
      <c r="I3" s="93"/>
    </row>
    <row r="4" spans="1:9" x14ac:dyDescent="0.55000000000000004">
      <c r="A4" s="140"/>
      <c r="B4" s="142"/>
      <c r="C4" s="140"/>
      <c r="D4" s="77" t="s">
        <v>301</v>
      </c>
      <c r="E4" s="77" t="s">
        <v>302</v>
      </c>
      <c r="F4" s="77" t="s">
        <v>301</v>
      </c>
      <c r="G4" s="77" t="s">
        <v>302</v>
      </c>
      <c r="H4" s="92"/>
      <c r="I4" s="92"/>
    </row>
    <row r="5" spans="1:9" x14ac:dyDescent="0.55000000000000004">
      <c r="A5" s="136" t="s">
        <v>287</v>
      </c>
      <c r="B5" s="140"/>
      <c r="C5" s="67">
        <f t="shared" ref="C5:C68" si="0">SUM(D5:G5)</f>
        <v>12034176</v>
      </c>
      <c r="D5" s="67">
        <v>6318212</v>
      </c>
      <c r="E5" s="67">
        <v>134852</v>
      </c>
      <c r="F5" s="67">
        <v>5550242</v>
      </c>
      <c r="G5" s="67">
        <v>30870</v>
      </c>
      <c r="H5" s="92"/>
      <c r="I5" s="92"/>
    </row>
    <row r="6" spans="1:9" x14ac:dyDescent="0.55000000000000004">
      <c r="A6" s="104">
        <v>44397</v>
      </c>
      <c r="B6" s="107" t="s">
        <v>295</v>
      </c>
      <c r="C6" s="67">
        <f t="shared" si="0"/>
        <v>73571</v>
      </c>
      <c r="D6" s="67">
        <v>34550</v>
      </c>
      <c r="E6" s="67">
        <v>5981</v>
      </c>
      <c r="F6" s="67">
        <v>30208</v>
      </c>
      <c r="G6" s="67">
        <v>2832</v>
      </c>
      <c r="H6" s="92"/>
      <c r="I6" s="92"/>
    </row>
    <row r="7" spans="1:9" x14ac:dyDescent="0.55000000000000004">
      <c r="A7" s="104">
        <v>44396</v>
      </c>
      <c r="B7" s="107" t="s">
        <v>294</v>
      </c>
      <c r="C7" s="67">
        <f t="shared" si="0"/>
        <v>112168</v>
      </c>
      <c r="D7" s="67">
        <v>29457</v>
      </c>
      <c r="E7" s="67">
        <v>14740</v>
      </c>
      <c r="F7" s="67">
        <v>60294</v>
      </c>
      <c r="G7" s="67">
        <v>7677</v>
      </c>
      <c r="H7" s="92"/>
      <c r="I7" s="92"/>
    </row>
    <row r="8" spans="1:9" x14ac:dyDescent="0.55000000000000004">
      <c r="A8" s="104">
        <v>44393</v>
      </c>
      <c r="B8" s="107" t="s">
        <v>304</v>
      </c>
      <c r="C8" s="67">
        <f t="shared" si="0"/>
        <v>65454</v>
      </c>
      <c r="D8" s="67">
        <v>23717</v>
      </c>
      <c r="E8" s="67">
        <v>4551</v>
      </c>
      <c r="F8" s="67">
        <v>35455</v>
      </c>
      <c r="G8" s="67">
        <v>1731</v>
      </c>
      <c r="H8" s="92"/>
      <c r="I8" s="92"/>
    </row>
    <row r="9" spans="1:9" x14ac:dyDescent="0.55000000000000004">
      <c r="A9" s="104">
        <v>44392</v>
      </c>
      <c r="B9" s="107" t="s">
        <v>305</v>
      </c>
      <c r="C9" s="67">
        <f t="shared" si="0"/>
        <v>58287</v>
      </c>
      <c r="D9" s="67">
        <v>24563</v>
      </c>
      <c r="E9" s="67">
        <v>533</v>
      </c>
      <c r="F9" s="67">
        <v>31996</v>
      </c>
      <c r="G9" s="67">
        <v>1195</v>
      </c>
      <c r="H9" s="92"/>
      <c r="I9" s="92"/>
    </row>
    <row r="10" spans="1:9" x14ac:dyDescent="0.55000000000000004">
      <c r="A10" s="104">
        <v>44391</v>
      </c>
      <c r="B10" s="107" t="s">
        <v>306</v>
      </c>
      <c r="C10" s="67">
        <f t="shared" si="0"/>
        <v>62157</v>
      </c>
      <c r="D10" s="67">
        <v>22176</v>
      </c>
      <c r="E10" s="67">
        <v>178</v>
      </c>
      <c r="F10" s="67">
        <v>37839</v>
      </c>
      <c r="G10" s="67">
        <v>1964</v>
      </c>
      <c r="H10" s="92"/>
      <c r="I10" s="92"/>
    </row>
    <row r="11" spans="1:9" x14ac:dyDescent="0.55000000000000004">
      <c r="A11" s="104">
        <v>44390</v>
      </c>
      <c r="B11" s="107" t="s">
        <v>295</v>
      </c>
      <c r="C11" s="67">
        <f t="shared" si="0"/>
        <v>73445</v>
      </c>
      <c r="D11" s="67">
        <v>25653</v>
      </c>
      <c r="E11" s="67">
        <v>9453</v>
      </c>
      <c r="F11" s="67">
        <v>37198</v>
      </c>
      <c r="G11" s="67">
        <v>1141</v>
      </c>
      <c r="H11" s="92"/>
      <c r="I11" s="92"/>
    </row>
    <row r="12" spans="1:9" x14ac:dyDescent="0.55000000000000004">
      <c r="A12" s="104">
        <v>44389</v>
      </c>
      <c r="B12" s="107" t="s">
        <v>294</v>
      </c>
      <c r="C12" s="67">
        <f t="shared" si="0"/>
        <v>141584</v>
      </c>
      <c r="D12" s="67">
        <v>47667</v>
      </c>
      <c r="E12" s="67">
        <v>22048</v>
      </c>
      <c r="F12" s="67">
        <v>67841</v>
      </c>
      <c r="G12" s="67">
        <v>4028</v>
      </c>
      <c r="H12" s="92"/>
      <c r="I12" s="92"/>
    </row>
    <row r="13" spans="1:9" x14ac:dyDescent="0.55000000000000004">
      <c r="A13" s="104">
        <v>44386</v>
      </c>
      <c r="B13" s="107" t="s">
        <v>304</v>
      </c>
      <c r="C13" s="67">
        <f t="shared" si="0"/>
        <v>78312</v>
      </c>
      <c r="D13" s="67">
        <v>31738</v>
      </c>
      <c r="E13" s="67">
        <v>221</v>
      </c>
      <c r="F13" s="67">
        <v>44589</v>
      </c>
      <c r="G13" s="67">
        <v>1764</v>
      </c>
      <c r="H13" s="92"/>
      <c r="I13" s="92"/>
    </row>
    <row r="14" spans="1:9" x14ac:dyDescent="0.55000000000000004">
      <c r="A14" s="104">
        <v>44385</v>
      </c>
      <c r="B14" s="107" t="s">
        <v>305</v>
      </c>
      <c r="C14" s="67">
        <f t="shared" si="0"/>
        <v>83340</v>
      </c>
      <c r="D14" s="67">
        <v>34199</v>
      </c>
      <c r="E14" s="67">
        <v>2537</v>
      </c>
      <c r="F14" s="67">
        <v>44991</v>
      </c>
      <c r="G14" s="67">
        <v>1613</v>
      </c>
      <c r="H14" s="92"/>
      <c r="I14" s="92"/>
    </row>
    <row r="15" spans="1:9" x14ac:dyDescent="0.55000000000000004">
      <c r="A15" s="104">
        <v>44384</v>
      </c>
      <c r="B15" s="107" t="s">
        <v>306</v>
      </c>
      <c r="C15" s="67">
        <f t="shared" si="0"/>
        <v>76653</v>
      </c>
      <c r="D15" s="67">
        <v>28661</v>
      </c>
      <c r="E15" s="67">
        <v>2304</v>
      </c>
      <c r="F15" s="67">
        <v>44525</v>
      </c>
      <c r="G15" s="67">
        <v>1163</v>
      </c>
      <c r="H15" s="92"/>
      <c r="I15" s="92"/>
    </row>
    <row r="16" spans="1:9" x14ac:dyDescent="0.55000000000000004">
      <c r="A16" s="104">
        <v>44383</v>
      </c>
      <c r="B16" s="107" t="s">
        <v>295</v>
      </c>
      <c r="C16" s="67">
        <f t="shared" si="0"/>
        <v>99765</v>
      </c>
      <c r="D16" s="67">
        <v>45037</v>
      </c>
      <c r="E16" s="67">
        <v>1554</v>
      </c>
      <c r="F16" s="67">
        <v>52475</v>
      </c>
      <c r="G16" s="67">
        <v>699</v>
      </c>
      <c r="H16" s="92"/>
      <c r="I16" s="92"/>
    </row>
    <row r="17" spans="1:9" x14ac:dyDescent="0.55000000000000004">
      <c r="A17" s="104">
        <v>44382</v>
      </c>
      <c r="B17" s="107" t="s">
        <v>294</v>
      </c>
      <c r="C17" s="67">
        <f t="shared" si="0"/>
        <v>145089</v>
      </c>
      <c r="D17" s="67">
        <v>57890</v>
      </c>
      <c r="E17" s="67">
        <v>5788</v>
      </c>
      <c r="F17" s="67">
        <v>79320</v>
      </c>
      <c r="G17" s="67">
        <v>2091</v>
      </c>
      <c r="H17" s="92"/>
      <c r="I17" s="92"/>
    </row>
    <row r="18" spans="1:9" x14ac:dyDescent="0.55000000000000004">
      <c r="A18" s="104">
        <v>44379</v>
      </c>
      <c r="B18" s="107" t="s">
        <v>304</v>
      </c>
      <c r="C18" s="67">
        <f t="shared" si="0"/>
        <v>81824</v>
      </c>
      <c r="D18" s="67">
        <v>25406</v>
      </c>
      <c r="E18" s="67">
        <v>978</v>
      </c>
      <c r="F18" s="67">
        <v>55293</v>
      </c>
      <c r="G18" s="67">
        <v>147</v>
      </c>
      <c r="H18" s="92"/>
      <c r="I18" s="92"/>
    </row>
    <row r="19" spans="1:9" x14ac:dyDescent="0.55000000000000004">
      <c r="A19" s="104">
        <v>44378</v>
      </c>
      <c r="B19" s="107" t="s">
        <v>305</v>
      </c>
      <c r="C19" s="67">
        <f t="shared" si="0"/>
        <v>94797</v>
      </c>
      <c r="D19" s="67">
        <v>36346</v>
      </c>
      <c r="E19" s="67">
        <v>589</v>
      </c>
      <c r="F19" s="67">
        <v>57754</v>
      </c>
      <c r="G19" s="67">
        <v>108</v>
      </c>
      <c r="H19" s="92"/>
      <c r="I19" s="92"/>
    </row>
    <row r="20" spans="1:9" x14ac:dyDescent="0.55000000000000004">
      <c r="A20" s="104">
        <v>44377</v>
      </c>
      <c r="B20" s="107" t="s">
        <v>306</v>
      </c>
      <c r="C20" s="67">
        <f t="shared" si="0"/>
        <v>79179</v>
      </c>
      <c r="D20" s="67">
        <v>30313</v>
      </c>
      <c r="E20" s="67">
        <v>1788</v>
      </c>
      <c r="F20" s="67">
        <v>46697</v>
      </c>
      <c r="G20" s="67">
        <v>381</v>
      </c>
      <c r="H20" s="92"/>
      <c r="I20" s="92"/>
    </row>
    <row r="21" spans="1:9" x14ac:dyDescent="0.55000000000000004">
      <c r="A21" s="104">
        <v>44376</v>
      </c>
      <c r="B21" s="107" t="s">
        <v>295</v>
      </c>
      <c r="C21" s="67">
        <f t="shared" si="0"/>
        <v>94481</v>
      </c>
      <c r="D21" s="67">
        <v>36069</v>
      </c>
      <c r="E21" s="67">
        <v>3367</v>
      </c>
      <c r="F21" s="67">
        <v>53790</v>
      </c>
      <c r="G21" s="67">
        <v>1255</v>
      </c>
      <c r="H21" s="92"/>
      <c r="I21" s="92"/>
    </row>
    <row r="22" spans="1:9" x14ac:dyDescent="0.55000000000000004">
      <c r="A22" s="104">
        <v>44375</v>
      </c>
      <c r="B22" s="107" t="s">
        <v>294</v>
      </c>
      <c r="C22" s="67">
        <f t="shared" si="0"/>
        <v>159655</v>
      </c>
      <c r="D22" s="67">
        <v>71303</v>
      </c>
      <c r="E22" s="67">
        <v>7806</v>
      </c>
      <c r="F22" s="67">
        <v>80018</v>
      </c>
      <c r="G22" s="67">
        <v>528</v>
      </c>
      <c r="H22" s="92"/>
      <c r="I22" s="92"/>
    </row>
    <row r="23" spans="1:9" x14ac:dyDescent="0.55000000000000004">
      <c r="A23" s="104">
        <v>44372</v>
      </c>
      <c r="B23" s="107" t="s">
        <v>309</v>
      </c>
      <c r="C23" s="67">
        <f t="shared" si="0"/>
        <v>128355</v>
      </c>
      <c r="D23" s="67">
        <v>47766</v>
      </c>
      <c r="E23" s="67">
        <v>5529</v>
      </c>
      <c r="F23" s="67">
        <v>74926</v>
      </c>
      <c r="G23" s="67">
        <v>134</v>
      </c>
      <c r="H23" s="92"/>
      <c r="I23" s="92"/>
    </row>
    <row r="24" spans="1:9" x14ac:dyDescent="0.55000000000000004">
      <c r="A24" s="104">
        <v>44371</v>
      </c>
      <c r="B24" s="107" t="s">
        <v>320</v>
      </c>
      <c r="C24" s="67">
        <f t="shared" si="0"/>
        <v>109421</v>
      </c>
      <c r="D24" s="67">
        <v>43798</v>
      </c>
      <c r="E24" s="67">
        <v>1584</v>
      </c>
      <c r="F24" s="67">
        <v>63930</v>
      </c>
      <c r="G24" s="67">
        <v>109</v>
      </c>
      <c r="H24" s="92"/>
      <c r="I24" s="92"/>
    </row>
    <row r="25" spans="1:9" x14ac:dyDescent="0.55000000000000004">
      <c r="A25" s="104">
        <v>44370</v>
      </c>
      <c r="B25" s="107" t="s">
        <v>306</v>
      </c>
      <c r="C25" s="67">
        <f t="shared" si="0"/>
        <v>111486</v>
      </c>
      <c r="D25" s="67">
        <v>46971</v>
      </c>
      <c r="E25" s="67">
        <v>4683</v>
      </c>
      <c r="F25" s="67">
        <v>59733</v>
      </c>
      <c r="G25" s="67">
        <v>99</v>
      </c>
      <c r="H25" s="92"/>
      <c r="I25" s="92"/>
    </row>
    <row r="26" spans="1:9" x14ac:dyDescent="0.55000000000000004">
      <c r="A26" s="104">
        <v>44369</v>
      </c>
      <c r="B26" s="107" t="s">
        <v>295</v>
      </c>
      <c r="C26" s="67">
        <f t="shared" si="0"/>
        <v>94135</v>
      </c>
      <c r="D26" s="67">
        <v>44473</v>
      </c>
      <c r="E26" s="67">
        <v>1946</v>
      </c>
      <c r="F26" s="67">
        <v>47609</v>
      </c>
      <c r="G26" s="67">
        <v>107</v>
      </c>
      <c r="H26" s="92"/>
      <c r="I26" s="92"/>
    </row>
    <row r="27" spans="1:9" x14ac:dyDescent="0.55000000000000004">
      <c r="A27" s="104">
        <v>44368</v>
      </c>
      <c r="B27" s="107" t="s">
        <v>294</v>
      </c>
      <c r="C27" s="67">
        <f t="shared" si="0"/>
        <v>198780</v>
      </c>
      <c r="D27" s="67">
        <v>67154</v>
      </c>
      <c r="E27" s="67">
        <v>7843</v>
      </c>
      <c r="F27" s="67">
        <v>123679</v>
      </c>
      <c r="G27" s="67">
        <v>104</v>
      </c>
      <c r="H27" s="92"/>
      <c r="I27" s="92"/>
    </row>
    <row r="28" spans="1:9" x14ac:dyDescent="0.55000000000000004">
      <c r="A28" s="104">
        <v>44365</v>
      </c>
      <c r="B28" s="107" t="s">
        <v>304</v>
      </c>
      <c r="C28" s="67">
        <f t="shared" si="0"/>
        <v>125948</v>
      </c>
      <c r="D28" s="67">
        <v>50112</v>
      </c>
      <c r="E28" s="67">
        <v>2145</v>
      </c>
      <c r="F28" s="67">
        <v>73691</v>
      </c>
      <c r="G28" s="67">
        <v>0</v>
      </c>
      <c r="H28" s="92"/>
      <c r="I28" s="92"/>
    </row>
    <row r="29" spans="1:9" x14ac:dyDescent="0.55000000000000004">
      <c r="A29" s="104">
        <v>44364</v>
      </c>
      <c r="B29" s="107" t="s">
        <v>320</v>
      </c>
      <c r="C29" s="67">
        <f t="shared" si="0"/>
        <v>129330</v>
      </c>
      <c r="D29" s="67">
        <v>46926</v>
      </c>
      <c r="E29" s="67">
        <v>4611</v>
      </c>
      <c r="F29" s="67">
        <v>77793</v>
      </c>
      <c r="G29" s="67">
        <v>0</v>
      </c>
      <c r="H29" s="92"/>
      <c r="I29" s="92"/>
    </row>
    <row r="30" spans="1:9" x14ac:dyDescent="0.55000000000000004">
      <c r="A30" s="104">
        <v>44363</v>
      </c>
      <c r="B30" s="107" t="s">
        <v>306</v>
      </c>
      <c r="C30" s="67">
        <f t="shared" si="0"/>
        <v>118735</v>
      </c>
      <c r="D30" s="67">
        <v>43912</v>
      </c>
      <c r="E30" s="67">
        <v>2782</v>
      </c>
      <c r="F30" s="67">
        <v>72041</v>
      </c>
      <c r="G30" s="67">
        <v>0</v>
      </c>
      <c r="H30" s="92"/>
      <c r="I30" s="92"/>
    </row>
    <row r="31" spans="1:9" x14ac:dyDescent="0.55000000000000004">
      <c r="A31" s="104">
        <v>44362</v>
      </c>
      <c r="B31" s="107" t="s">
        <v>295</v>
      </c>
      <c r="C31" s="67">
        <f t="shared" si="0"/>
        <v>115363</v>
      </c>
      <c r="D31" s="67">
        <v>40459</v>
      </c>
      <c r="E31" s="67">
        <v>2956</v>
      </c>
      <c r="F31" s="67">
        <v>71948</v>
      </c>
      <c r="G31" s="67">
        <v>0</v>
      </c>
      <c r="H31" s="92"/>
      <c r="I31" s="92"/>
    </row>
    <row r="32" spans="1:9" x14ac:dyDescent="0.55000000000000004">
      <c r="A32" s="104">
        <v>44361</v>
      </c>
      <c r="B32" s="107" t="s">
        <v>294</v>
      </c>
      <c r="C32" s="67">
        <f t="shared" si="0"/>
        <v>214965</v>
      </c>
      <c r="D32" s="67">
        <v>85819</v>
      </c>
      <c r="E32" s="67">
        <v>5610</v>
      </c>
      <c r="F32" s="67">
        <v>123536</v>
      </c>
      <c r="G32" s="67">
        <v>0</v>
      </c>
      <c r="H32" s="92"/>
      <c r="I32" s="92"/>
    </row>
    <row r="33" spans="1:9" x14ac:dyDescent="0.55000000000000004">
      <c r="A33" s="104">
        <v>44358</v>
      </c>
      <c r="B33" s="107" t="s">
        <v>304</v>
      </c>
      <c r="C33" s="67">
        <f t="shared" si="0"/>
        <v>147983</v>
      </c>
      <c r="D33" s="67">
        <v>54834</v>
      </c>
      <c r="E33" s="67">
        <v>1669</v>
      </c>
      <c r="F33" s="67">
        <v>91480</v>
      </c>
      <c r="G33" s="67">
        <v>0</v>
      </c>
      <c r="H33" s="92"/>
      <c r="I33" s="92"/>
    </row>
    <row r="34" spans="1:9" x14ac:dyDescent="0.55000000000000004">
      <c r="A34" s="104">
        <v>44357</v>
      </c>
      <c r="B34" s="107" t="s">
        <v>305</v>
      </c>
      <c r="C34" s="67">
        <f t="shared" si="0"/>
        <v>136591</v>
      </c>
      <c r="D34" s="67">
        <v>52250</v>
      </c>
      <c r="E34" s="67">
        <v>1719</v>
      </c>
      <c r="F34" s="67">
        <v>82622</v>
      </c>
      <c r="G34" s="67">
        <v>0</v>
      </c>
      <c r="H34" s="92"/>
      <c r="I34" s="92"/>
    </row>
    <row r="35" spans="1:9" x14ac:dyDescent="0.55000000000000004">
      <c r="A35" s="104">
        <v>44356</v>
      </c>
      <c r="B35" s="107" t="s">
        <v>306</v>
      </c>
      <c r="C35" s="67">
        <f t="shared" si="0"/>
        <v>167384</v>
      </c>
      <c r="D35" s="67">
        <v>67694</v>
      </c>
      <c r="E35" s="67">
        <v>1047</v>
      </c>
      <c r="F35" s="67">
        <v>98643</v>
      </c>
      <c r="G35" s="67">
        <v>0</v>
      </c>
      <c r="H35" s="92"/>
      <c r="I35" s="92"/>
    </row>
    <row r="36" spans="1:9" x14ac:dyDescent="0.55000000000000004">
      <c r="A36" s="104">
        <v>44355</v>
      </c>
      <c r="B36" s="107" t="s">
        <v>295</v>
      </c>
      <c r="C36" s="67">
        <f t="shared" si="0"/>
        <v>161922</v>
      </c>
      <c r="D36" s="67">
        <v>71689</v>
      </c>
      <c r="E36" s="67">
        <v>990</v>
      </c>
      <c r="F36" s="67">
        <v>89243</v>
      </c>
      <c r="G36" s="67">
        <v>0</v>
      </c>
      <c r="H36" s="92"/>
      <c r="I36" s="92"/>
    </row>
    <row r="37" spans="1:9" x14ac:dyDescent="0.55000000000000004">
      <c r="A37" s="104">
        <v>44354</v>
      </c>
      <c r="B37" s="107" t="s">
        <v>294</v>
      </c>
      <c r="C37" s="67">
        <f t="shared" si="0"/>
        <v>239337</v>
      </c>
      <c r="D37" s="67">
        <v>104435</v>
      </c>
      <c r="E37" s="67">
        <v>2146</v>
      </c>
      <c r="F37" s="67">
        <v>132756</v>
      </c>
      <c r="G37" s="67">
        <v>0</v>
      </c>
      <c r="H37" s="92"/>
      <c r="I37" s="92"/>
    </row>
    <row r="38" spans="1:9" x14ac:dyDescent="0.55000000000000004">
      <c r="A38" s="104">
        <v>44351</v>
      </c>
      <c r="B38" s="107" t="s">
        <v>304</v>
      </c>
      <c r="C38" s="67">
        <f t="shared" si="0"/>
        <v>159203</v>
      </c>
      <c r="D38" s="67">
        <v>62634</v>
      </c>
      <c r="E38" s="67">
        <v>929</v>
      </c>
      <c r="F38" s="67">
        <v>95640</v>
      </c>
      <c r="G38" s="67">
        <v>0</v>
      </c>
      <c r="H38" s="92"/>
      <c r="I38" s="92"/>
    </row>
    <row r="39" spans="1:9" x14ac:dyDescent="0.55000000000000004">
      <c r="A39" s="70">
        <v>44350</v>
      </c>
      <c r="B39" s="105" t="s">
        <v>305</v>
      </c>
      <c r="C39" s="67">
        <f t="shared" si="0"/>
        <v>143157</v>
      </c>
      <c r="D39" s="67">
        <v>59654</v>
      </c>
      <c r="E39" s="67">
        <v>112</v>
      </c>
      <c r="F39" s="67">
        <v>83391</v>
      </c>
      <c r="G39" s="67">
        <v>0</v>
      </c>
      <c r="H39" s="92"/>
      <c r="I39" s="92"/>
    </row>
    <row r="40" spans="1:9" x14ac:dyDescent="0.55000000000000004">
      <c r="A40" s="70">
        <v>44349</v>
      </c>
      <c r="B40" s="105" t="s">
        <v>306</v>
      </c>
      <c r="C40" s="67">
        <f t="shared" si="0"/>
        <v>159126</v>
      </c>
      <c r="D40" s="67">
        <v>71140</v>
      </c>
      <c r="E40" s="67">
        <v>316</v>
      </c>
      <c r="F40" s="67">
        <v>87670</v>
      </c>
      <c r="G40" s="67">
        <v>0</v>
      </c>
      <c r="H40" s="92"/>
      <c r="I40" s="92"/>
    </row>
    <row r="41" spans="1:9" x14ac:dyDescent="0.55000000000000004">
      <c r="A41" s="70">
        <v>44348</v>
      </c>
      <c r="B41" s="105" t="s">
        <v>295</v>
      </c>
      <c r="C41" s="67">
        <f t="shared" si="0"/>
        <v>159057</v>
      </c>
      <c r="D41" s="67">
        <v>66264</v>
      </c>
      <c r="E41" s="67">
        <v>123</v>
      </c>
      <c r="F41" s="67">
        <v>92670</v>
      </c>
      <c r="G41" s="67">
        <v>0</v>
      </c>
      <c r="H41" s="92"/>
      <c r="I41" s="92"/>
    </row>
    <row r="42" spans="1:9" x14ac:dyDescent="0.55000000000000004">
      <c r="A42" s="70">
        <v>44347</v>
      </c>
      <c r="B42" s="105" t="s">
        <v>294</v>
      </c>
      <c r="C42" s="67">
        <f t="shared" si="0"/>
        <v>273255</v>
      </c>
      <c r="D42" s="67">
        <v>131423</v>
      </c>
      <c r="E42" s="67">
        <v>582</v>
      </c>
      <c r="F42" s="67">
        <v>141250</v>
      </c>
      <c r="G42" s="67">
        <v>0</v>
      </c>
      <c r="H42" s="92"/>
      <c r="I42" s="92"/>
    </row>
    <row r="43" spans="1:9" x14ac:dyDescent="0.55000000000000004">
      <c r="A43" s="70">
        <v>44344</v>
      </c>
      <c r="B43" s="105" t="s">
        <v>304</v>
      </c>
      <c r="C43" s="67">
        <f t="shared" si="0"/>
        <v>164516</v>
      </c>
      <c r="D43" s="67">
        <v>87584</v>
      </c>
      <c r="E43" s="67">
        <v>157</v>
      </c>
      <c r="F43" s="67">
        <v>76775</v>
      </c>
      <c r="G43" s="67">
        <v>0</v>
      </c>
      <c r="H43" s="92"/>
      <c r="I43" s="92"/>
    </row>
    <row r="44" spans="1:9" x14ac:dyDescent="0.55000000000000004">
      <c r="A44" s="70">
        <v>44343</v>
      </c>
      <c r="B44" s="105" t="s">
        <v>305</v>
      </c>
      <c r="C44" s="67">
        <f t="shared" si="0"/>
        <v>145149</v>
      </c>
      <c r="D44" s="67">
        <v>84217</v>
      </c>
      <c r="E44" s="67">
        <v>40</v>
      </c>
      <c r="F44" s="67">
        <v>60892</v>
      </c>
      <c r="G44" s="67">
        <v>0</v>
      </c>
      <c r="H44" s="92"/>
      <c r="I44" s="92"/>
    </row>
    <row r="45" spans="1:9" x14ac:dyDescent="0.55000000000000004">
      <c r="A45" s="70">
        <v>44342</v>
      </c>
      <c r="B45" s="105" t="s">
        <v>306</v>
      </c>
      <c r="C45" s="67">
        <f t="shared" si="0"/>
        <v>142589</v>
      </c>
      <c r="D45" s="67">
        <v>93243</v>
      </c>
      <c r="E45" s="67">
        <v>172</v>
      </c>
      <c r="F45" s="67">
        <v>49174</v>
      </c>
      <c r="G45" s="67">
        <v>0</v>
      </c>
      <c r="H45" s="92"/>
      <c r="I45" s="92"/>
    </row>
    <row r="46" spans="1:9" x14ac:dyDescent="0.55000000000000004">
      <c r="A46" s="70">
        <v>44341</v>
      </c>
      <c r="B46" s="105" t="s">
        <v>295</v>
      </c>
      <c r="C46" s="67">
        <f t="shared" si="0"/>
        <v>139652</v>
      </c>
      <c r="D46" s="67">
        <v>87114</v>
      </c>
      <c r="E46" s="67">
        <v>476</v>
      </c>
      <c r="F46" s="67">
        <v>52062</v>
      </c>
      <c r="G46" s="67">
        <v>0</v>
      </c>
      <c r="H46" s="92"/>
      <c r="I46" s="92"/>
    </row>
    <row r="47" spans="1:9" x14ac:dyDescent="0.55000000000000004">
      <c r="A47" s="70">
        <v>44340</v>
      </c>
      <c r="B47" s="105" t="s">
        <v>294</v>
      </c>
      <c r="C47" s="67">
        <f t="shared" si="0"/>
        <v>330589</v>
      </c>
      <c r="D47" s="67">
        <v>136491</v>
      </c>
      <c r="E47" s="67">
        <v>269</v>
      </c>
      <c r="F47" s="67">
        <v>193829</v>
      </c>
      <c r="G47" s="67">
        <v>0</v>
      </c>
      <c r="H47" s="92"/>
      <c r="I47" s="92"/>
    </row>
    <row r="48" spans="1:9" x14ac:dyDescent="0.55000000000000004">
      <c r="A48" s="70">
        <v>44337</v>
      </c>
      <c r="B48" s="105" t="s">
        <v>304</v>
      </c>
      <c r="C48" s="67">
        <f t="shared" si="0"/>
        <v>249021</v>
      </c>
      <c r="D48" s="67">
        <v>99918</v>
      </c>
      <c r="E48" s="67"/>
      <c r="F48" s="67">
        <v>149103</v>
      </c>
      <c r="G48" s="67"/>
      <c r="H48" s="92"/>
      <c r="I48" s="92"/>
    </row>
    <row r="49" spans="1:9" x14ac:dyDescent="0.55000000000000004">
      <c r="A49" s="70">
        <v>44336</v>
      </c>
      <c r="B49" s="105" t="s">
        <v>305</v>
      </c>
      <c r="C49" s="67">
        <f t="shared" si="0"/>
        <v>190533</v>
      </c>
      <c r="D49" s="67">
        <v>81422</v>
      </c>
      <c r="E49" s="67"/>
      <c r="F49" s="67">
        <v>109111</v>
      </c>
      <c r="G49" s="67"/>
      <c r="H49" s="92"/>
      <c r="I49" s="92"/>
    </row>
    <row r="50" spans="1:9" x14ac:dyDescent="0.55000000000000004">
      <c r="A50" s="70">
        <v>44335</v>
      </c>
      <c r="B50" s="105" t="s">
        <v>306</v>
      </c>
      <c r="C50" s="67">
        <f t="shared" si="0"/>
        <v>267866</v>
      </c>
      <c r="D50" s="67">
        <v>88163</v>
      </c>
      <c r="E50" s="67"/>
      <c r="F50" s="67">
        <v>179703</v>
      </c>
      <c r="G50" s="67"/>
      <c r="H50" s="92"/>
      <c r="I50" s="92"/>
    </row>
    <row r="51" spans="1:9" x14ac:dyDescent="0.55000000000000004">
      <c r="A51" s="70">
        <v>44334</v>
      </c>
      <c r="B51" s="105" t="s">
        <v>295</v>
      </c>
      <c r="C51" s="67">
        <f t="shared" si="0"/>
        <v>250244</v>
      </c>
      <c r="D51" s="67">
        <v>94577</v>
      </c>
      <c r="E51" s="67"/>
      <c r="F51" s="67">
        <v>155667</v>
      </c>
      <c r="G51" s="67"/>
      <c r="H51" s="92"/>
      <c r="I51" s="92"/>
    </row>
    <row r="52" spans="1:9" x14ac:dyDescent="0.55000000000000004">
      <c r="A52" s="70">
        <v>44333</v>
      </c>
      <c r="B52" s="105" t="s">
        <v>294</v>
      </c>
      <c r="C52" s="67">
        <f t="shared" si="0"/>
        <v>349566</v>
      </c>
      <c r="D52" s="67">
        <v>133843</v>
      </c>
      <c r="E52" s="67"/>
      <c r="F52" s="67">
        <v>215723</v>
      </c>
      <c r="G52" s="67"/>
      <c r="H52" s="92"/>
      <c r="I52" s="92"/>
    </row>
    <row r="53" spans="1:9" x14ac:dyDescent="0.55000000000000004">
      <c r="A53" s="70">
        <v>44330</v>
      </c>
      <c r="B53" s="105" t="s">
        <v>304</v>
      </c>
      <c r="C53" s="67">
        <f t="shared" si="0"/>
        <v>242878</v>
      </c>
      <c r="D53" s="67">
        <v>99493</v>
      </c>
      <c r="E53" s="67"/>
      <c r="F53" s="67">
        <v>143385</v>
      </c>
      <c r="G53" s="67"/>
      <c r="H53" s="92"/>
      <c r="I53" s="92"/>
    </row>
    <row r="54" spans="1:9" x14ac:dyDescent="0.55000000000000004">
      <c r="A54" s="70">
        <v>44329</v>
      </c>
      <c r="B54" s="105" t="s">
        <v>305</v>
      </c>
      <c r="C54" s="67">
        <f t="shared" si="0"/>
        <v>219139</v>
      </c>
      <c r="D54" s="67">
        <v>93429</v>
      </c>
      <c r="E54" s="67"/>
      <c r="F54" s="67">
        <v>125710</v>
      </c>
      <c r="G54" s="67"/>
      <c r="H54" s="92"/>
      <c r="I54" s="92"/>
    </row>
    <row r="55" spans="1:9" x14ac:dyDescent="0.55000000000000004">
      <c r="A55" s="70">
        <v>44328</v>
      </c>
      <c r="B55" s="105" t="s">
        <v>306</v>
      </c>
      <c r="C55" s="67">
        <f t="shared" si="0"/>
        <v>181720</v>
      </c>
      <c r="D55" s="67">
        <v>82959</v>
      </c>
      <c r="E55" s="67"/>
      <c r="F55" s="67">
        <v>98761</v>
      </c>
      <c r="G55" s="67"/>
      <c r="H55" s="92"/>
      <c r="I55" s="92"/>
    </row>
    <row r="56" spans="1:9" x14ac:dyDescent="0.55000000000000004">
      <c r="A56" s="70">
        <v>44327</v>
      </c>
      <c r="B56" s="105" t="s">
        <v>307</v>
      </c>
      <c r="C56" s="67">
        <f t="shared" si="0"/>
        <v>168738</v>
      </c>
      <c r="D56" s="67">
        <v>90287</v>
      </c>
      <c r="E56" s="67"/>
      <c r="F56" s="67">
        <v>78451</v>
      </c>
      <c r="G56" s="67"/>
      <c r="H56" s="92"/>
      <c r="I56" s="92"/>
    </row>
    <row r="57" spans="1:9" x14ac:dyDescent="0.55000000000000004">
      <c r="A57" s="70">
        <v>44326</v>
      </c>
      <c r="B57" s="105" t="s">
        <v>294</v>
      </c>
      <c r="C57" s="67">
        <f t="shared" si="0"/>
        <v>223504</v>
      </c>
      <c r="D57" s="67">
        <v>155255</v>
      </c>
      <c r="E57" s="67"/>
      <c r="F57" s="67">
        <v>68249</v>
      </c>
      <c r="G57" s="67"/>
      <c r="H57" s="92"/>
      <c r="I57" s="92"/>
    </row>
    <row r="58" spans="1:9" x14ac:dyDescent="0.55000000000000004">
      <c r="A58" s="70">
        <v>44323</v>
      </c>
      <c r="B58" s="105" t="s">
        <v>304</v>
      </c>
      <c r="C58" s="67">
        <f t="shared" si="0"/>
        <v>140344</v>
      </c>
      <c r="D58" s="67">
        <v>97165</v>
      </c>
      <c r="E58" s="67"/>
      <c r="F58" s="67">
        <v>43179</v>
      </c>
      <c r="G58" s="67"/>
      <c r="H58" s="92"/>
      <c r="I58" s="92"/>
    </row>
    <row r="59" spans="1:9" x14ac:dyDescent="0.55000000000000004">
      <c r="A59" s="70">
        <v>44322</v>
      </c>
      <c r="B59" s="105" t="s">
        <v>305</v>
      </c>
      <c r="C59" s="67">
        <f t="shared" si="0"/>
        <v>331914</v>
      </c>
      <c r="D59" s="67">
        <v>268978</v>
      </c>
      <c r="E59" s="67"/>
      <c r="F59" s="67">
        <v>62936</v>
      </c>
      <c r="G59" s="67"/>
      <c r="H59" s="92"/>
      <c r="I59" s="92"/>
    </row>
    <row r="60" spans="1:9" x14ac:dyDescent="0.55000000000000004">
      <c r="A60" s="70">
        <v>44316</v>
      </c>
      <c r="B60" s="105" t="s">
        <v>304</v>
      </c>
      <c r="C60" s="67">
        <f t="shared" si="0"/>
        <v>274907</v>
      </c>
      <c r="D60" s="67">
        <v>227667</v>
      </c>
      <c r="E60" s="67"/>
      <c r="F60" s="67">
        <v>47240</v>
      </c>
      <c r="G60" s="67"/>
      <c r="H60" s="92"/>
      <c r="I60" s="92"/>
    </row>
    <row r="61" spans="1:9" x14ac:dyDescent="0.55000000000000004">
      <c r="A61" s="70">
        <v>44314</v>
      </c>
      <c r="B61" s="105" t="s">
        <v>306</v>
      </c>
      <c r="C61" s="67">
        <f t="shared" si="0"/>
        <v>238273</v>
      </c>
      <c r="D61" s="67">
        <v>194005</v>
      </c>
      <c r="E61" s="67"/>
      <c r="F61" s="67">
        <v>44268</v>
      </c>
      <c r="G61" s="67"/>
      <c r="H61" s="92"/>
      <c r="I61" s="92"/>
    </row>
    <row r="62" spans="1:9" x14ac:dyDescent="0.55000000000000004">
      <c r="A62" s="70">
        <v>44313</v>
      </c>
      <c r="B62" s="105" t="s">
        <v>295</v>
      </c>
      <c r="C62" s="67">
        <f t="shared" si="0"/>
        <v>203174</v>
      </c>
      <c r="D62" s="67">
        <v>172069</v>
      </c>
      <c r="E62" s="67"/>
      <c r="F62" s="67">
        <v>31105</v>
      </c>
      <c r="G62" s="67"/>
      <c r="H62" s="92"/>
      <c r="I62" s="92"/>
    </row>
    <row r="63" spans="1:9" x14ac:dyDescent="0.55000000000000004">
      <c r="A63" s="70">
        <v>44312</v>
      </c>
      <c r="B63" s="105" t="s">
        <v>308</v>
      </c>
      <c r="C63" s="67">
        <f t="shared" si="0"/>
        <v>263328</v>
      </c>
      <c r="D63" s="67">
        <v>221677</v>
      </c>
      <c r="E63" s="67"/>
      <c r="F63" s="67">
        <v>41651</v>
      </c>
      <c r="G63" s="67"/>
      <c r="H63" s="92"/>
      <c r="I63" s="92"/>
    </row>
    <row r="64" spans="1:9" x14ac:dyDescent="0.55000000000000004">
      <c r="A64" s="70">
        <v>44309</v>
      </c>
      <c r="B64" s="105" t="s">
        <v>309</v>
      </c>
      <c r="C64" s="67">
        <f t="shared" si="0"/>
        <v>177672</v>
      </c>
      <c r="D64" s="67">
        <v>147989</v>
      </c>
      <c r="E64" s="67"/>
      <c r="F64" s="67">
        <v>29683</v>
      </c>
      <c r="G64" s="67"/>
      <c r="H64" s="92"/>
      <c r="I64" s="92"/>
    </row>
    <row r="65" spans="1:11" x14ac:dyDescent="0.55000000000000004">
      <c r="A65" s="70">
        <v>44308</v>
      </c>
      <c r="B65" s="105" t="s">
        <v>310</v>
      </c>
      <c r="C65" s="67">
        <f t="shared" si="0"/>
        <v>150489</v>
      </c>
      <c r="D65" s="67">
        <v>128634</v>
      </c>
      <c r="E65" s="67"/>
      <c r="F65" s="67">
        <v>21855</v>
      </c>
      <c r="G65" s="67"/>
      <c r="H65" s="92"/>
      <c r="I65" s="92"/>
    </row>
    <row r="66" spans="1:11" x14ac:dyDescent="0.55000000000000004">
      <c r="A66" s="70">
        <v>44307</v>
      </c>
      <c r="B66" s="105" t="s">
        <v>311</v>
      </c>
      <c r="C66" s="67">
        <f t="shared" si="0"/>
        <v>152884</v>
      </c>
      <c r="D66" s="67">
        <v>126188</v>
      </c>
      <c r="E66" s="67"/>
      <c r="F66" s="67">
        <v>26696</v>
      </c>
      <c r="G66" s="67"/>
      <c r="H66" s="92"/>
      <c r="I66" s="92"/>
    </row>
    <row r="67" spans="1:11" x14ac:dyDescent="0.55000000000000004">
      <c r="A67" s="70">
        <v>44306</v>
      </c>
      <c r="B67" s="105" t="s">
        <v>295</v>
      </c>
      <c r="C67" s="67">
        <f t="shared" si="0"/>
        <v>126419</v>
      </c>
      <c r="D67" s="67">
        <v>98622</v>
      </c>
      <c r="E67" s="67"/>
      <c r="F67" s="67">
        <v>27797</v>
      </c>
      <c r="G67" s="67"/>
      <c r="H67" s="92"/>
      <c r="I67" s="92"/>
    </row>
    <row r="68" spans="1:11" x14ac:dyDescent="0.55000000000000004">
      <c r="A68" s="79">
        <v>44305</v>
      </c>
      <c r="B68" s="69" t="str">
        <f t="shared" ref="B68:B73" si="1">"("&amp;TEXT(A68,"aaa")&amp;")"</f>
        <v>(月)</v>
      </c>
      <c r="C68" s="67">
        <f t="shared" si="0"/>
        <v>119032</v>
      </c>
      <c r="D68" s="67">
        <v>64725</v>
      </c>
      <c r="E68" s="67"/>
      <c r="F68" s="67">
        <v>54307</v>
      </c>
      <c r="G68" s="67"/>
      <c r="H68" s="92"/>
      <c r="I68" s="92"/>
    </row>
    <row r="69" spans="1:11" x14ac:dyDescent="0.55000000000000004">
      <c r="A69" s="70">
        <v>44302</v>
      </c>
      <c r="B69" s="69" t="str">
        <f t="shared" si="1"/>
        <v>(金)</v>
      </c>
      <c r="C69" s="67">
        <f t="shared" ref="C69:C71" si="2">SUM(D69:G69)</f>
        <v>69687</v>
      </c>
      <c r="D69" s="67">
        <v>29696</v>
      </c>
      <c r="E69" s="67"/>
      <c r="F69" s="67">
        <v>39991</v>
      </c>
      <c r="G69" s="67"/>
      <c r="H69" s="92"/>
      <c r="I69" s="92"/>
    </row>
    <row r="70" spans="1:11" x14ac:dyDescent="0.55000000000000004">
      <c r="A70" s="70">
        <v>44301</v>
      </c>
      <c r="B70" s="69" t="str">
        <f t="shared" si="1"/>
        <v>(木)</v>
      </c>
      <c r="C70" s="67">
        <f t="shared" si="2"/>
        <v>52620</v>
      </c>
      <c r="D70" s="67">
        <v>16637</v>
      </c>
      <c r="E70" s="67"/>
      <c r="F70" s="67">
        <v>35983</v>
      </c>
      <c r="G70" s="67"/>
      <c r="H70" s="92"/>
      <c r="I70" s="92"/>
    </row>
    <row r="71" spans="1:11" x14ac:dyDescent="0.55000000000000004">
      <c r="A71" s="70">
        <v>44300</v>
      </c>
      <c r="B71" s="69" t="str">
        <f t="shared" si="1"/>
        <v>(水)</v>
      </c>
      <c r="C71" s="67">
        <f t="shared" si="2"/>
        <v>50996</v>
      </c>
      <c r="D71" s="67">
        <v>9569</v>
      </c>
      <c r="E71" s="67"/>
      <c r="F71" s="67">
        <v>41427</v>
      </c>
      <c r="G71" s="67"/>
      <c r="H71" s="92"/>
      <c r="I71" s="92"/>
    </row>
    <row r="72" spans="1:11" x14ac:dyDescent="0.55000000000000004">
      <c r="A72" s="68">
        <v>44299</v>
      </c>
      <c r="B72" s="69" t="str">
        <f t="shared" si="1"/>
        <v>(火)</v>
      </c>
      <c r="C72" s="67">
        <f t="shared" ref="C72:C73" si="3">SUM(D72:G72)</f>
        <v>53986</v>
      </c>
      <c r="D72" s="67">
        <v>13896</v>
      </c>
      <c r="E72" s="67"/>
      <c r="F72" s="67">
        <v>40090</v>
      </c>
      <c r="G72" s="67"/>
      <c r="H72" s="92"/>
      <c r="I72" s="92"/>
    </row>
    <row r="73" spans="1:11" x14ac:dyDescent="0.55000000000000004">
      <c r="A73" s="68">
        <v>44298</v>
      </c>
      <c r="B73" s="69" t="str">
        <f t="shared" si="1"/>
        <v>(月)</v>
      </c>
      <c r="C73" s="67">
        <f t="shared" si="3"/>
        <v>96936</v>
      </c>
      <c r="D73" s="67">
        <v>26850</v>
      </c>
      <c r="E73" s="67"/>
      <c r="F73" s="67">
        <v>70086</v>
      </c>
      <c r="G73" s="67"/>
      <c r="H73" s="92"/>
      <c r="I73" s="92"/>
    </row>
    <row r="74" spans="1:11" x14ac:dyDescent="0.55000000000000004">
      <c r="A74" s="90"/>
      <c r="B74" s="91"/>
      <c r="C74" s="91"/>
      <c r="D74" s="91"/>
      <c r="E74" s="91"/>
      <c r="F74" s="91"/>
      <c r="G74" s="92"/>
      <c r="H74" s="92"/>
    </row>
    <row r="75" spans="1:11" x14ac:dyDescent="0.55000000000000004">
      <c r="A75" s="93" t="s">
        <v>325</v>
      </c>
      <c r="B75" s="92"/>
      <c r="C75" s="92"/>
      <c r="D75" s="92"/>
      <c r="E75" s="92"/>
      <c r="F75" s="92"/>
      <c r="G75" s="93"/>
      <c r="H75" s="92"/>
    </row>
    <row r="76" spans="1:11" x14ac:dyDescent="0.55000000000000004">
      <c r="A76" s="76" t="s">
        <v>321</v>
      </c>
      <c r="B76" s="93"/>
      <c r="C76" s="93"/>
      <c r="D76" s="93"/>
      <c r="E76" s="93"/>
      <c r="F76" s="93"/>
      <c r="H76" s="92"/>
    </row>
    <row r="77" spans="1:11" x14ac:dyDescent="0.55000000000000004">
      <c r="A77" s="76" t="s">
        <v>322</v>
      </c>
      <c r="H77" s="92"/>
    </row>
    <row r="78" spans="1:11" x14ac:dyDescent="0.55000000000000004">
      <c r="A78" s="76" t="s">
        <v>323</v>
      </c>
      <c r="H78" s="92"/>
    </row>
    <row r="79" spans="1:11" x14ac:dyDescent="0.55000000000000004">
      <c r="A79" s="76" t="s">
        <v>324</v>
      </c>
      <c r="H79" s="92"/>
      <c r="I79" s="94"/>
      <c r="J79" s="94"/>
      <c r="K79" s="94"/>
    </row>
    <row r="80" spans="1:11" x14ac:dyDescent="0.55000000000000004">
      <c r="H80" s="9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8934A-3339-4FB0-945A-F6C2F3E46F36}">
  <sheetPr codeName="Sheet11"/>
  <dimension ref="A2:A67"/>
  <sheetViews>
    <sheetView workbookViewId="0"/>
  </sheetViews>
  <sheetFormatPr defaultRowHeight="18" x14ac:dyDescent="0.55000000000000004"/>
  <cols>
    <col min="1" max="1" width="74.9140625" bestFit="1" customWidth="1"/>
  </cols>
  <sheetData>
    <row r="2" spans="1:1" x14ac:dyDescent="0.55000000000000004">
      <c r="A2" t="s">
        <v>333</v>
      </c>
    </row>
    <row r="5" spans="1:1" x14ac:dyDescent="0.55000000000000004">
      <c r="A5" t="s">
        <v>334</v>
      </c>
    </row>
    <row r="9" spans="1:1" x14ac:dyDescent="0.55000000000000004">
      <c r="A9" t="s">
        <v>335</v>
      </c>
    </row>
    <row r="10" spans="1:1" x14ac:dyDescent="0.55000000000000004">
      <c r="A10" t="s">
        <v>336</v>
      </c>
    </row>
    <row r="11" spans="1:1" x14ac:dyDescent="0.55000000000000004">
      <c r="A11" t="s">
        <v>337</v>
      </c>
    </row>
    <row r="12" spans="1:1" x14ac:dyDescent="0.55000000000000004">
      <c r="A12" t="s">
        <v>338</v>
      </c>
    </row>
    <row r="13" spans="1:1" x14ac:dyDescent="0.55000000000000004">
      <c r="A13" t="s">
        <v>339</v>
      </c>
    </row>
    <row r="14" spans="1:1" x14ac:dyDescent="0.55000000000000004">
      <c r="A14" t="s">
        <v>340</v>
      </c>
    </row>
    <row r="15" spans="1:1" x14ac:dyDescent="0.55000000000000004">
      <c r="A15" t="s">
        <v>341</v>
      </c>
    </row>
    <row r="16" spans="1:1" x14ac:dyDescent="0.55000000000000004">
      <c r="A16" t="s">
        <v>342</v>
      </c>
    </row>
    <row r="17" spans="1:1" x14ac:dyDescent="0.55000000000000004">
      <c r="A17" t="s">
        <v>343</v>
      </c>
    </row>
    <row r="18" spans="1:1" x14ac:dyDescent="0.55000000000000004">
      <c r="A18" t="s">
        <v>335</v>
      </c>
    </row>
    <row r="19" spans="1:1" x14ac:dyDescent="0.55000000000000004">
      <c r="A19" t="s">
        <v>344</v>
      </c>
    </row>
    <row r="20" spans="1:1" x14ac:dyDescent="0.55000000000000004">
      <c r="A20" t="s">
        <v>337</v>
      </c>
    </row>
    <row r="21" spans="1:1" x14ac:dyDescent="0.55000000000000004">
      <c r="A21" t="s">
        <v>338</v>
      </c>
    </row>
    <row r="22" spans="1:1" x14ac:dyDescent="0.55000000000000004">
      <c r="A22" t="s">
        <v>345</v>
      </c>
    </row>
    <row r="23" spans="1:1" x14ac:dyDescent="0.55000000000000004">
      <c r="A23" t="s">
        <v>346</v>
      </c>
    </row>
    <row r="24" spans="1:1" x14ac:dyDescent="0.55000000000000004">
      <c r="A24" t="s">
        <v>337</v>
      </c>
    </row>
    <row r="25" spans="1:1" x14ac:dyDescent="0.55000000000000004">
      <c r="A25" t="s">
        <v>338</v>
      </c>
    </row>
    <row r="26" spans="1:1" x14ac:dyDescent="0.55000000000000004">
      <c r="A26" t="s">
        <v>347</v>
      </c>
    </row>
    <row r="27" spans="1:1" x14ac:dyDescent="0.55000000000000004">
      <c r="A27" t="s">
        <v>348</v>
      </c>
    </row>
    <row r="28" spans="1:1" x14ac:dyDescent="0.55000000000000004">
      <c r="A28" t="s">
        <v>340</v>
      </c>
    </row>
    <row r="29" spans="1:1" x14ac:dyDescent="0.55000000000000004">
      <c r="A29" t="s">
        <v>349</v>
      </c>
    </row>
    <row r="30" spans="1:1" x14ac:dyDescent="0.55000000000000004">
      <c r="A30" t="s">
        <v>350</v>
      </c>
    </row>
    <row r="31" spans="1:1" x14ac:dyDescent="0.55000000000000004">
      <c r="A31" t="s">
        <v>349</v>
      </c>
    </row>
    <row r="32" spans="1:1" x14ac:dyDescent="0.55000000000000004">
      <c r="A32" t="s">
        <v>351</v>
      </c>
    </row>
    <row r="33" spans="1:1" x14ac:dyDescent="0.55000000000000004">
      <c r="A33" t="s">
        <v>352</v>
      </c>
    </row>
    <row r="34" spans="1:1" x14ac:dyDescent="0.55000000000000004">
      <c r="A34" t="s">
        <v>353</v>
      </c>
    </row>
    <row r="35" spans="1:1" x14ac:dyDescent="0.55000000000000004">
      <c r="A35" t="s">
        <v>354</v>
      </c>
    </row>
    <row r="36" spans="1:1" x14ac:dyDescent="0.55000000000000004">
      <c r="A36" t="s">
        <v>355</v>
      </c>
    </row>
    <row r="37" spans="1:1" x14ac:dyDescent="0.55000000000000004">
      <c r="A37" t="s">
        <v>356</v>
      </c>
    </row>
    <row r="38" spans="1:1" x14ac:dyDescent="0.55000000000000004">
      <c r="A38" t="s">
        <v>357</v>
      </c>
    </row>
    <row r="39" spans="1:1" x14ac:dyDescent="0.55000000000000004">
      <c r="A39" t="s">
        <v>358</v>
      </c>
    </row>
    <row r="40" spans="1:1" x14ac:dyDescent="0.55000000000000004">
      <c r="A40" t="s">
        <v>359</v>
      </c>
    </row>
    <row r="41" spans="1:1" x14ac:dyDescent="0.55000000000000004">
      <c r="A41" t="s">
        <v>360</v>
      </c>
    </row>
    <row r="42" spans="1:1" x14ac:dyDescent="0.55000000000000004">
      <c r="A42" t="s">
        <v>361</v>
      </c>
    </row>
    <row r="43" spans="1:1" x14ac:dyDescent="0.55000000000000004">
      <c r="A43" t="s">
        <v>362</v>
      </c>
    </row>
    <row r="44" spans="1:1" x14ac:dyDescent="0.55000000000000004">
      <c r="A44" t="s">
        <v>363</v>
      </c>
    </row>
    <row r="45" spans="1:1" x14ac:dyDescent="0.55000000000000004">
      <c r="A45" t="s">
        <v>364</v>
      </c>
    </row>
    <row r="46" spans="1:1" x14ac:dyDescent="0.55000000000000004">
      <c r="A46" t="s">
        <v>365</v>
      </c>
    </row>
    <row r="47" spans="1:1" x14ac:dyDescent="0.55000000000000004">
      <c r="A47" t="s">
        <v>366</v>
      </c>
    </row>
    <row r="48" spans="1:1" x14ac:dyDescent="0.55000000000000004">
      <c r="A48" t="s">
        <v>367</v>
      </c>
    </row>
    <row r="49" spans="1:1" x14ac:dyDescent="0.55000000000000004">
      <c r="A49" t="s">
        <v>368</v>
      </c>
    </row>
    <row r="50" spans="1:1" x14ac:dyDescent="0.55000000000000004">
      <c r="A50" t="s">
        <v>369</v>
      </c>
    </row>
    <row r="51" spans="1:1" x14ac:dyDescent="0.55000000000000004">
      <c r="A51" t="s">
        <v>343</v>
      </c>
    </row>
    <row r="52" spans="1:1" x14ac:dyDescent="0.55000000000000004">
      <c r="A52" t="s">
        <v>335</v>
      </c>
    </row>
    <row r="53" spans="1:1" x14ac:dyDescent="0.55000000000000004">
      <c r="A53" t="s">
        <v>370</v>
      </c>
    </row>
    <row r="54" spans="1:1" x14ac:dyDescent="0.55000000000000004">
      <c r="A54" t="s">
        <v>371</v>
      </c>
    </row>
    <row r="55" spans="1:1" x14ac:dyDescent="0.55000000000000004">
      <c r="A55" t="s">
        <v>372</v>
      </c>
    </row>
    <row r="56" spans="1:1" x14ac:dyDescent="0.55000000000000004">
      <c r="A56" t="s">
        <v>373</v>
      </c>
    </row>
    <row r="57" spans="1:1" x14ac:dyDescent="0.55000000000000004">
      <c r="A57" t="s">
        <v>337</v>
      </c>
    </row>
    <row r="58" spans="1:1" x14ac:dyDescent="0.55000000000000004">
      <c r="A58" t="s">
        <v>338</v>
      </c>
    </row>
    <row r="59" spans="1:1" x14ac:dyDescent="0.55000000000000004">
      <c r="A59" t="s">
        <v>340</v>
      </c>
    </row>
    <row r="60" spans="1:1" x14ac:dyDescent="0.55000000000000004">
      <c r="A60" t="s">
        <v>374</v>
      </c>
    </row>
    <row r="61" spans="1:1" x14ac:dyDescent="0.55000000000000004">
      <c r="A61" t="s">
        <v>375</v>
      </c>
    </row>
    <row r="62" spans="1:1" x14ac:dyDescent="0.55000000000000004">
      <c r="A62" t="s">
        <v>376</v>
      </c>
    </row>
    <row r="63" spans="1:1" x14ac:dyDescent="0.55000000000000004">
      <c r="A63" t="s">
        <v>377</v>
      </c>
    </row>
    <row r="64" spans="1:1" x14ac:dyDescent="0.55000000000000004">
      <c r="A64" t="s">
        <v>378</v>
      </c>
    </row>
    <row r="65" spans="1:1" x14ac:dyDescent="0.55000000000000004">
      <c r="A65" t="s">
        <v>379</v>
      </c>
    </row>
    <row r="66" spans="1:1" x14ac:dyDescent="0.55000000000000004">
      <c r="A66" t="s">
        <v>380</v>
      </c>
    </row>
    <row r="67" spans="1:1" x14ac:dyDescent="0.55000000000000004">
      <c r="A67" t="s">
        <v>374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Conv-vaccine</vt:lpstr>
      <vt:lpstr>Sheet1</vt:lpstr>
      <vt:lpstr>各都道府県の状況</vt:lpstr>
      <vt:lpstr>ワクチン一般接種</vt:lpstr>
      <vt:lpstr>ワクチン医療従事者等</vt:lpstr>
      <vt:lpstr>Sheet105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2021-07-22T13:59:30Z</dcterms:modified>
</cp:coreProperties>
</file>