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2B771129-8EC4-4E90-90E5-26B5608DCFCD}" xr6:coauthVersionLast="47" xr6:coauthVersionMax="47" xr10:uidLastSave="{00000000-0000-0000-0000-000000000000}"/>
  <bookViews>
    <workbookView xWindow="5940" yWindow="-21600" windowWidth="25800" windowHeight="216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3" i="15" l="1"/>
  <c r="D83" i="15"/>
  <c r="B83" i="15"/>
  <c r="E82" i="15"/>
  <c r="D82" i="15"/>
  <c r="B82" i="15"/>
  <c r="E81" i="15"/>
  <c r="D81" i="15"/>
  <c r="B81" i="15"/>
  <c r="E80" i="15"/>
  <c r="D80" i="15"/>
  <c r="B80" i="15"/>
  <c r="E79" i="15"/>
  <c r="D79" i="15"/>
  <c r="B79" i="15"/>
  <c r="E78" i="15"/>
  <c r="D78" i="15"/>
  <c r="B78" i="15"/>
  <c r="E77" i="15"/>
  <c r="D77" i="15"/>
  <c r="B77" i="15"/>
  <c r="E76" i="15"/>
  <c r="D76" i="15"/>
  <c r="B76" i="15"/>
  <c r="E75" i="15"/>
  <c r="D75" i="15"/>
  <c r="B75" i="15"/>
  <c r="E74" i="15"/>
  <c r="D74" i="15"/>
  <c r="B74" i="15"/>
  <c r="E73" i="15"/>
  <c r="D73" i="15"/>
  <c r="B73" i="15"/>
  <c r="E72" i="15"/>
  <c r="D72" i="15"/>
  <c r="B72" i="15"/>
  <c r="E71" i="15"/>
  <c r="D71" i="15"/>
  <c r="B71" i="15"/>
  <c r="E70" i="15"/>
  <c r="D70" i="15"/>
  <c r="B70" i="15"/>
  <c r="E69" i="15"/>
  <c r="D69" i="15"/>
  <c r="B69" i="15"/>
  <c r="E68" i="15"/>
  <c r="D68" i="15"/>
  <c r="B68" i="15"/>
  <c r="E67" i="15"/>
  <c r="D67" i="15"/>
  <c r="B67" i="15"/>
  <c r="E66" i="15"/>
  <c r="D66" i="15"/>
  <c r="B66" i="15"/>
  <c r="E65" i="15"/>
  <c r="D65" i="15"/>
  <c r="B65" i="15"/>
  <c r="E64" i="15"/>
  <c r="D64" i="15"/>
  <c r="B64" i="15"/>
  <c r="E63" i="15"/>
  <c r="D63" i="15"/>
  <c r="B63" i="15"/>
  <c r="E62" i="15"/>
  <c r="D62" i="15"/>
  <c r="B62" i="15"/>
  <c r="E61" i="15"/>
  <c r="D61" i="15"/>
  <c r="B61" i="15"/>
  <c r="E60" i="15"/>
  <c r="D60" i="15"/>
  <c r="B60" i="15"/>
  <c r="E59" i="15"/>
  <c r="D59" i="15"/>
  <c r="B59" i="15"/>
  <c r="E58" i="15"/>
  <c r="D58" i="15"/>
  <c r="B58" i="15"/>
  <c r="E57" i="15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D44" i="15"/>
  <c r="B44" i="15"/>
  <c r="D43" i="15"/>
  <c r="B43" i="15"/>
  <c r="D42" i="15"/>
  <c r="B42" i="15"/>
  <c r="D41" i="15"/>
  <c r="B41" i="15"/>
  <c r="D40" i="15"/>
  <c r="B40" i="15"/>
  <c r="D39" i="15"/>
  <c r="B39" i="15"/>
  <c r="D38" i="15"/>
  <c r="B38" i="15"/>
  <c r="D37" i="15"/>
  <c r="B37" i="15"/>
  <c r="D36" i="15"/>
  <c r="B36" i="15"/>
  <c r="D35" i="15"/>
  <c r="B35" i="15"/>
  <c r="D34" i="15"/>
  <c r="B34" i="15"/>
  <c r="D33" i="15"/>
  <c r="B33" i="15"/>
  <c r="E32" i="15"/>
  <c r="C32" i="15"/>
  <c r="D32" i="15" s="1"/>
  <c r="B32" i="15"/>
  <c r="I31" i="15"/>
  <c r="E31" i="15"/>
  <c r="C31" i="15" s="1"/>
  <c r="D31" i="15" s="1"/>
  <c r="B31" i="15"/>
  <c r="I30" i="15"/>
  <c r="E30" i="15"/>
  <c r="C30" i="15" s="1"/>
  <c r="B30" i="15"/>
  <c r="I29" i="15"/>
  <c r="E29" i="15"/>
  <c r="C29" i="15"/>
  <c r="B29" i="15"/>
  <c r="I28" i="15"/>
  <c r="E28" i="15"/>
  <c r="C28" i="15" s="1"/>
  <c r="D28" i="15" s="1"/>
  <c r="B28" i="15"/>
  <c r="I27" i="15"/>
  <c r="C27" i="15" s="1"/>
  <c r="D27" i="15" s="1"/>
  <c r="E27" i="15"/>
  <c r="B27" i="15"/>
  <c r="I26" i="15"/>
  <c r="E26" i="15"/>
  <c r="C26" i="15"/>
  <c r="B26" i="15"/>
  <c r="I25" i="15"/>
  <c r="E25" i="15"/>
  <c r="C25" i="15" s="1"/>
  <c r="D25" i="15" s="1"/>
  <c r="B25" i="15"/>
  <c r="I24" i="15"/>
  <c r="E24" i="15"/>
  <c r="C24" i="15"/>
  <c r="B24" i="15"/>
  <c r="I23" i="15"/>
  <c r="E23" i="15"/>
  <c r="C23" i="15" s="1"/>
  <c r="D23" i="15" s="1"/>
  <c r="B23" i="15"/>
  <c r="I22" i="15"/>
  <c r="E22" i="15"/>
  <c r="C22" i="15" s="1"/>
  <c r="B22" i="15"/>
  <c r="I21" i="15"/>
  <c r="E21" i="15"/>
  <c r="C21" i="15"/>
  <c r="B21" i="15"/>
  <c r="I20" i="15"/>
  <c r="C20" i="15" s="1"/>
  <c r="D20" i="15" s="1"/>
  <c r="E20" i="15"/>
  <c r="B20" i="15"/>
  <c r="I19" i="15"/>
  <c r="C19" i="15" s="1"/>
  <c r="E19" i="15"/>
  <c r="B19" i="15"/>
  <c r="I18" i="15"/>
  <c r="E18" i="15"/>
  <c r="C18" i="15"/>
  <c r="D18" i="15" s="1"/>
  <c r="B18" i="15"/>
  <c r="I17" i="15"/>
  <c r="E17" i="15"/>
  <c r="C17" i="15" s="1"/>
  <c r="D17" i="15" s="1"/>
  <c r="B17" i="15"/>
  <c r="I16" i="15"/>
  <c r="E16" i="15"/>
  <c r="C16" i="15"/>
  <c r="D16" i="15" s="1"/>
  <c r="B16" i="15"/>
  <c r="I15" i="15"/>
  <c r="E15" i="15"/>
  <c r="C15" i="15" s="1"/>
  <c r="D15" i="15" s="1"/>
  <c r="B15" i="15"/>
  <c r="I14" i="15"/>
  <c r="E14" i="15"/>
  <c r="C14" i="15" s="1"/>
  <c r="B14" i="15"/>
  <c r="I13" i="15"/>
  <c r="E13" i="15"/>
  <c r="C13" i="15"/>
  <c r="B13" i="15"/>
  <c r="I12" i="15"/>
  <c r="C12" i="15" s="1"/>
  <c r="D12" i="15" s="1"/>
  <c r="E12" i="15"/>
  <c r="B12" i="15"/>
  <c r="I11" i="15"/>
  <c r="C11" i="15" s="1"/>
  <c r="E11" i="15"/>
  <c r="B11" i="15"/>
  <c r="I10" i="15"/>
  <c r="E10" i="15"/>
  <c r="C10" i="15"/>
  <c r="D10" i="15" s="1"/>
  <c r="B10" i="15"/>
  <c r="I9" i="15"/>
  <c r="E9" i="15"/>
  <c r="C9" i="15" s="1"/>
  <c r="D9" i="15" s="1"/>
  <c r="B9" i="15"/>
  <c r="I8" i="15"/>
  <c r="E8" i="15"/>
  <c r="C8" i="15"/>
  <c r="D8" i="15" s="1"/>
  <c r="B8" i="15"/>
  <c r="I7" i="15"/>
  <c r="E7" i="15"/>
  <c r="C7" i="15" s="1"/>
  <c r="D7" i="15" s="1"/>
  <c r="B7" i="15"/>
  <c r="I6" i="15"/>
  <c r="E6" i="15"/>
  <c r="C6" i="15" s="1"/>
  <c r="B6" i="15"/>
  <c r="I5" i="15"/>
  <c r="E5" i="15"/>
  <c r="C5" i="15"/>
  <c r="B5" i="15"/>
  <c r="I4" i="15"/>
  <c r="C4" i="15" s="1"/>
  <c r="D4" i="15" s="1"/>
  <c r="E4" i="15"/>
  <c r="B4" i="15"/>
  <c r="I1" i="15"/>
  <c r="D22" i="15" l="1"/>
  <c r="D21" i="15"/>
  <c r="D30" i="15"/>
  <c r="D29" i="15"/>
  <c r="D11" i="15"/>
  <c r="D14" i="15"/>
  <c r="D13" i="15"/>
  <c r="D26" i="15"/>
  <c r="D24" i="15"/>
  <c r="D6" i="15"/>
  <c r="D5" i="15"/>
  <c r="D19" i="15"/>
  <c r="E26" i="11" l="1"/>
  <c r="E25" i="11"/>
  <c r="E23" i="11"/>
  <c r="B23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63" i="8"/>
  <c r="B363" i="8"/>
  <c r="C362" i="8"/>
  <c r="B362" i="8"/>
  <c r="C361" i="8"/>
  <c r="B361" i="8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G2" i="10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4" authorId="0" shapeId="0" xr:uid="{940BD021-2F80-4C29-B252-4035054B75D5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22" authorId="0" shapeId="0" xr:uid="{A0CA2485-292A-46FD-B869-1CE357AD7E83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<sst xmlns="http://schemas.openxmlformats.org/spreadsheetml/2006/main" count="49963" uniqueCount="382">
  <si>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</si>
  <si>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</si>
  <si>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</si>
  <si>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</si>
  <si>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</si>
  <si>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</si>
  <si>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</si>
  <si>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</si>
  <si>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</si>
  <si>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</si>
  <si>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</si>
  <si>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</si>
  <si>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</si>
  <si>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</si>
  <si>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</si>
  <si>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</si>
  <si>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</si>
  <si>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</si>
  <si>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</si>
  <si>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</si>
  <si>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</si>
  <si>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</si>
  <si>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</si>
  <si>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</si>
  <si>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</si>
  <si>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</si>
  <si>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</si>
  <si>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</si>
  <si>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</si>
  <si>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</si>
  <si>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</si>
  <si>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</si>
  <si>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</si>
  <si>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</si>
  <si>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</si>
  <si>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</si>
  <si>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</si>
  <si>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</si>
  <si>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</si>
  <si>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</si>
  <si>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</si>
  <si>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</si>
  <si>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</si>
  <si>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</si>
  <si>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</si>
  <si>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</si>
  <si>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</si>
  <si>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</si>
  <si>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</si>
  <si>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</si>
  <si>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</si>
  <si>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</si>
  <si>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</si>
  <si>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</si>
  <si>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</si>
  <si>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</si>
  <si>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</si>
  <si>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</si>
  <si>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</si>
  <si>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</si>
  <si>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</si>
  <si>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</si>
  <si>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</si>
  <si>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</si>
  <si>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</si>
  <si>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</si>
  <si>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</si>
  <si>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</si>
  <si>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</si>
  <si>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</si>
  <si>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</si>
  <si>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</si>
  <si>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</si>
  <si>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</si>
  <si>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</si>
  <si>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</si>
  <si>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</si>
  <si>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</si>
  <si>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</si>
  <si>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</si>
  <si>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</si>
  <si>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</si>
  <si>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</si>
  <si>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</si>
  <si>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</si>
  <si>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</si>
  <si>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</si>
  <si>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</si>
  <si>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</si>
  <si>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</si>
  <si>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</si>
  <si>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</si>
  <si>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</si>
  <si>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</si>
  <si>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</si>
  <si>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</si>
  <si>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</si>
  <si>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</si>
  <si>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</si>
  <si>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</si>
  <si>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</si>
  <si>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</si>
  <si>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</si>
  <si>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</si>
  <si>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</si>
  <si>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</si>
  <si>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</si>
  <si>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</si>
  <si>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</si>
  <si>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</si>
  <si>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</si>
  <si>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</si>
  <si>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</si>
  <si>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</si>
  <si>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</si>
  <si>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</si>
  <si>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</si>
  <si>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</si>
  <si>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</si>
  <si>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</si>
  <si>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</si>
  <si>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</si>
  <si>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</si>
  <si>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</si>
  <si>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</si>
  <si>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</si>
  <si>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</si>
  <si>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</si>
  <si>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</si>
  <si>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</si>
  <si>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</si>
  <si>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</si>
  <si>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</si>
  <si>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</si>
  <si>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</si>
  <si>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</si>
  <si>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</si>
  <si>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</si>
  <si>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</si>
  <si>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</si>
  <si>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</si>
  <si>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</si>
  <si>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</si>
  <si>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</si>
  <si>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</si>
  <si>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</si>
  <si>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</si>
  <si>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</si>
  <si>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</si>
  <si>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</si>
  <si>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</si>
  <si>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</si>
  <si>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</si>
  <si>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</si>
  <si>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</si>
  <si>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</si>
  <si>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</si>
  <si>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</si>
  <si>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</si>
  <si>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</si>
  <si>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</si>
  <si>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</si>
  <si>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</si>
  <si>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</si>
  <si>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</si>
  <si>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</si>
  <si>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</si>
  <si>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</si>
  <si>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</si>
  <si>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</si>
  <si>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</si>
  <si>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</si>
  <si>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</si>
  <si>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</si>
  <si>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</si>
  <si>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</si>
  <si>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</si>
  <si>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</si>
  <si>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</si>
  <si>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</si>
  <si>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</si>
  <si>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</si>
  <si>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</si>
  <si>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</si>
  <si>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</si>
  <si>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</si>
  <si>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</si>
  <si>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</si>
  <si>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</si>
  <si>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</si>
  <si>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</si>
  <si>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</si>
  <si>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</si>
  <si>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</si>
  <si>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</si>
  <si>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</si>
  <si>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</si>
  <si>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</si>
  <si>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</si>
  <si>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</si>
  <si>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</si>
  <si>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</si>
  <si>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</si>
  <si>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</si>
  <si>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</si>
  <si>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</si>
  <si>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</si>
  <si>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</si>
  <si>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</si>
  <si>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</si>
  <si>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</si>
  <si>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</si>
  <si>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</si>
  <si>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</si>
  <si>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</si>
  <si>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</si>
  <si>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</si>
  <si>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</si>
  <si>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</si>
  <si>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</si>
  <si>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</si>
  <si>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</si>
  <si>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</si>
  <si>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</si>
  <si>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</si>
  <si>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</si>
  <si>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</si>
  <si>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</si>
  <si>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</si>
  <si>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</si>
  <si>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</si>
  <si>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</si>
  <si>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</si>
  <si>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</si>
  <si>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</si>
  <si>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</si>
  <si>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</si>
  <si>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</si>
  <si>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</si>
  <si>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</si>
  <si>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</si>
  <si>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</si>
  <si>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</si>
  <si>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</si>
  <si>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</si>
  <si>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</si>
  <si>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</si>
  <si>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</si>
  <si>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</si>
  <si>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</si>
  <si>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</si>
  <si>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</si>
  <si>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</si>
  <si>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</si>
  <si>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</si>
  <si>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</si>
  <si>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</si>
  <si>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</si>
  <si>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</si>
  <si>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</si>
  <si>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</si>
  <si>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</si>
  <si>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</si>
  <si>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</si>
  <si>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</si>
  <si>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</si>
  <si>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</si>
  <si>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</si>
  <si>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</si>
  <si>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</si>
  <si>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</si>
  <si>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</si>
  <si>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</si>
  <si>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</si>
  <si>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</si>
  <si>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</si>
  <si>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</si>
  <si>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</si>
  <si>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</si>
  <si>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</si>
  <si>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</si>
  <si>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</si>
  <si>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</si>
  <si>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</si>
  <si>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</si>
  <si>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</si>
  <si>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</si>
  <si>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</si>
  <si>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</si>
  <si>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</si>
  <si>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</si>
  <si>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</si>
  <si>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</si>
  <si>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</si>
  <si>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</si>
  <si>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</si>
  <si>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</si>
  <si>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</si>
  <si>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</si>
  <si>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</si>
  <si>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</si>
  <si>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</si>
  <si>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</si>
  <si>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</si>
  <si>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</si>
  <si>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</si>
  <si>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</si>
  <si>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</si>
  <si>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</si>
  <si>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</si>
  <si>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</si>
  <si>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</si>
  <si>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</si>
  <si>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</si>
  <si>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</si>
  <si>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</si>
  <si>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</si>
  <si>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</si>
  <si>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</si>
  <si>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</si>
  <si>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</si>
  <si>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</si>
  <si>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</si>
  <si>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</si>
  <si>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</si>
  <si>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</si>
  <si>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</si>
  <si>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</si>
  <si>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</si>
  <si>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</si>
  <si>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</si>
  <si>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</si>
  <si>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</si>
  <si>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</si>
  <si>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</si>
  <si>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</si>
  <si>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</si>
  <si>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</si>
  <si>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</si>
  <si>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</si>
  <si>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</si>
  <si>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</si>
  <si>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</si>
  <si>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</si>
  <si>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</si>
  <si>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</si>
  <si>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</si>
  <si>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</si>
  <si>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</si>
  <si>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</si>
  <si>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</si>
  <si>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</si>
  <si>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</si>
  <si>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</si>
  <si>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</si>
  <si>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</si>
  <si>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</si>
  <si>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</si>
  <si>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</si>
  <si>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</si>
  <si>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</si>
  <si>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</si>
  <si>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</si>
  <si>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</si>
  <si>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</si>
  <si>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</si>
  <si>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</si>
  <si>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</si>
  <si>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</si>
  <si>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</si>
  <si>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</si>
  <si>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</si>
  <si>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</si>
  <si>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</si>
  <si>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</si>
  <si>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</si>
  <si>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</si>
  <si>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(火)</t>
  </si>
  <si>
    <t>(月)</t>
  </si>
  <si>
    <t>(金)</t>
  </si>
  <si>
    <r>
      <rPr>
        <b/>
        <sz val="7"/>
        <rFont val="Meiryo UI"/>
        <family val="3"/>
      </rPr>
      <t>PCR検査等実施人数※1</t>
    </r>
  </si>
  <si>
    <t>https://www.mhlw.go.jp/stf/seisakunitsuite/bunya/0000121431_00347.html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</si>
</sst>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9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81" fontId="27" fillId="0" borderId="12" xfId="4" applyNumberFormat="1" applyFont="1" applyFill="1" applyBorder="1" applyAlignment="1">
      <alignment horizontal="right" vertical="center"/>
    </xf>
    <xf numFmtId="181" fontId="28" fillId="0" borderId="12" xfId="0" applyNumberFormat="1" applyFont="1" applyBorder="1">
      <alignment vertical="center"/>
    </xf>
    <xf numFmtId="181" fontId="27" fillId="0" borderId="12" xfId="4" applyNumberFormat="1" applyFont="1" applyFill="1" applyBorder="1">
      <alignment vertical="center"/>
    </xf>
    <xf numFmtId="181" fontId="28" fillId="0" borderId="12" xfId="4" applyNumberFormat="1" applyFont="1" applyFill="1" applyBorder="1">
      <alignment vertical="center"/>
    </xf>
    <xf numFmtId="0" fontId="6" fillId="0" borderId="15" xfId="0" applyFont="1" applyBorder="1">
      <alignment vertical="center"/>
    </xf>
    <xf numFmtId="3" fontId="6" fillId="0" borderId="21" xfId="0" applyNumberFormat="1" applyFont="1" applyBorder="1" applyAlignment="1">
      <alignment vertical="center" wrapText="1"/>
    </xf>
    <xf numFmtId="3" fontId="0" fillId="0" borderId="1" xfId="0" applyNumberFormat="1" applyBorder="1">
      <alignment vertical="center"/>
    </xf>
    <xf numFmtId="3" fontId="6" fillId="0" borderId="16" xfId="0" applyNumberFormat="1" applyFont="1" applyBorder="1">
      <alignment vertical="center"/>
    </xf>
    <xf numFmtId="181" fontId="27" fillId="0" borderId="12" xfId="0" applyNumberFormat="1" applyFont="1" applyBorder="1">
      <alignment vertical="center"/>
    </xf>
    <xf numFmtId="181" fontId="27" fillId="0" borderId="16" xfId="0" applyNumberFormat="1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27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7" fillId="0" borderId="12" xfId="0" applyFont="1" applyBorder="1">
      <alignment vertical="center"/>
    </xf>
    <xf numFmtId="0" fontId="27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44655</v>
          </cell>
          <cell r="B5" t="str">
            <v>(月)</v>
          </cell>
          <cell r="C5">
            <v>44647</v>
          </cell>
          <cell r="D5" t="str">
            <v>(日)</v>
          </cell>
          <cell r="E5">
            <v>1970258</v>
          </cell>
        </row>
        <row r="6">
          <cell r="A6">
            <v>44652</v>
          </cell>
          <cell r="B6" t="str">
            <v>(金)</v>
          </cell>
          <cell r="C6">
            <v>44647</v>
          </cell>
          <cell r="D6" t="str">
            <v>(日)</v>
          </cell>
          <cell r="E6">
            <v>1947070</v>
          </cell>
        </row>
        <row r="7">
          <cell r="A7">
            <v>44651</v>
          </cell>
          <cell r="B7" t="str">
            <v>(木)</v>
          </cell>
          <cell r="C7">
            <v>44647</v>
          </cell>
          <cell r="D7" t="str">
            <v>(日)</v>
          </cell>
          <cell r="E7">
            <v>1926520</v>
          </cell>
        </row>
        <row r="8">
          <cell r="A8">
            <v>44650</v>
          </cell>
          <cell r="B8" t="str">
            <v>(水)</v>
          </cell>
          <cell r="C8">
            <v>44647</v>
          </cell>
          <cell r="D8" t="str">
            <v>(日)</v>
          </cell>
          <cell r="E8">
            <v>1890394</v>
          </cell>
        </row>
        <row r="9">
          <cell r="A9">
            <v>44649</v>
          </cell>
          <cell r="B9" t="str">
            <v>(火)</v>
          </cell>
          <cell r="C9">
            <v>44640</v>
          </cell>
          <cell r="D9" t="str">
            <v>(日)</v>
          </cell>
          <cell r="E9">
            <v>1481113</v>
          </cell>
        </row>
        <row r="10">
          <cell r="A10">
            <v>44648</v>
          </cell>
          <cell r="B10" t="str">
            <v>(月)</v>
          </cell>
          <cell r="C10">
            <v>44640</v>
          </cell>
          <cell r="D10" t="str">
            <v>(日)</v>
          </cell>
          <cell r="E10">
            <v>1462884</v>
          </cell>
        </row>
        <row r="11">
          <cell r="A11">
            <v>44645</v>
          </cell>
          <cell r="B11" t="str">
            <v>(金)</v>
          </cell>
          <cell r="C11">
            <v>44640</v>
          </cell>
          <cell r="D11" t="str">
            <v>(日)</v>
          </cell>
          <cell r="E11">
            <v>1435659</v>
          </cell>
        </row>
        <row r="12">
          <cell r="A12">
            <v>44644</v>
          </cell>
          <cell r="B12" t="str">
            <v>(木)</v>
          </cell>
          <cell r="C12">
            <v>44640</v>
          </cell>
          <cell r="D12" t="str">
            <v>(日)</v>
          </cell>
          <cell r="E12">
            <v>1398404</v>
          </cell>
        </row>
        <row r="13">
          <cell r="A13">
            <v>44643</v>
          </cell>
          <cell r="B13" t="str">
            <v>(水)</v>
          </cell>
          <cell r="C13">
            <v>44640</v>
          </cell>
          <cell r="D13" t="str">
            <v>(日)</v>
          </cell>
          <cell r="E13">
            <v>1352235</v>
          </cell>
        </row>
        <row r="14">
          <cell r="A14">
            <v>44642</v>
          </cell>
          <cell r="B14" t="str">
            <v>(火)</v>
          </cell>
          <cell r="C14">
            <v>44633</v>
          </cell>
          <cell r="D14" t="str">
            <v>(日)</v>
          </cell>
          <cell r="E14">
            <v>856581</v>
          </cell>
        </row>
        <row r="15">
          <cell r="A15">
            <v>44638</v>
          </cell>
          <cell r="B15" t="str">
            <v>(金)</v>
          </cell>
          <cell r="C15">
            <v>44633</v>
          </cell>
          <cell r="D15" t="str">
            <v>(日)</v>
          </cell>
          <cell r="E15">
            <v>773202</v>
          </cell>
        </row>
        <row r="16">
          <cell r="A16">
            <v>44637</v>
          </cell>
          <cell r="B16" t="str">
            <v>(木)</v>
          </cell>
          <cell r="C16">
            <v>44633</v>
          </cell>
          <cell r="D16" t="str">
            <v>(日)</v>
          </cell>
          <cell r="E16">
            <v>748623</v>
          </cell>
        </row>
        <row r="17">
          <cell r="A17">
            <v>44636</v>
          </cell>
          <cell r="B17" t="str">
            <v>(水)</v>
          </cell>
          <cell r="C17">
            <v>44633</v>
          </cell>
          <cell r="D17" t="str">
            <v>(日)</v>
          </cell>
          <cell r="E17">
            <v>719637</v>
          </cell>
        </row>
        <row r="18">
          <cell r="A18">
            <v>44635</v>
          </cell>
          <cell r="B18" t="str">
            <v>(火)</v>
          </cell>
          <cell r="C18">
            <v>44626</v>
          </cell>
          <cell r="D18" t="str">
            <v>(日)</v>
          </cell>
          <cell r="E18">
            <v>358832</v>
          </cell>
        </row>
        <row r="19">
          <cell r="A19">
            <v>44634</v>
          </cell>
          <cell r="B19" t="str">
            <v>(月)</v>
          </cell>
          <cell r="C19">
            <v>44626</v>
          </cell>
          <cell r="D19" t="str">
            <v>(日)</v>
          </cell>
          <cell r="E19">
            <v>350360</v>
          </cell>
        </row>
        <row r="20">
          <cell r="A20">
            <v>44631</v>
          </cell>
          <cell r="B20" t="str">
            <v>(金)</v>
          </cell>
          <cell r="C20">
            <v>44626</v>
          </cell>
          <cell r="D20" t="str">
            <v>(日)</v>
          </cell>
          <cell r="E20">
            <v>338261</v>
          </cell>
        </row>
        <row r="21">
          <cell r="A21">
            <v>44630</v>
          </cell>
          <cell r="B21" t="str">
            <v>(木)</v>
          </cell>
          <cell r="C21">
            <v>44626</v>
          </cell>
          <cell r="D21" t="str">
            <v>(日)</v>
          </cell>
          <cell r="E21">
            <v>324138</v>
          </cell>
        </row>
        <row r="22">
          <cell r="A22">
            <v>44629</v>
          </cell>
          <cell r="B22" t="str">
            <v>(水)</v>
          </cell>
          <cell r="C22">
            <v>44626</v>
          </cell>
          <cell r="D22" t="str">
            <v>(日)</v>
          </cell>
          <cell r="E22">
            <v>309484</v>
          </cell>
        </row>
        <row r="23">
          <cell r="A23">
            <v>44628</v>
          </cell>
          <cell r="B23" t="str">
            <v>(火)</v>
          </cell>
          <cell r="C23">
            <v>44619</v>
          </cell>
          <cell r="D23" t="str">
            <v>(日)</v>
          </cell>
          <cell r="E23">
            <v>55977</v>
          </cell>
        </row>
        <row r="24">
          <cell r="A24">
            <v>44627</v>
          </cell>
          <cell r="B24" t="str">
            <v>(月)</v>
          </cell>
          <cell r="C24">
            <v>44619</v>
          </cell>
          <cell r="D24" t="str">
            <v>(日)</v>
          </cell>
          <cell r="E24">
            <v>54270</v>
          </cell>
        </row>
        <row r="25">
          <cell r="A25">
            <v>44624</v>
          </cell>
          <cell r="B25" t="str">
            <v>(金)</v>
          </cell>
          <cell r="C25">
            <v>44619</v>
          </cell>
          <cell r="D25" t="str">
            <v>(日)</v>
          </cell>
          <cell r="E25">
            <v>50176</v>
          </cell>
        </row>
        <row r="26">
          <cell r="A26">
            <v>44623</v>
          </cell>
          <cell r="B26" t="str">
            <v>(木)</v>
          </cell>
          <cell r="C26">
            <v>44619</v>
          </cell>
          <cell r="D26" t="str">
            <v>(日)</v>
          </cell>
          <cell r="E26">
            <v>43595</v>
          </cell>
        </row>
        <row r="27">
          <cell r="A27">
            <v>44622</v>
          </cell>
          <cell r="B27" t="str">
            <v>(水)</v>
          </cell>
          <cell r="C27">
            <v>44619</v>
          </cell>
          <cell r="D27" t="str">
            <v>(日)</v>
          </cell>
          <cell r="E27">
            <v>40987</v>
          </cell>
        </row>
        <row r="28">
          <cell r="A28">
            <v>44621</v>
          </cell>
          <cell r="B28" t="str">
            <v>(火)</v>
          </cell>
          <cell r="C28">
            <v>44612</v>
          </cell>
          <cell r="D28" t="str">
            <v>(日)</v>
          </cell>
          <cell r="E28">
            <v>7729</v>
          </cell>
        </row>
        <row r="29">
          <cell r="A29">
            <v>44620</v>
          </cell>
          <cell r="B29" t="str">
            <v>(月)</v>
          </cell>
          <cell r="C29">
            <v>44612</v>
          </cell>
          <cell r="D29" t="str">
            <v>(日)</v>
          </cell>
          <cell r="E29">
            <v>7695</v>
          </cell>
        </row>
        <row r="30">
          <cell r="A30">
            <v>44617</v>
          </cell>
          <cell r="B30" t="str">
            <v>(金)</v>
          </cell>
          <cell r="C30">
            <v>44612</v>
          </cell>
          <cell r="D30" t="str">
            <v>(日)</v>
          </cell>
          <cell r="E30">
            <v>6325</v>
          </cell>
        </row>
        <row r="31">
          <cell r="A31">
            <v>44616</v>
          </cell>
          <cell r="B31" t="str">
            <v>(木)</v>
          </cell>
          <cell r="C31">
            <v>44612</v>
          </cell>
          <cell r="D31" t="str">
            <v>(日)</v>
          </cell>
          <cell r="E31">
            <v>6304</v>
          </cell>
        </row>
        <row r="32">
          <cell r="A32">
            <v>44614</v>
          </cell>
          <cell r="B32" t="str">
            <v>(火)</v>
          </cell>
          <cell r="C32">
            <v>44612</v>
          </cell>
          <cell r="D32" t="str">
            <v>(日)</v>
          </cell>
          <cell r="E32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47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330"/>
  <sheetViews>
    <sheetView workbookViewId="0">
      <pane ySplit="1" topLeftCell="A1234" activePane="bottomLeft" state="frozen"/>
      <selection activeCell="O1257" sqref="O1257:Q2330"/>
      <selection pane="bottomLeft" activeCell="O1257" sqref="O1257:Q2330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359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31543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18201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14855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25470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40394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7657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8382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95331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145978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182558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182891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198909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35186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25424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277042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245790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274106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20191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288157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40219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27301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7444</v>
      </c>
      <c r="P1320" s="26">
        <v>791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8515</v>
      </c>
      <c r="P1323" s="26">
        <v>697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9866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316604</v>
      </c>
      <c r="P1329" s="26">
        <v>72051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147574</v>
      </c>
      <c r="P1332" s="26">
        <v>54766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62929</v>
      </c>
      <c r="P1335" s="26">
        <v>7640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75850</v>
      </c>
      <c r="P1338" s="26">
        <v>8191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260888</v>
      </c>
      <c r="P1341" s="26">
        <v>96653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223342</v>
      </c>
      <c r="P1344" s="26">
        <v>122903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245980</v>
      </c>
      <c r="P1347" s="26">
        <v>151603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253156</v>
      </c>
      <c r="P1350" s="26">
        <v>177197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235726</v>
      </c>
      <c r="P1353" s="26">
        <v>193514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139635</v>
      </c>
      <c r="P1356" s="26">
        <v>34689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190202</v>
      </c>
      <c r="P1359" s="26">
        <v>24194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345282</v>
      </c>
      <c r="P1362" s="26">
        <v>267351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352132</v>
      </c>
      <c r="P1365" s="26">
        <v>223104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400960</v>
      </c>
      <c r="P1368" s="26">
        <v>250857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408028</v>
      </c>
      <c r="P1371" s="26">
        <v>137086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384204</v>
      </c>
      <c r="P1374" s="26">
        <v>209090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287969</v>
      </c>
      <c r="P1377" s="26">
        <v>42572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327484</v>
      </c>
      <c r="P1380" s="26">
        <v>28016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590765</v>
      </c>
      <c r="P1383" s="26">
        <v>204091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612631</v>
      </c>
      <c r="P1386" s="26">
        <v>63038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674886</v>
      </c>
      <c r="P1389" s="26">
        <v>61813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647086</v>
      </c>
      <c r="P1392" s="26">
        <v>106045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624818</v>
      </c>
      <c r="P1395" s="26">
        <v>124774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478693</v>
      </c>
      <c r="P1398" s="26">
        <v>59856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465234</v>
      </c>
      <c r="P1401" s="26">
        <v>67769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670439</v>
      </c>
      <c r="P1404" s="26">
        <v>236677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725981</v>
      </c>
      <c r="P1407" s="26">
        <v>214600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752750</v>
      </c>
      <c r="P1410" s="26">
        <v>236881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745492</v>
      </c>
      <c r="P1413" s="26">
        <v>231244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730974</v>
      </c>
      <c r="P1416" s="26">
        <v>221178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625954</v>
      </c>
      <c r="P1419" s="26">
        <v>131084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570137</v>
      </c>
      <c r="P1422" s="26">
        <v>182890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782021</v>
      </c>
      <c r="P1425" s="26">
        <v>328388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812166</v>
      </c>
      <c r="P1428" s="26">
        <v>328103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794058</v>
      </c>
      <c r="P1431" s="26">
        <v>392600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761847</v>
      </c>
      <c r="P1434" s="26">
        <v>393527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772773</v>
      </c>
      <c r="P1437" s="26">
        <v>365081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671191</v>
      </c>
      <c r="P1440" s="26">
        <v>278732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610616</v>
      </c>
      <c r="P1443" s="26">
        <v>318564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710691</v>
      </c>
      <c r="P1446" s="26">
        <v>545975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712469</v>
      </c>
      <c r="P1449" s="26">
        <v>562774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696488</v>
      </c>
      <c r="P1452" s="26">
        <v>615644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708131</v>
      </c>
      <c r="P1455" s="26">
        <v>607664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691007</v>
      </c>
      <c r="P1458" s="26">
        <v>581277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675186</v>
      </c>
      <c r="P1461" s="26">
        <v>448191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675713</v>
      </c>
      <c r="P1464" s="26">
        <v>441777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780864</v>
      </c>
      <c r="P1467" s="26">
        <v>630940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788764</v>
      </c>
      <c r="P1470" s="26">
        <v>665233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805924</v>
      </c>
      <c r="P1473" s="26">
        <v>698851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777316</v>
      </c>
      <c r="P1476" s="26">
        <v>703527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773736</v>
      </c>
      <c r="P1479" s="26">
        <v>708002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759551</v>
      </c>
      <c r="P1482" s="26">
        <v>591520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786658</v>
      </c>
      <c r="P1485" s="26">
        <v>543832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812993</v>
      </c>
      <c r="P1488" s="26">
        <v>711538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829049</v>
      </c>
      <c r="P1491" s="26">
        <v>748743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864499</v>
      </c>
      <c r="P1494" s="26">
        <v>737475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674781</v>
      </c>
      <c r="P1497" s="26">
        <v>717680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625333</v>
      </c>
      <c r="P1500" s="26">
        <v>727982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891303</v>
      </c>
      <c r="P1503" s="26">
        <v>614906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842567</v>
      </c>
      <c r="P1506" s="26">
        <v>545473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1005071</v>
      </c>
      <c r="P1509" s="26">
        <v>662000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1043414</v>
      </c>
      <c r="P1512" s="26">
        <v>678451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1055683</v>
      </c>
      <c r="P1515" s="26">
        <v>652855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1063126</v>
      </c>
      <c r="P1518" s="26">
        <v>649781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1069652</v>
      </c>
      <c r="P1521" s="26">
        <v>649233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1041650</v>
      </c>
      <c r="P1524" s="26">
        <v>623404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767081</v>
      </c>
      <c r="P1527" s="26">
        <v>632155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872717</v>
      </c>
      <c r="P1530" s="26">
        <v>686313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907679</v>
      </c>
      <c r="P1533" s="26">
        <v>673793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882713</v>
      </c>
      <c r="P1536" s="26">
        <v>682346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866240</v>
      </c>
      <c r="P1539" s="26">
        <v>658709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899882</v>
      </c>
      <c r="P1542" s="26">
        <v>649779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829641</v>
      </c>
      <c r="P1545" s="26">
        <v>649874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616296</v>
      </c>
      <c r="P1548" s="26">
        <v>666062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544020</v>
      </c>
      <c r="P1551" s="26">
        <v>643403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817034</v>
      </c>
      <c r="P1554" s="26">
        <v>659771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748528</v>
      </c>
      <c r="P1557" s="26">
        <v>707112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323747</v>
      </c>
      <c r="P1560" s="26">
        <v>279889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253109</v>
      </c>
      <c r="P1563" s="26">
        <v>199670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466400</v>
      </c>
      <c r="P1566" s="26">
        <v>749458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420386</v>
      </c>
      <c r="P1569" s="26">
        <v>692363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585682</v>
      </c>
      <c r="P1572" s="26">
        <v>787306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625637</v>
      </c>
      <c r="P1575" s="26">
        <v>788016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613926</v>
      </c>
      <c r="P1578" s="26">
        <v>794321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615955</v>
      </c>
      <c r="P1581" s="26">
        <v>780718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646769</v>
      </c>
      <c r="P1584" s="26">
        <v>787839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641464</v>
      </c>
      <c r="P1587" s="26">
        <v>805579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5015597</v>
      </c>
      <c r="P1590" s="26">
        <v>1706384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570312</v>
      </c>
      <c r="P1593" s="26">
        <v>574117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587993</v>
      </c>
      <c r="P1596" s="26">
        <v>611169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575874</v>
      </c>
      <c r="P1599" s="26">
        <v>604658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563384</v>
      </c>
      <c r="P1602" s="26">
        <v>593389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583653</v>
      </c>
      <c r="P1605" s="26">
        <v>629369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699913</v>
      </c>
      <c r="P1608" s="26">
        <v>641270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4777635</v>
      </c>
      <c r="P1611" s="26">
        <v>2337744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169149</v>
      </c>
      <c r="P1614" s="26">
        <v>103424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488995</v>
      </c>
      <c r="P1617" s="26">
        <v>585857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499059</v>
      </c>
      <c r="P1620" s="26">
        <v>508541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492104</v>
      </c>
      <c r="P1623" s="26">
        <v>230593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345835</v>
      </c>
      <c r="P1626" s="26">
        <v>139068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354598</v>
      </c>
      <c r="P1629" s="26">
        <v>257479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4009286</v>
      </c>
      <c r="P1632" s="26">
        <v>2545471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435263</v>
      </c>
      <c r="P1635" s="26">
        <v>369976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546889</v>
      </c>
      <c r="P1638" s="26">
        <v>457553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577575</v>
      </c>
      <c r="P1641" s="26">
        <v>445039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576814</v>
      </c>
      <c r="P1644" s="26">
        <v>435107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615462</v>
      </c>
      <c r="P1647" s="26">
        <v>480868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721470</v>
      </c>
      <c r="P1650" s="26">
        <v>539235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3702447</v>
      </c>
      <c r="P1653" s="26">
        <v>3038701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548024</v>
      </c>
      <c r="P1656" s="26">
        <v>446766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611330</v>
      </c>
      <c r="P1659" s="26">
        <v>466839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602906</v>
      </c>
      <c r="P1662" s="26">
        <v>459479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568545</v>
      </c>
      <c r="P1665" s="26">
        <v>444178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640754</v>
      </c>
      <c r="P1668" s="26">
        <v>490885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729805</v>
      </c>
      <c r="P1671" s="26">
        <v>606342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3319213</v>
      </c>
      <c r="P1674" s="26">
        <v>2993960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389007</v>
      </c>
      <c r="P1677" s="26">
        <v>139595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650218</v>
      </c>
      <c r="P1680" s="26">
        <v>398140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644553</v>
      </c>
      <c r="P1683" s="26">
        <v>379925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420502</v>
      </c>
      <c r="P1686" s="26">
        <v>380515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739505</v>
      </c>
      <c r="P1689" s="26">
        <v>291388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955521</v>
      </c>
      <c r="P1692" s="26">
        <v>331964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3175879</v>
      </c>
      <c r="P1695" s="26">
        <v>2350465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617182</v>
      </c>
      <c r="P1698" s="26">
        <v>342992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629956</v>
      </c>
      <c r="P1701" s="26">
        <v>436876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597031</v>
      </c>
      <c r="P1704" s="26">
        <v>464907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584000</v>
      </c>
      <c r="P1707" s="26">
        <v>450729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648153</v>
      </c>
      <c r="P1710" s="26">
        <v>518777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785240</v>
      </c>
      <c r="P1713" s="26">
        <v>625938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2766907</v>
      </c>
      <c r="P1716" s="26">
        <v>2262402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509067</v>
      </c>
      <c r="P1719" s="26">
        <v>439778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535510</v>
      </c>
      <c r="P1722" s="26">
        <v>470321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513038</v>
      </c>
      <c r="P1725" s="26">
        <v>468899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498952</v>
      </c>
      <c r="P1728" s="26">
        <v>458409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575808</v>
      </c>
      <c r="P1731" s="26">
        <v>537117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737444</v>
      </c>
      <c r="P1734" s="26">
        <v>618463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2389228</v>
      </c>
      <c r="P1737" s="26">
        <v>1961277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155654</v>
      </c>
      <c r="P1740" s="26">
        <v>81303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410912</v>
      </c>
      <c r="P1743" s="26">
        <v>564452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419706</v>
      </c>
      <c r="P1746" s="26">
        <v>529955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193963</v>
      </c>
      <c r="P1749" s="26">
        <v>149545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435563</v>
      </c>
      <c r="P1752" s="26">
        <v>636547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574222</v>
      </c>
      <c r="P1755" s="26">
        <v>795905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1963992</v>
      </c>
      <c r="P1758" s="26">
        <v>1953775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376854</v>
      </c>
      <c r="P1761" s="26">
        <v>479368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407016</v>
      </c>
      <c r="P1764" s="26">
        <v>487270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403254</v>
      </c>
      <c r="P1767" s="26">
        <v>451450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388599</v>
      </c>
      <c r="P1770" s="26">
        <v>440655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439679</v>
      </c>
      <c r="P1773" s="26">
        <v>480246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597857</v>
      </c>
      <c r="P1776" s="26">
        <v>597903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1777990</v>
      </c>
      <c r="P1779" s="26">
        <v>1639061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331058</v>
      </c>
      <c r="P1782" s="26">
        <v>385746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346134</v>
      </c>
      <c r="P1785" s="26">
        <v>410624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331144</v>
      </c>
      <c r="P1788" s="26">
        <v>394259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317547</v>
      </c>
      <c r="P1791" s="26">
        <v>383980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377221</v>
      </c>
      <c r="P1794" s="26">
        <v>476068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508776</v>
      </c>
      <c r="P1797" s="26">
        <v>620017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1476610</v>
      </c>
      <c r="P1800" s="26">
        <v>1449365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285031</v>
      </c>
      <c r="P1803" s="26">
        <v>115731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270553</v>
      </c>
      <c r="P1806" s="26">
        <v>341763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141955</v>
      </c>
      <c r="P1809" s="26">
        <v>342814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263278</v>
      </c>
      <c r="P1812" s="26">
        <v>149919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304275</v>
      </c>
      <c r="P1815" s="26">
        <v>385950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398792</v>
      </c>
      <c r="P1818" s="26">
        <v>508744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1167653</v>
      </c>
      <c r="P1821" s="26">
        <v>1141624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177045</v>
      </c>
      <c r="P1824" s="26">
        <v>327842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173623</v>
      </c>
      <c r="P1827" s="26">
        <v>355842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165784</v>
      </c>
      <c r="P1830" s="26">
        <v>352604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148837</v>
      </c>
      <c r="P1833" s="26">
        <v>337811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194783</v>
      </c>
      <c r="P1836" s="26">
        <v>415451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265974</v>
      </c>
      <c r="P1839" s="26">
        <v>554746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966509</v>
      </c>
      <c r="P1842" s="26">
        <v>1020252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110104</v>
      </c>
      <c r="P1845" s="26">
        <v>309540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113483</v>
      </c>
      <c r="P1848" s="26">
        <v>318140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105819</v>
      </c>
      <c r="P1851" s="26">
        <v>302408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102674</v>
      </c>
      <c r="P1854" s="26">
        <v>290562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131353</v>
      </c>
      <c r="P1857" s="26">
        <v>372308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182069</v>
      </c>
      <c r="P1860" s="26">
        <v>495550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812421</v>
      </c>
      <c r="P1863" s="26">
        <v>829384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57186</v>
      </c>
      <c r="P1866" s="26">
        <v>251280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38607</v>
      </c>
      <c r="P1869" s="26">
        <v>246618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21710</v>
      </c>
      <c r="P1872" s="26">
        <v>55426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54834</v>
      </c>
      <c r="P1875" s="26">
        <v>245901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84579</v>
      </c>
      <c r="P1878" s="26">
        <v>295089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116266</v>
      </c>
      <c r="P1881" s="26">
        <v>389165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710065</v>
      </c>
      <c r="P1884" s="26">
        <v>682193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48181</v>
      </c>
      <c r="P1887" s="26">
        <v>162653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50242</v>
      </c>
      <c r="P1890" s="26">
        <v>159973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33939</v>
      </c>
      <c r="P1893" s="26">
        <v>154694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30581</v>
      </c>
      <c r="P1896" s="26">
        <v>135533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50751</v>
      </c>
      <c r="P1899" s="26">
        <v>196513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67563</v>
      </c>
      <c r="P1902" s="26">
        <v>260309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600696</v>
      </c>
      <c r="P1905" s="26">
        <v>550024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25893</v>
      </c>
      <c r="P1908" s="26">
        <v>109446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25287</v>
      </c>
      <c r="P1911" s="26">
        <v>111707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24915</v>
      </c>
      <c r="P1914" s="26">
        <v>102845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23307</v>
      </c>
      <c r="P1917" s="26">
        <v>97392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42089</v>
      </c>
      <c r="P1920" s="26">
        <v>142121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55887</v>
      </c>
      <c r="P1923" s="26">
        <v>194670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533506</v>
      </c>
      <c r="P1926" s="26">
        <v>409801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22564</v>
      </c>
      <c r="P1929" s="26">
        <v>63260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4965</v>
      </c>
      <c r="P1932" s="26">
        <v>16148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22417</v>
      </c>
      <c r="P1935" s="26">
        <v>40813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20175</v>
      </c>
      <c r="P1938" s="26">
        <v>59304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38283</v>
      </c>
      <c r="P1941" s="26">
        <v>102062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51471</v>
      </c>
      <c r="P1944" s="26">
        <v>140913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481238</v>
      </c>
      <c r="P1947" s="26">
        <v>336424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18294</v>
      </c>
      <c r="P1950" s="26">
        <v>54286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17980</v>
      </c>
      <c r="P1953" s="26">
        <v>58797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16107</v>
      </c>
      <c r="P1956" s="26">
        <v>31393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15232</v>
      </c>
      <c r="P1959" s="26">
        <v>28283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29066</v>
      </c>
      <c r="P1962" s="26">
        <v>51252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44501</v>
      </c>
      <c r="P1965" s="26">
        <v>73059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437937</v>
      </c>
      <c r="P1968" s="26">
        <v>257997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13986</v>
      </c>
      <c r="P1971" s="26">
        <v>24571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11769</v>
      </c>
      <c r="P1974" s="26">
        <v>23691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6794</v>
      </c>
      <c r="P1977" s="26">
        <v>22543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4828</v>
      </c>
      <c r="P1980" s="26">
        <v>20855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7899</v>
      </c>
      <c r="P1983" s="26">
        <v>42601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10983</v>
      </c>
      <c r="P1986" s="26">
        <v>59811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407053</v>
      </c>
      <c r="P1989" s="26">
        <v>245463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4671</v>
      </c>
      <c r="P1992" s="26">
        <v>21046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7300</v>
      </c>
      <c r="P1995" s="26">
        <v>7072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9617</v>
      </c>
      <c r="P1998" s="26">
        <v>21326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10167</v>
      </c>
      <c r="P2001" s="26">
        <v>19430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22874</v>
      </c>
      <c r="P2004" s="26">
        <v>39137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35394</v>
      </c>
      <c r="P2007" s="26">
        <v>57051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402572</v>
      </c>
      <c r="P2010" s="26">
        <v>232801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6449</v>
      </c>
      <c r="P2013" s="26">
        <v>18463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12445</v>
      </c>
      <c r="P2016" s="26">
        <v>18375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12666</v>
      </c>
      <c r="P2019" s="26">
        <v>17823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10472</v>
      </c>
      <c r="P2022" s="26">
        <v>15825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18353</v>
      </c>
      <c r="P2025" s="26">
        <v>30488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27807</v>
      </c>
      <c r="P2028" s="26">
        <v>50247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261194</v>
      </c>
      <c r="P2031" s="26">
        <v>102526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8889</v>
      </c>
      <c r="P2034" s="26">
        <v>15681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7106</v>
      </c>
      <c r="P2037" s="26">
        <v>12372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2916</v>
      </c>
      <c r="P2040" s="26">
        <v>4464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927</v>
      </c>
      <c r="P2043" s="26">
        <v>1127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204</v>
      </c>
      <c r="P2046" s="26">
        <v>136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15</v>
      </c>
      <c r="P2049" s="26">
        <v>24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242614</v>
      </c>
      <c r="P2052" s="26">
        <v>82418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3254</v>
      </c>
      <c r="P2058" s="26">
        <v>6356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5955</v>
      </c>
      <c r="P2061" s="26">
        <v>9897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6639</v>
      </c>
      <c r="P2064" s="26">
        <v>10245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16281</v>
      </c>
      <c r="P2067" s="26">
        <v>24380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27067</v>
      </c>
      <c r="P2070" s="26">
        <v>39341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224161</v>
      </c>
      <c r="P2073" s="26">
        <v>80690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1311</v>
      </c>
      <c r="P2076" s="26">
        <v>2171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8921</v>
      </c>
      <c r="P2079" s="26">
        <v>14782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9091</v>
      </c>
      <c r="P2082" s="26">
        <v>13194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8188</v>
      </c>
      <c r="P2085" s="26">
        <v>10528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17294</v>
      </c>
      <c r="P2088" s="26">
        <v>19307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27006</v>
      </c>
      <c r="P2091" s="26">
        <v>30886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10773</v>
      </c>
      <c r="P2094" s="26">
        <v>11818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10955</v>
      </c>
      <c r="P2097" s="26">
        <v>9946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11326</v>
      </c>
      <c r="P2100" s="26">
        <v>7291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10648</v>
      </c>
      <c r="P2103" s="26">
        <v>4775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10243</v>
      </c>
      <c r="P2106" s="26">
        <v>3168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12079</v>
      </c>
      <c r="P2109" s="26">
        <v>5286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27587</v>
      </c>
      <c r="P2112" s="26">
        <v>6159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10021</v>
      </c>
      <c r="P2115" s="26">
        <v>2962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10904</v>
      </c>
      <c r="P2118" s="26">
        <v>2242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10920</v>
      </c>
      <c r="P2121" s="26">
        <v>3928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10283</v>
      </c>
      <c r="P2124" s="26">
        <v>5782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9531</v>
      </c>
      <c r="P2127" s="26">
        <v>6409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19129</v>
      </c>
      <c r="P2130" s="26">
        <v>15826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26149</v>
      </c>
      <c r="P2133" s="26">
        <v>27059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66846</v>
      </c>
      <c r="P2136" s="26">
        <v>95178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9462</v>
      </c>
      <c r="P2139" s="26">
        <v>2757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12269</v>
      </c>
      <c r="P2142" s="26">
        <v>7106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7039</v>
      </c>
      <c r="P2145" s="26">
        <v>7391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9492</v>
      </c>
      <c r="P2148" s="26">
        <v>7207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18406</v>
      </c>
      <c r="P2151" s="26">
        <v>15356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25158</v>
      </c>
      <c r="P2154" s="26">
        <v>23783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9319</v>
      </c>
      <c r="P2157" s="26">
        <v>9395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11588</v>
      </c>
      <c r="P2160" s="26">
        <v>9377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9662</v>
      </c>
      <c r="P2163" s="26">
        <v>10145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9314</v>
      </c>
      <c r="P2166" s="26">
        <v>9247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8837</v>
      </c>
      <c r="P2169" s="26">
        <v>10026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4259</v>
      </c>
      <c r="P2172" s="26">
        <v>2708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17939</v>
      </c>
      <c r="P2175" s="26">
        <v>24984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7396</v>
      </c>
      <c r="P2178" s="26">
        <v>8611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7895</v>
      </c>
      <c r="P2181" s="26">
        <v>10010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9149</v>
      </c>
      <c r="P2184" s="26">
        <v>10352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8923</v>
      </c>
      <c r="P2187" s="26">
        <v>8994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8422</v>
      </c>
      <c r="P2190" s="26">
        <v>8502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15240</v>
      </c>
      <c r="P2193" s="26">
        <v>18447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20054</v>
      </c>
      <c r="P2196" s="26">
        <v>24378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63544</v>
      </c>
      <c r="P2199" s="26">
        <v>96020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7535</v>
      </c>
      <c r="P2202" s="26">
        <v>9186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8570</v>
      </c>
      <c r="P2205" s="26">
        <v>12284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2430</v>
      </c>
      <c r="P2208" s="26">
        <v>1975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7274</v>
      </c>
      <c r="P2211" s="26">
        <v>10229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11821</v>
      </c>
      <c r="P2214" s="26">
        <v>18248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16804</v>
      </c>
      <c r="P2217" s="26">
        <v>24497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60761</v>
      </c>
      <c r="P2220" s="26">
        <v>98974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5446</v>
      </c>
      <c r="P2223" s="26">
        <v>11020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8074</v>
      </c>
      <c r="P2226" s="26">
        <v>7901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 s="26">
        <v>6860</v>
      </c>
      <c r="P2229" s="26">
        <v>7441</v>
      </c>
      <c r="Q2229" s="26">
        <v>1210035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 s="26">
        <v>0</v>
      </c>
      <c r="P2230" s="26">
        <v>0</v>
      </c>
      <c r="Q2230" s="26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 s="26">
        <v>0</v>
      </c>
      <c r="P2231" s="26">
        <v>0</v>
      </c>
      <c r="Q2231" s="26">
        <v>0</v>
      </c>
    </row>
    <row r="2232" spans="1:17">
      <c r="A2232" s="32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 s="26">
        <v>7318</v>
      </c>
      <c r="P2232" s="26">
        <v>6679</v>
      </c>
      <c r="Q2232" s="26">
        <v>1057311</v>
      </c>
    </row>
    <row r="2233" spans="1:17">
      <c r="A2233" s="32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 s="26">
        <v>0</v>
      </c>
      <c r="P2233" s="26">
        <v>0</v>
      </c>
      <c r="Q2233" s="26">
        <v>0</v>
      </c>
    </row>
    <row r="2234" spans="1:17">
      <c r="A2234" s="32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 s="26">
        <v>0</v>
      </c>
      <c r="P2234" s="26">
        <v>0</v>
      </c>
      <c r="Q2234" s="26">
        <v>0</v>
      </c>
    </row>
    <row r="2235" spans="1:17">
      <c r="A2235" s="32">
        <v>44624</v>
      </c>
      <c r="B2235" t="s">
        <v>153</v>
      </c>
      <c r="C2235">
        <v>5198609</v>
      </c>
      <c r="D2235">
        <v>38016325</v>
      </c>
      <c r="F2235" t="s">
        <v>276</v>
      </c>
      <c r="G2235" t="s">
        <v>276</v>
      </c>
      <c r="H2235">
        <v>664940</v>
      </c>
      <c r="I2235" t="s">
        <v>276</v>
      </c>
      <c r="J2235">
        <v>1419</v>
      </c>
      <c r="K2235" t="s">
        <v>276</v>
      </c>
      <c r="L2235" t="s">
        <v>276</v>
      </c>
      <c r="M2235">
        <v>4488198</v>
      </c>
      <c r="N2235">
        <v>24341</v>
      </c>
      <c r="O2235" s="26">
        <v>14179</v>
      </c>
      <c r="P2235" s="26">
        <v>5801</v>
      </c>
      <c r="Q2235" s="26">
        <v>994846</v>
      </c>
    </row>
    <row r="2236" spans="1:17">
      <c r="A2236" s="32">
        <v>44624</v>
      </c>
      <c r="B2236" t="s">
        <v>154</v>
      </c>
      <c r="C2236">
        <v>11639</v>
      </c>
      <c r="D2236">
        <v>1515496</v>
      </c>
      <c r="E2236" t="s">
        <v>276</v>
      </c>
      <c r="F2236" t="s">
        <v>276</v>
      </c>
      <c r="G2236" t="s">
        <v>276</v>
      </c>
      <c r="H2236">
        <v>365</v>
      </c>
      <c r="I2236" t="s">
        <v>276</v>
      </c>
      <c r="J2236">
        <v>0</v>
      </c>
      <c r="K2236" t="s">
        <v>276</v>
      </c>
      <c r="L2236" t="s">
        <v>276</v>
      </c>
      <c r="M2236">
        <v>11266</v>
      </c>
      <c r="N2236">
        <v>8</v>
      </c>
      <c r="O2236" s="26">
        <v>0</v>
      </c>
      <c r="P2236" s="26">
        <v>0</v>
      </c>
      <c r="Q2236" s="26">
        <v>0</v>
      </c>
    </row>
    <row r="2237" spans="1:17">
      <c r="A2237" s="32">
        <v>44624</v>
      </c>
      <c r="B2237" t="s">
        <v>155</v>
      </c>
      <c r="C2237">
        <v>15</v>
      </c>
      <c r="D2237">
        <v>829</v>
      </c>
      <c r="E2237" t="s">
        <v>276</v>
      </c>
      <c r="F2237" t="s">
        <v>276</v>
      </c>
      <c r="G2237" t="s">
        <v>276</v>
      </c>
      <c r="H2237">
        <v>0</v>
      </c>
      <c r="I2237" t="s">
        <v>276</v>
      </c>
      <c r="J2237">
        <v>0</v>
      </c>
      <c r="K2237" t="s">
        <v>276</v>
      </c>
      <c r="L2237" t="s">
        <v>276</v>
      </c>
      <c r="M2237">
        <v>15</v>
      </c>
      <c r="N2237">
        <v>0</v>
      </c>
      <c r="O2237" s="26">
        <v>0</v>
      </c>
      <c r="P2237" s="26">
        <v>0</v>
      </c>
      <c r="Q2237" s="26">
        <v>0</v>
      </c>
    </row>
    <row r="2238" spans="1:17">
      <c r="A2238" s="32">
        <v>44625</v>
      </c>
      <c r="B2238" t="s">
        <v>153</v>
      </c>
      <c r="C2238">
        <v>5262877</v>
      </c>
      <c r="D2238">
        <v>38227661</v>
      </c>
      <c r="F2238" t="s">
        <v>276</v>
      </c>
      <c r="G2238" t="s">
        <v>276</v>
      </c>
      <c r="H2238">
        <v>655063</v>
      </c>
      <c r="I2238" t="s">
        <v>276</v>
      </c>
      <c r="J2238">
        <v>1399</v>
      </c>
      <c r="K2238" t="s">
        <v>276</v>
      </c>
      <c r="L2238" t="s">
        <v>276</v>
      </c>
      <c r="M2238">
        <v>4567818</v>
      </c>
      <c r="N2238">
        <v>24596</v>
      </c>
      <c r="O2238" s="26">
        <v>26975</v>
      </c>
      <c r="P2238" s="26">
        <v>17261</v>
      </c>
      <c r="Q2238" s="26">
        <v>0</v>
      </c>
    </row>
    <row r="2239" spans="1:17">
      <c r="A2239" s="32">
        <v>44625</v>
      </c>
      <c r="B2239" t="s">
        <v>154</v>
      </c>
      <c r="C2239">
        <v>11704</v>
      </c>
      <c r="D2239">
        <v>1518821</v>
      </c>
      <c r="E2239" t="s">
        <v>276</v>
      </c>
      <c r="F2239" t="s">
        <v>276</v>
      </c>
      <c r="G2239" t="s">
        <v>276</v>
      </c>
      <c r="H2239">
        <v>353</v>
      </c>
      <c r="I2239" t="s">
        <v>276</v>
      </c>
      <c r="J2239">
        <v>0</v>
      </c>
      <c r="K2239" t="s">
        <v>276</v>
      </c>
      <c r="L2239" t="s">
        <v>276</v>
      </c>
      <c r="M2239">
        <v>11343</v>
      </c>
      <c r="N2239">
        <v>8</v>
      </c>
      <c r="O2239" s="26">
        <v>0</v>
      </c>
      <c r="P2239" s="26">
        <v>0</v>
      </c>
      <c r="Q2239" s="26">
        <v>0</v>
      </c>
    </row>
    <row r="2240" spans="1:17">
      <c r="A2240" s="32">
        <v>44625</v>
      </c>
      <c r="B2240" t="s">
        <v>155</v>
      </c>
      <c r="C2240">
        <v>15</v>
      </c>
      <c r="D2240">
        <v>829</v>
      </c>
      <c r="E2240" t="s">
        <v>276</v>
      </c>
      <c r="F2240" t="s">
        <v>276</v>
      </c>
      <c r="G2240" t="s">
        <v>276</v>
      </c>
      <c r="H2240">
        <v>0</v>
      </c>
      <c r="I2240" t="s">
        <v>276</v>
      </c>
      <c r="J2240">
        <v>0</v>
      </c>
      <c r="K2240" t="s">
        <v>276</v>
      </c>
      <c r="L2240" t="s">
        <v>276</v>
      </c>
      <c r="M2240">
        <v>15</v>
      </c>
      <c r="N2240">
        <v>0</v>
      </c>
      <c r="O2240" s="26">
        <v>0</v>
      </c>
      <c r="P2240" s="26">
        <v>0</v>
      </c>
      <c r="Q2240" s="26">
        <v>0</v>
      </c>
    </row>
    <row r="2241" spans="1:17">
      <c r="A2241" s="32">
        <v>44626</v>
      </c>
      <c r="B2241" t="s">
        <v>153</v>
      </c>
      <c r="C2241">
        <v>5326326</v>
      </c>
      <c r="D2241">
        <v>38348714</v>
      </c>
      <c r="F2241" t="s">
        <v>276</v>
      </c>
      <c r="G2241" t="s">
        <v>276</v>
      </c>
      <c r="H2241">
        <v>642761</v>
      </c>
      <c r="I2241" t="s">
        <v>276</v>
      </c>
      <c r="J2241">
        <v>1362</v>
      </c>
      <c r="K2241" t="s">
        <v>276</v>
      </c>
      <c r="L2241" t="s">
        <v>276</v>
      </c>
      <c r="M2241">
        <v>4641546</v>
      </c>
      <c r="N2241">
        <v>24781</v>
      </c>
      <c r="O2241" s="26">
        <v>64879</v>
      </c>
      <c r="P2241" s="26">
        <v>93278</v>
      </c>
      <c r="Q2241" s="26">
        <v>0</v>
      </c>
    </row>
    <row r="2242" spans="1:17">
      <c r="A2242" s="32">
        <v>44626</v>
      </c>
      <c r="B2242" t="s">
        <v>154</v>
      </c>
      <c r="C2242">
        <v>11775</v>
      </c>
      <c r="D2242">
        <v>1522933</v>
      </c>
      <c r="E2242" t="s">
        <v>276</v>
      </c>
      <c r="F2242" t="s">
        <v>276</v>
      </c>
      <c r="G2242" t="s">
        <v>276</v>
      </c>
      <c r="H2242">
        <v>410</v>
      </c>
      <c r="I2242" t="s">
        <v>276</v>
      </c>
      <c r="J2242">
        <v>0</v>
      </c>
      <c r="K2242" t="s">
        <v>276</v>
      </c>
      <c r="L2242" t="s">
        <v>276</v>
      </c>
      <c r="M2242">
        <v>11357</v>
      </c>
      <c r="N2242">
        <v>8</v>
      </c>
      <c r="O2242" s="26">
        <v>0</v>
      </c>
      <c r="P2242" s="26">
        <v>0</v>
      </c>
      <c r="Q2242" s="26">
        <v>0</v>
      </c>
    </row>
    <row r="2243" spans="1:17">
      <c r="A2243" s="32">
        <v>44626</v>
      </c>
      <c r="B2243" t="s">
        <v>155</v>
      </c>
      <c r="C2243">
        <v>15</v>
      </c>
      <c r="D2243">
        <v>829</v>
      </c>
      <c r="E2243" t="s">
        <v>276</v>
      </c>
      <c r="F2243" t="s">
        <v>276</v>
      </c>
      <c r="G2243" t="s">
        <v>276</v>
      </c>
      <c r="H2243">
        <v>0</v>
      </c>
      <c r="I2243" t="s">
        <v>276</v>
      </c>
      <c r="J2243">
        <v>0</v>
      </c>
      <c r="K2243" t="s">
        <v>276</v>
      </c>
      <c r="L2243" t="s">
        <v>276</v>
      </c>
      <c r="M2243">
        <v>15</v>
      </c>
      <c r="N2243">
        <v>0</v>
      </c>
      <c r="O2243" s="26">
        <v>0</v>
      </c>
      <c r="P2243" s="26">
        <v>0</v>
      </c>
      <c r="Q2243" s="26">
        <v>0</v>
      </c>
    </row>
    <row r="2244" spans="1:17">
      <c r="A2244" s="32">
        <v>44627</v>
      </c>
      <c r="B2244" t="s">
        <v>153</v>
      </c>
      <c r="C2244">
        <v>5381682</v>
      </c>
      <c r="D2244">
        <v>38420866</v>
      </c>
      <c r="F2244" t="s">
        <v>276</v>
      </c>
      <c r="G2244" t="s">
        <v>276</v>
      </c>
      <c r="H2244">
        <v>638444</v>
      </c>
      <c r="I2244" t="s">
        <v>276</v>
      </c>
      <c r="J2244">
        <v>1354</v>
      </c>
      <c r="K2244" t="s">
        <v>276</v>
      </c>
      <c r="L2244" t="s">
        <v>276</v>
      </c>
      <c r="M2244">
        <v>4700670</v>
      </c>
      <c r="N2244">
        <v>24927</v>
      </c>
      <c r="O2244" s="26">
        <v>12001</v>
      </c>
      <c r="P2244" s="26">
        <v>6813</v>
      </c>
      <c r="Q2244" s="26">
        <v>2439271</v>
      </c>
    </row>
    <row r="2245" spans="1:17">
      <c r="A2245" s="32">
        <v>44627</v>
      </c>
      <c r="B2245" t="s">
        <v>154</v>
      </c>
      <c r="C2245">
        <v>11836</v>
      </c>
      <c r="D2245">
        <v>1526692</v>
      </c>
      <c r="E2245" t="s">
        <v>276</v>
      </c>
      <c r="F2245" t="s">
        <v>276</v>
      </c>
      <c r="G2245" t="s">
        <v>276</v>
      </c>
      <c r="H2245">
        <v>346</v>
      </c>
      <c r="I2245" t="s">
        <v>276</v>
      </c>
      <c r="J2245">
        <v>0</v>
      </c>
      <c r="K2245" t="s">
        <v>276</v>
      </c>
      <c r="L2245" t="s">
        <v>276</v>
      </c>
      <c r="M2245">
        <v>11482</v>
      </c>
      <c r="N2245">
        <v>8</v>
      </c>
      <c r="O2245" s="26">
        <v>0</v>
      </c>
      <c r="P2245" s="26">
        <v>0</v>
      </c>
      <c r="Q2245" s="26">
        <v>0</v>
      </c>
    </row>
    <row r="2246" spans="1:17">
      <c r="A2246" s="32">
        <v>44627</v>
      </c>
      <c r="B2246" t="s">
        <v>155</v>
      </c>
      <c r="C2246">
        <v>15</v>
      </c>
      <c r="D2246">
        <v>829</v>
      </c>
      <c r="E2246" t="s">
        <v>276</v>
      </c>
      <c r="F2246" t="s">
        <v>276</v>
      </c>
      <c r="G2246" t="s">
        <v>276</v>
      </c>
      <c r="H2246">
        <v>0</v>
      </c>
      <c r="I2246" t="s">
        <v>276</v>
      </c>
      <c r="J2246">
        <v>0</v>
      </c>
      <c r="K2246" t="s">
        <v>276</v>
      </c>
      <c r="L2246" t="s">
        <v>276</v>
      </c>
      <c r="M2246">
        <v>15</v>
      </c>
      <c r="N2246">
        <v>0</v>
      </c>
      <c r="O2246" s="26">
        <v>0</v>
      </c>
      <c r="P2246" s="26">
        <v>0</v>
      </c>
      <c r="Q2246" s="26">
        <v>0</v>
      </c>
    </row>
    <row r="2247" spans="1:17">
      <c r="A2247" s="32">
        <v>44628</v>
      </c>
      <c r="B2247" t="s">
        <v>153</v>
      </c>
      <c r="C2247">
        <v>5422193</v>
      </c>
      <c r="D2247">
        <v>38573235</v>
      </c>
      <c r="F2247" t="s">
        <v>276</v>
      </c>
      <c r="G2247" t="s">
        <v>276</v>
      </c>
      <c r="H2247">
        <v>611330</v>
      </c>
      <c r="I2247" t="s">
        <v>276</v>
      </c>
      <c r="J2247">
        <v>1348</v>
      </c>
      <c r="K2247" t="s">
        <v>276</v>
      </c>
      <c r="L2247" t="s">
        <v>276</v>
      </c>
      <c r="M2247">
        <v>4773095</v>
      </c>
      <c r="N2247">
        <v>25041</v>
      </c>
      <c r="O2247" s="26">
        <v>13530</v>
      </c>
      <c r="P2247" s="26">
        <v>7375</v>
      </c>
      <c r="Q2247" s="26">
        <v>1250239</v>
      </c>
    </row>
    <row r="2248" spans="1:17">
      <c r="A2248" s="32">
        <v>44628</v>
      </c>
      <c r="B2248" t="s">
        <v>154</v>
      </c>
      <c r="C2248">
        <v>11900</v>
      </c>
      <c r="D2248">
        <v>1532352</v>
      </c>
      <c r="E2248" t="s">
        <v>276</v>
      </c>
      <c r="F2248" t="s">
        <v>276</v>
      </c>
      <c r="G2248" t="s">
        <v>276</v>
      </c>
      <c r="H2248">
        <v>354</v>
      </c>
      <c r="I2248" t="s">
        <v>276</v>
      </c>
      <c r="J2248">
        <v>0</v>
      </c>
      <c r="K2248" t="s">
        <v>276</v>
      </c>
      <c r="L2248" t="s">
        <v>276</v>
      </c>
      <c r="M2248">
        <v>11538</v>
      </c>
      <c r="N2248">
        <v>8</v>
      </c>
      <c r="O2248" s="26">
        <v>0</v>
      </c>
      <c r="P2248" s="26">
        <v>0</v>
      </c>
      <c r="Q2248" s="26">
        <v>0</v>
      </c>
    </row>
    <row r="2249" spans="1:17">
      <c r="A2249" s="32">
        <v>44628</v>
      </c>
      <c r="B2249" t="s">
        <v>155</v>
      </c>
      <c r="C2249">
        <v>15</v>
      </c>
      <c r="D2249">
        <v>829</v>
      </c>
      <c r="E2249" t="s">
        <v>276</v>
      </c>
      <c r="F2249" t="s">
        <v>276</v>
      </c>
      <c r="G2249" t="s">
        <v>276</v>
      </c>
      <c r="H2249">
        <v>0</v>
      </c>
      <c r="I2249" t="s">
        <v>276</v>
      </c>
      <c r="J2249">
        <v>0</v>
      </c>
      <c r="K2249" t="s">
        <v>276</v>
      </c>
      <c r="L2249" t="s">
        <v>276</v>
      </c>
      <c r="M2249">
        <v>15</v>
      </c>
      <c r="N2249">
        <v>0</v>
      </c>
      <c r="O2249" s="26">
        <v>0</v>
      </c>
      <c r="P2249" s="26">
        <v>0</v>
      </c>
      <c r="Q2249" s="26">
        <v>0</v>
      </c>
    </row>
    <row r="2250" spans="1:17">
      <c r="A2250" s="32">
        <v>44629</v>
      </c>
      <c r="B2250" t="s">
        <v>153</v>
      </c>
      <c r="C2250">
        <v>5471539</v>
      </c>
      <c r="D2250">
        <v>38739771</v>
      </c>
      <c r="F2250" t="s">
        <v>276</v>
      </c>
      <c r="G2250" t="s">
        <v>276</v>
      </c>
      <c r="H2250">
        <v>592755</v>
      </c>
      <c r="I2250" t="s">
        <v>276</v>
      </c>
      <c r="J2250">
        <v>1321</v>
      </c>
      <c r="K2250" t="s">
        <v>276</v>
      </c>
      <c r="L2250" t="s">
        <v>276</v>
      </c>
      <c r="M2250">
        <v>4838139</v>
      </c>
      <c r="N2250">
        <v>25273</v>
      </c>
      <c r="O2250" s="26">
        <v>13290</v>
      </c>
      <c r="P2250" s="26">
        <v>7283</v>
      </c>
      <c r="Q2250" s="26">
        <v>1146598</v>
      </c>
    </row>
    <row r="2251" spans="1:17">
      <c r="A2251" s="32">
        <v>44629</v>
      </c>
      <c r="B2251" t="s">
        <v>154</v>
      </c>
      <c r="C2251">
        <v>11970</v>
      </c>
      <c r="D2251">
        <v>1535004</v>
      </c>
      <c r="E2251" t="s">
        <v>276</v>
      </c>
      <c r="F2251" t="s">
        <v>276</v>
      </c>
      <c r="G2251" t="s">
        <v>276</v>
      </c>
      <c r="H2251">
        <v>424</v>
      </c>
      <c r="I2251" t="s">
        <v>276</v>
      </c>
      <c r="J2251">
        <v>0</v>
      </c>
      <c r="K2251" t="s">
        <v>276</v>
      </c>
      <c r="L2251" t="s">
        <v>276</v>
      </c>
      <c r="M2251">
        <v>11538</v>
      </c>
      <c r="N2251">
        <v>8</v>
      </c>
      <c r="O2251" s="26">
        <v>0</v>
      </c>
      <c r="P2251" s="26">
        <v>0</v>
      </c>
      <c r="Q2251" s="26">
        <v>0</v>
      </c>
    </row>
    <row r="2252" spans="1:17">
      <c r="A2252" s="32">
        <v>44629</v>
      </c>
      <c r="B2252" t="s">
        <v>155</v>
      </c>
      <c r="C2252">
        <v>15</v>
      </c>
      <c r="D2252">
        <v>829</v>
      </c>
      <c r="E2252" t="s">
        <v>276</v>
      </c>
      <c r="F2252" t="s">
        <v>276</v>
      </c>
      <c r="G2252" t="s">
        <v>276</v>
      </c>
      <c r="H2252">
        <v>0</v>
      </c>
      <c r="I2252" t="s">
        <v>276</v>
      </c>
      <c r="J2252">
        <v>0</v>
      </c>
      <c r="K2252" t="s">
        <v>276</v>
      </c>
      <c r="L2252" t="s">
        <v>276</v>
      </c>
      <c r="M2252">
        <v>15</v>
      </c>
      <c r="N2252">
        <v>0</v>
      </c>
      <c r="O2252" s="26">
        <v>0</v>
      </c>
      <c r="P2252" s="26">
        <v>0</v>
      </c>
      <c r="Q2252" s="26">
        <v>0</v>
      </c>
    </row>
    <row r="2253" spans="1:17">
      <c r="A2253" s="32">
        <v>44630</v>
      </c>
      <c r="B2253" t="s">
        <v>153</v>
      </c>
      <c r="C2253">
        <v>5534239</v>
      </c>
      <c r="D2253">
        <v>38945627</v>
      </c>
      <c r="F2253" t="s">
        <v>276</v>
      </c>
      <c r="G2253" t="s">
        <v>276</v>
      </c>
      <c r="H2253">
        <v>590488</v>
      </c>
      <c r="I2253" t="s">
        <v>276</v>
      </c>
      <c r="J2253">
        <v>1322</v>
      </c>
      <c r="K2253" t="s">
        <v>276</v>
      </c>
      <c r="L2253" t="s">
        <v>276</v>
      </c>
      <c r="M2253">
        <v>4899707</v>
      </c>
      <c r="N2253">
        <v>25478</v>
      </c>
      <c r="O2253" s="26">
        <v>14258</v>
      </c>
      <c r="P2253" s="26">
        <v>6939</v>
      </c>
      <c r="Q2253" s="26">
        <v>959917</v>
      </c>
    </row>
    <row r="2254" spans="1:17">
      <c r="A2254" s="32">
        <v>44630</v>
      </c>
      <c r="B2254" t="s">
        <v>154</v>
      </c>
      <c r="C2254">
        <v>12017</v>
      </c>
      <c r="D2254">
        <v>1537902</v>
      </c>
      <c r="E2254" t="s">
        <v>276</v>
      </c>
      <c r="F2254" t="s">
        <v>276</v>
      </c>
      <c r="G2254" t="s">
        <v>276</v>
      </c>
      <c r="H2254">
        <v>448</v>
      </c>
      <c r="I2254" t="s">
        <v>276</v>
      </c>
      <c r="J2254">
        <v>0</v>
      </c>
      <c r="K2254" t="s">
        <v>276</v>
      </c>
      <c r="L2254" t="s">
        <v>276</v>
      </c>
      <c r="M2254">
        <v>11561</v>
      </c>
      <c r="N2254">
        <v>8</v>
      </c>
      <c r="O2254" s="26">
        <v>0</v>
      </c>
      <c r="P2254" s="26">
        <v>0</v>
      </c>
      <c r="Q2254" s="26">
        <v>0</v>
      </c>
    </row>
    <row r="2255" spans="1:17">
      <c r="A2255" s="32">
        <v>44630</v>
      </c>
      <c r="B2255" t="s">
        <v>155</v>
      </c>
      <c r="C2255">
        <v>15</v>
      </c>
      <c r="D2255">
        <v>829</v>
      </c>
      <c r="E2255" t="s">
        <v>276</v>
      </c>
      <c r="F2255" t="s">
        <v>276</v>
      </c>
      <c r="G2255" t="s">
        <v>276</v>
      </c>
      <c r="H2255">
        <v>0</v>
      </c>
      <c r="I2255" t="s">
        <v>276</v>
      </c>
      <c r="J2255">
        <v>0</v>
      </c>
      <c r="K2255" t="s">
        <v>276</v>
      </c>
      <c r="L2255" t="s">
        <v>276</v>
      </c>
      <c r="M2255">
        <v>15</v>
      </c>
      <c r="N2255">
        <v>0</v>
      </c>
      <c r="O2255" s="26">
        <v>0</v>
      </c>
      <c r="P2255" s="26">
        <v>0</v>
      </c>
      <c r="Q2255" s="26">
        <v>0</v>
      </c>
    </row>
    <row r="2256" spans="1:17">
      <c r="A2256" s="32">
        <v>44631</v>
      </c>
      <c r="B2256" t="s">
        <v>153</v>
      </c>
      <c r="C2256">
        <v>5596993</v>
      </c>
      <c r="D2256">
        <v>39111899</v>
      </c>
      <c r="F2256" t="s">
        <v>276</v>
      </c>
      <c r="G2256" t="s">
        <v>276</v>
      </c>
      <c r="H2256">
        <v>592736</v>
      </c>
      <c r="I2256" t="s">
        <v>276</v>
      </c>
      <c r="J2256">
        <v>1252</v>
      </c>
      <c r="K2256" t="s">
        <v>276</v>
      </c>
      <c r="L2256" t="s">
        <v>276</v>
      </c>
      <c r="M2256">
        <v>4959638</v>
      </c>
      <c r="N2256">
        <v>25689</v>
      </c>
      <c r="O2256" s="26">
        <v>24045</v>
      </c>
      <c r="P2256" s="26">
        <v>12882</v>
      </c>
      <c r="Q2256" s="26">
        <v>928596</v>
      </c>
    </row>
    <row r="2257" spans="1:17">
      <c r="A2257" s="32">
        <v>44631</v>
      </c>
      <c r="B2257" t="s">
        <v>154</v>
      </c>
      <c r="C2257">
        <v>12088</v>
      </c>
      <c r="D2257">
        <v>1542988</v>
      </c>
      <c r="E2257" t="s">
        <v>276</v>
      </c>
      <c r="F2257" t="s">
        <v>276</v>
      </c>
      <c r="G2257" t="s">
        <v>276</v>
      </c>
      <c r="H2257">
        <v>432</v>
      </c>
      <c r="I2257" t="s">
        <v>276</v>
      </c>
      <c r="J2257">
        <v>0</v>
      </c>
      <c r="K2257" t="s">
        <v>276</v>
      </c>
      <c r="L2257" t="s">
        <v>276</v>
      </c>
      <c r="M2257">
        <v>11648</v>
      </c>
      <c r="N2257">
        <v>8</v>
      </c>
      <c r="O2257" s="26">
        <v>0</v>
      </c>
      <c r="P2257" s="26">
        <v>0</v>
      </c>
      <c r="Q2257" s="26">
        <v>0</v>
      </c>
    </row>
    <row r="2258" spans="1:17">
      <c r="A2258" s="32">
        <v>44631</v>
      </c>
      <c r="B2258" t="s">
        <v>155</v>
      </c>
      <c r="C2258">
        <v>15</v>
      </c>
      <c r="D2258">
        <v>829</v>
      </c>
      <c r="E2258" t="s">
        <v>276</v>
      </c>
      <c r="F2258" t="s">
        <v>276</v>
      </c>
      <c r="G2258" t="s">
        <v>276</v>
      </c>
      <c r="H2258">
        <v>0</v>
      </c>
      <c r="I2258" t="s">
        <v>276</v>
      </c>
      <c r="J2258">
        <v>0</v>
      </c>
      <c r="K2258" t="s">
        <v>276</v>
      </c>
      <c r="L2258" t="s">
        <v>276</v>
      </c>
      <c r="M2258">
        <v>15</v>
      </c>
      <c r="N2258">
        <v>0</v>
      </c>
      <c r="O2258" s="26">
        <v>0</v>
      </c>
      <c r="P2258" s="26">
        <v>0</v>
      </c>
      <c r="Q2258" s="26">
        <v>0</v>
      </c>
    </row>
    <row r="2259" spans="1:17">
      <c r="A2259" s="32">
        <v>44632</v>
      </c>
      <c r="B2259" t="s">
        <v>153</v>
      </c>
      <c r="C2259">
        <v>5653478</v>
      </c>
      <c r="D2259">
        <v>39290733</v>
      </c>
      <c r="F2259" t="s">
        <v>276</v>
      </c>
      <c r="G2259" t="s">
        <v>276</v>
      </c>
      <c r="H2259">
        <v>578501</v>
      </c>
      <c r="I2259" t="s">
        <v>276</v>
      </c>
      <c r="J2259">
        <v>1204</v>
      </c>
      <c r="K2259" t="s">
        <v>276</v>
      </c>
      <c r="L2259" t="s">
        <v>276</v>
      </c>
      <c r="M2259">
        <v>5035201</v>
      </c>
      <c r="N2259">
        <v>25852</v>
      </c>
      <c r="O2259" s="26">
        <v>53417</v>
      </c>
      <c r="P2259" s="26">
        <v>18285</v>
      </c>
      <c r="Q2259" s="26">
        <v>0</v>
      </c>
    </row>
    <row r="2260" spans="1:17">
      <c r="A2260" s="32">
        <v>44632</v>
      </c>
      <c r="B2260" t="s">
        <v>154</v>
      </c>
      <c r="C2260">
        <v>12143</v>
      </c>
      <c r="D2260">
        <v>1547084</v>
      </c>
      <c r="E2260" t="s">
        <v>276</v>
      </c>
      <c r="F2260" t="s">
        <v>276</v>
      </c>
      <c r="G2260" t="s">
        <v>276</v>
      </c>
      <c r="H2260">
        <v>464</v>
      </c>
      <c r="I2260" t="s">
        <v>276</v>
      </c>
      <c r="J2260">
        <v>0</v>
      </c>
      <c r="K2260" t="s">
        <v>276</v>
      </c>
      <c r="L2260" t="s">
        <v>276</v>
      </c>
      <c r="M2260">
        <v>11671</v>
      </c>
      <c r="N2260">
        <v>8</v>
      </c>
      <c r="O2260" s="26">
        <v>0</v>
      </c>
      <c r="P2260" s="26">
        <v>0</v>
      </c>
      <c r="Q2260" s="26">
        <v>0</v>
      </c>
    </row>
    <row r="2261" spans="1:17">
      <c r="A2261" s="32">
        <v>44632</v>
      </c>
      <c r="B2261" t="s">
        <v>155</v>
      </c>
      <c r="C2261">
        <v>15</v>
      </c>
      <c r="D2261">
        <v>829</v>
      </c>
      <c r="E2261" t="s">
        <v>276</v>
      </c>
      <c r="F2261" t="s">
        <v>276</v>
      </c>
      <c r="G2261" t="s">
        <v>276</v>
      </c>
      <c r="H2261">
        <v>0</v>
      </c>
      <c r="I2261" t="s">
        <v>276</v>
      </c>
      <c r="J2261">
        <v>0</v>
      </c>
      <c r="K2261" t="s">
        <v>276</v>
      </c>
      <c r="L2261" t="s">
        <v>276</v>
      </c>
      <c r="M2261">
        <v>15</v>
      </c>
      <c r="N2261">
        <v>0</v>
      </c>
      <c r="O2261" s="26">
        <v>0</v>
      </c>
      <c r="P2261" s="26">
        <v>0</v>
      </c>
      <c r="Q2261" s="26">
        <v>0</v>
      </c>
    </row>
    <row r="2262" spans="1:17">
      <c r="A2262" s="32">
        <v>44633</v>
      </c>
      <c r="B2262" t="s">
        <v>153</v>
      </c>
      <c r="C2262">
        <v>5708148</v>
      </c>
      <c r="D2262">
        <v>39405496</v>
      </c>
      <c r="F2262" t="s">
        <v>276</v>
      </c>
      <c r="G2262" t="s">
        <v>276</v>
      </c>
      <c r="H2262">
        <v>570129</v>
      </c>
      <c r="I2262" t="s">
        <v>276</v>
      </c>
      <c r="J2262">
        <v>1175</v>
      </c>
      <c r="K2262" t="s">
        <v>276</v>
      </c>
      <c r="L2262" t="s">
        <v>276</v>
      </c>
      <c r="M2262">
        <v>5096117</v>
      </c>
      <c r="N2262">
        <v>26021</v>
      </c>
      <c r="O2262" s="26">
        <v>72585</v>
      </c>
      <c r="P2262" s="26">
        <v>91668</v>
      </c>
      <c r="Q2262" s="26">
        <v>0</v>
      </c>
    </row>
    <row r="2263" spans="1:17">
      <c r="A2263" s="32">
        <v>44633</v>
      </c>
      <c r="B2263" t="s">
        <v>154</v>
      </c>
      <c r="C2263">
        <v>12231</v>
      </c>
      <c r="D2263">
        <v>1552476</v>
      </c>
      <c r="E2263" t="s">
        <v>276</v>
      </c>
      <c r="F2263" t="s">
        <v>276</v>
      </c>
      <c r="G2263" t="s">
        <v>276</v>
      </c>
      <c r="H2263">
        <v>549</v>
      </c>
      <c r="I2263" t="s">
        <v>276</v>
      </c>
      <c r="J2263">
        <v>0</v>
      </c>
      <c r="K2263" t="s">
        <v>276</v>
      </c>
      <c r="L2263" t="s">
        <v>276</v>
      </c>
      <c r="M2263">
        <v>11674</v>
      </c>
      <c r="N2263">
        <v>8</v>
      </c>
      <c r="O2263" s="26">
        <v>0</v>
      </c>
      <c r="P2263" s="26">
        <v>0</v>
      </c>
      <c r="Q2263" s="26">
        <v>0</v>
      </c>
    </row>
    <row r="2264" spans="1:17">
      <c r="A2264" s="32">
        <v>44633</v>
      </c>
      <c r="B2264" t="s">
        <v>155</v>
      </c>
      <c r="C2264">
        <v>15</v>
      </c>
      <c r="D2264">
        <v>829</v>
      </c>
      <c r="E2264" t="s">
        <v>276</v>
      </c>
      <c r="F2264" t="s">
        <v>276</v>
      </c>
      <c r="G2264" t="s">
        <v>276</v>
      </c>
      <c r="H2264">
        <v>0</v>
      </c>
      <c r="I2264" t="s">
        <v>276</v>
      </c>
      <c r="J2264">
        <v>0</v>
      </c>
      <c r="K2264" t="s">
        <v>276</v>
      </c>
      <c r="L2264" t="s">
        <v>276</v>
      </c>
      <c r="M2264">
        <v>15</v>
      </c>
      <c r="N2264">
        <v>0</v>
      </c>
      <c r="O2264" s="26">
        <v>0</v>
      </c>
      <c r="P2264" s="26">
        <v>0</v>
      </c>
      <c r="Q2264" s="26">
        <v>0</v>
      </c>
    </row>
    <row r="2265" spans="1:17">
      <c r="A2265" s="32">
        <v>44634</v>
      </c>
      <c r="B2265" t="s">
        <v>153</v>
      </c>
      <c r="C2265">
        <v>5760071</v>
      </c>
      <c r="D2265">
        <v>39472335</v>
      </c>
      <c r="F2265" t="s">
        <v>276</v>
      </c>
      <c r="G2265" t="s">
        <v>276</v>
      </c>
      <c r="H2265">
        <v>561661</v>
      </c>
      <c r="I2265" t="s">
        <v>276</v>
      </c>
      <c r="J2265">
        <v>1175</v>
      </c>
      <c r="K2265" t="s">
        <v>276</v>
      </c>
      <c r="L2265" t="s">
        <v>276</v>
      </c>
      <c r="M2265">
        <v>5156062</v>
      </c>
      <c r="N2265">
        <v>26146</v>
      </c>
      <c r="O2265" s="26">
        <v>18456</v>
      </c>
      <c r="P2265" s="26">
        <v>6455</v>
      </c>
      <c r="Q2265" s="26">
        <v>2282166</v>
      </c>
    </row>
    <row r="2266" spans="1:17">
      <c r="A2266" s="32">
        <v>44634</v>
      </c>
      <c r="B2266" t="s">
        <v>154</v>
      </c>
      <c r="C2266">
        <v>12310</v>
      </c>
      <c r="D2266">
        <v>1557944</v>
      </c>
      <c r="E2266" t="s">
        <v>276</v>
      </c>
      <c r="F2266" t="s">
        <v>276</v>
      </c>
      <c r="G2266" t="s">
        <v>276</v>
      </c>
      <c r="H2266">
        <v>602</v>
      </c>
      <c r="I2266" t="s">
        <v>276</v>
      </c>
      <c r="J2266">
        <v>0</v>
      </c>
      <c r="K2266" t="s">
        <v>276</v>
      </c>
      <c r="L2266" t="s">
        <v>276</v>
      </c>
      <c r="M2266">
        <v>11700</v>
      </c>
      <c r="N2266">
        <v>8</v>
      </c>
      <c r="O2266" s="26">
        <v>0</v>
      </c>
      <c r="P2266" s="26">
        <v>0</v>
      </c>
      <c r="Q2266" s="26">
        <v>0</v>
      </c>
    </row>
    <row r="2267" spans="1:17">
      <c r="A2267" s="32">
        <v>44634</v>
      </c>
      <c r="B2267" t="s">
        <v>155</v>
      </c>
      <c r="C2267">
        <v>15</v>
      </c>
      <c r="D2267">
        <v>829</v>
      </c>
      <c r="E2267" t="s">
        <v>276</v>
      </c>
      <c r="F2267" t="s">
        <v>276</v>
      </c>
      <c r="G2267" t="s">
        <v>276</v>
      </c>
      <c r="H2267">
        <v>0</v>
      </c>
      <c r="I2267" t="s">
        <v>276</v>
      </c>
      <c r="J2267">
        <v>0</v>
      </c>
      <c r="K2267" t="s">
        <v>276</v>
      </c>
      <c r="L2267" t="s">
        <v>276</v>
      </c>
      <c r="M2267">
        <v>15</v>
      </c>
      <c r="N2267">
        <v>0</v>
      </c>
      <c r="O2267" s="26">
        <v>0</v>
      </c>
      <c r="P2267" s="26">
        <v>0</v>
      </c>
      <c r="Q2267" s="26">
        <v>0</v>
      </c>
    </row>
    <row r="2268" spans="1:17">
      <c r="A2268" s="32">
        <v>44635</v>
      </c>
      <c r="B2268" t="s">
        <v>153</v>
      </c>
      <c r="C2268">
        <v>5795823</v>
      </c>
      <c r="D2268">
        <v>39622868</v>
      </c>
      <c r="F2268" t="s">
        <v>276</v>
      </c>
      <c r="G2268" t="s">
        <v>276</v>
      </c>
      <c r="H2268">
        <v>542272</v>
      </c>
      <c r="I2268" t="s">
        <v>276</v>
      </c>
      <c r="J2268">
        <v>1170</v>
      </c>
      <c r="K2268" t="s">
        <v>276</v>
      </c>
      <c r="L2268" t="s">
        <v>276</v>
      </c>
      <c r="M2268">
        <v>5215559</v>
      </c>
      <c r="N2268">
        <v>26254</v>
      </c>
      <c r="O2268" s="26">
        <v>21292</v>
      </c>
      <c r="P2268" s="26">
        <v>6746</v>
      </c>
      <c r="Q2268" s="26">
        <v>1193393</v>
      </c>
    </row>
    <row r="2269" spans="1:17">
      <c r="A2269" s="32">
        <v>44635</v>
      </c>
      <c r="B2269" t="s">
        <v>154</v>
      </c>
      <c r="C2269">
        <v>12404</v>
      </c>
      <c r="D2269">
        <v>1565406</v>
      </c>
      <c r="E2269" t="s">
        <v>276</v>
      </c>
      <c r="F2269" t="s">
        <v>276</v>
      </c>
      <c r="G2269" t="s">
        <v>276</v>
      </c>
      <c r="H2269">
        <v>635</v>
      </c>
      <c r="I2269" t="s">
        <v>276</v>
      </c>
      <c r="J2269">
        <v>0</v>
      </c>
      <c r="K2269" t="s">
        <v>276</v>
      </c>
      <c r="L2269" t="s">
        <v>276</v>
      </c>
      <c r="M2269">
        <v>11761</v>
      </c>
      <c r="N2269">
        <v>8</v>
      </c>
      <c r="O2269" s="26">
        <v>0</v>
      </c>
      <c r="P2269" s="26">
        <v>0</v>
      </c>
      <c r="Q2269" s="26">
        <v>0</v>
      </c>
    </row>
    <row r="2270" spans="1:17">
      <c r="A2270" s="32">
        <v>44635</v>
      </c>
      <c r="B2270" t="s">
        <v>155</v>
      </c>
      <c r="C2270">
        <v>15</v>
      </c>
      <c r="D2270">
        <v>829</v>
      </c>
      <c r="E2270" t="s">
        <v>276</v>
      </c>
      <c r="F2270" t="s">
        <v>276</v>
      </c>
      <c r="G2270" t="s">
        <v>276</v>
      </c>
      <c r="H2270">
        <v>0</v>
      </c>
      <c r="I2270" t="s">
        <v>276</v>
      </c>
      <c r="J2270">
        <v>0</v>
      </c>
      <c r="K2270" t="s">
        <v>276</v>
      </c>
      <c r="L2270" t="s">
        <v>276</v>
      </c>
      <c r="M2270">
        <v>15</v>
      </c>
      <c r="N2270">
        <v>0</v>
      </c>
      <c r="O2270" s="26">
        <v>0</v>
      </c>
      <c r="P2270" s="26">
        <v>0</v>
      </c>
      <c r="Q2270" s="26">
        <v>0</v>
      </c>
    </row>
    <row r="2271" spans="1:17">
      <c r="A2271" s="32">
        <v>44636</v>
      </c>
      <c r="B2271" t="s">
        <v>153</v>
      </c>
      <c r="C2271">
        <v>5899237</v>
      </c>
      <c r="D2271">
        <v>39934116</v>
      </c>
      <c r="F2271" t="s">
        <v>276</v>
      </c>
      <c r="G2271" t="s">
        <v>276</v>
      </c>
      <c r="H2271">
        <v>522454</v>
      </c>
      <c r="I2271" t="s">
        <v>276</v>
      </c>
      <c r="J2271">
        <v>1090</v>
      </c>
      <c r="K2271" t="s">
        <v>276</v>
      </c>
      <c r="L2271" t="s">
        <v>276</v>
      </c>
      <c r="M2271">
        <v>5332832</v>
      </c>
      <c r="N2271">
        <v>26592</v>
      </c>
      <c r="O2271" s="26">
        <v>18498</v>
      </c>
      <c r="P2271" s="26">
        <v>3457</v>
      </c>
      <c r="Q2271" s="26">
        <v>1199470</v>
      </c>
    </row>
    <row r="2272" spans="1:17">
      <c r="A2272" s="32">
        <v>44636</v>
      </c>
      <c r="B2272" t="s">
        <v>154</v>
      </c>
      <c r="C2272">
        <v>12561</v>
      </c>
      <c r="D2272">
        <v>1574532</v>
      </c>
      <c r="E2272" t="s">
        <v>276</v>
      </c>
      <c r="F2272" t="s">
        <v>276</v>
      </c>
      <c r="G2272" t="s">
        <v>276</v>
      </c>
      <c r="H2272">
        <v>641</v>
      </c>
      <c r="I2272" t="s">
        <v>276</v>
      </c>
      <c r="J2272">
        <v>0</v>
      </c>
      <c r="K2272" t="s">
        <v>276</v>
      </c>
      <c r="L2272" t="s">
        <v>276</v>
      </c>
      <c r="M2272">
        <v>11912</v>
      </c>
      <c r="N2272">
        <v>8</v>
      </c>
      <c r="O2272" s="26">
        <v>0</v>
      </c>
      <c r="P2272" s="26">
        <v>0</v>
      </c>
      <c r="Q2272" s="26">
        <v>0</v>
      </c>
    </row>
    <row r="2273" spans="1:17">
      <c r="A2273" s="32">
        <v>44636</v>
      </c>
      <c r="B2273" t="s">
        <v>155</v>
      </c>
      <c r="C2273">
        <v>15</v>
      </c>
      <c r="D2273">
        <v>829</v>
      </c>
      <c r="E2273" t="s">
        <v>276</v>
      </c>
      <c r="F2273" t="s">
        <v>276</v>
      </c>
      <c r="G2273" t="s">
        <v>276</v>
      </c>
      <c r="H2273">
        <v>0</v>
      </c>
      <c r="I2273" t="s">
        <v>276</v>
      </c>
      <c r="J2273">
        <v>0</v>
      </c>
      <c r="K2273" t="s">
        <v>276</v>
      </c>
      <c r="L2273" t="s">
        <v>276</v>
      </c>
      <c r="M2273">
        <v>15</v>
      </c>
      <c r="N2273">
        <v>0</v>
      </c>
      <c r="O2273" s="26">
        <v>0</v>
      </c>
      <c r="P2273" s="26">
        <v>0</v>
      </c>
      <c r="Q2273" s="26">
        <v>0</v>
      </c>
    </row>
    <row r="2274" spans="1:17">
      <c r="A2274" s="32">
        <v>44637</v>
      </c>
      <c r="B2274" t="s">
        <v>153</v>
      </c>
      <c r="C2274">
        <v>5842754</v>
      </c>
      <c r="D2274">
        <v>39763579</v>
      </c>
      <c r="F2274" t="s">
        <v>276</v>
      </c>
      <c r="G2274" t="s">
        <v>276</v>
      </c>
      <c r="H2274">
        <v>529120</v>
      </c>
      <c r="I2274" t="s">
        <v>276</v>
      </c>
      <c r="J2274">
        <v>1140</v>
      </c>
      <c r="K2274" t="s">
        <v>276</v>
      </c>
      <c r="L2274" t="s">
        <v>276</v>
      </c>
      <c r="M2274">
        <v>5272942</v>
      </c>
      <c r="N2274">
        <v>26434</v>
      </c>
      <c r="O2274" s="26">
        <v>16755</v>
      </c>
      <c r="P2274" s="26">
        <v>5517</v>
      </c>
      <c r="Q2274" s="26">
        <v>874369</v>
      </c>
    </row>
    <row r="2275" spans="1:17">
      <c r="A2275" s="32">
        <v>44637</v>
      </c>
      <c r="B2275" t="s">
        <v>154</v>
      </c>
      <c r="C2275">
        <v>12471</v>
      </c>
      <c r="D2275">
        <v>1569630</v>
      </c>
      <c r="E2275" t="s">
        <v>276</v>
      </c>
      <c r="F2275" t="s">
        <v>276</v>
      </c>
      <c r="G2275" t="s">
        <v>276</v>
      </c>
      <c r="H2275">
        <v>586</v>
      </c>
      <c r="I2275" t="s">
        <v>276</v>
      </c>
      <c r="J2275">
        <v>0</v>
      </c>
      <c r="K2275" t="s">
        <v>276</v>
      </c>
      <c r="L2275" t="s">
        <v>276</v>
      </c>
      <c r="M2275">
        <v>11877</v>
      </c>
      <c r="N2275">
        <v>8</v>
      </c>
      <c r="O2275" s="26">
        <v>0</v>
      </c>
      <c r="P2275" s="26">
        <v>0</v>
      </c>
      <c r="Q2275" s="26">
        <v>0</v>
      </c>
    </row>
    <row r="2276" spans="1:17">
      <c r="A2276" s="32">
        <v>44637</v>
      </c>
      <c r="B2276" t="s">
        <v>155</v>
      </c>
      <c r="C2276">
        <v>15</v>
      </c>
      <c r="D2276">
        <v>829</v>
      </c>
      <c r="E2276" t="s">
        <v>276</v>
      </c>
      <c r="F2276" t="s">
        <v>276</v>
      </c>
      <c r="G2276" t="s">
        <v>276</v>
      </c>
      <c r="H2276">
        <v>0</v>
      </c>
      <c r="I2276" t="s">
        <v>276</v>
      </c>
      <c r="J2276">
        <v>0</v>
      </c>
      <c r="K2276" t="s">
        <v>276</v>
      </c>
      <c r="L2276" t="s">
        <v>276</v>
      </c>
      <c r="M2276">
        <v>15</v>
      </c>
      <c r="N2276">
        <v>0</v>
      </c>
      <c r="O2276" s="26">
        <v>0</v>
      </c>
      <c r="P2276" s="26">
        <v>0</v>
      </c>
      <c r="Q2276" s="26">
        <v>0</v>
      </c>
    </row>
    <row r="2277" spans="1:17">
      <c r="A2277" s="32">
        <v>44638</v>
      </c>
      <c r="B2277" t="s">
        <v>153</v>
      </c>
      <c r="C2277">
        <v>5954311</v>
      </c>
      <c r="D2277">
        <v>40090459</v>
      </c>
      <c r="F2277" t="s">
        <v>276</v>
      </c>
      <c r="G2277" t="s">
        <v>276</v>
      </c>
      <c r="H2277">
        <v>521174</v>
      </c>
      <c r="I2277" t="s">
        <v>276</v>
      </c>
      <c r="J2277">
        <v>991</v>
      </c>
      <c r="K2277" t="s">
        <v>276</v>
      </c>
      <c r="L2277" t="s">
        <v>276</v>
      </c>
      <c r="M2277">
        <v>5389612</v>
      </c>
      <c r="N2277">
        <v>26756</v>
      </c>
      <c r="O2277" s="26">
        <v>33217</v>
      </c>
      <c r="P2277" s="26">
        <v>10021</v>
      </c>
      <c r="Q2277" s="26">
        <v>842824</v>
      </c>
    </row>
    <row r="2278" spans="1:17">
      <c r="A2278" s="32">
        <v>44638</v>
      </c>
      <c r="B2278" t="s">
        <v>154</v>
      </c>
      <c r="C2278">
        <v>12634</v>
      </c>
      <c r="D2278">
        <v>1581699</v>
      </c>
      <c r="E2278" t="s">
        <v>276</v>
      </c>
      <c r="F2278" t="s">
        <v>276</v>
      </c>
      <c r="G2278" t="s">
        <v>276</v>
      </c>
      <c r="H2278">
        <v>642</v>
      </c>
      <c r="I2278" t="s">
        <v>276</v>
      </c>
      <c r="J2278">
        <v>0</v>
      </c>
      <c r="K2278" t="s">
        <v>276</v>
      </c>
      <c r="L2278" t="s">
        <v>276</v>
      </c>
      <c r="M2278">
        <v>11984</v>
      </c>
      <c r="N2278">
        <v>8</v>
      </c>
      <c r="O2278" s="26">
        <v>0</v>
      </c>
      <c r="P2278" s="26">
        <v>0</v>
      </c>
      <c r="Q2278" s="26">
        <v>0</v>
      </c>
    </row>
    <row r="2279" spans="1:17">
      <c r="A2279" s="32">
        <v>44638</v>
      </c>
      <c r="B2279" t="s">
        <v>155</v>
      </c>
      <c r="C2279">
        <v>15</v>
      </c>
      <c r="D2279">
        <v>829</v>
      </c>
      <c r="E2279" t="s">
        <v>276</v>
      </c>
      <c r="F2279" t="s">
        <v>276</v>
      </c>
      <c r="G2279" t="s">
        <v>276</v>
      </c>
      <c r="H2279">
        <v>0</v>
      </c>
      <c r="I2279" t="s">
        <v>276</v>
      </c>
      <c r="J2279">
        <v>0</v>
      </c>
      <c r="K2279" t="s">
        <v>276</v>
      </c>
      <c r="L2279" t="s">
        <v>276</v>
      </c>
      <c r="M2279">
        <v>15</v>
      </c>
      <c r="N2279">
        <v>0</v>
      </c>
      <c r="O2279" s="26">
        <v>0</v>
      </c>
      <c r="P2279" s="26">
        <v>0</v>
      </c>
      <c r="Q2279" s="26">
        <v>0</v>
      </c>
    </row>
    <row r="2280" spans="1:17">
      <c r="A2280" s="32">
        <v>44639</v>
      </c>
      <c r="B2280" t="s">
        <v>153</v>
      </c>
      <c r="C2280">
        <v>6003483</v>
      </c>
      <c r="D2280">
        <v>40267367</v>
      </c>
      <c r="F2280" t="s">
        <v>276</v>
      </c>
      <c r="G2280" t="s">
        <v>276</v>
      </c>
      <c r="H2280">
        <v>515459</v>
      </c>
      <c r="I2280" t="s">
        <v>276</v>
      </c>
      <c r="J2280">
        <v>983</v>
      </c>
      <c r="K2280" t="s">
        <v>276</v>
      </c>
      <c r="L2280" t="s">
        <v>276</v>
      </c>
      <c r="M2280">
        <v>5448178</v>
      </c>
      <c r="N2280">
        <v>26911</v>
      </c>
      <c r="O2280" s="26">
        <v>68104</v>
      </c>
      <c r="P2280" s="26">
        <v>14597</v>
      </c>
      <c r="Q2280" s="26">
        <v>0</v>
      </c>
    </row>
    <row r="2281" spans="1:17">
      <c r="A2281" s="32">
        <v>44639</v>
      </c>
      <c r="B2281" t="s">
        <v>154</v>
      </c>
      <c r="C2281">
        <v>12708</v>
      </c>
      <c r="D2281">
        <v>1587663</v>
      </c>
      <c r="E2281" t="s">
        <v>276</v>
      </c>
      <c r="F2281" t="s">
        <v>276</v>
      </c>
      <c r="G2281" t="s">
        <v>276</v>
      </c>
      <c r="H2281">
        <v>644</v>
      </c>
      <c r="I2281" t="s">
        <v>276</v>
      </c>
      <c r="J2281">
        <v>0</v>
      </c>
      <c r="K2281" t="s">
        <v>276</v>
      </c>
      <c r="L2281" t="s">
        <v>276</v>
      </c>
      <c r="M2281">
        <v>12056</v>
      </c>
      <c r="N2281">
        <v>8</v>
      </c>
      <c r="O2281" s="26">
        <v>0</v>
      </c>
      <c r="P2281" s="26">
        <v>0</v>
      </c>
      <c r="Q2281" s="26">
        <v>0</v>
      </c>
    </row>
    <row r="2282" spans="1:17">
      <c r="A2282" s="32">
        <v>44639</v>
      </c>
      <c r="B2282" t="s">
        <v>155</v>
      </c>
      <c r="C2282">
        <v>15</v>
      </c>
      <c r="D2282">
        <v>829</v>
      </c>
      <c r="E2282" t="s">
        <v>276</v>
      </c>
      <c r="F2282" t="s">
        <v>276</v>
      </c>
      <c r="G2282" t="s">
        <v>276</v>
      </c>
      <c r="H2282">
        <v>0</v>
      </c>
      <c r="I2282" t="s">
        <v>276</v>
      </c>
      <c r="J2282">
        <v>0</v>
      </c>
      <c r="K2282" t="s">
        <v>276</v>
      </c>
      <c r="L2282" t="s">
        <v>276</v>
      </c>
      <c r="M2282">
        <v>15</v>
      </c>
      <c r="N2282">
        <v>0</v>
      </c>
      <c r="O2282" s="26">
        <v>0</v>
      </c>
      <c r="P2282" s="26">
        <v>0</v>
      </c>
      <c r="Q2282" s="26">
        <v>0</v>
      </c>
    </row>
    <row r="2283" spans="1:17">
      <c r="A2283" s="32">
        <v>44640</v>
      </c>
      <c r="B2283" t="s">
        <v>153</v>
      </c>
      <c r="C2283">
        <v>6049116</v>
      </c>
      <c r="D2283">
        <v>40362176</v>
      </c>
      <c r="F2283" t="s">
        <v>276</v>
      </c>
      <c r="G2283" t="s">
        <v>276</v>
      </c>
      <c r="H2283">
        <v>503950</v>
      </c>
      <c r="I2283" t="s">
        <v>276</v>
      </c>
      <c r="J2283">
        <v>955</v>
      </c>
      <c r="K2283" t="s">
        <v>276</v>
      </c>
      <c r="L2283" t="s">
        <v>276</v>
      </c>
      <c r="M2283">
        <v>5504446</v>
      </c>
      <c r="N2283">
        <v>27037</v>
      </c>
      <c r="O2283" s="26">
        <v>77872</v>
      </c>
      <c r="P2283" s="26">
        <v>89226</v>
      </c>
      <c r="Q2283" s="26">
        <v>0</v>
      </c>
    </row>
    <row r="2284" spans="1:17">
      <c r="A2284" s="32">
        <v>44640</v>
      </c>
      <c r="B2284" t="s">
        <v>154</v>
      </c>
      <c r="C2284">
        <v>12808</v>
      </c>
      <c r="D2284">
        <v>1594718</v>
      </c>
      <c r="E2284" t="s">
        <v>276</v>
      </c>
      <c r="F2284" t="s">
        <v>276</v>
      </c>
      <c r="G2284" t="s">
        <v>276</v>
      </c>
      <c r="H2284">
        <v>671</v>
      </c>
      <c r="I2284" t="s">
        <v>276</v>
      </c>
      <c r="J2284">
        <v>0</v>
      </c>
      <c r="K2284" t="s">
        <v>276</v>
      </c>
      <c r="L2284" t="s">
        <v>276</v>
      </c>
      <c r="M2284">
        <v>12129</v>
      </c>
      <c r="N2284">
        <v>8</v>
      </c>
      <c r="O2284" s="26">
        <v>0</v>
      </c>
      <c r="P2284" s="26">
        <v>0</v>
      </c>
      <c r="Q2284" s="26">
        <v>0</v>
      </c>
    </row>
    <row r="2285" spans="1:17">
      <c r="A2285" s="32">
        <v>44640</v>
      </c>
      <c r="B2285" t="s">
        <v>155</v>
      </c>
      <c r="C2285">
        <v>15</v>
      </c>
      <c r="D2285">
        <v>829</v>
      </c>
      <c r="E2285" t="s">
        <v>276</v>
      </c>
      <c r="F2285" t="s">
        <v>276</v>
      </c>
      <c r="G2285" t="s">
        <v>276</v>
      </c>
      <c r="H2285">
        <v>0</v>
      </c>
      <c r="I2285" t="s">
        <v>276</v>
      </c>
      <c r="J2285">
        <v>0</v>
      </c>
      <c r="K2285" t="s">
        <v>276</v>
      </c>
      <c r="L2285" t="s">
        <v>276</v>
      </c>
      <c r="M2285">
        <v>15</v>
      </c>
      <c r="N2285">
        <v>0</v>
      </c>
      <c r="O2285" s="26">
        <v>0</v>
      </c>
      <c r="P2285" s="26">
        <v>0</v>
      </c>
      <c r="Q2285" s="26">
        <v>0</v>
      </c>
    </row>
    <row r="2286" spans="1:17">
      <c r="A2286" s="32">
        <v>44641</v>
      </c>
      <c r="B2286" t="s">
        <v>153</v>
      </c>
      <c r="C2286">
        <v>6089228</v>
      </c>
      <c r="D2286">
        <v>40415542</v>
      </c>
      <c r="F2286" t="s">
        <v>276</v>
      </c>
      <c r="G2286" t="s">
        <v>276</v>
      </c>
      <c r="H2286">
        <v>492387</v>
      </c>
      <c r="I2286" t="s">
        <v>276</v>
      </c>
      <c r="J2286">
        <v>951</v>
      </c>
      <c r="K2286" t="s">
        <v>276</v>
      </c>
      <c r="L2286" t="s">
        <v>276</v>
      </c>
      <c r="M2286">
        <v>5555561</v>
      </c>
      <c r="N2286">
        <v>27111</v>
      </c>
      <c r="O2286" s="26">
        <v>3112</v>
      </c>
      <c r="P2286" s="26">
        <v>999</v>
      </c>
      <c r="Q2286" s="26">
        <v>0</v>
      </c>
    </row>
    <row r="2287" spans="1:17">
      <c r="A2287" s="32">
        <v>44641</v>
      </c>
      <c r="B2287" t="s">
        <v>154</v>
      </c>
      <c r="C2287">
        <v>12891</v>
      </c>
      <c r="D2287">
        <v>1600951</v>
      </c>
      <c r="E2287" t="s">
        <v>276</v>
      </c>
      <c r="F2287" t="s">
        <v>276</v>
      </c>
      <c r="G2287" t="s">
        <v>276</v>
      </c>
      <c r="H2287">
        <v>736</v>
      </c>
      <c r="I2287" t="s">
        <v>276</v>
      </c>
      <c r="J2287">
        <v>0</v>
      </c>
      <c r="K2287" t="s">
        <v>276</v>
      </c>
      <c r="L2287" t="s">
        <v>276</v>
      </c>
      <c r="M2287">
        <v>12147</v>
      </c>
      <c r="N2287">
        <v>8</v>
      </c>
      <c r="O2287" s="26">
        <v>0</v>
      </c>
      <c r="P2287" s="26">
        <v>0</v>
      </c>
      <c r="Q2287" s="26">
        <v>0</v>
      </c>
    </row>
    <row r="2288" spans="1:17">
      <c r="A2288" s="32">
        <v>44641</v>
      </c>
      <c r="B2288" t="s">
        <v>155</v>
      </c>
      <c r="C2288">
        <v>15</v>
      </c>
      <c r="D2288">
        <v>829</v>
      </c>
      <c r="E2288" t="s">
        <v>276</v>
      </c>
      <c r="F2288" t="s">
        <v>276</v>
      </c>
      <c r="G2288" t="s">
        <v>276</v>
      </c>
      <c r="H2288">
        <v>0</v>
      </c>
      <c r="I2288" t="s">
        <v>276</v>
      </c>
      <c r="J2288">
        <v>0</v>
      </c>
      <c r="K2288" t="s">
        <v>276</v>
      </c>
      <c r="L2288" t="s">
        <v>276</v>
      </c>
      <c r="M2288">
        <v>15</v>
      </c>
      <c r="N2288">
        <v>0</v>
      </c>
      <c r="O2288" s="26">
        <v>0</v>
      </c>
      <c r="P2288" s="26">
        <v>0</v>
      </c>
      <c r="Q2288" s="26">
        <v>0</v>
      </c>
    </row>
    <row r="2289" spans="1:17">
      <c r="A2289" s="32">
        <v>44642</v>
      </c>
      <c r="B2289" t="s">
        <v>153</v>
      </c>
      <c r="C2289">
        <v>6118771</v>
      </c>
      <c r="D2289">
        <v>40452972</v>
      </c>
      <c r="F2289" t="s">
        <v>276</v>
      </c>
      <c r="G2289" t="s">
        <v>276</v>
      </c>
      <c r="H2289">
        <v>471374</v>
      </c>
      <c r="I2289" t="s">
        <v>276</v>
      </c>
      <c r="J2289">
        <v>937</v>
      </c>
      <c r="K2289" t="s">
        <v>276</v>
      </c>
      <c r="L2289" t="s">
        <v>276</v>
      </c>
      <c r="M2289">
        <v>5607479</v>
      </c>
      <c r="N2289">
        <v>27168</v>
      </c>
      <c r="O2289" s="26">
        <v>21963</v>
      </c>
      <c r="P2289" s="26">
        <v>8306</v>
      </c>
      <c r="Q2289" s="26">
        <v>2295768</v>
      </c>
    </row>
    <row r="2290" spans="1:17">
      <c r="A2290" s="32">
        <v>44642</v>
      </c>
      <c r="B2290" t="s">
        <v>154</v>
      </c>
      <c r="C2290">
        <v>13005</v>
      </c>
      <c r="D2290">
        <v>1609475</v>
      </c>
      <c r="E2290" t="s">
        <v>276</v>
      </c>
      <c r="F2290" t="s">
        <v>276</v>
      </c>
      <c r="G2290" t="s">
        <v>276</v>
      </c>
      <c r="H2290">
        <v>810</v>
      </c>
      <c r="I2290" t="s">
        <v>276</v>
      </c>
      <c r="J2290">
        <v>0</v>
      </c>
      <c r="K2290" t="s">
        <v>276</v>
      </c>
      <c r="L2290" t="s">
        <v>276</v>
      </c>
      <c r="M2290">
        <v>12187</v>
      </c>
      <c r="N2290">
        <v>8</v>
      </c>
      <c r="O2290" s="26">
        <v>0</v>
      </c>
      <c r="P2290" s="26">
        <v>0</v>
      </c>
      <c r="Q2290" s="26">
        <v>0</v>
      </c>
    </row>
    <row r="2291" spans="1:17">
      <c r="A2291" s="32">
        <v>44642</v>
      </c>
      <c r="B2291" t="s">
        <v>155</v>
      </c>
      <c r="C2291">
        <v>15</v>
      </c>
      <c r="D2291">
        <v>829</v>
      </c>
      <c r="E2291" t="s">
        <v>276</v>
      </c>
      <c r="F2291" t="s">
        <v>276</v>
      </c>
      <c r="G2291" t="s">
        <v>276</v>
      </c>
      <c r="H2291">
        <v>0</v>
      </c>
      <c r="I2291" t="s">
        <v>276</v>
      </c>
      <c r="J2291">
        <v>0</v>
      </c>
      <c r="K2291" t="s">
        <v>276</v>
      </c>
      <c r="L2291" t="s">
        <v>276</v>
      </c>
      <c r="M2291">
        <v>15</v>
      </c>
      <c r="N2291">
        <v>0</v>
      </c>
      <c r="O2291" s="26">
        <v>0</v>
      </c>
      <c r="P2291" s="26">
        <v>0</v>
      </c>
      <c r="Q2291" s="26">
        <v>0</v>
      </c>
    </row>
    <row r="2292" spans="1:17">
      <c r="A2292" s="32">
        <v>44643</v>
      </c>
      <c r="B2292" t="s">
        <v>153</v>
      </c>
      <c r="C2292">
        <v>6140128</v>
      </c>
      <c r="D2292">
        <v>40594592</v>
      </c>
      <c r="F2292" t="s">
        <v>276</v>
      </c>
      <c r="G2292" t="s">
        <v>276</v>
      </c>
      <c r="H2292">
        <v>445129</v>
      </c>
      <c r="I2292" t="s">
        <v>276</v>
      </c>
      <c r="J2292">
        <v>916</v>
      </c>
      <c r="K2292" t="s">
        <v>276</v>
      </c>
      <c r="L2292" t="s">
        <v>276</v>
      </c>
      <c r="M2292">
        <v>5658738</v>
      </c>
      <c r="N2292">
        <v>27238</v>
      </c>
      <c r="O2292" s="26">
        <v>21879</v>
      </c>
      <c r="P2292" s="26">
        <v>6516</v>
      </c>
      <c r="Q2292" s="26">
        <v>1293899</v>
      </c>
    </row>
    <row r="2293" spans="1:17">
      <c r="A2293" s="32">
        <v>44643</v>
      </c>
      <c r="B2293" t="s">
        <v>154</v>
      </c>
      <c r="C2293">
        <v>13068</v>
      </c>
      <c r="D2293">
        <v>1614355</v>
      </c>
      <c r="E2293" t="s">
        <v>276</v>
      </c>
      <c r="F2293" t="s">
        <v>276</v>
      </c>
      <c r="G2293" t="s">
        <v>276</v>
      </c>
      <c r="H2293">
        <v>756</v>
      </c>
      <c r="I2293" t="s">
        <v>276</v>
      </c>
      <c r="J2293">
        <v>0</v>
      </c>
      <c r="K2293" t="s">
        <v>276</v>
      </c>
      <c r="L2293" t="s">
        <v>276</v>
      </c>
      <c r="M2293">
        <v>12304</v>
      </c>
      <c r="N2293">
        <v>8</v>
      </c>
      <c r="O2293" s="26">
        <v>0</v>
      </c>
      <c r="P2293" s="26">
        <v>0</v>
      </c>
      <c r="Q2293" s="26">
        <v>0</v>
      </c>
    </row>
    <row r="2294" spans="1:17">
      <c r="A2294" s="32">
        <v>44643</v>
      </c>
      <c r="B2294" t="s">
        <v>155</v>
      </c>
      <c r="C2294">
        <v>15</v>
      </c>
      <c r="D2294">
        <v>829</v>
      </c>
      <c r="E2294" t="s">
        <v>276</v>
      </c>
      <c r="F2294" t="s">
        <v>276</v>
      </c>
      <c r="G2294" t="s">
        <v>276</v>
      </c>
      <c r="H2294">
        <v>0</v>
      </c>
      <c r="I2294" t="s">
        <v>276</v>
      </c>
      <c r="J2294">
        <v>0</v>
      </c>
      <c r="K2294" t="s">
        <v>276</v>
      </c>
      <c r="L2294" t="s">
        <v>276</v>
      </c>
      <c r="M2294">
        <v>15</v>
      </c>
      <c r="N2294">
        <v>0</v>
      </c>
      <c r="O2294" s="26">
        <v>0</v>
      </c>
      <c r="P2294" s="26">
        <v>0</v>
      </c>
      <c r="Q2294" s="26">
        <v>0</v>
      </c>
    </row>
    <row r="2295" spans="1:17">
      <c r="A2295" s="32">
        <v>44644</v>
      </c>
      <c r="B2295" t="s">
        <v>153</v>
      </c>
      <c r="C2295">
        <v>6176640</v>
      </c>
      <c r="D2295">
        <v>40751501</v>
      </c>
      <c r="F2295" t="s">
        <v>276</v>
      </c>
      <c r="G2295" t="s">
        <v>276</v>
      </c>
      <c r="H2295">
        <v>420521</v>
      </c>
      <c r="I2295" t="s">
        <v>276</v>
      </c>
      <c r="J2295">
        <v>891</v>
      </c>
      <c r="K2295" t="s">
        <v>276</v>
      </c>
      <c r="L2295" t="s">
        <v>276</v>
      </c>
      <c r="M2295">
        <v>5715624</v>
      </c>
      <c r="N2295">
        <v>27348</v>
      </c>
      <c r="O2295" s="26">
        <v>20521</v>
      </c>
      <c r="P2295" s="26">
        <v>6942</v>
      </c>
      <c r="Q2295" s="26">
        <v>874217</v>
      </c>
    </row>
    <row r="2296" spans="1:17">
      <c r="A2296" s="32">
        <v>44644</v>
      </c>
      <c r="B2296" t="s">
        <v>154</v>
      </c>
      <c r="C2296">
        <v>13161</v>
      </c>
      <c r="D2296">
        <v>1619679</v>
      </c>
      <c r="E2296" t="s">
        <v>276</v>
      </c>
      <c r="F2296" t="s">
        <v>276</v>
      </c>
      <c r="G2296" t="s">
        <v>276</v>
      </c>
      <c r="H2296">
        <v>768</v>
      </c>
      <c r="I2296" t="s">
        <v>276</v>
      </c>
      <c r="J2296">
        <v>0</v>
      </c>
      <c r="K2296" t="s">
        <v>276</v>
      </c>
      <c r="L2296" t="s">
        <v>276</v>
      </c>
      <c r="M2296">
        <v>12385</v>
      </c>
      <c r="N2296">
        <v>8</v>
      </c>
      <c r="O2296" s="26">
        <v>0</v>
      </c>
      <c r="P2296" s="26">
        <v>0</v>
      </c>
      <c r="Q2296" s="26">
        <v>0</v>
      </c>
    </row>
    <row r="2297" spans="1:17">
      <c r="A2297" s="32">
        <v>44644</v>
      </c>
      <c r="B2297" t="s">
        <v>155</v>
      </c>
      <c r="C2297">
        <v>15</v>
      </c>
      <c r="D2297">
        <v>829</v>
      </c>
      <c r="E2297" t="s">
        <v>276</v>
      </c>
      <c r="F2297" t="s">
        <v>276</v>
      </c>
      <c r="G2297" t="s">
        <v>276</v>
      </c>
      <c r="H2297">
        <v>0</v>
      </c>
      <c r="I2297" t="s">
        <v>276</v>
      </c>
      <c r="J2297">
        <v>0</v>
      </c>
      <c r="K2297" t="s">
        <v>276</v>
      </c>
      <c r="L2297" t="s">
        <v>276</v>
      </c>
      <c r="M2297">
        <v>15</v>
      </c>
      <c r="N2297">
        <v>0</v>
      </c>
      <c r="O2297" s="26">
        <v>0</v>
      </c>
      <c r="P2297" s="26">
        <v>0</v>
      </c>
      <c r="Q2297" s="26">
        <v>0</v>
      </c>
    </row>
    <row r="2298" spans="1:17">
      <c r="A2298" s="32">
        <v>44645</v>
      </c>
      <c r="B2298" t="s">
        <v>153</v>
      </c>
      <c r="C2298">
        <v>6225596</v>
      </c>
      <c r="D2298">
        <v>40892902</v>
      </c>
      <c r="F2298" t="s">
        <v>276</v>
      </c>
      <c r="G2298" t="s">
        <v>276</v>
      </c>
      <c r="H2298">
        <v>424988</v>
      </c>
      <c r="I2298" t="s">
        <v>276</v>
      </c>
      <c r="J2298">
        <v>733</v>
      </c>
      <c r="K2298" t="s">
        <v>276</v>
      </c>
      <c r="L2298" t="s">
        <v>276</v>
      </c>
      <c r="M2298">
        <v>5757693</v>
      </c>
      <c r="N2298">
        <v>27477</v>
      </c>
      <c r="O2298" s="26">
        <v>37796</v>
      </c>
      <c r="P2298" s="26">
        <v>12945</v>
      </c>
      <c r="Q2298" s="26">
        <v>741315</v>
      </c>
    </row>
    <row r="2299" spans="1:17">
      <c r="A2299" s="32">
        <v>44645</v>
      </c>
      <c r="B2299" t="s">
        <v>154</v>
      </c>
      <c r="C2299">
        <v>13268</v>
      </c>
      <c r="D2299">
        <v>1627284</v>
      </c>
      <c r="E2299" t="s">
        <v>276</v>
      </c>
      <c r="F2299" t="s">
        <v>276</v>
      </c>
      <c r="G2299" t="s">
        <v>276</v>
      </c>
      <c r="H2299">
        <v>819</v>
      </c>
      <c r="I2299" t="s">
        <v>276</v>
      </c>
      <c r="J2299">
        <v>0</v>
      </c>
      <c r="K2299" t="s">
        <v>276</v>
      </c>
      <c r="L2299" t="s">
        <v>276</v>
      </c>
      <c r="M2299">
        <v>12441</v>
      </c>
      <c r="N2299">
        <v>8</v>
      </c>
      <c r="O2299" s="26">
        <v>0</v>
      </c>
      <c r="P2299" s="26">
        <v>0</v>
      </c>
      <c r="Q2299" s="26">
        <v>0</v>
      </c>
    </row>
    <row r="2300" spans="1:17">
      <c r="A2300" s="32">
        <v>44645</v>
      </c>
      <c r="B2300" t="s">
        <v>155</v>
      </c>
      <c r="C2300">
        <v>15</v>
      </c>
      <c r="D2300">
        <v>829</v>
      </c>
      <c r="E2300" t="s">
        <v>276</v>
      </c>
      <c r="F2300" t="s">
        <v>276</v>
      </c>
      <c r="G2300" t="s">
        <v>276</v>
      </c>
      <c r="H2300">
        <v>0</v>
      </c>
      <c r="I2300" t="s">
        <v>276</v>
      </c>
      <c r="J2300">
        <v>0</v>
      </c>
      <c r="K2300" t="s">
        <v>276</v>
      </c>
      <c r="L2300" t="s">
        <v>276</v>
      </c>
      <c r="M2300">
        <v>15</v>
      </c>
      <c r="N2300">
        <v>0</v>
      </c>
      <c r="O2300" s="26">
        <v>0</v>
      </c>
      <c r="P2300" s="26">
        <v>0</v>
      </c>
      <c r="Q2300" s="26">
        <v>0</v>
      </c>
    </row>
    <row r="2301" spans="1:17">
      <c r="A2301" s="32">
        <v>44646</v>
      </c>
      <c r="B2301" t="s">
        <v>153</v>
      </c>
      <c r="C2301">
        <v>6273753</v>
      </c>
      <c r="D2301">
        <v>41049250</v>
      </c>
      <c r="F2301" t="s">
        <v>276</v>
      </c>
      <c r="G2301" t="s">
        <v>276</v>
      </c>
      <c r="H2301">
        <v>413879</v>
      </c>
      <c r="I2301" t="s">
        <v>276</v>
      </c>
      <c r="J2301">
        <v>707</v>
      </c>
      <c r="K2301" t="s">
        <v>276</v>
      </c>
      <c r="L2301" t="s">
        <v>276</v>
      </c>
      <c r="M2301">
        <v>5818388</v>
      </c>
      <c r="N2301">
        <v>27593</v>
      </c>
      <c r="O2301" s="26">
        <v>73345</v>
      </c>
      <c r="P2301" s="26">
        <v>23692</v>
      </c>
      <c r="Q2301" s="26">
        <v>0</v>
      </c>
    </row>
    <row r="2302" spans="1:17">
      <c r="A2302" s="32">
        <v>44646</v>
      </c>
      <c r="B2302" t="s">
        <v>154</v>
      </c>
      <c r="C2302">
        <v>13339</v>
      </c>
      <c r="D2302">
        <v>1633735</v>
      </c>
      <c r="E2302" t="s">
        <v>276</v>
      </c>
      <c r="F2302" t="s">
        <v>276</v>
      </c>
      <c r="G2302" t="s">
        <v>276</v>
      </c>
      <c r="H2302">
        <v>779</v>
      </c>
      <c r="I2302" t="s">
        <v>276</v>
      </c>
      <c r="J2302">
        <v>0</v>
      </c>
      <c r="K2302" t="s">
        <v>276</v>
      </c>
      <c r="L2302" t="s">
        <v>276</v>
      </c>
      <c r="M2302">
        <v>12552</v>
      </c>
      <c r="N2302">
        <v>8</v>
      </c>
      <c r="O2302" s="26">
        <v>0</v>
      </c>
      <c r="P2302" s="26">
        <v>0</v>
      </c>
      <c r="Q2302" s="26">
        <v>0</v>
      </c>
    </row>
    <row r="2303" spans="1:17">
      <c r="A2303" s="32">
        <v>44646</v>
      </c>
      <c r="B2303" t="s">
        <v>155</v>
      </c>
      <c r="C2303">
        <v>15</v>
      </c>
      <c r="D2303">
        <v>829</v>
      </c>
      <c r="E2303" t="s">
        <v>276</v>
      </c>
      <c r="F2303" t="s">
        <v>276</v>
      </c>
      <c r="G2303" t="s">
        <v>276</v>
      </c>
      <c r="H2303">
        <v>0</v>
      </c>
      <c r="I2303" t="s">
        <v>276</v>
      </c>
      <c r="J2303">
        <v>0</v>
      </c>
      <c r="K2303" t="s">
        <v>276</v>
      </c>
      <c r="L2303" t="s">
        <v>276</v>
      </c>
      <c r="M2303">
        <v>15</v>
      </c>
      <c r="N2303">
        <v>0</v>
      </c>
      <c r="O2303" s="26">
        <v>0</v>
      </c>
      <c r="P2303" s="26">
        <v>0</v>
      </c>
      <c r="Q2303" s="26">
        <v>0</v>
      </c>
    </row>
    <row r="2304" spans="1:17">
      <c r="A2304" s="32">
        <v>44647</v>
      </c>
      <c r="B2304" t="s">
        <v>153</v>
      </c>
      <c r="C2304">
        <v>6320695</v>
      </c>
      <c r="D2304">
        <v>41145050</v>
      </c>
      <c r="F2304" t="s">
        <v>276</v>
      </c>
      <c r="G2304" t="s">
        <v>276</v>
      </c>
      <c r="H2304">
        <v>409000</v>
      </c>
      <c r="I2304" t="s">
        <v>276</v>
      </c>
      <c r="J2304">
        <v>694</v>
      </c>
      <c r="K2304" t="s">
        <v>276</v>
      </c>
      <c r="L2304" t="s">
        <v>276</v>
      </c>
      <c r="M2304">
        <v>5868328</v>
      </c>
      <c r="N2304">
        <v>27691</v>
      </c>
      <c r="O2304" s="26">
        <v>89586</v>
      </c>
      <c r="P2304" s="26">
        <v>96929</v>
      </c>
      <c r="Q2304" s="26">
        <v>0</v>
      </c>
    </row>
    <row r="2305" spans="1:17">
      <c r="A2305" s="32">
        <v>44647</v>
      </c>
      <c r="B2305" t="s">
        <v>154</v>
      </c>
      <c r="C2305">
        <v>13444</v>
      </c>
      <c r="D2305">
        <v>1642526</v>
      </c>
      <c r="E2305" t="s">
        <v>276</v>
      </c>
      <c r="F2305" t="s">
        <v>276</v>
      </c>
      <c r="G2305" t="s">
        <v>276</v>
      </c>
      <c r="H2305">
        <v>843</v>
      </c>
      <c r="I2305" t="s">
        <v>276</v>
      </c>
      <c r="J2305">
        <v>0</v>
      </c>
      <c r="K2305" t="s">
        <v>276</v>
      </c>
      <c r="L2305" t="s">
        <v>276</v>
      </c>
      <c r="M2305">
        <v>12593</v>
      </c>
      <c r="N2305">
        <v>8</v>
      </c>
      <c r="O2305" s="26">
        <v>0</v>
      </c>
      <c r="P2305" s="26">
        <v>0</v>
      </c>
      <c r="Q2305" s="26">
        <v>0</v>
      </c>
    </row>
    <row r="2306" spans="1:17">
      <c r="A2306" s="32">
        <v>44647</v>
      </c>
      <c r="B2306" t="s">
        <v>155</v>
      </c>
      <c r="C2306">
        <v>15</v>
      </c>
      <c r="D2306">
        <v>829</v>
      </c>
      <c r="E2306" t="s">
        <v>276</v>
      </c>
      <c r="F2306" t="s">
        <v>276</v>
      </c>
      <c r="G2306" t="s">
        <v>276</v>
      </c>
      <c r="H2306">
        <v>0</v>
      </c>
      <c r="I2306" t="s">
        <v>276</v>
      </c>
      <c r="J2306">
        <v>0</v>
      </c>
      <c r="K2306" t="s">
        <v>276</v>
      </c>
      <c r="L2306" t="s">
        <v>276</v>
      </c>
      <c r="M2306">
        <v>15</v>
      </c>
      <c r="N2306">
        <v>0</v>
      </c>
      <c r="O2306" s="26">
        <v>0</v>
      </c>
      <c r="P2306" s="26">
        <v>0</v>
      </c>
      <c r="Q2306" s="26">
        <v>0</v>
      </c>
    </row>
    <row r="2307" spans="1:17">
      <c r="A2307" s="32">
        <v>44648</v>
      </c>
      <c r="B2307" t="s">
        <v>153</v>
      </c>
      <c r="C2307">
        <v>6364132</v>
      </c>
      <c r="D2307">
        <v>41211799</v>
      </c>
      <c r="F2307" t="s">
        <v>276</v>
      </c>
      <c r="G2307" t="s">
        <v>276</v>
      </c>
      <c r="H2307">
        <v>410207</v>
      </c>
      <c r="I2307" t="s">
        <v>276</v>
      </c>
      <c r="J2307">
        <v>691</v>
      </c>
      <c r="K2307" t="s">
        <v>276</v>
      </c>
      <c r="L2307" t="s">
        <v>276</v>
      </c>
      <c r="M2307">
        <v>5910662</v>
      </c>
      <c r="N2307">
        <v>27759</v>
      </c>
      <c r="O2307" s="26">
        <v>20750</v>
      </c>
      <c r="P2307" s="26">
        <v>10014</v>
      </c>
      <c r="Q2307" s="26">
        <v>1988097</v>
      </c>
    </row>
    <row r="2308" spans="1:17">
      <c r="A2308" s="32">
        <v>44648</v>
      </c>
      <c r="B2308" t="s">
        <v>154</v>
      </c>
      <c r="C2308">
        <v>13572</v>
      </c>
      <c r="D2308">
        <v>1650499</v>
      </c>
      <c r="E2308" t="s">
        <v>276</v>
      </c>
      <c r="F2308" t="s">
        <v>276</v>
      </c>
      <c r="G2308" t="s">
        <v>276</v>
      </c>
      <c r="H2308">
        <v>901</v>
      </c>
      <c r="I2308" t="s">
        <v>276</v>
      </c>
      <c r="J2308">
        <v>0</v>
      </c>
      <c r="K2308" t="s">
        <v>276</v>
      </c>
      <c r="L2308" t="s">
        <v>276</v>
      </c>
      <c r="M2308">
        <v>12663</v>
      </c>
      <c r="N2308">
        <v>8</v>
      </c>
      <c r="O2308" s="26">
        <v>0</v>
      </c>
      <c r="P2308" s="26">
        <v>0</v>
      </c>
      <c r="Q2308" s="26">
        <v>0</v>
      </c>
    </row>
    <row r="2309" spans="1:17">
      <c r="A2309" s="32">
        <v>44648</v>
      </c>
      <c r="B2309" t="s">
        <v>155</v>
      </c>
      <c r="C2309">
        <v>15</v>
      </c>
      <c r="D2309">
        <v>829</v>
      </c>
      <c r="E2309" t="s">
        <v>276</v>
      </c>
      <c r="F2309" t="s">
        <v>276</v>
      </c>
      <c r="G2309" t="s">
        <v>276</v>
      </c>
      <c r="H2309">
        <v>0</v>
      </c>
      <c r="I2309" t="s">
        <v>276</v>
      </c>
      <c r="J2309">
        <v>0</v>
      </c>
      <c r="K2309" t="s">
        <v>276</v>
      </c>
      <c r="L2309" t="s">
        <v>276</v>
      </c>
      <c r="M2309">
        <v>15</v>
      </c>
      <c r="N2309">
        <v>0</v>
      </c>
      <c r="O2309" s="26">
        <v>0</v>
      </c>
      <c r="P2309" s="26">
        <v>0</v>
      </c>
      <c r="Q2309" s="26">
        <v>0</v>
      </c>
    </row>
    <row r="2310" spans="1:17">
      <c r="A2310" s="32">
        <v>44649</v>
      </c>
      <c r="B2310" t="s">
        <v>153</v>
      </c>
      <c r="C2310">
        <v>6396907</v>
      </c>
      <c r="D2310">
        <v>41323560</v>
      </c>
      <c r="F2310" t="s">
        <v>276</v>
      </c>
      <c r="G2310" t="s">
        <v>276</v>
      </c>
      <c r="H2310">
        <v>402061</v>
      </c>
      <c r="I2310" t="s">
        <v>276</v>
      </c>
      <c r="J2310">
        <v>673</v>
      </c>
      <c r="K2310" t="s">
        <v>276</v>
      </c>
      <c r="L2310" t="s">
        <v>276</v>
      </c>
      <c r="M2310">
        <v>5955216</v>
      </c>
      <c r="N2310">
        <v>27823</v>
      </c>
      <c r="O2310" s="26">
        <v>22306</v>
      </c>
      <c r="P2310" s="26">
        <v>10526</v>
      </c>
      <c r="Q2310" s="26">
        <v>1000740</v>
      </c>
    </row>
    <row r="2311" spans="1:17">
      <c r="A2311" s="32">
        <v>44649</v>
      </c>
      <c r="B2311" t="s">
        <v>154</v>
      </c>
      <c r="C2311">
        <v>13713</v>
      </c>
      <c r="D2311">
        <v>1660240</v>
      </c>
      <c r="E2311" t="s">
        <v>276</v>
      </c>
      <c r="F2311" t="s">
        <v>276</v>
      </c>
      <c r="G2311" t="s">
        <v>276</v>
      </c>
      <c r="H2311">
        <v>975</v>
      </c>
      <c r="I2311" t="s">
        <v>276</v>
      </c>
      <c r="J2311">
        <v>0</v>
      </c>
      <c r="K2311" t="s">
        <v>276</v>
      </c>
      <c r="L2311" t="s">
        <v>276</v>
      </c>
      <c r="M2311">
        <v>12730</v>
      </c>
      <c r="N2311">
        <v>8</v>
      </c>
      <c r="O2311" s="26">
        <v>0</v>
      </c>
      <c r="P2311" s="26">
        <v>0</v>
      </c>
      <c r="Q2311" s="26">
        <v>0</v>
      </c>
    </row>
    <row r="2312" spans="1:17">
      <c r="A2312" s="32">
        <v>44649</v>
      </c>
      <c r="B2312" t="s">
        <v>155</v>
      </c>
      <c r="C2312">
        <v>15</v>
      </c>
      <c r="D2312">
        <v>829</v>
      </c>
      <c r="E2312" t="s">
        <v>276</v>
      </c>
      <c r="F2312" t="s">
        <v>276</v>
      </c>
      <c r="G2312" t="s">
        <v>276</v>
      </c>
      <c r="H2312">
        <v>0</v>
      </c>
      <c r="I2312" t="s">
        <v>276</v>
      </c>
      <c r="J2312">
        <v>0</v>
      </c>
      <c r="K2312" t="s">
        <v>276</v>
      </c>
      <c r="L2312" t="s">
        <v>276</v>
      </c>
      <c r="M2312">
        <v>15</v>
      </c>
      <c r="N2312">
        <v>0</v>
      </c>
      <c r="O2312" s="26">
        <v>0</v>
      </c>
      <c r="P2312" s="26">
        <v>0</v>
      </c>
      <c r="Q2312" s="26">
        <v>0</v>
      </c>
    </row>
    <row r="2313" spans="1:17">
      <c r="A2313" s="32">
        <v>44650</v>
      </c>
      <c r="B2313" t="s">
        <v>153</v>
      </c>
      <c r="C2313">
        <v>6438292</v>
      </c>
      <c r="D2313">
        <v>41443542</v>
      </c>
      <c r="F2313" t="s">
        <v>276</v>
      </c>
      <c r="G2313" t="s">
        <v>276</v>
      </c>
      <c r="H2313">
        <v>400896</v>
      </c>
      <c r="I2313" t="s">
        <v>276</v>
      </c>
      <c r="J2313">
        <v>655</v>
      </c>
      <c r="K2313" t="s">
        <v>276</v>
      </c>
      <c r="L2313" t="s">
        <v>276</v>
      </c>
      <c r="M2313">
        <v>5995435</v>
      </c>
      <c r="N2313">
        <v>27905</v>
      </c>
      <c r="O2313" s="26">
        <v>19045</v>
      </c>
      <c r="P2313" s="26">
        <v>9891</v>
      </c>
      <c r="Q2313" s="26">
        <v>873181</v>
      </c>
    </row>
    <row r="2314" spans="1:17">
      <c r="A2314" s="32">
        <v>44650</v>
      </c>
      <c r="B2314" t="s">
        <v>154</v>
      </c>
      <c r="C2314">
        <v>13801</v>
      </c>
      <c r="D2314">
        <v>1666627</v>
      </c>
      <c r="E2314" t="s">
        <v>276</v>
      </c>
      <c r="F2314" t="s">
        <v>276</v>
      </c>
      <c r="G2314" t="s">
        <v>276</v>
      </c>
      <c r="H2314">
        <v>990</v>
      </c>
      <c r="I2314" t="s">
        <v>276</v>
      </c>
      <c r="J2314">
        <v>0</v>
      </c>
      <c r="K2314" t="s">
        <v>276</v>
      </c>
      <c r="L2314" t="s">
        <v>276</v>
      </c>
      <c r="M2314">
        <v>12803</v>
      </c>
      <c r="N2314">
        <v>8</v>
      </c>
      <c r="O2314" s="26">
        <v>0</v>
      </c>
      <c r="P2314" s="26">
        <v>0</v>
      </c>
      <c r="Q2314" s="26">
        <v>0</v>
      </c>
    </row>
    <row r="2315" spans="1:17">
      <c r="A2315" s="32">
        <v>44650</v>
      </c>
      <c r="B2315" t="s">
        <v>155</v>
      </c>
      <c r="C2315">
        <v>15</v>
      </c>
      <c r="D2315">
        <v>829</v>
      </c>
      <c r="E2315" t="s">
        <v>276</v>
      </c>
      <c r="F2315" t="s">
        <v>276</v>
      </c>
      <c r="G2315" t="s">
        <v>276</v>
      </c>
      <c r="H2315">
        <v>0</v>
      </c>
      <c r="I2315" t="s">
        <v>276</v>
      </c>
      <c r="J2315">
        <v>0</v>
      </c>
      <c r="K2315" t="s">
        <v>276</v>
      </c>
      <c r="L2315" t="s">
        <v>276</v>
      </c>
      <c r="M2315">
        <v>15</v>
      </c>
      <c r="N2315">
        <v>0</v>
      </c>
      <c r="O2315" s="26">
        <v>0</v>
      </c>
      <c r="P2315" s="26">
        <v>0</v>
      </c>
      <c r="Q2315" s="26">
        <v>0</v>
      </c>
    </row>
    <row r="2316" spans="1:17">
      <c r="A2316" s="32">
        <v>44651</v>
      </c>
      <c r="B2316" t="s">
        <v>153</v>
      </c>
      <c r="C2316">
        <v>6490961</v>
      </c>
      <c r="D2316">
        <v>41591001</v>
      </c>
      <c r="F2316" t="s">
        <v>276</v>
      </c>
      <c r="G2316" t="s">
        <v>276</v>
      </c>
      <c r="H2316">
        <v>410636</v>
      </c>
      <c r="I2316" t="s">
        <v>276</v>
      </c>
      <c r="J2316">
        <v>627</v>
      </c>
      <c r="K2316" t="s">
        <v>276</v>
      </c>
      <c r="L2316" t="s">
        <v>276</v>
      </c>
      <c r="M2316">
        <v>6035183</v>
      </c>
      <c r="N2316">
        <v>28002</v>
      </c>
      <c r="O2316" s="26">
        <v>13828</v>
      </c>
      <c r="P2316" s="26">
        <v>9944</v>
      </c>
      <c r="Q2316" s="26">
        <v>686517</v>
      </c>
    </row>
    <row r="2317" spans="1:17">
      <c r="A2317" s="32">
        <v>44651</v>
      </c>
      <c r="B2317" t="s">
        <v>154</v>
      </c>
      <c r="C2317">
        <v>13897</v>
      </c>
      <c r="D2317">
        <v>1674095</v>
      </c>
      <c r="E2317" t="s">
        <v>276</v>
      </c>
      <c r="F2317" t="s">
        <v>276</v>
      </c>
      <c r="G2317" t="s">
        <v>276</v>
      </c>
      <c r="H2317">
        <v>1004</v>
      </c>
      <c r="I2317" t="s">
        <v>276</v>
      </c>
      <c r="J2317">
        <v>0</v>
      </c>
      <c r="K2317" t="s">
        <v>276</v>
      </c>
      <c r="L2317" t="s">
        <v>276</v>
      </c>
      <c r="M2317">
        <v>12885</v>
      </c>
      <c r="N2317">
        <v>8</v>
      </c>
      <c r="O2317" s="26">
        <v>0</v>
      </c>
      <c r="P2317" s="26">
        <v>0</v>
      </c>
      <c r="Q2317" s="26">
        <v>0</v>
      </c>
    </row>
    <row r="2318" spans="1:17">
      <c r="A2318" s="32">
        <v>44651</v>
      </c>
      <c r="B2318" t="s">
        <v>155</v>
      </c>
      <c r="C2318">
        <v>15</v>
      </c>
      <c r="D2318">
        <v>829</v>
      </c>
      <c r="E2318" t="s">
        <v>276</v>
      </c>
      <c r="F2318" t="s">
        <v>276</v>
      </c>
      <c r="G2318" t="s">
        <v>276</v>
      </c>
      <c r="H2318">
        <v>0</v>
      </c>
      <c r="I2318" t="s">
        <v>276</v>
      </c>
      <c r="J2318">
        <v>0</v>
      </c>
      <c r="K2318" t="s">
        <v>276</v>
      </c>
      <c r="L2318" t="s">
        <v>276</v>
      </c>
      <c r="M2318">
        <v>15</v>
      </c>
      <c r="N2318">
        <v>0</v>
      </c>
      <c r="O2318" s="26">
        <v>0</v>
      </c>
      <c r="P2318" s="26">
        <v>0</v>
      </c>
      <c r="Q2318" s="26">
        <v>0</v>
      </c>
    </row>
    <row r="2319" spans="1:17">
      <c r="A2319" s="32">
        <v>44652</v>
      </c>
      <c r="B2319" t="s">
        <v>153</v>
      </c>
      <c r="C2319">
        <v>6538890</v>
      </c>
      <c r="D2319">
        <v>41729985</v>
      </c>
      <c r="F2319" t="s">
        <v>276</v>
      </c>
      <c r="G2319" t="s">
        <v>276</v>
      </c>
      <c r="H2319">
        <v>422681</v>
      </c>
      <c r="I2319" t="s">
        <v>276</v>
      </c>
      <c r="J2319">
        <v>533</v>
      </c>
      <c r="K2319" t="s">
        <v>276</v>
      </c>
      <c r="L2319" t="s">
        <v>276</v>
      </c>
      <c r="M2319">
        <v>6070037</v>
      </c>
      <c r="N2319">
        <v>28089</v>
      </c>
      <c r="O2319" s="26">
        <v>23048</v>
      </c>
      <c r="P2319" s="26">
        <v>14051</v>
      </c>
      <c r="Q2319" s="26">
        <v>590227</v>
      </c>
    </row>
    <row r="2320" spans="1:17">
      <c r="A2320" s="32">
        <v>44652</v>
      </c>
      <c r="B2320" t="s">
        <v>154</v>
      </c>
      <c r="C2320">
        <v>14015</v>
      </c>
      <c r="D2320">
        <v>1682688</v>
      </c>
      <c r="E2320" t="s">
        <v>276</v>
      </c>
      <c r="F2320" t="s">
        <v>276</v>
      </c>
      <c r="G2320" t="s">
        <v>276</v>
      </c>
      <c r="H2320">
        <v>1003</v>
      </c>
      <c r="I2320" t="s">
        <v>276</v>
      </c>
      <c r="J2320">
        <v>0</v>
      </c>
      <c r="K2320" t="s">
        <v>276</v>
      </c>
      <c r="L2320" t="s">
        <v>276</v>
      </c>
      <c r="M2320">
        <v>13004</v>
      </c>
      <c r="N2320">
        <v>8</v>
      </c>
      <c r="O2320" s="26">
        <v>0</v>
      </c>
      <c r="P2320" s="26">
        <v>0</v>
      </c>
      <c r="Q2320" s="26">
        <v>0</v>
      </c>
    </row>
    <row r="2321" spans="1:17">
      <c r="A2321" s="32">
        <v>44652</v>
      </c>
      <c r="B2321" t="s">
        <v>155</v>
      </c>
      <c r="C2321">
        <v>15</v>
      </c>
      <c r="D2321">
        <v>829</v>
      </c>
      <c r="E2321" t="s">
        <v>276</v>
      </c>
      <c r="F2321" t="s">
        <v>276</v>
      </c>
      <c r="G2321" t="s">
        <v>276</v>
      </c>
      <c r="H2321">
        <v>0</v>
      </c>
      <c r="I2321" t="s">
        <v>276</v>
      </c>
      <c r="J2321">
        <v>0</v>
      </c>
      <c r="K2321" t="s">
        <v>276</v>
      </c>
      <c r="L2321" t="s">
        <v>276</v>
      </c>
      <c r="M2321">
        <v>15</v>
      </c>
      <c r="N2321">
        <v>0</v>
      </c>
      <c r="O2321" s="26">
        <v>0</v>
      </c>
      <c r="P2321" s="26">
        <v>0</v>
      </c>
      <c r="Q2321" s="26">
        <v>0</v>
      </c>
    </row>
    <row r="2322" spans="1:17">
      <c r="A2322" s="32">
        <v>44653</v>
      </c>
      <c r="B2322" t="s">
        <v>153</v>
      </c>
      <c r="C2322">
        <v>6592320</v>
      </c>
      <c r="D2322">
        <v>41914052</v>
      </c>
      <c r="F2322" t="s">
        <v>276</v>
      </c>
      <c r="G2322" t="s">
        <v>276</v>
      </c>
      <c r="H2322">
        <v>439509</v>
      </c>
      <c r="I2322" t="s">
        <v>276</v>
      </c>
      <c r="J2322">
        <v>518</v>
      </c>
      <c r="K2322" t="s">
        <v>276</v>
      </c>
      <c r="L2322" t="s">
        <v>276</v>
      </c>
      <c r="M2322">
        <v>6109304</v>
      </c>
      <c r="N2322">
        <v>28192</v>
      </c>
      <c r="O2322" s="26">
        <v>37266</v>
      </c>
      <c r="P2322" s="26">
        <v>30936</v>
      </c>
      <c r="Q2322" s="26">
        <v>0</v>
      </c>
    </row>
    <row r="2323" spans="1:17">
      <c r="A2323" s="32">
        <v>44653</v>
      </c>
      <c r="B2323" t="s">
        <v>154</v>
      </c>
      <c r="C2323">
        <v>14129</v>
      </c>
      <c r="D2323">
        <v>1691459</v>
      </c>
      <c r="E2323" t="s">
        <v>276</v>
      </c>
      <c r="F2323" t="s">
        <v>276</v>
      </c>
      <c r="G2323" t="s">
        <v>276</v>
      </c>
      <c r="H2323">
        <v>1040</v>
      </c>
      <c r="I2323" t="s">
        <v>276</v>
      </c>
      <c r="J2323">
        <v>0</v>
      </c>
      <c r="K2323" t="s">
        <v>276</v>
      </c>
      <c r="L2323" t="s">
        <v>276</v>
      </c>
      <c r="M2323">
        <v>13081</v>
      </c>
      <c r="N2323">
        <v>8</v>
      </c>
      <c r="O2323" s="26">
        <v>0</v>
      </c>
      <c r="P2323" s="26">
        <v>0</v>
      </c>
      <c r="Q2323" s="26">
        <v>0</v>
      </c>
    </row>
    <row r="2324" spans="1:17">
      <c r="A2324" s="32">
        <v>44653</v>
      </c>
      <c r="B2324" t="s">
        <v>155</v>
      </c>
      <c r="C2324">
        <v>15</v>
      </c>
      <c r="D2324">
        <v>829</v>
      </c>
      <c r="E2324" t="s">
        <v>276</v>
      </c>
      <c r="F2324" t="s">
        <v>276</v>
      </c>
      <c r="G2324" t="s">
        <v>276</v>
      </c>
      <c r="H2324">
        <v>0</v>
      </c>
      <c r="I2324" t="s">
        <v>276</v>
      </c>
      <c r="J2324">
        <v>0</v>
      </c>
      <c r="K2324" t="s">
        <v>276</v>
      </c>
      <c r="L2324" t="s">
        <v>276</v>
      </c>
      <c r="M2324">
        <v>15</v>
      </c>
      <c r="N2324">
        <v>0</v>
      </c>
      <c r="O2324" s="26">
        <v>0</v>
      </c>
      <c r="P2324" s="26">
        <v>0</v>
      </c>
      <c r="Q2324" s="26">
        <v>0</v>
      </c>
    </row>
    <row r="2325" spans="1:17">
      <c r="A2325" s="32">
        <v>44654</v>
      </c>
      <c r="B2325" t="s">
        <v>153</v>
      </c>
      <c r="C2325">
        <v>6639575</v>
      </c>
      <c r="D2325">
        <v>42014811</v>
      </c>
      <c r="F2325" t="s">
        <v>276</v>
      </c>
      <c r="G2325" t="s">
        <v>276</v>
      </c>
      <c r="H2325">
        <v>444365</v>
      </c>
      <c r="I2325" t="s">
        <v>276</v>
      </c>
      <c r="J2325">
        <v>510</v>
      </c>
      <c r="K2325" t="s">
        <v>276</v>
      </c>
      <c r="L2325" t="s">
        <v>276</v>
      </c>
      <c r="M2325">
        <v>6151596</v>
      </c>
      <c r="N2325">
        <v>28240</v>
      </c>
      <c r="O2325" s="26">
        <v>16087</v>
      </c>
      <c r="P2325" s="26">
        <v>11804</v>
      </c>
      <c r="Q2325" s="26">
        <v>0</v>
      </c>
    </row>
    <row r="2326" spans="1:17">
      <c r="A2326" s="32">
        <v>44654</v>
      </c>
      <c r="B2326" t="s">
        <v>154</v>
      </c>
      <c r="C2326">
        <v>14251</v>
      </c>
      <c r="D2326">
        <v>1701477</v>
      </c>
      <c r="E2326" t="s">
        <v>276</v>
      </c>
      <c r="F2326" t="s">
        <v>276</v>
      </c>
      <c r="G2326" t="s">
        <v>276</v>
      </c>
      <c r="H2326">
        <v>1062</v>
      </c>
      <c r="I2326" t="s">
        <v>276</v>
      </c>
      <c r="J2326">
        <v>0</v>
      </c>
      <c r="K2326" t="s">
        <v>276</v>
      </c>
      <c r="L2326" t="s">
        <v>276</v>
      </c>
      <c r="M2326">
        <v>13181</v>
      </c>
      <c r="N2326">
        <v>8</v>
      </c>
      <c r="O2326" s="26">
        <v>0</v>
      </c>
      <c r="P2326" s="26">
        <v>0</v>
      </c>
      <c r="Q2326" s="26">
        <v>0</v>
      </c>
    </row>
    <row r="2327" spans="1:17">
      <c r="A2327" s="32">
        <v>44654</v>
      </c>
      <c r="B2327" t="s">
        <v>155</v>
      </c>
      <c r="C2327">
        <v>15</v>
      </c>
      <c r="D2327">
        <v>829</v>
      </c>
      <c r="E2327" t="s">
        <v>276</v>
      </c>
      <c r="F2327" t="s">
        <v>276</v>
      </c>
      <c r="G2327" t="s">
        <v>276</v>
      </c>
      <c r="H2327">
        <v>0</v>
      </c>
      <c r="I2327" t="s">
        <v>276</v>
      </c>
      <c r="J2327">
        <v>0</v>
      </c>
      <c r="K2327" t="s">
        <v>276</v>
      </c>
      <c r="L2327" t="s">
        <v>276</v>
      </c>
      <c r="M2327">
        <v>15</v>
      </c>
      <c r="N2327">
        <v>0</v>
      </c>
      <c r="O2327" s="26">
        <v>0</v>
      </c>
      <c r="P2327" s="26">
        <v>0</v>
      </c>
      <c r="Q2327" s="26">
        <v>0</v>
      </c>
    </row>
    <row r="2328" spans="1:17">
      <c r="A2328" s="32">
        <v>44655</v>
      </c>
      <c r="B2328" t="s">
        <v>153</v>
      </c>
      <c r="C2328">
        <v>66687704</v>
      </c>
      <c r="D2328">
        <v>42054350</v>
      </c>
      <c r="F2328" t="s">
        <v>276</v>
      </c>
      <c r="G2328" t="s">
        <v>276</v>
      </c>
      <c r="H2328">
        <v>451289</v>
      </c>
      <c r="I2328" t="s">
        <v>276</v>
      </c>
      <c r="J2328">
        <v>505</v>
      </c>
      <c r="K2328" t="s">
        <v>276</v>
      </c>
      <c r="L2328" t="s">
        <v>276</v>
      </c>
      <c r="M2328">
        <v>6190247</v>
      </c>
      <c r="N2328">
        <v>28278</v>
      </c>
      <c r="O2328" s="26">
        <v>0</v>
      </c>
      <c r="P2328" s="26">
        <v>0</v>
      </c>
      <c r="Q2328" s="26">
        <v>1291167</v>
      </c>
    </row>
    <row r="2329" spans="1:17">
      <c r="A2329" s="32">
        <v>44655</v>
      </c>
      <c r="B2329" t="s">
        <v>154</v>
      </c>
      <c r="C2329">
        <v>14367</v>
      </c>
      <c r="D2329">
        <v>1711236</v>
      </c>
      <c r="E2329" t="s">
        <v>276</v>
      </c>
      <c r="F2329" t="s">
        <v>276</v>
      </c>
      <c r="G2329" t="s">
        <v>276</v>
      </c>
      <c r="H2329">
        <v>1099</v>
      </c>
      <c r="I2329" t="s">
        <v>276</v>
      </c>
      <c r="J2329">
        <v>0</v>
      </c>
      <c r="K2329" t="s">
        <v>276</v>
      </c>
      <c r="L2329" t="s">
        <v>276</v>
      </c>
      <c r="M2329">
        <v>13260</v>
      </c>
      <c r="N2329">
        <v>8</v>
      </c>
      <c r="O2329" s="26">
        <v>0</v>
      </c>
      <c r="P2329" s="26">
        <v>0</v>
      </c>
      <c r="Q2329" s="26">
        <v>0</v>
      </c>
    </row>
    <row r="2330" spans="1:17">
      <c r="A2330" s="32">
        <v>44655</v>
      </c>
      <c r="B2330" t="s">
        <v>155</v>
      </c>
      <c r="C2330">
        <v>15</v>
      </c>
      <c r="D2330">
        <v>829</v>
      </c>
      <c r="E2330" t="s">
        <v>276</v>
      </c>
      <c r="F2330" t="s">
        <v>276</v>
      </c>
      <c r="G2330" t="s">
        <v>276</v>
      </c>
      <c r="H2330">
        <v>0</v>
      </c>
      <c r="I2330" t="s">
        <v>276</v>
      </c>
      <c r="J2330">
        <v>0</v>
      </c>
      <c r="K2330" t="s">
        <v>276</v>
      </c>
      <c r="L2330" t="s">
        <v>276</v>
      </c>
      <c r="M2330">
        <v>15</v>
      </c>
      <c r="N2330">
        <v>0</v>
      </c>
      <c r="O2330" s="26">
        <v>0</v>
      </c>
      <c r="P2330" s="26">
        <v>0</v>
      </c>
      <c r="Q2330" s="26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5110"/>
  <sheetViews>
    <sheetView workbookViewId="0">
      <pane xSplit="1" ySplit="1" topLeftCell="B35073" activePane="bottomRight" state="frozen"/>
      <selection activeCell="O1257" sqref="O1257:Q2330"/>
      <selection pane="topRight" activeCell="O1257" sqref="O1257:Q2330"/>
      <selection pane="bottomLeft" activeCell="O1257" sqref="O1257:Q2330"/>
      <selection pane="bottomRight" activeCell="O1257" sqref="O1257:Q2330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  <row r="33560" spans="1:8">
      <c r="A33560" s="32">
        <v>44622</v>
      </c>
      <c r="B33560" s="1" t="s">
        <v>7</v>
      </c>
      <c r="C33560">
        <v>176245</v>
      </c>
      <c r="D33560">
        <v>1668847</v>
      </c>
      <c r="E33560" s="31">
        <v>151323</v>
      </c>
      <c r="F33560">
        <v>1780</v>
      </c>
      <c r="G33560" s="31">
        <v>24022</v>
      </c>
      <c r="H33560" s="31">
        <v>6</v>
      </c>
    </row>
    <row r="33561" spans="1:8">
      <c r="A33561" s="32">
        <v>44622</v>
      </c>
      <c r="B33561" s="1" t="s">
        <v>11</v>
      </c>
      <c r="C33561">
        <v>21984</v>
      </c>
      <c r="D33561">
        <v>164947</v>
      </c>
      <c r="E33561" s="31">
        <v>18532</v>
      </c>
      <c r="F33561">
        <v>64</v>
      </c>
      <c r="G33561" s="31">
        <v>3388</v>
      </c>
      <c r="H33561" s="31">
        <v>0</v>
      </c>
    </row>
    <row r="33562" spans="1:8">
      <c r="A33562" s="32">
        <v>44622</v>
      </c>
      <c r="B33562" s="1" t="s">
        <v>12</v>
      </c>
      <c r="C33562">
        <v>11363</v>
      </c>
      <c r="D33562">
        <v>182167</v>
      </c>
      <c r="E33562" s="31">
        <v>8371</v>
      </c>
      <c r="F33562">
        <v>60</v>
      </c>
      <c r="G33562" s="31">
        <v>2932</v>
      </c>
      <c r="H33562" s="31">
        <v>0</v>
      </c>
    </row>
    <row r="33563" spans="1:8">
      <c r="A33563" s="32">
        <v>44622</v>
      </c>
      <c r="B33563" s="1" t="s">
        <v>13</v>
      </c>
      <c r="C33563">
        <v>41807</v>
      </c>
      <c r="D33563">
        <v>393828</v>
      </c>
      <c r="E33563" s="31">
        <v>35342</v>
      </c>
      <c r="F33563">
        <v>145</v>
      </c>
      <c r="G33563" s="31">
        <v>5538</v>
      </c>
      <c r="H33563" s="31">
        <v>7</v>
      </c>
    </row>
    <row r="33564" spans="1:8">
      <c r="A33564" s="32">
        <v>44622</v>
      </c>
      <c r="B33564" s="1" t="s">
        <v>14</v>
      </c>
      <c r="C33564">
        <v>10065</v>
      </c>
      <c r="D33564">
        <v>44110</v>
      </c>
      <c r="E33564" s="31">
        <v>8278</v>
      </c>
      <c r="F33564">
        <v>33</v>
      </c>
      <c r="G33564" s="31">
        <v>1754</v>
      </c>
      <c r="H33564" s="31">
        <v>1</v>
      </c>
    </row>
    <row r="33565" spans="1:8">
      <c r="A33565" s="32">
        <v>44622</v>
      </c>
      <c r="B33565" s="1" t="s">
        <v>15</v>
      </c>
      <c r="C33565">
        <v>12032</v>
      </c>
      <c r="D33565">
        <v>153595</v>
      </c>
      <c r="E33565" s="31">
        <v>9982</v>
      </c>
      <c r="F33565">
        <v>67</v>
      </c>
      <c r="G33565" s="31">
        <v>1983</v>
      </c>
      <c r="H33565" s="31">
        <v>1</v>
      </c>
    </row>
    <row r="33566" spans="1:8">
      <c r="A33566" s="32">
        <v>44622</v>
      </c>
      <c r="B33566" s="1" t="s">
        <v>16</v>
      </c>
      <c r="C33566">
        <v>24848</v>
      </c>
      <c r="D33566">
        <v>612808</v>
      </c>
      <c r="E33566" s="31">
        <v>21915</v>
      </c>
      <c r="F33566">
        <v>188</v>
      </c>
      <c r="G33566" s="31">
        <v>2745</v>
      </c>
      <c r="H33566" s="31">
        <v>6</v>
      </c>
    </row>
    <row r="33567" spans="1:8">
      <c r="A33567" s="32">
        <v>44622</v>
      </c>
      <c r="B33567" s="1" t="s">
        <v>17</v>
      </c>
      <c r="C33567">
        <v>75584</v>
      </c>
      <c r="D33567">
        <v>44100</v>
      </c>
      <c r="E33567" s="31">
        <v>67415</v>
      </c>
      <c r="F33567">
        <v>295</v>
      </c>
      <c r="G33567" s="31">
        <v>7874</v>
      </c>
      <c r="H33567" s="31">
        <v>14</v>
      </c>
    </row>
    <row r="33568" spans="1:8">
      <c r="A33568" s="32">
        <v>44622</v>
      </c>
      <c r="B33568" s="1" t="s">
        <v>18</v>
      </c>
      <c r="C33568">
        <v>46991</v>
      </c>
      <c r="D33568">
        <v>624121</v>
      </c>
      <c r="E33568" s="31">
        <v>39172</v>
      </c>
      <c r="F33568">
        <v>195</v>
      </c>
      <c r="G33568" s="31">
        <v>7624</v>
      </c>
      <c r="H33568" s="31">
        <v>8</v>
      </c>
    </row>
    <row r="33569" spans="1:8">
      <c r="A33569" s="32">
        <v>44622</v>
      </c>
      <c r="B33569" s="1" t="s">
        <v>19</v>
      </c>
      <c r="C33569">
        <v>53171</v>
      </c>
      <c r="D33569">
        <v>487210</v>
      </c>
      <c r="E33569" s="31">
        <v>46807</v>
      </c>
      <c r="F33569">
        <v>251</v>
      </c>
      <c r="G33569" s="31">
        <v>6113</v>
      </c>
      <c r="H33569" s="31">
        <v>6</v>
      </c>
    </row>
    <row r="33570" spans="1:8">
      <c r="A33570" s="32">
        <v>44622</v>
      </c>
      <c r="B33570" s="1" t="s">
        <v>20</v>
      </c>
      <c r="C33570">
        <v>322801</v>
      </c>
      <c r="D33570">
        <v>2212224</v>
      </c>
      <c r="E33570" s="31">
        <v>289580</v>
      </c>
      <c r="F33570">
        <v>1194</v>
      </c>
      <c r="G33570" s="31">
        <v>32027</v>
      </c>
      <c r="H33570" s="31">
        <v>53</v>
      </c>
    </row>
    <row r="33571" spans="1:8">
      <c r="A33571" s="32">
        <v>44622</v>
      </c>
      <c r="B33571" s="1" t="s">
        <v>21</v>
      </c>
      <c r="C33571">
        <v>275848</v>
      </c>
      <c r="D33571">
        <v>1636353</v>
      </c>
      <c r="E33571" s="31">
        <v>241222</v>
      </c>
      <c r="F33571">
        <v>1353</v>
      </c>
      <c r="G33571" s="31">
        <v>29463</v>
      </c>
      <c r="H33571" s="31">
        <v>25</v>
      </c>
    </row>
    <row r="33572" spans="1:8">
      <c r="A33572" s="32">
        <v>44622</v>
      </c>
      <c r="B33572" s="1" t="s">
        <v>22</v>
      </c>
      <c r="C33572">
        <v>1018534</v>
      </c>
      <c r="D33572">
        <v>5496573</v>
      </c>
      <c r="E33572" s="31">
        <v>856605</v>
      </c>
      <c r="F33572">
        <v>3712</v>
      </c>
      <c r="G33572" s="31">
        <v>158217</v>
      </c>
      <c r="H33572" s="31">
        <v>68</v>
      </c>
    </row>
    <row r="33573" spans="1:8">
      <c r="A33573" s="32">
        <v>44622</v>
      </c>
      <c r="B33573" s="1" t="s">
        <v>23</v>
      </c>
      <c r="C33573">
        <v>463852</v>
      </c>
      <c r="D33573">
        <v>2180686</v>
      </c>
      <c r="E33573" s="31">
        <v>415903</v>
      </c>
      <c r="F33573">
        <v>1719</v>
      </c>
      <c r="G33573" s="31">
        <v>46230</v>
      </c>
      <c r="H33573" s="31">
        <v>92</v>
      </c>
    </row>
    <row r="33574" spans="1:8">
      <c r="A33574" s="32">
        <v>44622</v>
      </c>
      <c r="B33574" s="1" t="s">
        <v>24</v>
      </c>
      <c r="C33574">
        <v>30197</v>
      </c>
      <c r="D33574">
        <v>466326</v>
      </c>
      <c r="E33574" s="31">
        <v>26592</v>
      </c>
      <c r="F33574">
        <v>71</v>
      </c>
      <c r="G33574" s="31">
        <v>3534</v>
      </c>
      <c r="H33574" s="31">
        <v>3</v>
      </c>
    </row>
    <row r="33575" spans="1:8">
      <c r="A33575" s="32">
        <v>44622</v>
      </c>
      <c r="B33575" s="1" t="s">
        <v>25</v>
      </c>
      <c r="C33575">
        <v>18785</v>
      </c>
      <c r="D33575">
        <v>186357</v>
      </c>
      <c r="E33575" s="31">
        <v>12815</v>
      </c>
      <c r="F33575">
        <v>64</v>
      </c>
      <c r="G33575" s="31">
        <v>5906</v>
      </c>
      <c r="H33575" s="31">
        <v>6</v>
      </c>
    </row>
    <row r="33576" spans="1:8">
      <c r="A33576" s="32">
        <v>44622</v>
      </c>
      <c r="B33576" s="1" t="s">
        <v>26</v>
      </c>
      <c r="C33576">
        <v>25545</v>
      </c>
      <c r="D33576">
        <v>299116</v>
      </c>
      <c r="E33576" s="31">
        <v>21608</v>
      </c>
      <c r="F33576">
        <v>170</v>
      </c>
      <c r="G33576" s="31">
        <v>3744</v>
      </c>
      <c r="H33576" s="31">
        <v>8</v>
      </c>
    </row>
    <row r="33577" spans="1:8">
      <c r="A33577" s="32">
        <v>44622</v>
      </c>
      <c r="B33577" s="1" t="s">
        <v>27</v>
      </c>
      <c r="C33577">
        <v>13319</v>
      </c>
      <c r="D33577">
        <v>219112</v>
      </c>
      <c r="E33577" s="31">
        <v>11491</v>
      </c>
      <c r="F33577">
        <v>39</v>
      </c>
      <c r="G33577" s="31">
        <v>1789</v>
      </c>
      <c r="H33577" s="31">
        <v>4</v>
      </c>
    </row>
    <row r="33578" spans="1:8">
      <c r="A33578" s="32">
        <v>44622</v>
      </c>
      <c r="B33578" s="1" t="s">
        <v>28</v>
      </c>
      <c r="C33578">
        <v>17088</v>
      </c>
      <c r="D33578">
        <v>198398</v>
      </c>
      <c r="E33578" s="31">
        <v>14893</v>
      </c>
      <c r="F33578">
        <v>46</v>
      </c>
      <c r="G33578" s="31">
        <v>2162</v>
      </c>
      <c r="H33578" s="31">
        <v>3</v>
      </c>
    </row>
    <row r="33579" spans="1:8">
      <c r="A33579" s="32">
        <v>44622</v>
      </c>
      <c r="B33579" s="1" t="s">
        <v>29</v>
      </c>
      <c r="C33579">
        <v>31758</v>
      </c>
      <c r="D33579">
        <v>511885</v>
      </c>
      <c r="E33579" s="31">
        <v>27670</v>
      </c>
      <c r="F33579">
        <v>149</v>
      </c>
      <c r="G33579" s="31">
        <v>3580</v>
      </c>
      <c r="H33579" s="31">
        <v>3</v>
      </c>
    </row>
    <row r="33580" spans="1:8">
      <c r="A33580" s="32">
        <v>44622</v>
      </c>
      <c r="B33580" s="1" t="s">
        <v>30</v>
      </c>
      <c r="C33580">
        <v>54559</v>
      </c>
      <c r="D33580">
        <v>655507</v>
      </c>
      <c r="E33580" s="31">
        <v>47723</v>
      </c>
      <c r="F33580">
        <v>282</v>
      </c>
      <c r="G33580" s="31">
        <v>5904</v>
      </c>
      <c r="H33580" s="31">
        <v>8</v>
      </c>
    </row>
    <row r="33581" spans="1:8">
      <c r="A33581" s="32">
        <v>44622</v>
      </c>
      <c r="B33581" s="1" t="s">
        <v>31</v>
      </c>
      <c r="C33581">
        <v>91170</v>
      </c>
      <c r="D33581">
        <v>964315</v>
      </c>
      <c r="E33581" s="31">
        <v>77496</v>
      </c>
      <c r="F33581">
        <v>343</v>
      </c>
      <c r="G33581" s="31">
        <v>12333</v>
      </c>
      <c r="H33581" s="31">
        <v>5</v>
      </c>
    </row>
    <row r="33582" spans="1:8">
      <c r="A33582" s="32">
        <v>44622</v>
      </c>
      <c r="B33582" s="1" t="s">
        <v>32</v>
      </c>
      <c r="C33582">
        <v>323738</v>
      </c>
      <c r="D33582">
        <v>2085262</v>
      </c>
      <c r="E33582" s="31">
        <v>286931</v>
      </c>
      <c r="F33582">
        <v>1657</v>
      </c>
      <c r="G33582" s="31">
        <v>35150</v>
      </c>
      <c r="H33582" s="31">
        <v>50</v>
      </c>
    </row>
    <row r="33583" spans="1:8">
      <c r="A33583" s="32">
        <v>44622</v>
      </c>
      <c r="B33583" s="1" t="s">
        <v>33</v>
      </c>
      <c r="C33583">
        <v>42156</v>
      </c>
      <c r="D33583">
        <v>369137</v>
      </c>
      <c r="E33583" s="31">
        <v>38055</v>
      </c>
      <c r="F33583">
        <v>246</v>
      </c>
      <c r="G33583" s="31">
        <v>5048</v>
      </c>
      <c r="H33583" s="31">
        <v>7</v>
      </c>
    </row>
    <row r="33584" spans="1:8">
      <c r="A33584" s="32">
        <v>44622</v>
      </c>
      <c r="B33584" s="1" t="s">
        <v>34</v>
      </c>
      <c r="C33584">
        <v>50751</v>
      </c>
      <c r="D33584">
        <v>433607</v>
      </c>
      <c r="E33584" s="31">
        <v>42102</v>
      </c>
      <c r="F33584">
        <v>137</v>
      </c>
      <c r="G33584" s="31">
        <v>8512</v>
      </c>
      <c r="H33584" s="31">
        <v>1</v>
      </c>
    </row>
    <row r="33585" spans="1:8">
      <c r="A33585" s="32">
        <v>44622</v>
      </c>
      <c r="B33585" s="1" t="s">
        <v>35</v>
      </c>
      <c r="C33585">
        <v>127068</v>
      </c>
      <c r="D33585">
        <v>658560</v>
      </c>
      <c r="E33585" s="31">
        <v>108734</v>
      </c>
      <c r="F33585">
        <v>448</v>
      </c>
      <c r="G33585" s="31">
        <v>15926</v>
      </c>
      <c r="H33585" s="31">
        <v>80</v>
      </c>
    </row>
    <row r="33586" spans="1:8">
      <c r="A33586" s="32">
        <v>44622</v>
      </c>
      <c r="B33586" s="1" t="s">
        <v>36</v>
      </c>
      <c r="C33586">
        <v>665356</v>
      </c>
      <c r="D33586">
        <v>5654790</v>
      </c>
      <c r="E33586" s="31">
        <v>558026</v>
      </c>
      <c r="F33586">
        <v>3962</v>
      </c>
      <c r="G33586" s="31">
        <v>103319</v>
      </c>
      <c r="H33586" s="31">
        <v>780</v>
      </c>
    </row>
    <row r="33587" spans="1:8">
      <c r="A33587" s="32">
        <v>44622</v>
      </c>
      <c r="B33587" s="1" t="s">
        <v>37</v>
      </c>
      <c r="C33587">
        <v>264296</v>
      </c>
      <c r="D33587">
        <v>1238492</v>
      </c>
      <c r="E33587" s="31">
        <v>231676</v>
      </c>
      <c r="F33587">
        <v>1833</v>
      </c>
      <c r="G33587" s="31">
        <v>30794</v>
      </c>
      <c r="H33587" s="31">
        <v>37</v>
      </c>
    </row>
    <row r="33588" spans="1:8">
      <c r="A33588" s="32">
        <v>44622</v>
      </c>
      <c r="B33588" s="1" t="s">
        <v>38</v>
      </c>
      <c r="C33588">
        <v>57527</v>
      </c>
      <c r="D33588">
        <v>404307</v>
      </c>
      <c r="E33588" s="31">
        <v>43633</v>
      </c>
      <c r="F33588">
        <v>265</v>
      </c>
      <c r="G33588" s="31">
        <v>13629</v>
      </c>
      <c r="H33588" s="31">
        <v>24</v>
      </c>
    </row>
    <row r="33589" spans="1:8">
      <c r="A33589" s="32">
        <v>44622</v>
      </c>
      <c r="B33589" s="1" t="s">
        <v>39</v>
      </c>
      <c r="C33589">
        <v>23099</v>
      </c>
      <c r="D33589">
        <v>119387</v>
      </c>
      <c r="E33589" s="31">
        <v>21321</v>
      </c>
      <c r="F33589">
        <v>102</v>
      </c>
      <c r="G33589" s="31">
        <v>1526</v>
      </c>
      <c r="H33589" s="31">
        <v>6</v>
      </c>
    </row>
    <row r="33590" spans="1:8">
      <c r="A33590" s="32">
        <v>44622</v>
      </c>
      <c r="B33590" s="1" t="s">
        <v>40</v>
      </c>
      <c r="C33590">
        <v>6830</v>
      </c>
      <c r="D33590">
        <v>261387</v>
      </c>
      <c r="E33590" s="31">
        <v>5369</v>
      </c>
      <c r="F33590">
        <v>9</v>
      </c>
      <c r="G33590" s="31">
        <v>1366</v>
      </c>
      <c r="H33590" s="31">
        <v>0</v>
      </c>
    </row>
    <row r="33591" spans="1:8">
      <c r="A33591" s="32">
        <v>44622</v>
      </c>
      <c r="B33591" s="1" t="s">
        <v>41</v>
      </c>
      <c r="C33591">
        <v>6587</v>
      </c>
      <c r="D33591">
        <v>109739</v>
      </c>
      <c r="E33591" s="31">
        <v>5772</v>
      </c>
      <c r="F33591">
        <v>8</v>
      </c>
      <c r="G33591" s="31">
        <v>807</v>
      </c>
      <c r="H33591" s="31">
        <v>0</v>
      </c>
    </row>
    <row r="33592" spans="1:8">
      <c r="A33592" s="32">
        <v>44622</v>
      </c>
      <c r="B33592" s="1" t="s">
        <v>42</v>
      </c>
      <c r="C33592">
        <v>49965</v>
      </c>
      <c r="D33592">
        <v>424777</v>
      </c>
      <c r="E33592" s="31">
        <v>40128</v>
      </c>
      <c r="F33592">
        <v>202</v>
      </c>
      <c r="G33592" s="31">
        <v>4981</v>
      </c>
      <c r="H33592" s="31">
        <v>12</v>
      </c>
    </row>
    <row r="33593" spans="1:8">
      <c r="A33593" s="32">
        <v>44622</v>
      </c>
      <c r="B33593" s="1" t="s">
        <v>43</v>
      </c>
      <c r="C33593">
        <v>74935</v>
      </c>
      <c r="D33593">
        <v>1403366</v>
      </c>
      <c r="E33593" s="31">
        <v>64105</v>
      </c>
      <c r="F33593">
        <v>393</v>
      </c>
      <c r="G33593" s="31">
        <v>10437</v>
      </c>
      <c r="H33593" s="31">
        <v>13</v>
      </c>
    </row>
    <row r="33594" spans="1:8">
      <c r="A33594" s="32">
        <v>44622</v>
      </c>
      <c r="B33594" s="1" t="s">
        <v>44</v>
      </c>
      <c r="C33594">
        <v>21624</v>
      </c>
      <c r="D33594">
        <v>407169</v>
      </c>
      <c r="E33594" s="31">
        <v>19091</v>
      </c>
      <c r="F33594">
        <v>130</v>
      </c>
      <c r="G33594" s="31">
        <v>2403</v>
      </c>
      <c r="H33594" s="31">
        <v>3</v>
      </c>
    </row>
    <row r="33595" spans="1:8">
      <c r="A33595" s="32">
        <v>44622</v>
      </c>
      <c r="B33595" s="1" t="s">
        <v>45</v>
      </c>
      <c r="C33595">
        <v>11438</v>
      </c>
      <c r="D33595">
        <v>158456</v>
      </c>
      <c r="E33595" s="31">
        <v>9201</v>
      </c>
      <c r="F33595">
        <v>74</v>
      </c>
      <c r="G33595" s="31">
        <v>2172</v>
      </c>
      <c r="H33595" s="31">
        <v>3</v>
      </c>
    </row>
    <row r="33596" spans="1:8">
      <c r="A33596" s="32">
        <v>44622</v>
      </c>
      <c r="B33596" s="1" t="s">
        <v>46</v>
      </c>
      <c r="C33596">
        <v>19398</v>
      </c>
      <c r="D33596">
        <v>199039</v>
      </c>
      <c r="E33596" s="31">
        <v>16127</v>
      </c>
      <c r="F33596">
        <v>79</v>
      </c>
      <c r="G33596" s="31">
        <v>3192</v>
      </c>
      <c r="H33596" s="31">
        <v>7</v>
      </c>
    </row>
    <row r="33597" spans="1:8">
      <c r="A33597" s="32">
        <v>44622</v>
      </c>
      <c r="B33597" s="1" t="s">
        <v>47</v>
      </c>
      <c r="C33597">
        <v>17471</v>
      </c>
      <c r="D33597">
        <v>256732</v>
      </c>
      <c r="E33597" s="31">
        <v>15273</v>
      </c>
      <c r="F33597">
        <v>117</v>
      </c>
      <c r="G33597" s="31">
        <v>2081</v>
      </c>
      <c r="H33597" s="31">
        <v>1</v>
      </c>
    </row>
    <row r="33598" spans="1:8">
      <c r="A33598" s="32">
        <v>44622</v>
      </c>
      <c r="B33598" s="1" t="s">
        <v>48</v>
      </c>
      <c r="C33598">
        <v>12366</v>
      </c>
      <c r="D33598">
        <v>181851</v>
      </c>
      <c r="E33598" s="31">
        <v>10626</v>
      </c>
      <c r="F33598">
        <v>81</v>
      </c>
      <c r="G33598" s="31">
        <v>1659</v>
      </c>
      <c r="H33598" s="31">
        <v>6</v>
      </c>
    </row>
    <row r="33599" spans="1:8">
      <c r="A33599" s="32">
        <v>44622</v>
      </c>
      <c r="B33599" s="1" t="s">
        <v>49</v>
      </c>
      <c r="C33599">
        <v>238758</v>
      </c>
      <c r="D33599">
        <v>2018183</v>
      </c>
      <c r="E33599" s="31">
        <v>196137</v>
      </c>
      <c r="F33599">
        <v>963</v>
      </c>
      <c r="G33599" s="31">
        <v>35769</v>
      </c>
      <c r="H33599" s="31">
        <v>19</v>
      </c>
    </row>
    <row r="33600" spans="1:8">
      <c r="A33600" s="32">
        <v>44622</v>
      </c>
      <c r="B33600" s="1" t="s">
        <v>50</v>
      </c>
      <c r="C33600">
        <v>23868</v>
      </c>
      <c r="D33600">
        <v>189745</v>
      </c>
      <c r="E33600" s="31">
        <v>18066</v>
      </c>
      <c r="F33600">
        <v>64</v>
      </c>
      <c r="G33600" s="31">
        <v>2801</v>
      </c>
      <c r="H33600" s="31">
        <v>3</v>
      </c>
    </row>
    <row r="33601" spans="1:8">
      <c r="A33601" s="32">
        <v>44622</v>
      </c>
      <c r="B33601" s="1" t="s">
        <v>51</v>
      </c>
      <c r="C33601">
        <v>25828</v>
      </c>
      <c r="D33601">
        <v>279011</v>
      </c>
      <c r="E33601" s="31">
        <v>22755</v>
      </c>
      <c r="F33601">
        <v>108</v>
      </c>
      <c r="G33601" s="31">
        <v>3968</v>
      </c>
      <c r="H33601" s="31">
        <v>3</v>
      </c>
    </row>
    <row r="33602" spans="1:8">
      <c r="A33602" s="32">
        <v>44622</v>
      </c>
      <c r="B33602" s="1" t="s">
        <v>52</v>
      </c>
      <c r="C33602">
        <v>49910</v>
      </c>
      <c r="D33602">
        <v>198114</v>
      </c>
      <c r="E33602" s="31">
        <v>42791</v>
      </c>
      <c r="F33602">
        <v>233</v>
      </c>
      <c r="G33602" s="31">
        <v>6886</v>
      </c>
      <c r="H33602" s="31">
        <v>11</v>
      </c>
    </row>
    <row r="33603" spans="1:8">
      <c r="A33603" s="32">
        <v>44622</v>
      </c>
      <c r="B33603" s="1" t="s">
        <v>53</v>
      </c>
      <c r="C33603">
        <v>24455</v>
      </c>
      <c r="D33603">
        <v>427144</v>
      </c>
      <c r="E33603" s="31">
        <v>21719</v>
      </c>
      <c r="F33603">
        <v>105</v>
      </c>
      <c r="G33603" s="31">
        <v>2631</v>
      </c>
      <c r="H33603" s="31">
        <v>0</v>
      </c>
    </row>
    <row r="33604" spans="1:8">
      <c r="A33604" s="32">
        <v>44622</v>
      </c>
      <c r="B33604" s="1" t="s">
        <v>54</v>
      </c>
      <c r="C33604">
        <v>18981</v>
      </c>
      <c r="D33604">
        <v>131375</v>
      </c>
      <c r="E33604" s="31">
        <v>17076</v>
      </c>
      <c r="F33604">
        <v>94</v>
      </c>
      <c r="G33604" s="31">
        <v>1871</v>
      </c>
      <c r="H33604" s="31">
        <v>0</v>
      </c>
    </row>
    <row r="33605" spans="1:8">
      <c r="A33605" s="32">
        <v>44622</v>
      </c>
      <c r="B33605" s="1" t="s">
        <v>55</v>
      </c>
      <c r="C33605">
        <v>32039</v>
      </c>
      <c r="D33605">
        <v>266988</v>
      </c>
      <c r="E33605" s="31">
        <v>27979</v>
      </c>
      <c r="F33605">
        <v>128</v>
      </c>
      <c r="G33605" s="31">
        <v>3463</v>
      </c>
      <c r="H33605" s="31">
        <v>4</v>
      </c>
    </row>
    <row r="33606" spans="1:8">
      <c r="A33606" s="32">
        <v>44622</v>
      </c>
      <c r="B33606" s="1" t="s">
        <v>56</v>
      </c>
      <c r="C33606">
        <v>101575</v>
      </c>
      <c r="D33606">
        <v>594666</v>
      </c>
      <c r="E33606" s="31">
        <v>95084</v>
      </c>
      <c r="F33606">
        <v>426</v>
      </c>
      <c r="G33606" s="31">
        <v>6062</v>
      </c>
      <c r="H33606" s="31">
        <v>21</v>
      </c>
    </row>
    <row r="33607" spans="1:8">
      <c r="A33607" s="32">
        <v>44623</v>
      </c>
      <c r="B33607" s="1" t="s">
        <v>7</v>
      </c>
      <c r="C33607">
        <v>178550</v>
      </c>
      <c r="D33607">
        <v>1677754</v>
      </c>
      <c r="E33607" s="31">
        <v>153776</v>
      </c>
      <c r="F33607">
        <v>1790</v>
      </c>
      <c r="G33607" s="31">
        <v>23142</v>
      </c>
      <c r="H33607" s="31">
        <v>8</v>
      </c>
    </row>
    <row r="33608" spans="1:8">
      <c r="A33608" s="32">
        <v>44623</v>
      </c>
      <c r="B33608" s="1" t="s">
        <v>11</v>
      </c>
      <c r="C33608">
        <v>22521</v>
      </c>
      <c r="D33608">
        <v>166479</v>
      </c>
      <c r="E33608" s="31">
        <v>18822</v>
      </c>
      <c r="F33608">
        <v>65</v>
      </c>
      <c r="G33608" s="31">
        <v>3634</v>
      </c>
      <c r="H33608" s="31">
        <v>0</v>
      </c>
    </row>
    <row r="33609" spans="1:8">
      <c r="A33609" s="32">
        <v>44623</v>
      </c>
      <c r="B33609" s="1" t="s">
        <v>12</v>
      </c>
      <c r="C33609">
        <v>11702</v>
      </c>
      <c r="D33609">
        <v>183725</v>
      </c>
      <c r="E33609" s="31">
        <v>8580</v>
      </c>
      <c r="F33609">
        <v>60</v>
      </c>
      <c r="G33609" s="31">
        <v>3062</v>
      </c>
      <c r="H33609" s="31">
        <v>0</v>
      </c>
    </row>
    <row r="33610" spans="1:8">
      <c r="A33610" s="32">
        <v>44623</v>
      </c>
      <c r="B33610" s="1" t="s">
        <v>13</v>
      </c>
      <c r="C33610">
        <v>42466</v>
      </c>
      <c r="D33610">
        <v>396443</v>
      </c>
      <c r="E33610" s="31">
        <v>35849</v>
      </c>
      <c r="F33610">
        <v>146</v>
      </c>
      <c r="G33610" s="31">
        <v>5820</v>
      </c>
      <c r="H33610" s="31">
        <v>8</v>
      </c>
    </row>
    <row r="33611" spans="1:8">
      <c r="A33611" s="32">
        <v>44623</v>
      </c>
      <c r="B33611" s="1" t="s">
        <v>14</v>
      </c>
      <c r="C33611">
        <v>10301</v>
      </c>
      <c r="D33611">
        <v>44314</v>
      </c>
      <c r="E33611" s="31">
        <v>8494</v>
      </c>
      <c r="F33611">
        <v>33</v>
      </c>
      <c r="G33611" s="31">
        <v>1774</v>
      </c>
      <c r="H33611" s="31">
        <v>1</v>
      </c>
    </row>
    <row r="33612" spans="1:8">
      <c r="A33612" s="32">
        <v>44623</v>
      </c>
      <c r="B33612" s="1" t="s">
        <v>15</v>
      </c>
      <c r="C33612">
        <v>12256</v>
      </c>
      <c r="D33612">
        <v>154106</v>
      </c>
      <c r="E33612" s="31">
        <v>10258</v>
      </c>
      <c r="F33612">
        <v>68</v>
      </c>
      <c r="G33612" s="31">
        <v>1930</v>
      </c>
      <c r="H33612" s="31">
        <v>2</v>
      </c>
    </row>
    <row r="33613" spans="1:8">
      <c r="A33613" s="32">
        <v>44623</v>
      </c>
      <c r="B33613" s="1" t="s">
        <v>16</v>
      </c>
      <c r="C33613">
        <v>25187</v>
      </c>
      <c r="D33613">
        <v>615762</v>
      </c>
      <c r="E33613" s="31">
        <v>22237</v>
      </c>
      <c r="F33613">
        <v>188</v>
      </c>
      <c r="G33613" s="31">
        <v>2762</v>
      </c>
      <c r="H33613" s="31">
        <v>6</v>
      </c>
    </row>
    <row r="33614" spans="1:8">
      <c r="A33614" s="32">
        <v>44623</v>
      </c>
      <c r="B33614" s="1" t="s">
        <v>17</v>
      </c>
      <c r="C33614">
        <v>77103</v>
      </c>
      <c r="D33614">
        <v>44100</v>
      </c>
      <c r="E33614" s="31">
        <v>68739</v>
      </c>
      <c r="F33614">
        <v>298</v>
      </c>
      <c r="G33614" s="31">
        <v>8066</v>
      </c>
      <c r="H33614" s="31">
        <v>11</v>
      </c>
    </row>
    <row r="33615" spans="1:8">
      <c r="A33615" s="32">
        <v>44623</v>
      </c>
      <c r="B33615" s="1" t="s">
        <v>18</v>
      </c>
      <c r="C33615">
        <v>47589</v>
      </c>
      <c r="D33615">
        <v>626603</v>
      </c>
      <c r="E33615" s="31">
        <v>39776</v>
      </c>
      <c r="F33615">
        <v>202</v>
      </c>
      <c r="G33615" s="31">
        <v>7611</v>
      </c>
      <c r="H33615" s="31">
        <v>7</v>
      </c>
    </row>
    <row r="33616" spans="1:8">
      <c r="A33616" s="32">
        <v>44623</v>
      </c>
      <c r="B33616" s="1" t="s">
        <v>19</v>
      </c>
      <c r="C33616">
        <v>53805</v>
      </c>
      <c r="D33616">
        <v>489099</v>
      </c>
      <c r="E33616" s="31">
        <v>47496</v>
      </c>
      <c r="F33616">
        <v>252</v>
      </c>
      <c r="G33616" s="31">
        <v>6057</v>
      </c>
      <c r="H33616" s="31">
        <v>8</v>
      </c>
    </row>
    <row r="33617" spans="1:8">
      <c r="A33617" s="32">
        <v>44623</v>
      </c>
      <c r="B33617" s="1" t="s">
        <v>20</v>
      </c>
      <c r="C33617">
        <v>327271</v>
      </c>
      <c r="D33617">
        <v>2220582</v>
      </c>
      <c r="E33617" s="31">
        <v>294214</v>
      </c>
      <c r="F33617">
        <v>1205</v>
      </c>
      <c r="G33617" s="31">
        <v>31852</v>
      </c>
      <c r="H33617" s="31">
        <v>54</v>
      </c>
    </row>
    <row r="33618" spans="1:8">
      <c r="A33618" s="32">
        <v>44623</v>
      </c>
      <c r="B33618" s="1" t="s">
        <v>21</v>
      </c>
      <c r="C33618">
        <v>279852</v>
      </c>
      <c r="D33618">
        <v>1638562</v>
      </c>
      <c r="E33618" s="31">
        <v>245217</v>
      </c>
      <c r="F33618">
        <v>1374</v>
      </c>
      <c r="G33618" s="31">
        <v>29272</v>
      </c>
      <c r="H33618" s="31">
        <v>23</v>
      </c>
    </row>
    <row r="33619" spans="1:8">
      <c r="A33619" s="32">
        <v>44623</v>
      </c>
      <c r="B33619" s="1" t="s">
        <v>22</v>
      </c>
      <c r="C33619">
        <v>1030785</v>
      </c>
      <c r="D33619">
        <v>5518529</v>
      </c>
      <c r="E33619" s="31">
        <v>875241</v>
      </c>
      <c r="F33619">
        <v>3740</v>
      </c>
      <c r="G33619" s="31">
        <v>151804</v>
      </c>
      <c r="H33619" s="31">
        <v>70</v>
      </c>
    </row>
    <row r="33620" spans="1:8">
      <c r="A33620" s="32">
        <v>44623</v>
      </c>
      <c r="B33620" s="1" t="s">
        <v>23</v>
      </c>
      <c r="C33620">
        <v>471044</v>
      </c>
      <c r="D33620">
        <v>2180686</v>
      </c>
      <c r="E33620" s="31">
        <v>421482</v>
      </c>
      <c r="F33620">
        <v>1740</v>
      </c>
      <c r="G33620" s="31">
        <v>47822</v>
      </c>
      <c r="H33620" s="31">
        <v>104</v>
      </c>
    </row>
    <row r="33621" spans="1:8">
      <c r="A33621" s="32">
        <v>44623</v>
      </c>
      <c r="B33621" s="1" t="s">
        <v>24</v>
      </c>
      <c r="C33621">
        <v>30594</v>
      </c>
      <c r="D33621">
        <v>469040</v>
      </c>
      <c r="E33621" s="31">
        <v>27044</v>
      </c>
      <c r="F33621">
        <v>71</v>
      </c>
      <c r="G33621" s="31">
        <v>3479</v>
      </c>
      <c r="H33621" s="31">
        <v>1</v>
      </c>
    </row>
    <row r="33622" spans="1:8">
      <c r="A33622" s="32">
        <v>44623</v>
      </c>
      <c r="B33622" s="1" t="s">
        <v>25</v>
      </c>
      <c r="C33622">
        <v>19297</v>
      </c>
      <c r="D33622">
        <v>186780</v>
      </c>
      <c r="E33622" s="31">
        <v>13428</v>
      </c>
      <c r="F33622">
        <v>67</v>
      </c>
      <c r="G33622" s="31">
        <v>5802</v>
      </c>
      <c r="H33622" s="31">
        <v>6</v>
      </c>
    </row>
    <row r="33623" spans="1:8">
      <c r="A33623" s="32">
        <v>44623</v>
      </c>
      <c r="B33623" s="1" t="s">
        <v>26</v>
      </c>
      <c r="C33623">
        <v>26100</v>
      </c>
      <c r="D33623">
        <v>300244</v>
      </c>
      <c r="E33623" s="31">
        <v>22063</v>
      </c>
      <c r="F33623">
        <v>172</v>
      </c>
      <c r="G33623" s="31">
        <v>3842</v>
      </c>
      <c r="H33623" s="31">
        <v>7</v>
      </c>
    </row>
    <row r="33624" spans="1:8">
      <c r="A33624" s="32">
        <v>44623</v>
      </c>
      <c r="B33624" s="1" t="s">
        <v>27</v>
      </c>
      <c r="C33624">
        <v>13654</v>
      </c>
      <c r="D33624">
        <v>221035</v>
      </c>
      <c r="E33624" s="31">
        <v>11803</v>
      </c>
      <c r="F33624">
        <v>39</v>
      </c>
      <c r="G33624" s="31">
        <v>1812</v>
      </c>
      <c r="H33624" s="31">
        <v>4</v>
      </c>
    </row>
    <row r="33625" spans="1:8">
      <c r="A33625" s="32">
        <v>44623</v>
      </c>
      <c r="B33625" s="1" t="s">
        <v>28</v>
      </c>
      <c r="C33625">
        <v>17367</v>
      </c>
      <c r="D33625">
        <v>198398</v>
      </c>
      <c r="E33625" s="31">
        <v>15245</v>
      </c>
      <c r="F33625">
        <v>49</v>
      </c>
      <c r="G33625" s="31">
        <v>2086</v>
      </c>
      <c r="H33625" s="31">
        <v>2</v>
      </c>
    </row>
    <row r="33626" spans="1:8">
      <c r="A33626" s="32">
        <v>44623</v>
      </c>
      <c r="B33626" s="1" t="s">
        <v>29</v>
      </c>
      <c r="C33626">
        <v>32123</v>
      </c>
      <c r="D33626">
        <v>513832</v>
      </c>
      <c r="E33626" s="31">
        <v>27958</v>
      </c>
      <c r="F33626">
        <v>149</v>
      </c>
      <c r="G33626" s="31">
        <v>3742</v>
      </c>
      <c r="H33626" s="31">
        <v>3</v>
      </c>
    </row>
    <row r="33627" spans="1:8">
      <c r="A33627" s="32">
        <v>44623</v>
      </c>
      <c r="B33627" s="1" t="s">
        <v>30</v>
      </c>
      <c r="C33627">
        <v>55189</v>
      </c>
      <c r="D33627">
        <v>659222</v>
      </c>
      <c r="E33627" s="31">
        <v>48448</v>
      </c>
      <c r="F33627">
        <v>282</v>
      </c>
      <c r="G33627" s="31">
        <v>5829</v>
      </c>
      <c r="H33627" s="31">
        <v>7</v>
      </c>
    </row>
    <row r="33628" spans="1:8">
      <c r="A33628" s="32">
        <v>44623</v>
      </c>
      <c r="B33628" s="1" t="s">
        <v>31</v>
      </c>
      <c r="C33628">
        <v>92727</v>
      </c>
      <c r="D33628">
        <v>968265</v>
      </c>
      <c r="E33628" s="31">
        <v>78854</v>
      </c>
      <c r="F33628">
        <v>344</v>
      </c>
      <c r="G33628" s="31">
        <v>12339</v>
      </c>
      <c r="H33628" s="31">
        <v>4</v>
      </c>
    </row>
    <row r="33629" spans="1:8">
      <c r="A33629" s="32">
        <v>44623</v>
      </c>
      <c r="B33629" s="1" t="s">
        <v>32</v>
      </c>
      <c r="C33629">
        <v>328963</v>
      </c>
      <c r="D33629">
        <v>2092111</v>
      </c>
      <c r="E33629" s="31">
        <v>291203</v>
      </c>
      <c r="F33629">
        <v>1680</v>
      </c>
      <c r="G33629" s="31">
        <v>36080</v>
      </c>
      <c r="H33629" s="31">
        <v>52</v>
      </c>
    </row>
    <row r="33630" spans="1:8">
      <c r="A33630" s="32">
        <v>44623</v>
      </c>
      <c r="B33630" s="1" t="s">
        <v>33</v>
      </c>
      <c r="C33630">
        <v>42808</v>
      </c>
      <c r="D33630">
        <v>369137</v>
      </c>
      <c r="E33630" s="31">
        <v>38760</v>
      </c>
      <c r="F33630">
        <v>248</v>
      </c>
      <c r="G33630" s="31">
        <v>5000</v>
      </c>
      <c r="H33630" s="31">
        <v>8</v>
      </c>
    </row>
    <row r="33631" spans="1:8">
      <c r="A33631" s="32">
        <v>44623</v>
      </c>
      <c r="B33631" s="1" t="s">
        <v>34</v>
      </c>
      <c r="C33631">
        <v>51670</v>
      </c>
      <c r="D33631">
        <v>435633</v>
      </c>
      <c r="E33631" s="31">
        <v>42813</v>
      </c>
      <c r="F33631">
        <v>141</v>
      </c>
      <c r="G33631" s="31">
        <v>8716</v>
      </c>
      <c r="H33631" s="31">
        <v>2</v>
      </c>
    </row>
    <row r="33632" spans="1:8">
      <c r="A33632" s="32">
        <v>44623</v>
      </c>
      <c r="B33632" s="1" t="s">
        <v>35</v>
      </c>
      <c r="C33632">
        <v>128661</v>
      </c>
      <c r="D33632">
        <v>661183</v>
      </c>
      <c r="E33632" s="31">
        <v>111738</v>
      </c>
      <c r="F33632">
        <v>457</v>
      </c>
      <c r="G33632" s="31">
        <v>14875</v>
      </c>
      <c r="H33632" s="31">
        <v>80</v>
      </c>
    </row>
    <row r="33633" spans="1:8">
      <c r="A33633" s="32">
        <v>44623</v>
      </c>
      <c r="B33633" s="1" t="s">
        <v>36</v>
      </c>
      <c r="C33633">
        <v>673105</v>
      </c>
      <c r="D33633">
        <v>5681649</v>
      </c>
      <c r="E33633" s="31">
        <v>569776</v>
      </c>
      <c r="F33633">
        <v>4002</v>
      </c>
      <c r="G33633" s="31">
        <v>99271</v>
      </c>
      <c r="H33633" s="31">
        <v>779</v>
      </c>
    </row>
    <row r="33634" spans="1:8">
      <c r="A33634" s="32">
        <v>44623</v>
      </c>
      <c r="B33634" s="1" t="s">
        <v>37</v>
      </c>
      <c r="C33634">
        <v>268084</v>
      </c>
      <c r="D33634">
        <v>1244328</v>
      </c>
      <c r="E33634" s="31">
        <v>236128</v>
      </c>
      <c r="F33634">
        <v>1863</v>
      </c>
      <c r="G33634" s="31">
        <v>30120</v>
      </c>
      <c r="H33634" s="31">
        <v>36</v>
      </c>
    </row>
    <row r="33635" spans="1:8">
      <c r="A33635" s="32">
        <v>44623</v>
      </c>
      <c r="B33635" s="1" t="s">
        <v>38</v>
      </c>
      <c r="C33635">
        <v>58822</v>
      </c>
      <c r="D33635">
        <v>405275</v>
      </c>
      <c r="E33635" s="31">
        <v>44465</v>
      </c>
      <c r="F33635">
        <v>268</v>
      </c>
      <c r="G33635" s="31">
        <v>14089</v>
      </c>
      <c r="H33635" s="31">
        <v>21</v>
      </c>
    </row>
    <row r="33636" spans="1:8">
      <c r="A33636" s="32">
        <v>44623</v>
      </c>
      <c r="B33636" s="1" t="s">
        <v>39</v>
      </c>
      <c r="C33636">
        <v>23330</v>
      </c>
      <c r="D33636">
        <v>120133</v>
      </c>
      <c r="E33636" s="31">
        <v>21600</v>
      </c>
      <c r="F33636">
        <v>104</v>
      </c>
      <c r="G33636" s="31">
        <v>1476</v>
      </c>
      <c r="H33636" s="31">
        <v>5</v>
      </c>
    </row>
    <row r="33637" spans="1:8">
      <c r="A33637" s="32">
        <v>44623</v>
      </c>
      <c r="B33637" s="1" t="s">
        <v>40</v>
      </c>
      <c r="C33637">
        <v>6936</v>
      </c>
      <c r="D33637">
        <v>262901</v>
      </c>
      <c r="E33637" s="31">
        <v>5437</v>
      </c>
      <c r="F33637">
        <v>9</v>
      </c>
      <c r="G33637" s="31">
        <v>1403</v>
      </c>
      <c r="H33637" s="31">
        <v>0</v>
      </c>
    </row>
    <row r="33638" spans="1:8">
      <c r="A33638" s="32">
        <v>44623</v>
      </c>
      <c r="B33638" s="1" t="s">
        <v>41</v>
      </c>
      <c r="C33638">
        <v>6687</v>
      </c>
      <c r="D33638">
        <v>109739</v>
      </c>
      <c r="E33638" s="31">
        <v>5842</v>
      </c>
      <c r="F33638">
        <v>8</v>
      </c>
      <c r="G33638" s="31">
        <v>837</v>
      </c>
      <c r="H33638" s="31">
        <v>0</v>
      </c>
    </row>
    <row r="33639" spans="1:8">
      <c r="A33639" s="32">
        <v>44623</v>
      </c>
      <c r="B33639" s="1" t="s">
        <v>42</v>
      </c>
      <c r="C33639">
        <v>50590</v>
      </c>
      <c r="D33639">
        <v>424777</v>
      </c>
      <c r="E33639" s="31">
        <v>40128</v>
      </c>
      <c r="F33639">
        <v>203</v>
      </c>
      <c r="G33639" s="31">
        <v>4981</v>
      </c>
      <c r="H33639" s="31">
        <v>12</v>
      </c>
    </row>
    <row r="33640" spans="1:8">
      <c r="A33640" s="32">
        <v>44623</v>
      </c>
      <c r="B33640" s="1" t="s">
        <v>43</v>
      </c>
      <c r="C33640">
        <v>75670</v>
      </c>
      <c r="D33640">
        <v>1403366</v>
      </c>
      <c r="E33640" s="31">
        <v>64221</v>
      </c>
      <c r="F33640">
        <v>397</v>
      </c>
      <c r="G33640" s="31">
        <v>11052</v>
      </c>
      <c r="H33640" s="31">
        <v>12</v>
      </c>
    </row>
    <row r="33641" spans="1:8">
      <c r="A33641" s="32">
        <v>44623</v>
      </c>
      <c r="B33641" s="1" t="s">
        <v>44</v>
      </c>
      <c r="C33641">
        <v>21894</v>
      </c>
      <c r="D33641">
        <v>407169</v>
      </c>
      <c r="E33641" s="31">
        <v>19308</v>
      </c>
      <c r="F33641">
        <v>133</v>
      </c>
      <c r="G33641" s="31">
        <v>2453</v>
      </c>
      <c r="H33641" s="31">
        <v>2</v>
      </c>
    </row>
    <row r="33642" spans="1:8">
      <c r="A33642" s="32">
        <v>44623</v>
      </c>
      <c r="B33642" s="1" t="s">
        <v>45</v>
      </c>
      <c r="C33642">
        <v>11762</v>
      </c>
      <c r="D33642">
        <v>159360</v>
      </c>
      <c r="E33642" s="31">
        <v>9460</v>
      </c>
      <c r="F33642">
        <v>74</v>
      </c>
      <c r="G33642" s="31">
        <v>2235</v>
      </c>
      <c r="H33642" s="31">
        <v>3</v>
      </c>
    </row>
    <row r="33643" spans="1:8">
      <c r="A33643" s="32">
        <v>44623</v>
      </c>
      <c r="B33643" s="1" t="s">
        <v>46</v>
      </c>
      <c r="C33643">
        <v>19821</v>
      </c>
      <c r="D33643">
        <v>200369</v>
      </c>
      <c r="E33643" s="31">
        <v>16508</v>
      </c>
      <c r="F33643">
        <v>79</v>
      </c>
      <c r="G33643" s="31">
        <v>3234</v>
      </c>
      <c r="H33643" s="31">
        <v>7</v>
      </c>
    </row>
    <row r="33644" spans="1:8">
      <c r="A33644" s="32">
        <v>44623</v>
      </c>
      <c r="B33644" s="1" t="s">
        <v>47</v>
      </c>
      <c r="C33644">
        <v>17752</v>
      </c>
      <c r="D33644">
        <v>257435</v>
      </c>
      <c r="E33644" s="31">
        <v>15480</v>
      </c>
      <c r="F33644">
        <v>118</v>
      </c>
      <c r="G33644" s="31">
        <v>2154</v>
      </c>
      <c r="H33644" s="31">
        <v>2</v>
      </c>
    </row>
    <row r="33645" spans="1:8">
      <c r="A33645" s="32">
        <v>44623</v>
      </c>
      <c r="B33645" s="1" t="s">
        <v>48</v>
      </c>
      <c r="C33645">
        <v>12609</v>
      </c>
      <c r="D33645">
        <v>182321</v>
      </c>
      <c r="E33645" s="31">
        <v>10782</v>
      </c>
      <c r="F33645">
        <v>82</v>
      </c>
      <c r="G33645" s="31">
        <v>1745</v>
      </c>
      <c r="H33645" s="31">
        <v>7</v>
      </c>
    </row>
    <row r="33646" spans="1:8">
      <c r="A33646" s="32">
        <v>44623</v>
      </c>
      <c r="B33646" s="1" t="s">
        <v>49</v>
      </c>
      <c r="C33646">
        <v>241790</v>
      </c>
      <c r="D33646">
        <v>2027081</v>
      </c>
      <c r="E33646" s="31">
        <v>201351</v>
      </c>
      <c r="F33646">
        <v>975</v>
      </c>
      <c r="G33646" s="31">
        <v>33547</v>
      </c>
      <c r="H33646" s="31">
        <v>19</v>
      </c>
    </row>
    <row r="33647" spans="1:8">
      <c r="A33647" s="32">
        <v>44623</v>
      </c>
      <c r="B33647" s="1" t="s">
        <v>50</v>
      </c>
      <c r="C33647">
        <v>24242</v>
      </c>
      <c r="D33647">
        <v>190723</v>
      </c>
      <c r="E33647" s="31">
        <v>17998</v>
      </c>
      <c r="F33647">
        <v>65</v>
      </c>
      <c r="G33647" s="31">
        <v>2793</v>
      </c>
      <c r="H33647" s="31">
        <v>2</v>
      </c>
    </row>
    <row r="33648" spans="1:8">
      <c r="A33648" s="32">
        <v>44623</v>
      </c>
      <c r="B33648" s="1" t="s">
        <v>51</v>
      </c>
      <c r="C33648">
        <v>26140</v>
      </c>
      <c r="D33648">
        <v>280521</v>
      </c>
      <c r="E33648" s="31">
        <v>22967</v>
      </c>
      <c r="F33648">
        <v>108</v>
      </c>
      <c r="G33648" s="31">
        <v>4101</v>
      </c>
      <c r="H33648" s="31">
        <v>3</v>
      </c>
    </row>
    <row r="33649" spans="1:8">
      <c r="A33649" s="32">
        <v>44623</v>
      </c>
      <c r="B33649" s="1" t="s">
        <v>52</v>
      </c>
      <c r="C33649">
        <v>50539</v>
      </c>
      <c r="D33649">
        <v>199384</v>
      </c>
      <c r="E33649" s="31">
        <v>43726</v>
      </c>
      <c r="F33649">
        <v>235</v>
      </c>
      <c r="G33649" s="31">
        <v>6578</v>
      </c>
      <c r="H33649" s="31">
        <v>11</v>
      </c>
    </row>
    <row r="33650" spans="1:8">
      <c r="A33650" s="32">
        <v>44623</v>
      </c>
      <c r="B33650" s="1" t="s">
        <v>53</v>
      </c>
      <c r="C33650">
        <v>24801</v>
      </c>
      <c r="D33650">
        <v>430032</v>
      </c>
      <c r="E33650" s="31">
        <v>22037</v>
      </c>
      <c r="F33650">
        <v>105</v>
      </c>
      <c r="G33650" s="31">
        <v>2659</v>
      </c>
      <c r="H33650" s="31">
        <v>0</v>
      </c>
    </row>
    <row r="33651" spans="1:8">
      <c r="A33651" s="32">
        <v>44623</v>
      </c>
      <c r="B33651" s="1" t="s">
        <v>54</v>
      </c>
      <c r="C33651">
        <v>19290</v>
      </c>
      <c r="D33651">
        <v>132617</v>
      </c>
      <c r="E33651" s="31">
        <v>17195</v>
      </c>
      <c r="F33651">
        <v>95</v>
      </c>
      <c r="G33651" s="31">
        <v>2061</v>
      </c>
      <c r="H33651" s="31">
        <v>0</v>
      </c>
    </row>
    <row r="33652" spans="1:8">
      <c r="A33652" s="32">
        <v>44623</v>
      </c>
      <c r="B33652" s="1" t="s">
        <v>55</v>
      </c>
      <c r="C33652">
        <v>32440</v>
      </c>
      <c r="D33652">
        <v>268670</v>
      </c>
      <c r="E33652" s="31">
        <v>28443</v>
      </c>
      <c r="F33652">
        <v>129</v>
      </c>
      <c r="G33652" s="31">
        <v>3467</v>
      </c>
      <c r="H33652" s="31">
        <v>2</v>
      </c>
    </row>
    <row r="33653" spans="1:8">
      <c r="A33653" s="32">
        <v>44623</v>
      </c>
      <c r="B33653" s="1" t="s">
        <v>56</v>
      </c>
      <c r="C33653">
        <v>102571</v>
      </c>
      <c r="D33653">
        <v>596851</v>
      </c>
      <c r="E33653" s="31">
        <v>95659</v>
      </c>
      <c r="F33653">
        <v>429</v>
      </c>
      <c r="G33653" s="31">
        <v>6474</v>
      </c>
      <c r="H33653" s="31">
        <v>18</v>
      </c>
    </row>
    <row r="33654" spans="1:8">
      <c r="A33654" s="32">
        <v>44624</v>
      </c>
      <c r="B33654" s="1" t="s">
        <v>7</v>
      </c>
      <c r="C33654">
        <v>180391</v>
      </c>
      <c r="D33654">
        <v>1684595</v>
      </c>
      <c r="E33654" s="31">
        <v>156418</v>
      </c>
      <c r="F33654">
        <v>1799</v>
      </c>
      <c r="G33654" s="31">
        <v>22979</v>
      </c>
      <c r="H33654" s="31">
        <v>8</v>
      </c>
    </row>
    <row r="33655" spans="1:8">
      <c r="A33655" s="32">
        <v>44624</v>
      </c>
      <c r="B33655" s="1" t="s">
        <v>11</v>
      </c>
      <c r="C33655">
        <v>22981</v>
      </c>
      <c r="D33655">
        <v>167641</v>
      </c>
      <c r="E33655" s="31">
        <v>19472</v>
      </c>
      <c r="F33655">
        <v>68</v>
      </c>
      <c r="G33655" s="31">
        <v>3441</v>
      </c>
      <c r="H33655" s="31">
        <v>0</v>
      </c>
    </row>
    <row r="33656" spans="1:8">
      <c r="A33656" s="32">
        <v>44624</v>
      </c>
      <c r="B33656" s="1" t="s">
        <v>12</v>
      </c>
      <c r="C33656">
        <v>11954</v>
      </c>
      <c r="D33656">
        <v>185274</v>
      </c>
      <c r="E33656" s="31">
        <v>9315</v>
      </c>
      <c r="F33656">
        <v>61</v>
      </c>
      <c r="G33656" s="31">
        <v>2578</v>
      </c>
      <c r="H33656" s="31">
        <v>0</v>
      </c>
    </row>
    <row r="33657" spans="1:8">
      <c r="A33657" s="32">
        <v>44624</v>
      </c>
      <c r="B33657" s="1" t="s">
        <v>13</v>
      </c>
      <c r="C33657">
        <v>43131</v>
      </c>
      <c r="D33657">
        <v>399730</v>
      </c>
      <c r="E33657" s="31">
        <v>36389</v>
      </c>
      <c r="F33657">
        <v>148</v>
      </c>
      <c r="G33657" s="31">
        <v>5933</v>
      </c>
      <c r="H33657" s="31">
        <v>6</v>
      </c>
    </row>
    <row r="33658" spans="1:8">
      <c r="A33658" s="32">
        <v>44624</v>
      </c>
      <c r="B33658" s="1" t="s">
        <v>14</v>
      </c>
      <c r="C33658">
        <v>10547</v>
      </c>
      <c r="D33658">
        <v>44494</v>
      </c>
      <c r="E33658" s="31">
        <v>8697</v>
      </c>
      <c r="F33658">
        <v>35</v>
      </c>
      <c r="G33658" s="31">
        <v>1815</v>
      </c>
      <c r="H33658" s="31">
        <v>1</v>
      </c>
    </row>
    <row r="33659" spans="1:8">
      <c r="A33659" s="32">
        <v>44624</v>
      </c>
      <c r="B33659" s="1" t="s">
        <v>15</v>
      </c>
      <c r="C33659">
        <v>12432</v>
      </c>
      <c r="D33659">
        <v>154693</v>
      </c>
      <c r="E33659" s="31">
        <v>10477</v>
      </c>
      <c r="F33659">
        <v>69</v>
      </c>
      <c r="G33659" s="31">
        <v>1886</v>
      </c>
      <c r="H33659" s="31">
        <v>2</v>
      </c>
    </row>
    <row r="33660" spans="1:8">
      <c r="A33660" s="32">
        <v>44624</v>
      </c>
      <c r="B33660" s="1" t="s">
        <v>16</v>
      </c>
      <c r="C33660">
        <v>25513</v>
      </c>
      <c r="D33660">
        <v>618725</v>
      </c>
      <c r="E33660" s="31">
        <v>22521</v>
      </c>
      <c r="F33660">
        <v>188</v>
      </c>
      <c r="G33660" s="31">
        <v>2804</v>
      </c>
      <c r="H33660" s="31">
        <v>5</v>
      </c>
    </row>
    <row r="33661" spans="1:8">
      <c r="A33661" s="32">
        <v>44624</v>
      </c>
      <c r="B33661" s="1" t="s">
        <v>17</v>
      </c>
      <c r="C33661">
        <v>78727</v>
      </c>
      <c r="D33661">
        <v>44100</v>
      </c>
      <c r="E33661" s="31">
        <v>69909</v>
      </c>
      <c r="F33661">
        <v>303</v>
      </c>
      <c r="G33661" s="31">
        <v>8515</v>
      </c>
      <c r="H33661" s="31">
        <v>11</v>
      </c>
    </row>
    <row r="33662" spans="1:8">
      <c r="A33662" s="32">
        <v>44624</v>
      </c>
      <c r="B33662" s="1" t="s">
        <v>18</v>
      </c>
      <c r="C33662">
        <v>48155</v>
      </c>
      <c r="D33662">
        <v>628295</v>
      </c>
      <c r="E33662" s="31">
        <v>40861</v>
      </c>
      <c r="F33662">
        <v>206</v>
      </c>
      <c r="G33662" s="31">
        <v>7088</v>
      </c>
      <c r="H33662" s="31">
        <v>8</v>
      </c>
    </row>
    <row r="33663" spans="1:8">
      <c r="A33663" s="32">
        <v>44624</v>
      </c>
      <c r="B33663" s="1" t="s">
        <v>19</v>
      </c>
      <c r="C33663">
        <v>54438</v>
      </c>
      <c r="D33663">
        <v>490745</v>
      </c>
      <c r="E33663" s="31">
        <v>48294</v>
      </c>
      <c r="F33663">
        <v>255</v>
      </c>
      <c r="G33663" s="31">
        <v>5889</v>
      </c>
      <c r="H33663" s="31">
        <v>6</v>
      </c>
    </row>
    <row r="33664" spans="1:8">
      <c r="A33664" s="32">
        <v>44624</v>
      </c>
      <c r="B33664" s="1" t="s">
        <v>20</v>
      </c>
      <c r="C33664">
        <v>331613</v>
      </c>
      <c r="D33664">
        <v>2231811</v>
      </c>
      <c r="E33664" s="31">
        <v>297898</v>
      </c>
      <c r="F33664">
        <v>1213</v>
      </c>
      <c r="G33664" s="31">
        <v>32502</v>
      </c>
      <c r="H33664" s="31">
        <v>54</v>
      </c>
    </row>
    <row r="33665" spans="1:8">
      <c r="A33665" s="32">
        <v>44624</v>
      </c>
      <c r="B33665" s="1" t="s">
        <v>21</v>
      </c>
      <c r="C33665">
        <v>283513</v>
      </c>
      <c r="D33665">
        <v>1649616</v>
      </c>
      <c r="E33665" s="31">
        <v>250221</v>
      </c>
      <c r="F33665">
        <v>1392</v>
      </c>
      <c r="G33665" s="31">
        <v>28251</v>
      </c>
      <c r="H33665" s="31">
        <v>21</v>
      </c>
    </row>
    <row r="33666" spans="1:8">
      <c r="A33666" s="32">
        <v>44624</v>
      </c>
      <c r="B33666" s="1" t="s">
        <v>22</v>
      </c>
      <c r="C33666">
        <v>1041302</v>
      </c>
      <c r="D33666">
        <v>5539158</v>
      </c>
      <c r="E33666" s="31">
        <v>887907</v>
      </c>
      <c r="F33666">
        <v>3767</v>
      </c>
      <c r="G33666" s="31">
        <v>149628</v>
      </c>
      <c r="H33666" s="31">
        <v>70</v>
      </c>
    </row>
    <row r="33667" spans="1:8">
      <c r="A33667" s="32">
        <v>44624</v>
      </c>
      <c r="B33667" s="1" t="s">
        <v>23</v>
      </c>
      <c r="C33667">
        <v>477514</v>
      </c>
      <c r="D33667">
        <v>2180686</v>
      </c>
      <c r="E33667" s="31">
        <v>428536</v>
      </c>
      <c r="F33667">
        <v>1761</v>
      </c>
      <c r="G33667" s="31">
        <v>47217</v>
      </c>
      <c r="H33667" s="31">
        <v>104</v>
      </c>
    </row>
    <row r="33668" spans="1:8">
      <c r="A33668" s="32">
        <v>44624</v>
      </c>
      <c r="B33668" s="1" t="s">
        <v>24</v>
      </c>
      <c r="C33668">
        <v>30968</v>
      </c>
      <c r="D33668">
        <v>471107</v>
      </c>
      <c r="E33668" s="31">
        <v>27514</v>
      </c>
      <c r="F33668">
        <v>73</v>
      </c>
      <c r="G33668" s="31">
        <v>3381</v>
      </c>
      <c r="H33668" s="31">
        <v>1</v>
      </c>
    </row>
    <row r="33669" spans="1:8">
      <c r="A33669" s="32">
        <v>44624</v>
      </c>
      <c r="B33669" s="1" t="s">
        <v>25</v>
      </c>
      <c r="C33669">
        <v>19764</v>
      </c>
      <c r="D33669">
        <v>188277</v>
      </c>
      <c r="E33669" s="31">
        <v>13969</v>
      </c>
      <c r="F33669">
        <v>67</v>
      </c>
      <c r="G33669" s="31">
        <v>5728</v>
      </c>
      <c r="H33669" s="31">
        <v>6</v>
      </c>
    </row>
    <row r="33670" spans="1:8">
      <c r="A33670" s="32">
        <v>44624</v>
      </c>
      <c r="B33670" s="1" t="s">
        <v>26</v>
      </c>
      <c r="C33670">
        <v>26537</v>
      </c>
      <c r="D33670">
        <v>301161</v>
      </c>
      <c r="E33670" s="31">
        <v>22381</v>
      </c>
      <c r="F33670">
        <v>172</v>
      </c>
      <c r="G33670" s="31">
        <v>3962</v>
      </c>
      <c r="H33670" s="31">
        <v>6</v>
      </c>
    </row>
    <row r="33671" spans="1:8">
      <c r="A33671" s="32">
        <v>44624</v>
      </c>
      <c r="B33671" s="1" t="s">
        <v>27</v>
      </c>
      <c r="C33671">
        <v>13985</v>
      </c>
      <c r="D33671">
        <v>222579</v>
      </c>
      <c r="E33671" s="31">
        <v>12047</v>
      </c>
      <c r="F33671">
        <v>39</v>
      </c>
      <c r="G33671" s="31">
        <v>1899</v>
      </c>
      <c r="H33671" s="31">
        <v>4</v>
      </c>
    </row>
    <row r="33672" spans="1:8">
      <c r="A33672" s="32">
        <v>44624</v>
      </c>
      <c r="B33672" s="1" t="s">
        <v>28</v>
      </c>
      <c r="C33672">
        <v>17628</v>
      </c>
      <c r="D33672">
        <v>207892</v>
      </c>
      <c r="E33672" s="31">
        <v>15544</v>
      </c>
      <c r="F33672">
        <v>50</v>
      </c>
      <c r="G33672" s="31">
        <v>2048</v>
      </c>
      <c r="H33672" s="31">
        <v>2</v>
      </c>
    </row>
    <row r="33673" spans="1:8">
      <c r="A33673" s="32">
        <v>44624</v>
      </c>
      <c r="B33673" s="1" t="s">
        <v>29</v>
      </c>
      <c r="C33673">
        <v>32481</v>
      </c>
      <c r="D33673">
        <v>515515</v>
      </c>
      <c r="E33673" s="31">
        <v>28293</v>
      </c>
      <c r="F33673">
        <v>151</v>
      </c>
      <c r="G33673" s="31">
        <v>3867</v>
      </c>
      <c r="H33673" s="31">
        <v>3</v>
      </c>
    </row>
    <row r="33674" spans="1:8">
      <c r="A33674" s="32">
        <v>44624</v>
      </c>
      <c r="B33674" s="1" t="s">
        <v>30</v>
      </c>
      <c r="C33674">
        <v>55791</v>
      </c>
      <c r="D33674">
        <v>662352</v>
      </c>
      <c r="E33674" s="31">
        <v>49156</v>
      </c>
      <c r="F33674">
        <v>283</v>
      </c>
      <c r="G33674" s="31">
        <v>5750</v>
      </c>
      <c r="H33674" s="31">
        <v>5</v>
      </c>
    </row>
    <row r="33675" spans="1:8">
      <c r="A33675" s="32">
        <v>44624</v>
      </c>
      <c r="B33675" s="1" t="s">
        <v>31</v>
      </c>
      <c r="C33675">
        <v>94029</v>
      </c>
      <c r="D33675">
        <v>972780</v>
      </c>
      <c r="E33675" s="31">
        <v>80517</v>
      </c>
      <c r="F33675">
        <v>346</v>
      </c>
      <c r="G33675" s="31">
        <v>12251</v>
      </c>
      <c r="H33675" s="31">
        <v>4</v>
      </c>
    </row>
    <row r="33676" spans="1:8">
      <c r="A33676" s="32">
        <v>44624</v>
      </c>
      <c r="B33676" s="1" t="s">
        <v>32</v>
      </c>
      <c r="C33676">
        <v>333770</v>
      </c>
      <c r="D33676">
        <v>2107798</v>
      </c>
      <c r="E33676" s="31">
        <v>295390</v>
      </c>
      <c r="F33676">
        <v>1707</v>
      </c>
      <c r="G33676" s="31">
        <v>36673</v>
      </c>
      <c r="H33676" s="31">
        <v>52</v>
      </c>
    </row>
    <row r="33677" spans="1:8">
      <c r="A33677" s="32">
        <v>44624</v>
      </c>
      <c r="B33677" s="1" t="s">
        <v>33</v>
      </c>
      <c r="C33677">
        <v>43401</v>
      </c>
      <c r="D33677">
        <v>381621</v>
      </c>
      <c r="E33677" s="31">
        <v>39377</v>
      </c>
      <c r="F33677">
        <v>248</v>
      </c>
      <c r="G33677" s="31">
        <v>4995</v>
      </c>
      <c r="H33677" s="31">
        <v>8</v>
      </c>
    </row>
    <row r="33678" spans="1:8">
      <c r="A33678" s="32">
        <v>44624</v>
      </c>
      <c r="B33678" s="1" t="s">
        <v>34</v>
      </c>
      <c r="C33678">
        <v>52543</v>
      </c>
      <c r="D33678">
        <v>437839</v>
      </c>
      <c r="E33678" s="31">
        <v>44002</v>
      </c>
      <c r="F33678">
        <v>146</v>
      </c>
      <c r="G33678" s="31">
        <v>8395</v>
      </c>
      <c r="H33678" s="31">
        <v>1</v>
      </c>
    </row>
    <row r="33679" spans="1:8">
      <c r="A33679" s="32">
        <v>44624</v>
      </c>
      <c r="B33679" s="1" t="s">
        <v>35</v>
      </c>
      <c r="C33679">
        <v>130021</v>
      </c>
      <c r="D33679">
        <v>664262</v>
      </c>
      <c r="E33679" s="31">
        <v>113345</v>
      </c>
      <c r="F33679">
        <v>466</v>
      </c>
      <c r="G33679" s="31">
        <v>14859</v>
      </c>
      <c r="H33679" s="31">
        <v>84</v>
      </c>
    </row>
    <row r="33680" spans="1:8">
      <c r="A33680" s="32">
        <v>44624</v>
      </c>
      <c r="B33680" s="1" t="s">
        <v>36</v>
      </c>
      <c r="C33680">
        <v>679792</v>
      </c>
      <c r="D33680">
        <v>5705340</v>
      </c>
      <c r="E33680" s="31">
        <v>581257</v>
      </c>
      <c r="F33680">
        <v>4048</v>
      </c>
      <c r="G33680" s="31">
        <v>94422</v>
      </c>
      <c r="H33680" s="31">
        <v>770</v>
      </c>
    </row>
    <row r="33681" spans="1:8">
      <c r="A33681" s="32">
        <v>44624</v>
      </c>
      <c r="B33681" s="1" t="s">
        <v>37</v>
      </c>
      <c r="C33681">
        <v>271564</v>
      </c>
      <c r="D33681">
        <v>1249926</v>
      </c>
      <c r="E33681" s="31">
        <v>239915</v>
      </c>
      <c r="F33681">
        <v>1874</v>
      </c>
      <c r="G33681" s="31">
        <v>29786</v>
      </c>
      <c r="H33681" s="31">
        <v>37</v>
      </c>
    </row>
    <row r="33682" spans="1:8">
      <c r="A33682" s="32">
        <v>44624</v>
      </c>
      <c r="B33682" s="1" t="s">
        <v>38</v>
      </c>
      <c r="C33682">
        <v>59838</v>
      </c>
      <c r="D33682">
        <v>408171</v>
      </c>
      <c r="E33682" s="31">
        <v>45256</v>
      </c>
      <c r="F33682">
        <v>282</v>
      </c>
      <c r="G33682" s="31">
        <v>14300</v>
      </c>
      <c r="H33682" s="31">
        <v>23</v>
      </c>
    </row>
    <row r="33683" spans="1:8">
      <c r="A33683" s="32">
        <v>44624</v>
      </c>
      <c r="B33683" s="1" t="s">
        <v>39</v>
      </c>
      <c r="C33683">
        <v>23562</v>
      </c>
      <c r="D33683">
        <v>120853</v>
      </c>
      <c r="E33683" s="31">
        <v>21933</v>
      </c>
      <c r="F33683">
        <v>104</v>
      </c>
      <c r="G33683" s="31">
        <v>1372</v>
      </c>
      <c r="H33683" s="31">
        <v>5</v>
      </c>
    </row>
    <row r="33684" spans="1:8">
      <c r="A33684" s="32">
        <v>44624</v>
      </c>
      <c r="B33684" s="1" t="s">
        <v>40</v>
      </c>
      <c r="C33684">
        <v>7081</v>
      </c>
      <c r="D33684">
        <v>264608</v>
      </c>
      <c r="E33684" s="31">
        <v>5604</v>
      </c>
      <c r="F33684">
        <v>9</v>
      </c>
      <c r="G33684" s="31">
        <v>1381</v>
      </c>
      <c r="H33684" s="31">
        <v>0</v>
      </c>
    </row>
    <row r="33685" spans="1:8">
      <c r="A33685" s="32">
        <v>44624</v>
      </c>
      <c r="B33685" s="1" t="s">
        <v>41</v>
      </c>
      <c r="C33685">
        <v>6788</v>
      </c>
      <c r="D33685">
        <v>115413</v>
      </c>
      <c r="E33685" s="31">
        <v>5920</v>
      </c>
      <c r="F33685">
        <v>8</v>
      </c>
      <c r="G33685" s="31">
        <v>860</v>
      </c>
      <c r="H33685" s="31">
        <v>0</v>
      </c>
    </row>
    <row r="33686" spans="1:8">
      <c r="A33686" s="32">
        <v>44624</v>
      </c>
      <c r="B33686" s="1" t="s">
        <v>42</v>
      </c>
      <c r="C33686">
        <v>51093</v>
      </c>
      <c r="D33686">
        <v>437779</v>
      </c>
      <c r="E33686" s="31">
        <v>44862</v>
      </c>
      <c r="F33686">
        <v>205</v>
      </c>
      <c r="G33686" s="31">
        <v>4589</v>
      </c>
      <c r="H33686" s="31">
        <v>11</v>
      </c>
    </row>
    <row r="33687" spans="1:8">
      <c r="A33687" s="32">
        <v>44624</v>
      </c>
      <c r="B33687" s="1" t="s">
        <v>43</v>
      </c>
      <c r="C33687">
        <v>76432</v>
      </c>
      <c r="D33687">
        <v>1410946</v>
      </c>
      <c r="E33687" s="31">
        <v>65511</v>
      </c>
      <c r="F33687">
        <v>402</v>
      </c>
      <c r="G33687" s="31">
        <v>10519</v>
      </c>
      <c r="H33687" s="31">
        <v>12</v>
      </c>
    </row>
    <row r="33688" spans="1:8">
      <c r="A33688" s="32">
        <v>44624</v>
      </c>
      <c r="B33688" s="1" t="s">
        <v>44</v>
      </c>
      <c r="C33688">
        <v>22204</v>
      </c>
      <c r="D33688">
        <v>407169</v>
      </c>
      <c r="E33688" s="31">
        <v>19569</v>
      </c>
      <c r="F33688">
        <v>136</v>
      </c>
      <c r="G33688" s="31">
        <v>2499</v>
      </c>
      <c r="H33688" s="31">
        <v>2</v>
      </c>
    </row>
    <row r="33689" spans="1:8">
      <c r="A33689" s="32">
        <v>44624</v>
      </c>
      <c r="B33689" s="1" t="s">
        <v>45</v>
      </c>
      <c r="C33689">
        <v>12042</v>
      </c>
      <c r="D33689">
        <v>160309</v>
      </c>
      <c r="E33689" s="31">
        <v>9763</v>
      </c>
      <c r="F33689">
        <v>75</v>
      </c>
      <c r="G33689" s="31">
        <v>2213</v>
      </c>
      <c r="H33689" s="31">
        <v>4</v>
      </c>
    </row>
    <row r="33690" spans="1:8">
      <c r="A33690" s="32">
        <v>44624</v>
      </c>
      <c r="B33690" s="1" t="s">
        <v>46</v>
      </c>
      <c r="C33690">
        <v>20266</v>
      </c>
      <c r="D33690">
        <v>201618</v>
      </c>
      <c r="E33690" s="31">
        <v>16838</v>
      </c>
      <c r="F33690">
        <v>80</v>
      </c>
      <c r="G33690" s="31">
        <v>3348</v>
      </c>
      <c r="H33690" s="31">
        <v>8</v>
      </c>
    </row>
    <row r="33691" spans="1:8">
      <c r="A33691" s="32">
        <v>44624</v>
      </c>
      <c r="B33691" s="1" t="s">
        <v>47</v>
      </c>
      <c r="C33691">
        <v>18052</v>
      </c>
      <c r="D33691">
        <v>262711</v>
      </c>
      <c r="E33691" s="31">
        <v>15716</v>
      </c>
      <c r="F33691">
        <v>118</v>
      </c>
      <c r="G33691" s="31">
        <v>2218</v>
      </c>
      <c r="H33691" s="31">
        <v>2</v>
      </c>
    </row>
    <row r="33692" spans="1:8">
      <c r="A33692" s="32">
        <v>44624</v>
      </c>
      <c r="B33692" s="1" t="s">
        <v>48</v>
      </c>
      <c r="C33692">
        <v>12806</v>
      </c>
      <c r="D33692">
        <v>182711</v>
      </c>
      <c r="E33692" s="31">
        <v>10948</v>
      </c>
      <c r="F33692">
        <v>82</v>
      </c>
      <c r="G33692" s="31">
        <v>1776</v>
      </c>
      <c r="H33692" s="31">
        <v>6</v>
      </c>
    </row>
    <row r="33693" spans="1:8">
      <c r="A33693" s="32">
        <v>44624</v>
      </c>
      <c r="B33693" s="1" t="s">
        <v>49</v>
      </c>
      <c r="C33693">
        <v>244840</v>
      </c>
      <c r="D33693">
        <v>2036282</v>
      </c>
      <c r="E33693" s="31">
        <v>204586</v>
      </c>
      <c r="F33693">
        <v>985</v>
      </c>
      <c r="G33693" s="31">
        <v>33261</v>
      </c>
      <c r="H33693" s="31">
        <v>16</v>
      </c>
    </row>
    <row r="33694" spans="1:8">
      <c r="A33694" s="32">
        <v>44624</v>
      </c>
      <c r="B33694" s="1" t="s">
        <v>50</v>
      </c>
      <c r="C33694">
        <v>24614</v>
      </c>
      <c r="D33694">
        <v>191857</v>
      </c>
      <c r="E33694" s="31">
        <v>18734</v>
      </c>
      <c r="F33694">
        <v>65</v>
      </c>
      <c r="G33694" s="31">
        <v>2840</v>
      </c>
      <c r="H33694" s="31">
        <v>3</v>
      </c>
    </row>
    <row r="33695" spans="1:8">
      <c r="A33695" s="32">
        <v>44624</v>
      </c>
      <c r="B33695" s="1" t="s">
        <v>51</v>
      </c>
      <c r="C33695">
        <v>26503</v>
      </c>
      <c r="D33695">
        <v>281914</v>
      </c>
      <c r="E33695" s="31">
        <v>23440</v>
      </c>
      <c r="F33695">
        <v>108</v>
      </c>
      <c r="G33695" s="31">
        <v>4019</v>
      </c>
      <c r="H33695" s="31">
        <v>2</v>
      </c>
    </row>
    <row r="33696" spans="1:8">
      <c r="A33696" s="32">
        <v>44624</v>
      </c>
      <c r="B33696" s="1" t="s">
        <v>52</v>
      </c>
      <c r="C33696">
        <v>51176</v>
      </c>
      <c r="D33696">
        <v>200714</v>
      </c>
      <c r="E33696" s="31">
        <v>44329</v>
      </c>
      <c r="F33696">
        <v>242</v>
      </c>
      <c r="G33696" s="31">
        <v>6605</v>
      </c>
      <c r="H33696" s="31">
        <v>8</v>
      </c>
    </row>
    <row r="33697" spans="1:8">
      <c r="A33697" s="32">
        <v>44624</v>
      </c>
      <c r="B33697" s="1" t="s">
        <v>53</v>
      </c>
      <c r="C33697">
        <v>25142</v>
      </c>
      <c r="D33697">
        <v>432136</v>
      </c>
      <c r="E33697" s="31">
        <v>22365</v>
      </c>
      <c r="F33697">
        <v>105</v>
      </c>
      <c r="G33697" s="31">
        <v>2672</v>
      </c>
      <c r="H33697" s="31">
        <v>0</v>
      </c>
    </row>
    <row r="33698" spans="1:8">
      <c r="A33698" s="32">
        <v>44624</v>
      </c>
      <c r="B33698" s="1" t="s">
        <v>54</v>
      </c>
      <c r="C33698">
        <v>19547</v>
      </c>
      <c r="D33698">
        <v>133919</v>
      </c>
      <c r="E33698" s="31">
        <v>17561</v>
      </c>
      <c r="F33698">
        <v>96</v>
      </c>
      <c r="G33698" s="31">
        <v>1952</v>
      </c>
      <c r="H33698" s="31">
        <v>0</v>
      </c>
    </row>
    <row r="33699" spans="1:8">
      <c r="A33699" s="32">
        <v>44624</v>
      </c>
      <c r="B33699" s="1" t="s">
        <v>55</v>
      </c>
      <c r="C33699">
        <v>32917</v>
      </c>
      <c r="D33699">
        <v>270409</v>
      </c>
      <c r="E33699" s="31">
        <v>28889</v>
      </c>
      <c r="F33699">
        <v>130</v>
      </c>
      <c r="G33699" s="31">
        <v>3421</v>
      </c>
      <c r="H33699" s="31">
        <v>2</v>
      </c>
    </row>
    <row r="33700" spans="1:8">
      <c r="A33700" s="32">
        <v>44624</v>
      </c>
      <c r="B33700" s="1" t="s">
        <v>56</v>
      </c>
      <c r="C33700">
        <v>103340</v>
      </c>
      <c r="D33700">
        <v>600130</v>
      </c>
      <c r="E33700" s="31">
        <v>96223</v>
      </c>
      <c r="F33700">
        <v>429</v>
      </c>
      <c r="G33700" s="31">
        <v>6676</v>
      </c>
      <c r="H33700" s="31">
        <v>16</v>
      </c>
    </row>
    <row r="33701" spans="1:8">
      <c r="A33701" s="32">
        <v>44625</v>
      </c>
      <c r="B33701" s="1" t="s">
        <v>7</v>
      </c>
      <c r="C33701">
        <v>182018</v>
      </c>
      <c r="D33701">
        <v>1690754</v>
      </c>
      <c r="E33701" s="31">
        <v>158434</v>
      </c>
      <c r="F33701">
        <v>1807</v>
      </c>
      <c r="G33701" s="31">
        <v>22174</v>
      </c>
      <c r="H33701" s="31">
        <v>6</v>
      </c>
    </row>
    <row r="33702" spans="1:8">
      <c r="A33702" s="32">
        <v>44625</v>
      </c>
      <c r="B33702" s="1" t="s">
        <v>11</v>
      </c>
      <c r="C33702">
        <v>23523</v>
      </c>
      <c r="D33702">
        <v>168300</v>
      </c>
      <c r="E33702" s="31">
        <v>19845</v>
      </c>
      <c r="F33702">
        <v>68</v>
      </c>
      <c r="G33702" s="31">
        <v>3610</v>
      </c>
      <c r="H33702" s="31">
        <v>0</v>
      </c>
    </row>
    <row r="33703" spans="1:8">
      <c r="A33703" s="32">
        <v>44625</v>
      </c>
      <c r="B33703" s="1" t="s">
        <v>12</v>
      </c>
      <c r="C33703">
        <v>12230</v>
      </c>
      <c r="D33703">
        <v>186924</v>
      </c>
      <c r="E33703" s="31">
        <v>9565</v>
      </c>
      <c r="F33703">
        <v>62</v>
      </c>
      <c r="G33703" s="31">
        <v>2603</v>
      </c>
      <c r="H33703" s="31">
        <v>0</v>
      </c>
    </row>
    <row r="33704" spans="1:8">
      <c r="A33704" s="32">
        <v>44625</v>
      </c>
      <c r="B33704" s="1" t="s">
        <v>13</v>
      </c>
      <c r="C33704">
        <v>43796</v>
      </c>
      <c r="D33704">
        <v>402368</v>
      </c>
      <c r="E33704" s="31">
        <v>36865</v>
      </c>
      <c r="F33704">
        <v>150</v>
      </c>
      <c r="G33704" s="31">
        <v>6117</v>
      </c>
      <c r="H33704" s="31">
        <v>10</v>
      </c>
    </row>
    <row r="33705" spans="1:8">
      <c r="A33705" s="32">
        <v>44625</v>
      </c>
      <c r="B33705" s="1" t="s">
        <v>14</v>
      </c>
      <c r="C33705">
        <v>10769</v>
      </c>
      <c r="D33705">
        <v>44494</v>
      </c>
      <c r="E33705" s="31">
        <v>8864</v>
      </c>
      <c r="F33705">
        <v>35</v>
      </c>
      <c r="G33705" s="31">
        <v>1870</v>
      </c>
      <c r="H33705" s="31">
        <v>1</v>
      </c>
    </row>
    <row r="33706" spans="1:8">
      <c r="A33706" s="32">
        <v>44625</v>
      </c>
      <c r="B33706" s="1" t="s">
        <v>15</v>
      </c>
      <c r="C33706">
        <v>12639</v>
      </c>
      <c r="D33706">
        <v>154739</v>
      </c>
      <c r="E33706" s="31">
        <v>10635</v>
      </c>
      <c r="F33706">
        <v>69</v>
      </c>
      <c r="G33706" s="31">
        <v>1935</v>
      </c>
      <c r="H33706" s="31">
        <v>2</v>
      </c>
    </row>
    <row r="33707" spans="1:8">
      <c r="A33707" s="32">
        <v>44625</v>
      </c>
      <c r="B33707" s="1" t="s">
        <v>16</v>
      </c>
      <c r="C33707">
        <v>25897</v>
      </c>
      <c r="D33707">
        <v>618725</v>
      </c>
      <c r="E33707" s="31">
        <v>22854</v>
      </c>
      <c r="F33707">
        <v>188</v>
      </c>
      <c r="G33707" s="31">
        <v>2855</v>
      </c>
      <c r="H33707" s="31">
        <v>5</v>
      </c>
    </row>
    <row r="33708" spans="1:8">
      <c r="A33708" s="32">
        <v>44625</v>
      </c>
      <c r="B33708" s="1" t="s">
        <v>17</v>
      </c>
      <c r="C33708">
        <v>80320</v>
      </c>
      <c r="D33708">
        <v>44100</v>
      </c>
      <c r="E33708" s="31">
        <v>71053</v>
      </c>
      <c r="F33708">
        <v>306</v>
      </c>
      <c r="G33708" s="31">
        <v>8961</v>
      </c>
      <c r="H33708" s="31">
        <v>13</v>
      </c>
    </row>
    <row r="33709" spans="1:8">
      <c r="A33709" s="32">
        <v>44625</v>
      </c>
      <c r="B33709" s="1" t="s">
        <v>18</v>
      </c>
      <c r="C33709">
        <v>48747</v>
      </c>
      <c r="D33709">
        <v>630115</v>
      </c>
      <c r="E33709" s="31">
        <v>41398</v>
      </c>
      <c r="F33709">
        <v>207</v>
      </c>
      <c r="G33709" s="31">
        <v>7142</v>
      </c>
      <c r="H33709" s="31">
        <v>8</v>
      </c>
    </row>
    <row r="33710" spans="1:8">
      <c r="A33710" s="32">
        <v>44625</v>
      </c>
      <c r="B33710" s="1" t="s">
        <v>19</v>
      </c>
      <c r="C33710">
        <v>55100</v>
      </c>
      <c r="D33710">
        <v>490745</v>
      </c>
      <c r="E33710" s="31">
        <v>49114</v>
      </c>
      <c r="F33710">
        <v>257</v>
      </c>
      <c r="G33710" s="31">
        <v>5729</v>
      </c>
      <c r="H33710" s="31">
        <v>6</v>
      </c>
    </row>
    <row r="33711" spans="1:8">
      <c r="A33711" s="32">
        <v>44625</v>
      </c>
      <c r="B33711" s="1" t="s">
        <v>20</v>
      </c>
      <c r="C33711">
        <v>336353</v>
      </c>
      <c r="D33711">
        <v>2240462</v>
      </c>
      <c r="E33711" s="31">
        <v>302003</v>
      </c>
      <c r="F33711">
        <v>1218</v>
      </c>
      <c r="G33711" s="31">
        <v>33132</v>
      </c>
      <c r="H33711" s="31">
        <v>48</v>
      </c>
    </row>
    <row r="33712" spans="1:8">
      <c r="A33712" s="32">
        <v>44625</v>
      </c>
      <c r="B33712" s="1" t="s">
        <v>21</v>
      </c>
      <c r="C33712">
        <v>287097</v>
      </c>
      <c r="D33712">
        <v>1656834</v>
      </c>
      <c r="E33712" s="31">
        <v>254157</v>
      </c>
      <c r="F33712">
        <v>1407</v>
      </c>
      <c r="G33712" s="31">
        <v>27964</v>
      </c>
      <c r="H33712" s="31">
        <v>20</v>
      </c>
    </row>
    <row r="33713" spans="1:8">
      <c r="A33713" s="32">
        <v>44625</v>
      </c>
      <c r="B33713" s="1" t="s">
        <v>22</v>
      </c>
      <c r="C33713">
        <v>1052108</v>
      </c>
      <c r="D33713">
        <v>5559414</v>
      </c>
      <c r="E33713" s="31">
        <v>900476</v>
      </c>
      <c r="F33713">
        <v>3797</v>
      </c>
      <c r="G33713" s="31">
        <v>147835</v>
      </c>
      <c r="H33713" s="31">
        <v>70</v>
      </c>
    </row>
    <row r="33714" spans="1:8">
      <c r="A33714" s="32">
        <v>44625</v>
      </c>
      <c r="B33714" s="1" t="s">
        <v>23</v>
      </c>
      <c r="C33714">
        <v>483712</v>
      </c>
      <c r="D33714">
        <v>2180686</v>
      </c>
      <c r="E33714" s="31">
        <v>434530</v>
      </c>
      <c r="F33714">
        <v>1775</v>
      </c>
      <c r="G33714" s="31">
        <v>47407</v>
      </c>
      <c r="H33714" s="31">
        <v>96</v>
      </c>
    </row>
    <row r="33715" spans="1:8">
      <c r="A33715" s="32">
        <v>44625</v>
      </c>
      <c r="B33715" s="1" t="s">
        <v>24</v>
      </c>
      <c r="C33715">
        <v>31336</v>
      </c>
      <c r="D33715">
        <v>471816</v>
      </c>
      <c r="E33715" s="31">
        <v>27993</v>
      </c>
      <c r="F33715">
        <v>73</v>
      </c>
      <c r="G33715" s="31">
        <v>3270</v>
      </c>
      <c r="H33715" s="31">
        <v>1</v>
      </c>
    </row>
    <row r="33716" spans="1:8">
      <c r="A33716" s="32">
        <v>44625</v>
      </c>
      <c r="B33716" s="1" t="s">
        <v>25</v>
      </c>
      <c r="C33716">
        <v>20273</v>
      </c>
      <c r="D33716">
        <v>188277</v>
      </c>
      <c r="E33716" s="31">
        <v>14302</v>
      </c>
      <c r="F33716">
        <v>67</v>
      </c>
      <c r="G33716" s="31">
        <v>5904</v>
      </c>
      <c r="H33716" s="31">
        <v>6</v>
      </c>
    </row>
    <row r="33717" spans="1:8">
      <c r="A33717" s="32">
        <v>44625</v>
      </c>
      <c r="B33717" s="1" t="s">
        <v>26</v>
      </c>
      <c r="C33717">
        <v>26944</v>
      </c>
      <c r="D33717">
        <v>302571</v>
      </c>
      <c r="E33717" s="31">
        <v>22854</v>
      </c>
      <c r="F33717">
        <v>173</v>
      </c>
      <c r="G33717" s="31">
        <v>3900</v>
      </c>
      <c r="H33717" s="31">
        <v>6</v>
      </c>
    </row>
    <row r="33718" spans="1:8">
      <c r="A33718" s="32">
        <v>44625</v>
      </c>
      <c r="B33718" s="1" t="s">
        <v>27</v>
      </c>
      <c r="C33718">
        <v>14323</v>
      </c>
      <c r="D33718">
        <v>224049</v>
      </c>
      <c r="E33718" s="31">
        <v>12341</v>
      </c>
      <c r="F33718">
        <v>40</v>
      </c>
      <c r="G33718" s="31">
        <v>1942</v>
      </c>
      <c r="H33718" s="31">
        <v>3</v>
      </c>
    </row>
    <row r="33719" spans="1:8">
      <c r="A33719" s="32">
        <v>44625</v>
      </c>
      <c r="B33719" s="1" t="s">
        <v>28</v>
      </c>
      <c r="C33719">
        <v>17628</v>
      </c>
      <c r="D33719">
        <v>207892</v>
      </c>
      <c r="E33719" s="31">
        <v>15544</v>
      </c>
      <c r="F33719">
        <v>50</v>
      </c>
      <c r="G33719" s="31">
        <v>2048</v>
      </c>
      <c r="H33719" s="31">
        <v>2</v>
      </c>
    </row>
    <row r="33720" spans="1:8">
      <c r="A33720" s="32">
        <v>44625</v>
      </c>
      <c r="B33720" s="1" t="s">
        <v>29</v>
      </c>
      <c r="C33720">
        <v>32854</v>
      </c>
      <c r="D33720">
        <v>515515</v>
      </c>
      <c r="E33720" s="31">
        <v>28624</v>
      </c>
      <c r="F33720">
        <v>151</v>
      </c>
      <c r="G33720" s="31">
        <v>3931</v>
      </c>
      <c r="H33720" s="31">
        <v>2</v>
      </c>
    </row>
    <row r="33721" spans="1:8">
      <c r="A33721" s="32">
        <v>44625</v>
      </c>
      <c r="B33721" s="1" t="s">
        <v>30</v>
      </c>
      <c r="C33721">
        <v>56402</v>
      </c>
      <c r="D33721">
        <v>665725</v>
      </c>
      <c r="E33721" s="31">
        <v>49920</v>
      </c>
      <c r="F33721">
        <v>286</v>
      </c>
      <c r="G33721" s="31">
        <v>5585</v>
      </c>
      <c r="H33721" s="31">
        <v>4</v>
      </c>
    </row>
    <row r="33722" spans="1:8">
      <c r="A33722" s="32">
        <v>44625</v>
      </c>
      <c r="B33722" s="1" t="s">
        <v>31</v>
      </c>
      <c r="C33722">
        <v>95249</v>
      </c>
      <c r="D33722">
        <v>972780</v>
      </c>
      <c r="E33722" s="31">
        <v>80517</v>
      </c>
      <c r="F33722">
        <v>346</v>
      </c>
      <c r="G33722" s="31">
        <v>12025</v>
      </c>
      <c r="H33722" s="31">
        <v>5</v>
      </c>
    </row>
    <row r="33723" spans="1:8">
      <c r="A33723" s="32">
        <v>44625</v>
      </c>
      <c r="B33723" s="1" t="s">
        <v>32</v>
      </c>
      <c r="C33723">
        <v>338075</v>
      </c>
      <c r="D33723">
        <v>2107798</v>
      </c>
      <c r="E33723" s="31">
        <v>300946</v>
      </c>
      <c r="F33723">
        <v>1720</v>
      </c>
      <c r="G33723" s="31">
        <v>35409</v>
      </c>
      <c r="H33723" s="31">
        <v>49</v>
      </c>
    </row>
    <row r="33724" spans="1:8">
      <c r="A33724" s="32">
        <v>44625</v>
      </c>
      <c r="B33724" s="1" t="s">
        <v>33</v>
      </c>
      <c r="C33724">
        <v>43907</v>
      </c>
      <c r="D33724">
        <v>381621</v>
      </c>
      <c r="E33724" s="31">
        <v>39983</v>
      </c>
      <c r="F33724">
        <v>249</v>
      </c>
      <c r="G33724" s="31">
        <v>4902</v>
      </c>
      <c r="H33724" s="31">
        <v>9</v>
      </c>
    </row>
    <row r="33725" spans="1:8">
      <c r="A33725" s="32">
        <v>44625</v>
      </c>
      <c r="B33725" s="1" t="s">
        <v>34</v>
      </c>
      <c r="C33725">
        <v>53364</v>
      </c>
      <c r="D33725">
        <v>439476</v>
      </c>
      <c r="E33725" s="31">
        <v>45264</v>
      </c>
      <c r="F33725">
        <v>150</v>
      </c>
      <c r="G33725" s="31">
        <v>7950</v>
      </c>
      <c r="H33725" s="31">
        <v>5</v>
      </c>
    </row>
    <row r="33726" spans="1:8">
      <c r="A33726" s="32">
        <v>44625</v>
      </c>
      <c r="B33726" s="1" t="s">
        <v>35</v>
      </c>
      <c r="C33726">
        <v>131281</v>
      </c>
      <c r="D33726">
        <v>667219</v>
      </c>
      <c r="E33726" s="31">
        <v>116056</v>
      </c>
      <c r="F33726">
        <v>475</v>
      </c>
      <c r="G33726" s="31">
        <v>13499</v>
      </c>
      <c r="H33726" s="31">
        <v>75</v>
      </c>
    </row>
    <row r="33727" spans="1:8">
      <c r="A33727" s="32">
        <v>44625</v>
      </c>
      <c r="B33727" s="1" t="s">
        <v>36</v>
      </c>
      <c r="C33727">
        <v>686927</v>
      </c>
      <c r="D33727">
        <v>5731491</v>
      </c>
      <c r="E33727" s="31">
        <v>595192</v>
      </c>
      <c r="F33727">
        <v>4076</v>
      </c>
      <c r="G33727" s="31">
        <v>87600</v>
      </c>
      <c r="H33727" s="31">
        <v>758</v>
      </c>
    </row>
    <row r="33728" spans="1:8">
      <c r="A33728" s="32">
        <v>44625</v>
      </c>
      <c r="B33728" s="1" t="s">
        <v>37</v>
      </c>
      <c r="C33728">
        <v>274976</v>
      </c>
      <c r="D33728">
        <v>1254955</v>
      </c>
      <c r="E33728" s="31">
        <v>243960</v>
      </c>
      <c r="F33728">
        <v>1887</v>
      </c>
      <c r="G33728" s="31">
        <v>29142</v>
      </c>
      <c r="H33728" s="31">
        <v>38</v>
      </c>
    </row>
    <row r="33729" spans="1:8">
      <c r="A33729" s="32">
        <v>44625</v>
      </c>
      <c r="B33729" s="1" t="s">
        <v>38</v>
      </c>
      <c r="C33729">
        <v>60960</v>
      </c>
      <c r="D33729">
        <v>408171</v>
      </c>
      <c r="E33729" s="31">
        <v>46395</v>
      </c>
      <c r="F33729">
        <v>288</v>
      </c>
      <c r="G33729" s="31">
        <v>14277</v>
      </c>
      <c r="H33729" s="31">
        <v>18</v>
      </c>
    </row>
    <row r="33730" spans="1:8">
      <c r="A33730" s="32">
        <v>44625</v>
      </c>
      <c r="B33730" s="1" t="s">
        <v>39</v>
      </c>
      <c r="C33730">
        <v>23837</v>
      </c>
      <c r="D33730">
        <v>121678</v>
      </c>
      <c r="E33730" s="31">
        <v>22340</v>
      </c>
      <c r="F33730">
        <v>105</v>
      </c>
      <c r="G33730" s="31">
        <v>1239</v>
      </c>
      <c r="H33730" s="31">
        <v>5</v>
      </c>
    </row>
    <row r="33731" spans="1:8">
      <c r="A33731" s="32">
        <v>44625</v>
      </c>
      <c r="B33731" s="1" t="s">
        <v>40</v>
      </c>
      <c r="C33731">
        <v>7206</v>
      </c>
      <c r="D33731">
        <v>265649</v>
      </c>
      <c r="E33731" s="31">
        <v>5774</v>
      </c>
      <c r="F33731">
        <v>9</v>
      </c>
      <c r="G33731" s="31">
        <v>1333</v>
      </c>
      <c r="H33731" s="31">
        <v>0</v>
      </c>
    </row>
    <row r="33732" spans="1:8">
      <c r="A33732" s="32">
        <v>44625</v>
      </c>
      <c r="B33732" s="1" t="s">
        <v>41</v>
      </c>
      <c r="C33732">
        <v>6886</v>
      </c>
      <c r="D33732">
        <v>115413</v>
      </c>
      <c r="E33732" s="31">
        <v>5962</v>
      </c>
      <c r="F33732">
        <v>8</v>
      </c>
      <c r="G33732" s="31">
        <v>916</v>
      </c>
      <c r="H33732" s="31">
        <v>0</v>
      </c>
    </row>
    <row r="33733" spans="1:8">
      <c r="A33733" s="32">
        <v>44625</v>
      </c>
      <c r="B33733" s="1" t="s">
        <v>42</v>
      </c>
      <c r="C33733">
        <v>51690</v>
      </c>
      <c r="D33733">
        <v>437779</v>
      </c>
      <c r="E33733" s="31">
        <v>44862</v>
      </c>
      <c r="F33733">
        <v>206</v>
      </c>
      <c r="G33733" s="31">
        <v>4589</v>
      </c>
      <c r="H33733" s="31">
        <v>11</v>
      </c>
    </row>
    <row r="33734" spans="1:8">
      <c r="A33734" s="32">
        <v>44625</v>
      </c>
      <c r="B33734" s="1" t="s">
        <v>43</v>
      </c>
      <c r="C33734">
        <v>77132</v>
      </c>
      <c r="D33734">
        <v>1414188</v>
      </c>
      <c r="E33734" s="31">
        <v>66028</v>
      </c>
      <c r="F33734">
        <v>405</v>
      </c>
      <c r="G33734" s="31">
        <v>10699</v>
      </c>
      <c r="H33734" s="31">
        <v>10</v>
      </c>
    </row>
    <row r="33735" spans="1:8">
      <c r="A33735" s="32">
        <v>44625</v>
      </c>
      <c r="B33735" s="1" t="s">
        <v>44</v>
      </c>
      <c r="C33735">
        <v>22503</v>
      </c>
      <c r="D33735">
        <v>407169</v>
      </c>
      <c r="E33735" s="31">
        <v>19901</v>
      </c>
      <c r="F33735">
        <v>137</v>
      </c>
      <c r="G33735" s="31">
        <v>2465</v>
      </c>
      <c r="H33735" s="31">
        <v>2</v>
      </c>
    </row>
    <row r="33736" spans="1:8">
      <c r="A33736" s="32">
        <v>44625</v>
      </c>
      <c r="B33736" s="1" t="s">
        <v>45</v>
      </c>
      <c r="C33736">
        <v>12277</v>
      </c>
      <c r="D33736">
        <v>161142</v>
      </c>
      <c r="E33736" s="31">
        <v>10038</v>
      </c>
      <c r="F33736">
        <v>75</v>
      </c>
      <c r="G33736" s="31">
        <v>2171</v>
      </c>
      <c r="H33736" s="31">
        <v>5</v>
      </c>
    </row>
    <row r="33737" spans="1:8">
      <c r="A33737" s="32">
        <v>44625</v>
      </c>
      <c r="B33737" s="1" t="s">
        <v>46</v>
      </c>
      <c r="C33737">
        <v>20683</v>
      </c>
      <c r="D33737">
        <v>202649</v>
      </c>
      <c r="E33737" s="31">
        <v>17243</v>
      </c>
      <c r="F33737">
        <v>80</v>
      </c>
      <c r="G33737" s="31">
        <v>3360</v>
      </c>
      <c r="H33737" s="31">
        <v>8</v>
      </c>
    </row>
    <row r="33738" spans="1:8">
      <c r="A33738" s="32">
        <v>44625</v>
      </c>
      <c r="B33738" s="1" t="s">
        <v>47</v>
      </c>
      <c r="C33738">
        <v>18346</v>
      </c>
      <c r="D33738">
        <v>263286</v>
      </c>
      <c r="E33738" s="31">
        <v>15936</v>
      </c>
      <c r="F33738">
        <v>119</v>
      </c>
      <c r="G33738" s="31">
        <v>2291</v>
      </c>
      <c r="H33738" s="31">
        <v>2</v>
      </c>
    </row>
    <row r="33739" spans="1:8">
      <c r="A33739" s="32">
        <v>44625</v>
      </c>
      <c r="B33739" s="1" t="s">
        <v>48</v>
      </c>
      <c r="C33739">
        <v>12990</v>
      </c>
      <c r="D33739">
        <v>183035</v>
      </c>
      <c r="E33739" s="31">
        <v>11128</v>
      </c>
      <c r="F33739">
        <v>82</v>
      </c>
      <c r="G33739" s="31">
        <v>1780</v>
      </c>
      <c r="H33739" s="31">
        <v>7</v>
      </c>
    </row>
    <row r="33740" spans="1:8">
      <c r="A33740" s="32">
        <v>44625</v>
      </c>
      <c r="B33740" s="1" t="s">
        <v>49</v>
      </c>
      <c r="C33740">
        <v>247494</v>
      </c>
      <c r="D33740">
        <v>2045338</v>
      </c>
      <c r="E33740" s="31">
        <v>207131</v>
      </c>
      <c r="F33740">
        <v>993</v>
      </c>
      <c r="G33740" s="31">
        <v>33679</v>
      </c>
      <c r="H33740" s="31">
        <v>17</v>
      </c>
    </row>
    <row r="33741" spans="1:8">
      <c r="A33741" s="32">
        <v>44625</v>
      </c>
      <c r="B33741" s="1" t="s">
        <v>50</v>
      </c>
      <c r="C33741">
        <v>24995</v>
      </c>
      <c r="D33741">
        <v>193005</v>
      </c>
      <c r="E33741" s="31">
        <v>19081</v>
      </c>
      <c r="F33741">
        <v>67</v>
      </c>
      <c r="G33741" s="31">
        <v>2829</v>
      </c>
      <c r="H33741" s="31">
        <v>3</v>
      </c>
    </row>
    <row r="33742" spans="1:8">
      <c r="A33742" s="32">
        <v>44625</v>
      </c>
      <c r="B33742" s="1" t="s">
        <v>51</v>
      </c>
      <c r="C33742">
        <v>26789</v>
      </c>
      <c r="D33742">
        <v>283118</v>
      </c>
      <c r="E33742" s="31">
        <v>23726</v>
      </c>
      <c r="F33742">
        <v>109</v>
      </c>
      <c r="G33742" s="31">
        <v>4046</v>
      </c>
      <c r="H33742" s="31">
        <v>2</v>
      </c>
    </row>
    <row r="33743" spans="1:8">
      <c r="A33743" s="32">
        <v>44625</v>
      </c>
      <c r="B33743" s="1" t="s">
        <v>52</v>
      </c>
      <c r="C33743">
        <v>51791</v>
      </c>
      <c r="D33743">
        <v>202142</v>
      </c>
      <c r="E33743" s="31">
        <v>46034</v>
      </c>
      <c r="F33743">
        <v>244</v>
      </c>
      <c r="G33743" s="31">
        <v>5513</v>
      </c>
      <c r="H33743" s="31">
        <v>8</v>
      </c>
    </row>
    <row r="33744" spans="1:8">
      <c r="A33744" s="32">
        <v>44625</v>
      </c>
      <c r="B33744" s="1" t="s">
        <v>53</v>
      </c>
      <c r="C33744">
        <v>25448</v>
      </c>
      <c r="D33744">
        <v>434521</v>
      </c>
      <c r="E33744" s="31">
        <v>22693</v>
      </c>
      <c r="F33744">
        <v>106</v>
      </c>
      <c r="G33744" s="31">
        <v>2649</v>
      </c>
      <c r="H33744" s="31">
        <v>0</v>
      </c>
    </row>
    <row r="33745" spans="1:8">
      <c r="A33745" s="32">
        <v>44625</v>
      </c>
      <c r="B33745" s="1" t="s">
        <v>54</v>
      </c>
      <c r="C33745">
        <v>19771</v>
      </c>
      <c r="D33745">
        <v>134766</v>
      </c>
      <c r="E33745" s="31">
        <v>17613</v>
      </c>
      <c r="F33745">
        <v>99</v>
      </c>
      <c r="G33745" s="31">
        <v>2124</v>
      </c>
      <c r="H33745" s="31">
        <v>0</v>
      </c>
    </row>
    <row r="33746" spans="1:8">
      <c r="A33746" s="32">
        <v>44625</v>
      </c>
      <c r="B33746" s="1" t="s">
        <v>55</v>
      </c>
      <c r="C33746">
        <v>33291</v>
      </c>
      <c r="D33746">
        <v>271929</v>
      </c>
      <c r="E33746" s="31">
        <v>29315</v>
      </c>
      <c r="F33746">
        <v>131</v>
      </c>
      <c r="G33746" s="31">
        <v>3471</v>
      </c>
      <c r="H33746" s="31">
        <v>1</v>
      </c>
    </row>
    <row r="33747" spans="1:8">
      <c r="A33747" s="32">
        <v>44625</v>
      </c>
      <c r="B33747" s="1" t="s">
        <v>56</v>
      </c>
      <c r="C33747">
        <v>104240</v>
      </c>
      <c r="D33747">
        <v>603891</v>
      </c>
      <c r="E33747" s="31">
        <v>96908</v>
      </c>
      <c r="F33747">
        <v>429</v>
      </c>
      <c r="G33747" s="31">
        <v>6889</v>
      </c>
      <c r="H33747" s="31">
        <v>15</v>
      </c>
    </row>
    <row r="33748" spans="1:8">
      <c r="A33748" s="32">
        <v>44626</v>
      </c>
      <c r="B33748" s="1" t="s">
        <v>7</v>
      </c>
      <c r="C33748">
        <v>183822</v>
      </c>
      <c r="D33748">
        <v>1696430</v>
      </c>
      <c r="E33748" s="31">
        <v>160811</v>
      </c>
      <c r="F33748">
        <v>1814</v>
      </c>
      <c r="G33748" s="31">
        <v>21777</v>
      </c>
      <c r="H33748" s="31">
        <v>7</v>
      </c>
    </row>
    <row r="33749" spans="1:8">
      <c r="A33749" s="32">
        <v>44626</v>
      </c>
      <c r="B33749" s="1" t="s">
        <v>11</v>
      </c>
      <c r="C33749">
        <v>23946</v>
      </c>
      <c r="D33749">
        <v>168828</v>
      </c>
      <c r="E33749" s="31">
        <v>20064</v>
      </c>
      <c r="F33749">
        <v>71</v>
      </c>
      <c r="G33749" s="31">
        <v>3811</v>
      </c>
      <c r="H33749" s="31">
        <v>0</v>
      </c>
    </row>
    <row r="33750" spans="1:8">
      <c r="A33750" s="32">
        <v>44626</v>
      </c>
      <c r="B33750" s="1" t="s">
        <v>12</v>
      </c>
      <c r="C33750">
        <v>12455</v>
      </c>
      <c r="D33750">
        <v>188446</v>
      </c>
      <c r="E33750" s="31">
        <v>9837</v>
      </c>
      <c r="F33750">
        <v>62</v>
      </c>
      <c r="G33750" s="31">
        <v>2556</v>
      </c>
      <c r="H33750" s="31">
        <v>0</v>
      </c>
    </row>
    <row r="33751" spans="1:8">
      <c r="A33751" s="32">
        <v>44626</v>
      </c>
      <c r="B33751" s="1" t="s">
        <v>13</v>
      </c>
      <c r="C33751">
        <v>44414</v>
      </c>
      <c r="D33751">
        <v>403972</v>
      </c>
      <c r="E33751" s="31">
        <v>37376</v>
      </c>
      <c r="F33751">
        <v>151</v>
      </c>
      <c r="G33751" s="31">
        <v>6270</v>
      </c>
      <c r="H33751" s="31">
        <v>9</v>
      </c>
    </row>
    <row r="33752" spans="1:8">
      <c r="A33752" s="32">
        <v>44626</v>
      </c>
      <c r="B33752" s="1" t="s">
        <v>14</v>
      </c>
      <c r="C33752">
        <v>10926</v>
      </c>
      <c r="D33752">
        <v>44494</v>
      </c>
      <c r="E33752" s="31">
        <v>8980</v>
      </c>
      <c r="F33752">
        <v>37</v>
      </c>
      <c r="G33752" s="31">
        <v>1909</v>
      </c>
      <c r="H33752" s="31">
        <v>1</v>
      </c>
    </row>
    <row r="33753" spans="1:8">
      <c r="A33753" s="32">
        <v>44626</v>
      </c>
      <c r="B33753" s="1" t="s">
        <v>15</v>
      </c>
      <c r="C33753">
        <v>12799</v>
      </c>
      <c r="D33753">
        <v>154767</v>
      </c>
      <c r="E33753" s="31">
        <v>10927</v>
      </c>
      <c r="F33753">
        <v>70</v>
      </c>
      <c r="G33753" s="31">
        <v>1802</v>
      </c>
      <c r="H33753" s="31">
        <v>2</v>
      </c>
    </row>
    <row r="33754" spans="1:8">
      <c r="A33754" s="32">
        <v>44626</v>
      </c>
      <c r="B33754" s="1" t="s">
        <v>16</v>
      </c>
      <c r="C33754">
        <v>26242</v>
      </c>
      <c r="D33754">
        <v>618725</v>
      </c>
      <c r="E33754" s="31">
        <v>23155</v>
      </c>
      <c r="F33754">
        <v>188</v>
      </c>
      <c r="G33754" s="31">
        <v>2899</v>
      </c>
      <c r="H33754" s="31">
        <v>5</v>
      </c>
    </row>
    <row r="33755" spans="1:8">
      <c r="A33755" s="32">
        <v>44626</v>
      </c>
      <c r="B33755" s="1" t="s">
        <v>17</v>
      </c>
      <c r="C33755">
        <v>81805</v>
      </c>
      <c r="D33755">
        <v>44100</v>
      </c>
      <c r="E33755" s="31">
        <v>72223</v>
      </c>
      <c r="F33755">
        <v>310</v>
      </c>
      <c r="G33755" s="31">
        <v>9272</v>
      </c>
      <c r="H33755" s="31">
        <v>14</v>
      </c>
    </row>
    <row r="33756" spans="1:8">
      <c r="A33756" s="32">
        <v>44626</v>
      </c>
      <c r="B33756" s="1" t="s">
        <v>18</v>
      </c>
      <c r="C33756">
        <v>49180</v>
      </c>
      <c r="D33756">
        <v>631607</v>
      </c>
      <c r="E33756" s="31">
        <v>41964</v>
      </c>
      <c r="F33756">
        <v>207</v>
      </c>
      <c r="G33756" s="31">
        <v>7009</v>
      </c>
      <c r="H33756" s="31">
        <v>7</v>
      </c>
    </row>
    <row r="33757" spans="1:8">
      <c r="A33757" s="32">
        <v>44626</v>
      </c>
      <c r="B33757" s="1" t="s">
        <v>19</v>
      </c>
      <c r="C33757">
        <v>55631</v>
      </c>
      <c r="D33757">
        <v>490745</v>
      </c>
      <c r="E33757" s="31">
        <v>49723</v>
      </c>
      <c r="F33757">
        <v>259</v>
      </c>
      <c r="G33757" s="31">
        <v>5649</v>
      </c>
      <c r="H33757" s="31">
        <v>6</v>
      </c>
    </row>
    <row r="33758" spans="1:8">
      <c r="A33758" s="32">
        <v>44626</v>
      </c>
      <c r="B33758" s="1" t="s">
        <v>20</v>
      </c>
      <c r="C33758">
        <v>340527</v>
      </c>
      <c r="D33758">
        <v>2243515</v>
      </c>
      <c r="E33758" s="31">
        <v>307898</v>
      </c>
      <c r="F33758">
        <v>1219</v>
      </c>
      <c r="G33758" s="31">
        <v>31410</v>
      </c>
      <c r="H33758" s="31">
        <v>47</v>
      </c>
    </row>
    <row r="33759" spans="1:8">
      <c r="A33759" s="32">
        <v>44626</v>
      </c>
      <c r="B33759" s="1" t="s">
        <v>21</v>
      </c>
      <c r="C33759">
        <v>290278</v>
      </c>
      <c r="D33759">
        <v>1662994</v>
      </c>
      <c r="E33759" s="31">
        <v>258679</v>
      </c>
      <c r="F33759">
        <v>1417</v>
      </c>
      <c r="G33759" s="31">
        <v>27011</v>
      </c>
      <c r="H33759" s="31">
        <v>20</v>
      </c>
    </row>
    <row r="33760" spans="1:8">
      <c r="A33760" s="32">
        <v>44626</v>
      </c>
      <c r="B33760" s="1" t="s">
        <v>22</v>
      </c>
      <c r="C33760">
        <v>1061397</v>
      </c>
      <c r="D33760">
        <v>5559414</v>
      </c>
      <c r="E33760" s="31">
        <v>909016</v>
      </c>
      <c r="F33760">
        <v>3809</v>
      </c>
      <c r="G33760" s="31">
        <v>148572</v>
      </c>
      <c r="H33760" s="31">
        <v>71</v>
      </c>
    </row>
    <row r="33761" spans="1:8">
      <c r="A33761" s="32">
        <v>44626</v>
      </c>
      <c r="B33761" s="1" t="s">
        <v>23</v>
      </c>
      <c r="C33761">
        <v>489105</v>
      </c>
      <c r="D33761">
        <v>2180686</v>
      </c>
      <c r="E33761" s="31">
        <v>438537</v>
      </c>
      <c r="F33761">
        <v>1785</v>
      </c>
      <c r="G33761" s="31">
        <v>48783</v>
      </c>
      <c r="H33761" s="31">
        <v>103</v>
      </c>
    </row>
    <row r="33762" spans="1:8">
      <c r="A33762" s="32">
        <v>44626</v>
      </c>
      <c r="B33762" s="1" t="s">
        <v>24</v>
      </c>
      <c r="C33762">
        <v>31597</v>
      </c>
      <c r="D33762">
        <v>472256</v>
      </c>
      <c r="E33762" s="31">
        <v>28373</v>
      </c>
      <c r="F33762">
        <v>73</v>
      </c>
      <c r="G33762" s="31">
        <v>3151</v>
      </c>
      <c r="H33762" s="31">
        <v>1</v>
      </c>
    </row>
    <row r="33763" spans="1:8">
      <c r="A33763" s="32">
        <v>44626</v>
      </c>
      <c r="B33763" s="1" t="s">
        <v>25</v>
      </c>
      <c r="C33763">
        <v>20640</v>
      </c>
      <c r="D33763">
        <v>188277</v>
      </c>
      <c r="E33763" s="31">
        <v>14854</v>
      </c>
      <c r="F33763">
        <v>67</v>
      </c>
      <c r="G33763" s="31">
        <v>5719</v>
      </c>
      <c r="H33763" s="31">
        <v>7</v>
      </c>
    </row>
    <row r="33764" spans="1:8">
      <c r="A33764" s="32">
        <v>44626</v>
      </c>
      <c r="B33764" s="1" t="s">
        <v>26</v>
      </c>
      <c r="C33764">
        <v>27347</v>
      </c>
      <c r="D33764">
        <v>303411</v>
      </c>
      <c r="E33764" s="31">
        <v>23047</v>
      </c>
      <c r="F33764">
        <v>175</v>
      </c>
      <c r="G33764" s="31">
        <v>4108</v>
      </c>
      <c r="H33764" s="31">
        <v>5</v>
      </c>
    </row>
    <row r="33765" spans="1:8">
      <c r="A33765" s="32">
        <v>44626</v>
      </c>
      <c r="B33765" s="1" t="s">
        <v>27</v>
      </c>
      <c r="C33765">
        <v>14662</v>
      </c>
      <c r="D33765">
        <v>225393</v>
      </c>
      <c r="E33765" s="31">
        <v>12632</v>
      </c>
      <c r="F33765">
        <v>40</v>
      </c>
      <c r="G33765" s="31">
        <v>1990</v>
      </c>
      <c r="H33765" s="31">
        <v>4</v>
      </c>
    </row>
    <row r="33766" spans="1:8">
      <c r="A33766" s="32">
        <v>44626</v>
      </c>
      <c r="B33766" s="1" t="s">
        <v>28</v>
      </c>
      <c r="C33766">
        <v>17628</v>
      </c>
      <c r="D33766">
        <v>207892</v>
      </c>
      <c r="E33766" s="31">
        <v>15544</v>
      </c>
      <c r="F33766">
        <v>50</v>
      </c>
      <c r="G33766" s="31">
        <v>2048</v>
      </c>
      <c r="H33766" s="31">
        <v>2</v>
      </c>
    </row>
    <row r="33767" spans="1:8">
      <c r="A33767" s="32">
        <v>44626</v>
      </c>
      <c r="B33767" s="1" t="s">
        <v>29</v>
      </c>
      <c r="C33767">
        <v>33189</v>
      </c>
      <c r="D33767">
        <v>515515</v>
      </c>
      <c r="E33767" s="31">
        <v>28891</v>
      </c>
      <c r="F33767">
        <v>151</v>
      </c>
      <c r="G33767" s="31">
        <v>3940</v>
      </c>
      <c r="H33767" s="31">
        <v>3</v>
      </c>
    </row>
    <row r="33768" spans="1:8">
      <c r="A33768" s="32">
        <v>44626</v>
      </c>
      <c r="B33768" s="1" t="s">
        <v>30</v>
      </c>
      <c r="C33768">
        <v>56759</v>
      </c>
      <c r="D33768">
        <v>666503</v>
      </c>
      <c r="E33768" s="31">
        <v>50711</v>
      </c>
      <c r="F33768">
        <v>288</v>
      </c>
      <c r="G33768" s="31">
        <v>5403</v>
      </c>
      <c r="H33768" s="31">
        <v>5</v>
      </c>
    </row>
    <row r="33769" spans="1:8">
      <c r="A33769" s="32">
        <v>44626</v>
      </c>
      <c r="B33769" s="1" t="s">
        <v>31</v>
      </c>
      <c r="C33769">
        <v>96499</v>
      </c>
      <c r="D33769">
        <v>972780</v>
      </c>
      <c r="E33769" s="31">
        <v>80517</v>
      </c>
      <c r="F33769">
        <v>347</v>
      </c>
      <c r="G33769" s="31">
        <v>12007</v>
      </c>
      <c r="H33769" s="31">
        <v>4</v>
      </c>
    </row>
    <row r="33770" spans="1:8">
      <c r="A33770" s="32">
        <v>44626</v>
      </c>
      <c r="B33770" s="1" t="s">
        <v>32</v>
      </c>
      <c r="C33770">
        <v>342305</v>
      </c>
      <c r="D33770">
        <v>2107798</v>
      </c>
      <c r="E33770" s="31">
        <v>304524</v>
      </c>
      <c r="F33770">
        <v>1733</v>
      </c>
      <c r="G33770" s="31">
        <v>36048</v>
      </c>
      <c r="H33770" s="31">
        <v>45</v>
      </c>
    </row>
    <row r="33771" spans="1:8">
      <c r="A33771" s="32">
        <v>44626</v>
      </c>
      <c r="B33771" s="1" t="s">
        <v>33</v>
      </c>
      <c r="C33771">
        <v>44463</v>
      </c>
      <c r="D33771">
        <v>381621</v>
      </c>
      <c r="E33771" s="31">
        <v>40618</v>
      </c>
      <c r="F33771">
        <v>250</v>
      </c>
      <c r="G33771" s="31">
        <v>4840</v>
      </c>
      <c r="H33771" s="31">
        <v>9</v>
      </c>
    </row>
    <row r="33772" spans="1:8">
      <c r="A33772" s="32">
        <v>44626</v>
      </c>
      <c r="B33772" s="1" t="s">
        <v>34</v>
      </c>
      <c r="C33772">
        <v>54084</v>
      </c>
      <c r="D33772">
        <v>444025</v>
      </c>
      <c r="E33772" s="31">
        <v>45947</v>
      </c>
      <c r="F33772">
        <v>152</v>
      </c>
      <c r="G33772" s="31">
        <v>7985</v>
      </c>
      <c r="H33772" s="31">
        <v>5</v>
      </c>
    </row>
    <row r="33773" spans="1:8">
      <c r="A33773" s="32">
        <v>44626</v>
      </c>
      <c r="B33773" s="1" t="s">
        <v>35</v>
      </c>
      <c r="C33773">
        <v>132589</v>
      </c>
      <c r="D33773">
        <v>669556</v>
      </c>
      <c r="E33773" s="31">
        <v>117831</v>
      </c>
      <c r="F33773">
        <v>483</v>
      </c>
      <c r="G33773" s="31">
        <v>12975</v>
      </c>
      <c r="H33773" s="31">
        <v>69</v>
      </c>
    </row>
    <row r="33774" spans="1:8">
      <c r="A33774" s="32">
        <v>44626</v>
      </c>
      <c r="B33774" s="1" t="s">
        <v>36</v>
      </c>
      <c r="C33774">
        <v>692352</v>
      </c>
      <c r="D33774">
        <v>5749115</v>
      </c>
      <c r="E33774" s="31">
        <v>603844</v>
      </c>
      <c r="F33774">
        <v>4105</v>
      </c>
      <c r="G33774" s="31">
        <v>84336</v>
      </c>
      <c r="H33774" s="31">
        <v>753</v>
      </c>
    </row>
    <row r="33775" spans="1:8">
      <c r="A33775" s="32">
        <v>44626</v>
      </c>
      <c r="B33775" s="1" t="s">
        <v>37</v>
      </c>
      <c r="C33775">
        <v>278466</v>
      </c>
      <c r="D33775">
        <v>1260425</v>
      </c>
      <c r="E33775" s="31">
        <v>247559</v>
      </c>
      <c r="F33775">
        <v>1893</v>
      </c>
      <c r="G33775" s="31">
        <v>29020</v>
      </c>
      <c r="H33775" s="31">
        <v>36</v>
      </c>
    </row>
    <row r="33776" spans="1:8">
      <c r="A33776" s="32">
        <v>44626</v>
      </c>
      <c r="B33776" s="1" t="s">
        <v>38</v>
      </c>
      <c r="C33776">
        <v>61696</v>
      </c>
      <c r="D33776">
        <v>408171</v>
      </c>
      <c r="E33776" s="31">
        <v>47445</v>
      </c>
      <c r="F33776">
        <v>290</v>
      </c>
      <c r="G33776" s="31">
        <v>13961</v>
      </c>
      <c r="H33776" s="31">
        <v>19</v>
      </c>
    </row>
    <row r="33777" spans="1:8">
      <c r="A33777" s="32">
        <v>44626</v>
      </c>
      <c r="B33777" s="1" t="s">
        <v>39</v>
      </c>
      <c r="C33777">
        <v>24058</v>
      </c>
      <c r="D33777">
        <v>122192</v>
      </c>
      <c r="E33777" s="31">
        <v>22624</v>
      </c>
      <c r="F33777">
        <v>105</v>
      </c>
      <c r="G33777" s="31">
        <v>1175</v>
      </c>
      <c r="H33777" s="31">
        <v>5</v>
      </c>
    </row>
    <row r="33778" spans="1:8">
      <c r="A33778" s="32">
        <v>44626</v>
      </c>
      <c r="B33778" s="1" t="s">
        <v>40</v>
      </c>
      <c r="C33778">
        <v>7294</v>
      </c>
      <c r="D33778">
        <v>267171</v>
      </c>
      <c r="E33778" s="31">
        <v>5912</v>
      </c>
      <c r="F33778">
        <v>10</v>
      </c>
      <c r="G33778" s="31">
        <v>1283</v>
      </c>
      <c r="H33778" s="31">
        <v>0</v>
      </c>
    </row>
    <row r="33779" spans="1:8">
      <c r="A33779" s="32">
        <v>44626</v>
      </c>
      <c r="B33779" s="1" t="s">
        <v>41</v>
      </c>
      <c r="C33779">
        <v>6992</v>
      </c>
      <c r="D33779">
        <v>115413</v>
      </c>
      <c r="E33779" s="31">
        <v>6049</v>
      </c>
      <c r="F33779">
        <v>8</v>
      </c>
      <c r="G33779" s="31">
        <v>935</v>
      </c>
      <c r="H33779" s="31">
        <v>0</v>
      </c>
    </row>
    <row r="33780" spans="1:8">
      <c r="A33780" s="32">
        <v>44626</v>
      </c>
      <c r="B33780" s="1" t="s">
        <v>42</v>
      </c>
      <c r="C33780">
        <v>52175</v>
      </c>
      <c r="D33780">
        <v>437779</v>
      </c>
      <c r="E33780" s="31">
        <v>44862</v>
      </c>
      <c r="F33780">
        <v>209</v>
      </c>
      <c r="G33780" s="31">
        <v>4589</v>
      </c>
      <c r="H33780" s="31">
        <v>11</v>
      </c>
    </row>
    <row r="33781" spans="1:8">
      <c r="A33781" s="32">
        <v>44626</v>
      </c>
      <c r="B33781" s="1" t="s">
        <v>43</v>
      </c>
      <c r="C33781">
        <v>77746</v>
      </c>
      <c r="D33781">
        <v>1414188</v>
      </c>
      <c r="E33781" s="31">
        <v>66214</v>
      </c>
      <c r="F33781">
        <v>408</v>
      </c>
      <c r="G33781" s="31">
        <v>11124</v>
      </c>
      <c r="H33781" s="31">
        <v>10</v>
      </c>
    </row>
    <row r="33782" spans="1:8">
      <c r="A33782" s="32">
        <v>44626</v>
      </c>
      <c r="B33782" s="1" t="s">
        <v>44</v>
      </c>
      <c r="C33782">
        <v>22788</v>
      </c>
      <c r="D33782">
        <v>407169</v>
      </c>
      <c r="E33782" s="31">
        <v>20124</v>
      </c>
      <c r="F33782">
        <v>138</v>
      </c>
      <c r="G33782" s="31">
        <v>2526</v>
      </c>
      <c r="H33782" s="31">
        <v>2</v>
      </c>
    </row>
    <row r="33783" spans="1:8">
      <c r="A33783" s="32">
        <v>44626</v>
      </c>
      <c r="B33783" s="1" t="s">
        <v>45</v>
      </c>
      <c r="C33783">
        <v>12502</v>
      </c>
      <c r="D33783">
        <v>161628</v>
      </c>
      <c r="E33783" s="31">
        <v>10296</v>
      </c>
      <c r="F33783">
        <v>76</v>
      </c>
      <c r="G33783" s="31">
        <v>2136</v>
      </c>
      <c r="H33783" s="31">
        <v>5</v>
      </c>
    </row>
    <row r="33784" spans="1:8">
      <c r="A33784" s="32">
        <v>44626</v>
      </c>
      <c r="B33784" s="1" t="s">
        <v>46</v>
      </c>
      <c r="C33784">
        <v>21016</v>
      </c>
      <c r="D33784">
        <v>202771</v>
      </c>
      <c r="E33784" s="31">
        <v>17578</v>
      </c>
      <c r="F33784">
        <v>82</v>
      </c>
      <c r="G33784" s="31">
        <v>3356</v>
      </c>
      <c r="H33784" s="31">
        <v>6</v>
      </c>
    </row>
    <row r="33785" spans="1:8">
      <c r="A33785" s="32">
        <v>44626</v>
      </c>
      <c r="B33785" s="1" t="s">
        <v>47</v>
      </c>
      <c r="C33785">
        <v>18590</v>
      </c>
      <c r="D33785">
        <v>263930</v>
      </c>
      <c r="E33785" s="31">
        <v>16165</v>
      </c>
      <c r="F33785">
        <v>120</v>
      </c>
      <c r="G33785" s="31">
        <v>2305</v>
      </c>
      <c r="H33785" s="31">
        <v>4</v>
      </c>
    </row>
    <row r="33786" spans="1:8">
      <c r="A33786" s="32">
        <v>44626</v>
      </c>
      <c r="B33786" s="1" t="s">
        <v>48</v>
      </c>
      <c r="C33786">
        <v>13159</v>
      </c>
      <c r="D33786">
        <v>183331</v>
      </c>
      <c r="E33786" s="31">
        <v>11278</v>
      </c>
      <c r="F33786">
        <v>82</v>
      </c>
      <c r="G33786" s="31">
        <v>1799</v>
      </c>
      <c r="H33786" s="31">
        <v>8</v>
      </c>
    </row>
    <row r="33787" spans="1:8">
      <c r="A33787" s="32">
        <v>44626</v>
      </c>
      <c r="B33787" s="1" t="s">
        <v>49</v>
      </c>
      <c r="C33787">
        <v>249883</v>
      </c>
      <c r="D33787">
        <v>2053239</v>
      </c>
      <c r="E33787" s="31">
        <v>209671</v>
      </c>
      <c r="F33787">
        <v>1003</v>
      </c>
      <c r="G33787" s="31">
        <v>33719</v>
      </c>
      <c r="H33787" s="31">
        <v>17</v>
      </c>
    </row>
    <row r="33788" spans="1:8">
      <c r="A33788" s="32">
        <v>44626</v>
      </c>
      <c r="B33788" s="1" t="s">
        <v>50</v>
      </c>
      <c r="C33788">
        <v>25179</v>
      </c>
      <c r="D33788">
        <v>193940</v>
      </c>
      <c r="E33788" s="31">
        <v>19381</v>
      </c>
      <c r="F33788">
        <v>67</v>
      </c>
      <c r="G33788" s="31">
        <v>2973</v>
      </c>
      <c r="H33788" s="31">
        <v>4</v>
      </c>
    </row>
    <row r="33789" spans="1:8">
      <c r="A33789" s="32">
        <v>44626</v>
      </c>
      <c r="B33789" s="1" t="s">
        <v>51</v>
      </c>
      <c r="C33789">
        <v>27022</v>
      </c>
      <c r="D33789">
        <v>283820</v>
      </c>
      <c r="E33789" s="31">
        <v>24199</v>
      </c>
      <c r="F33789">
        <v>110</v>
      </c>
      <c r="G33789" s="31">
        <v>3830</v>
      </c>
      <c r="H33789" s="31">
        <v>2</v>
      </c>
    </row>
    <row r="33790" spans="1:8">
      <c r="A33790" s="32">
        <v>44626</v>
      </c>
      <c r="B33790" s="1" t="s">
        <v>52</v>
      </c>
      <c r="C33790">
        <v>52299</v>
      </c>
      <c r="D33790">
        <v>203682</v>
      </c>
      <c r="E33790" s="31">
        <v>46497</v>
      </c>
      <c r="F33790">
        <v>247</v>
      </c>
      <c r="G33790" s="31">
        <v>5555</v>
      </c>
      <c r="H33790" s="31">
        <v>5</v>
      </c>
    </row>
    <row r="33791" spans="1:8">
      <c r="A33791" s="32">
        <v>44626</v>
      </c>
      <c r="B33791" s="1" t="s">
        <v>53</v>
      </c>
      <c r="C33791">
        <v>25712</v>
      </c>
      <c r="D33791">
        <v>435319</v>
      </c>
      <c r="E33791" s="31">
        <v>22979</v>
      </c>
      <c r="F33791">
        <v>106</v>
      </c>
      <c r="G33791" s="31">
        <v>2627</v>
      </c>
      <c r="H33791" s="31">
        <v>0</v>
      </c>
    </row>
    <row r="33792" spans="1:8">
      <c r="A33792" s="32">
        <v>44626</v>
      </c>
      <c r="B33792" s="1" t="s">
        <v>54</v>
      </c>
      <c r="C33792">
        <v>19939</v>
      </c>
      <c r="D33792">
        <v>135574</v>
      </c>
      <c r="E33792" s="31">
        <v>17847</v>
      </c>
      <c r="F33792">
        <v>99</v>
      </c>
      <c r="G33792" s="31">
        <v>2058</v>
      </c>
      <c r="H33792" s="31">
        <v>0</v>
      </c>
    </row>
    <row r="33793" spans="1:8">
      <c r="A33793" s="32">
        <v>44626</v>
      </c>
      <c r="B33793" s="1" t="s">
        <v>55</v>
      </c>
      <c r="C33793">
        <v>33600</v>
      </c>
      <c r="D33793">
        <v>272926</v>
      </c>
      <c r="E33793" s="31">
        <v>29657</v>
      </c>
      <c r="F33793">
        <v>132</v>
      </c>
      <c r="G33793" s="31">
        <v>3502</v>
      </c>
      <c r="H33793" s="31">
        <v>1</v>
      </c>
    </row>
    <row r="33794" spans="1:8">
      <c r="A33794" s="32">
        <v>44626</v>
      </c>
      <c r="B33794" s="1" t="s">
        <v>56</v>
      </c>
      <c r="C33794">
        <v>104776</v>
      </c>
      <c r="D33794">
        <v>605333</v>
      </c>
      <c r="E33794" s="31">
        <v>97661</v>
      </c>
      <c r="F33794">
        <v>429</v>
      </c>
      <c r="G33794" s="31">
        <v>6691</v>
      </c>
      <c r="H33794" s="31">
        <v>15</v>
      </c>
    </row>
    <row r="33795" spans="1:8">
      <c r="A33795" s="32">
        <v>44627</v>
      </c>
      <c r="B33795" s="1" t="s">
        <v>7</v>
      </c>
      <c r="C33795">
        <v>184928</v>
      </c>
      <c r="D33795">
        <v>1700486</v>
      </c>
      <c r="E33795" s="31">
        <v>162507</v>
      </c>
      <c r="F33795">
        <v>1820</v>
      </c>
      <c r="G33795" s="31">
        <v>21197</v>
      </c>
      <c r="H33795" s="31">
        <v>8</v>
      </c>
    </row>
    <row r="33796" spans="1:8">
      <c r="A33796" s="32">
        <v>44627</v>
      </c>
      <c r="B33796" s="1" t="s">
        <v>11</v>
      </c>
      <c r="C33796">
        <v>24223</v>
      </c>
      <c r="D33796">
        <v>170141</v>
      </c>
      <c r="E33796" s="31">
        <v>20726</v>
      </c>
      <c r="F33796">
        <v>71</v>
      </c>
      <c r="G33796" s="31">
        <v>3426</v>
      </c>
      <c r="H33796" s="31">
        <v>0</v>
      </c>
    </row>
    <row r="33797" spans="1:8">
      <c r="A33797" s="32">
        <v>44627</v>
      </c>
      <c r="B33797" s="1" t="s">
        <v>12</v>
      </c>
      <c r="C33797">
        <v>12623</v>
      </c>
      <c r="D33797">
        <v>189343</v>
      </c>
      <c r="E33797" s="31">
        <v>10083</v>
      </c>
      <c r="F33797">
        <v>63</v>
      </c>
      <c r="G33797" s="31">
        <v>2477</v>
      </c>
      <c r="H33797" s="31">
        <v>0</v>
      </c>
    </row>
    <row r="33798" spans="1:8">
      <c r="A33798" s="32">
        <v>44627</v>
      </c>
      <c r="B33798" s="1" t="s">
        <v>13</v>
      </c>
      <c r="C33798">
        <v>44821</v>
      </c>
      <c r="D33798">
        <v>403972</v>
      </c>
      <c r="E33798" s="31">
        <v>37805</v>
      </c>
      <c r="F33798">
        <v>152</v>
      </c>
      <c r="G33798" s="31">
        <v>6459</v>
      </c>
      <c r="H33798" s="31">
        <v>11</v>
      </c>
    </row>
    <row r="33799" spans="1:8">
      <c r="A33799" s="32">
        <v>44627</v>
      </c>
      <c r="B33799" s="1" t="s">
        <v>14</v>
      </c>
      <c r="C33799">
        <v>11039</v>
      </c>
      <c r="D33799">
        <v>45489</v>
      </c>
      <c r="E33799" s="31">
        <v>9241</v>
      </c>
      <c r="F33799">
        <v>37</v>
      </c>
      <c r="G33799" s="31">
        <v>1761</v>
      </c>
      <c r="H33799" s="31">
        <v>1</v>
      </c>
    </row>
    <row r="33800" spans="1:8">
      <c r="A33800" s="32">
        <v>44627</v>
      </c>
      <c r="B33800" s="1" t="s">
        <v>15</v>
      </c>
      <c r="C33800">
        <v>12954</v>
      </c>
      <c r="D33800">
        <v>158126</v>
      </c>
      <c r="E33800" s="31">
        <v>10926</v>
      </c>
      <c r="F33800">
        <v>70</v>
      </c>
      <c r="G33800" s="31">
        <v>1958</v>
      </c>
      <c r="H33800" s="31">
        <v>2</v>
      </c>
    </row>
    <row r="33801" spans="1:8">
      <c r="A33801" s="32">
        <v>44627</v>
      </c>
      <c r="B33801" s="1" t="s">
        <v>16</v>
      </c>
      <c r="C33801">
        <v>26491</v>
      </c>
      <c r="D33801">
        <v>624990</v>
      </c>
      <c r="E33801" s="31">
        <v>23397</v>
      </c>
      <c r="F33801">
        <v>188</v>
      </c>
      <c r="G33801" s="31">
        <v>2906</v>
      </c>
      <c r="H33801" s="31">
        <v>6</v>
      </c>
    </row>
    <row r="33802" spans="1:8">
      <c r="A33802" s="32">
        <v>44627</v>
      </c>
      <c r="B33802" s="1" t="s">
        <v>17</v>
      </c>
      <c r="C33802">
        <v>82944</v>
      </c>
      <c r="D33802">
        <v>44315</v>
      </c>
      <c r="E33802" s="31">
        <v>73508</v>
      </c>
      <c r="F33802">
        <v>315</v>
      </c>
      <c r="G33802" s="31">
        <v>9121</v>
      </c>
      <c r="H33802" s="31">
        <v>13</v>
      </c>
    </row>
    <row r="33803" spans="1:8">
      <c r="A33803" s="32">
        <v>44627</v>
      </c>
      <c r="B33803" s="1" t="s">
        <v>18</v>
      </c>
      <c r="C33803">
        <v>49492</v>
      </c>
      <c r="D33803">
        <v>632272</v>
      </c>
      <c r="E33803" s="31">
        <v>42875</v>
      </c>
      <c r="F33803">
        <v>209</v>
      </c>
      <c r="G33803" s="31">
        <v>6408</v>
      </c>
      <c r="H33803" s="31">
        <v>7</v>
      </c>
    </row>
    <row r="33804" spans="1:8">
      <c r="A33804" s="32">
        <v>44627</v>
      </c>
      <c r="B33804" s="1" t="s">
        <v>19</v>
      </c>
      <c r="C33804">
        <v>55938</v>
      </c>
      <c r="D33804">
        <v>495966</v>
      </c>
      <c r="E33804" s="31">
        <v>50412</v>
      </c>
      <c r="F33804">
        <v>259</v>
      </c>
      <c r="G33804" s="31">
        <v>5267</v>
      </c>
      <c r="H33804" s="31">
        <v>8</v>
      </c>
    </row>
    <row r="33805" spans="1:8">
      <c r="A33805" s="32">
        <v>44627</v>
      </c>
      <c r="B33805" s="1" t="s">
        <v>20</v>
      </c>
      <c r="C33805">
        <v>344063</v>
      </c>
      <c r="D33805">
        <v>2251308</v>
      </c>
      <c r="E33805" s="31">
        <v>310811</v>
      </c>
      <c r="F33805">
        <v>1221</v>
      </c>
      <c r="G33805" s="31">
        <v>32031</v>
      </c>
      <c r="H33805" s="31">
        <v>46</v>
      </c>
    </row>
    <row r="33806" spans="1:8">
      <c r="A33806" s="32">
        <v>44627</v>
      </c>
      <c r="B33806" s="1" t="s">
        <v>21</v>
      </c>
      <c r="C33806">
        <v>292684</v>
      </c>
      <c r="D33806">
        <v>1662994</v>
      </c>
      <c r="E33806" s="31">
        <v>262182</v>
      </c>
      <c r="F33806">
        <v>1431</v>
      </c>
      <c r="G33806" s="31">
        <v>26679</v>
      </c>
      <c r="H33806" s="31">
        <v>20</v>
      </c>
    </row>
    <row r="33807" spans="1:8">
      <c r="A33807" s="32">
        <v>44627</v>
      </c>
      <c r="B33807" s="1" t="s">
        <v>22</v>
      </c>
      <c r="C33807">
        <v>1066771</v>
      </c>
      <c r="D33807">
        <v>5585896</v>
      </c>
      <c r="E33807" s="31">
        <v>922935</v>
      </c>
      <c r="F33807">
        <v>3817</v>
      </c>
      <c r="G33807" s="31">
        <v>140019</v>
      </c>
      <c r="H33807" s="31">
        <v>69</v>
      </c>
    </row>
    <row r="33808" spans="1:8">
      <c r="A33808" s="32">
        <v>44627</v>
      </c>
      <c r="B33808" s="1" t="s">
        <v>23</v>
      </c>
      <c r="C33808">
        <v>494727</v>
      </c>
      <c r="D33808">
        <v>2180686</v>
      </c>
      <c r="E33808" s="31">
        <v>446046</v>
      </c>
      <c r="F33808">
        <v>1787</v>
      </c>
      <c r="G33808" s="31">
        <v>46894</v>
      </c>
      <c r="H33808" s="31">
        <v>95</v>
      </c>
    </row>
    <row r="33809" spans="1:8">
      <c r="A33809" s="32">
        <v>44627</v>
      </c>
      <c r="B33809" s="1" t="s">
        <v>24</v>
      </c>
      <c r="C33809">
        <v>31829</v>
      </c>
      <c r="D33809">
        <v>474931</v>
      </c>
      <c r="E33809" s="31">
        <v>28761</v>
      </c>
      <c r="F33809">
        <v>73</v>
      </c>
      <c r="G33809" s="31">
        <v>2995</v>
      </c>
      <c r="H33809" s="31">
        <v>2</v>
      </c>
    </row>
    <row r="33810" spans="1:8">
      <c r="A33810" s="32">
        <v>44627</v>
      </c>
      <c r="B33810" s="1" t="s">
        <v>25</v>
      </c>
      <c r="C33810">
        <v>20877</v>
      </c>
      <c r="D33810">
        <v>191421</v>
      </c>
      <c r="E33810" s="31">
        <v>15195</v>
      </c>
      <c r="F33810">
        <v>68</v>
      </c>
      <c r="G33810" s="31">
        <v>5614</v>
      </c>
      <c r="H33810" s="31">
        <v>5</v>
      </c>
    </row>
    <row r="33811" spans="1:8">
      <c r="A33811" s="32">
        <v>44627</v>
      </c>
      <c r="B33811" s="1" t="s">
        <v>26</v>
      </c>
      <c r="C33811">
        <v>27637</v>
      </c>
      <c r="D33811">
        <v>303967</v>
      </c>
      <c r="E33811" s="31">
        <v>23571</v>
      </c>
      <c r="F33811">
        <v>176</v>
      </c>
      <c r="G33811" s="31">
        <v>3873</v>
      </c>
      <c r="H33811" s="31">
        <v>4</v>
      </c>
    </row>
    <row r="33812" spans="1:8">
      <c r="A33812" s="32">
        <v>44627</v>
      </c>
      <c r="B33812" s="1" t="s">
        <v>27</v>
      </c>
      <c r="C33812">
        <v>15221</v>
      </c>
      <c r="D33812">
        <v>226774</v>
      </c>
      <c r="E33812" s="31">
        <v>13059</v>
      </c>
      <c r="F33812">
        <v>40</v>
      </c>
      <c r="G33812" s="31">
        <v>2122</v>
      </c>
      <c r="H33812" s="31">
        <v>4</v>
      </c>
    </row>
    <row r="33813" spans="1:8">
      <c r="A33813" s="32">
        <v>44627</v>
      </c>
      <c r="B33813" s="1" t="s">
        <v>28</v>
      </c>
      <c r="C33813">
        <v>18211</v>
      </c>
      <c r="D33813">
        <v>207892</v>
      </c>
      <c r="E33813" s="31">
        <v>16450</v>
      </c>
      <c r="F33813">
        <v>54</v>
      </c>
      <c r="G33813" s="31">
        <v>1721</v>
      </c>
      <c r="H33813" s="31">
        <v>2</v>
      </c>
    </row>
    <row r="33814" spans="1:8">
      <c r="A33814" s="32">
        <v>44627</v>
      </c>
      <c r="B33814" s="1" t="s">
        <v>29</v>
      </c>
      <c r="C33814">
        <v>33411</v>
      </c>
      <c r="D33814">
        <v>519199</v>
      </c>
      <c r="E33814" s="31">
        <v>29013</v>
      </c>
      <c r="F33814">
        <v>156</v>
      </c>
      <c r="G33814" s="31">
        <v>3925</v>
      </c>
      <c r="H33814" s="31">
        <v>3</v>
      </c>
    </row>
    <row r="33815" spans="1:8">
      <c r="A33815" s="32">
        <v>44627</v>
      </c>
      <c r="B33815" s="1" t="s">
        <v>30</v>
      </c>
      <c r="C33815">
        <v>57129</v>
      </c>
      <c r="D33815">
        <v>667145</v>
      </c>
      <c r="E33815" s="31">
        <v>51354</v>
      </c>
      <c r="F33815">
        <v>289</v>
      </c>
      <c r="G33815" s="31">
        <v>5116</v>
      </c>
      <c r="H33815" s="31">
        <v>5</v>
      </c>
    </row>
    <row r="33816" spans="1:8">
      <c r="A33816" s="32">
        <v>44627</v>
      </c>
      <c r="B33816" s="1" t="s">
        <v>31</v>
      </c>
      <c r="C33816">
        <v>97297</v>
      </c>
      <c r="D33816">
        <v>976906</v>
      </c>
      <c r="E33816" s="31">
        <v>84970</v>
      </c>
      <c r="F33816">
        <v>348</v>
      </c>
      <c r="G33816" s="31">
        <v>11532</v>
      </c>
      <c r="H33816" s="31">
        <v>4</v>
      </c>
    </row>
    <row r="33817" spans="1:8">
      <c r="A33817" s="32">
        <v>44627</v>
      </c>
      <c r="B33817" s="1" t="s">
        <v>32</v>
      </c>
      <c r="C33817">
        <v>345358</v>
      </c>
      <c r="D33817">
        <v>2132154</v>
      </c>
      <c r="E33817" s="31">
        <v>308731</v>
      </c>
      <c r="F33817">
        <v>1741</v>
      </c>
      <c r="G33817" s="31">
        <v>34886</v>
      </c>
      <c r="H33817" s="31">
        <v>42</v>
      </c>
    </row>
    <row r="33818" spans="1:8">
      <c r="A33818" s="32">
        <v>44627</v>
      </c>
      <c r="B33818" s="1" t="s">
        <v>33</v>
      </c>
      <c r="C33818">
        <v>44806</v>
      </c>
      <c r="D33818">
        <v>381621</v>
      </c>
      <c r="E33818" s="31">
        <v>41092</v>
      </c>
      <c r="F33818">
        <v>253</v>
      </c>
      <c r="G33818" s="31">
        <v>4721</v>
      </c>
      <c r="H33818" s="31">
        <v>9</v>
      </c>
    </row>
    <row r="33819" spans="1:8">
      <c r="A33819" s="32">
        <v>44627</v>
      </c>
      <c r="B33819" s="1" t="s">
        <v>34</v>
      </c>
      <c r="C33819">
        <v>54577</v>
      </c>
      <c r="D33819">
        <v>445243</v>
      </c>
      <c r="E33819" s="31">
        <v>46723</v>
      </c>
      <c r="F33819">
        <v>154</v>
      </c>
      <c r="G33819" s="31">
        <v>7700</v>
      </c>
      <c r="H33819" s="31">
        <v>4</v>
      </c>
    </row>
    <row r="33820" spans="1:8">
      <c r="A33820" s="32">
        <v>44627</v>
      </c>
      <c r="B33820" s="1" t="s">
        <v>35</v>
      </c>
      <c r="C33820">
        <v>133350</v>
      </c>
      <c r="D33820">
        <v>670566</v>
      </c>
      <c r="E33820" s="31">
        <v>119616</v>
      </c>
      <c r="F33820">
        <v>491</v>
      </c>
      <c r="G33820" s="31">
        <v>12490</v>
      </c>
      <c r="H33820" s="31">
        <v>61</v>
      </c>
    </row>
    <row r="33821" spans="1:8">
      <c r="A33821" s="32">
        <v>44627</v>
      </c>
      <c r="B33821" s="1" t="s">
        <v>36</v>
      </c>
      <c r="C33821">
        <v>694388</v>
      </c>
      <c r="D33821">
        <v>5767293</v>
      </c>
      <c r="E33821" s="31">
        <v>610455</v>
      </c>
      <c r="F33821">
        <v>4114</v>
      </c>
      <c r="G33821" s="31">
        <v>79759</v>
      </c>
      <c r="H33821" s="31">
        <v>757</v>
      </c>
    </row>
    <row r="33822" spans="1:8">
      <c r="A33822" s="32">
        <v>44627</v>
      </c>
      <c r="B33822" s="1" t="s">
        <v>37</v>
      </c>
      <c r="C33822">
        <v>281598</v>
      </c>
      <c r="D33822">
        <v>1265341</v>
      </c>
      <c r="E33822" s="31">
        <v>250278</v>
      </c>
      <c r="F33822">
        <v>1899</v>
      </c>
      <c r="G33822" s="31">
        <v>29427</v>
      </c>
      <c r="H33822" s="31">
        <v>37</v>
      </c>
    </row>
    <row r="33823" spans="1:8">
      <c r="A33823" s="32">
        <v>44627</v>
      </c>
      <c r="B33823" s="1" t="s">
        <v>38</v>
      </c>
      <c r="C33823">
        <v>62295</v>
      </c>
      <c r="D33823">
        <v>412526</v>
      </c>
      <c r="E33823" s="31">
        <v>48557</v>
      </c>
      <c r="F33823">
        <v>297</v>
      </c>
      <c r="G33823" s="31">
        <v>13441</v>
      </c>
      <c r="H33823" s="31">
        <v>21</v>
      </c>
    </row>
    <row r="33824" spans="1:8">
      <c r="A33824" s="32">
        <v>44627</v>
      </c>
      <c r="B33824" s="1" t="s">
        <v>39</v>
      </c>
      <c r="C33824">
        <v>24230</v>
      </c>
      <c r="D33824">
        <v>122843</v>
      </c>
      <c r="E33824" s="31">
        <v>22815</v>
      </c>
      <c r="F33824">
        <v>106</v>
      </c>
      <c r="G33824" s="31">
        <v>1155</v>
      </c>
      <c r="H33824" s="31">
        <v>5</v>
      </c>
    </row>
    <row r="33825" spans="1:8">
      <c r="A33825" s="32">
        <v>44627</v>
      </c>
      <c r="B33825" s="1" t="s">
        <v>40</v>
      </c>
      <c r="C33825">
        <v>7371</v>
      </c>
      <c r="D33825">
        <v>267693</v>
      </c>
      <c r="E33825" s="31">
        <v>6112</v>
      </c>
      <c r="F33825">
        <v>10</v>
      </c>
      <c r="G33825" s="31">
        <v>1160</v>
      </c>
      <c r="H33825" s="31">
        <v>0</v>
      </c>
    </row>
    <row r="33826" spans="1:8">
      <c r="A33826" s="32">
        <v>44627</v>
      </c>
      <c r="B33826" s="1" t="s">
        <v>41</v>
      </c>
      <c r="C33826">
        <v>7073</v>
      </c>
      <c r="D33826">
        <v>115413</v>
      </c>
      <c r="E33826" s="31">
        <v>6131</v>
      </c>
      <c r="F33826">
        <v>8</v>
      </c>
      <c r="G33826" s="31">
        <v>934</v>
      </c>
      <c r="H33826" s="31">
        <v>0</v>
      </c>
    </row>
    <row r="33827" spans="1:8">
      <c r="A33827" s="32">
        <v>44627</v>
      </c>
      <c r="B33827" s="1" t="s">
        <v>42</v>
      </c>
      <c r="C33827">
        <v>52541</v>
      </c>
      <c r="D33827">
        <v>437779</v>
      </c>
      <c r="E33827" s="31">
        <v>44862</v>
      </c>
      <c r="F33827">
        <v>209</v>
      </c>
      <c r="G33827" s="31">
        <v>4589</v>
      </c>
      <c r="H33827" s="31">
        <v>11</v>
      </c>
    </row>
    <row r="33828" spans="1:8">
      <c r="A33828" s="32">
        <v>44627</v>
      </c>
      <c r="B33828" s="1" t="s">
        <v>43</v>
      </c>
      <c r="C33828">
        <v>78425</v>
      </c>
      <c r="D33828">
        <v>1418617</v>
      </c>
      <c r="E33828" s="31">
        <v>69031</v>
      </c>
      <c r="F33828">
        <v>411</v>
      </c>
      <c r="G33828" s="31">
        <v>8983</v>
      </c>
      <c r="H33828" s="31">
        <v>10</v>
      </c>
    </row>
    <row r="33829" spans="1:8">
      <c r="A33829" s="32">
        <v>44627</v>
      </c>
      <c r="B33829" s="1" t="s">
        <v>44</v>
      </c>
      <c r="C33829">
        <v>22972</v>
      </c>
      <c r="D33829">
        <v>407169</v>
      </c>
      <c r="E33829" s="31">
        <v>20347</v>
      </c>
      <c r="F33829">
        <v>140</v>
      </c>
      <c r="G33829" s="31">
        <v>2485</v>
      </c>
      <c r="H33829" s="31">
        <v>2</v>
      </c>
    </row>
    <row r="33830" spans="1:8">
      <c r="A33830" s="32">
        <v>44627</v>
      </c>
      <c r="B33830" s="1" t="s">
        <v>45</v>
      </c>
      <c r="C33830">
        <v>12666</v>
      </c>
      <c r="D33830">
        <v>161941</v>
      </c>
      <c r="E33830" s="31">
        <v>10576</v>
      </c>
      <c r="F33830">
        <v>76</v>
      </c>
      <c r="G33830" s="31">
        <v>2020</v>
      </c>
      <c r="H33830" s="31">
        <v>5</v>
      </c>
    </row>
    <row r="33831" spans="1:8">
      <c r="A33831" s="32">
        <v>44627</v>
      </c>
      <c r="B33831" s="1" t="s">
        <v>46</v>
      </c>
      <c r="C33831">
        <v>21195</v>
      </c>
      <c r="D33831">
        <v>203665</v>
      </c>
      <c r="E33831" s="31">
        <v>17935</v>
      </c>
      <c r="F33831">
        <v>85</v>
      </c>
      <c r="G33831" s="31">
        <v>3175</v>
      </c>
      <c r="H33831" s="31">
        <v>6</v>
      </c>
    </row>
    <row r="33832" spans="1:8">
      <c r="A33832" s="32">
        <v>44627</v>
      </c>
      <c r="B33832" s="1" t="s">
        <v>47</v>
      </c>
      <c r="C33832">
        <v>18736</v>
      </c>
      <c r="D33832">
        <v>264465</v>
      </c>
      <c r="E33832" s="31">
        <v>16379</v>
      </c>
      <c r="F33832">
        <v>120</v>
      </c>
      <c r="G33832" s="31">
        <v>2237</v>
      </c>
      <c r="H33832" s="31">
        <v>4</v>
      </c>
    </row>
    <row r="33833" spans="1:8">
      <c r="A33833" s="32">
        <v>44627</v>
      </c>
      <c r="B33833" s="1" t="s">
        <v>48</v>
      </c>
      <c r="C33833">
        <v>13275</v>
      </c>
      <c r="D33833">
        <v>189750</v>
      </c>
      <c r="E33833" s="31">
        <v>11457</v>
      </c>
      <c r="F33833">
        <v>85</v>
      </c>
      <c r="G33833" s="31">
        <v>1733</v>
      </c>
      <c r="H33833" s="31">
        <v>7</v>
      </c>
    </row>
    <row r="33834" spans="1:8">
      <c r="A33834" s="32">
        <v>44627</v>
      </c>
      <c r="B33834" s="1" t="s">
        <v>49</v>
      </c>
      <c r="C33834">
        <v>251642</v>
      </c>
      <c r="D33834">
        <v>2057893</v>
      </c>
      <c r="E33834" s="31">
        <v>214685</v>
      </c>
      <c r="F33834">
        <v>1006</v>
      </c>
      <c r="G33834" s="31">
        <v>31022</v>
      </c>
      <c r="H33834" s="31">
        <v>19</v>
      </c>
    </row>
    <row r="33835" spans="1:8">
      <c r="A33835" s="32">
        <v>44627</v>
      </c>
      <c r="B33835" s="1" t="s">
        <v>50</v>
      </c>
      <c r="C33835">
        <v>25467</v>
      </c>
      <c r="D33835">
        <v>194402</v>
      </c>
      <c r="E33835" s="31">
        <v>19669</v>
      </c>
      <c r="F33835">
        <v>67</v>
      </c>
      <c r="G33835" s="31">
        <v>2966</v>
      </c>
      <c r="H33835" s="31">
        <v>3</v>
      </c>
    </row>
    <row r="33836" spans="1:8">
      <c r="A33836" s="32">
        <v>44627</v>
      </c>
      <c r="B33836" s="1" t="s">
        <v>51</v>
      </c>
      <c r="C33836">
        <v>27182</v>
      </c>
      <c r="D33836">
        <v>284333</v>
      </c>
      <c r="E33836" s="31">
        <v>24496</v>
      </c>
      <c r="F33836">
        <v>110</v>
      </c>
      <c r="G33836" s="31">
        <v>3701</v>
      </c>
      <c r="H33836" s="31">
        <v>4</v>
      </c>
    </row>
    <row r="33837" spans="1:8">
      <c r="A33837" s="32">
        <v>44627</v>
      </c>
      <c r="B33837" s="1" t="s">
        <v>52</v>
      </c>
      <c r="C33837">
        <v>52718</v>
      </c>
      <c r="D33837">
        <v>204628</v>
      </c>
      <c r="E33837" s="31">
        <v>47170</v>
      </c>
      <c r="F33837">
        <v>248</v>
      </c>
      <c r="G33837" s="31">
        <v>5300</v>
      </c>
      <c r="H33837" s="31">
        <v>6</v>
      </c>
    </row>
    <row r="33838" spans="1:8">
      <c r="A33838" s="32">
        <v>44627</v>
      </c>
      <c r="B33838" s="1" t="s">
        <v>53</v>
      </c>
      <c r="C33838">
        <v>25942</v>
      </c>
      <c r="D33838">
        <v>436056</v>
      </c>
      <c r="E33838" s="31">
        <v>23324</v>
      </c>
      <c r="F33838">
        <v>106</v>
      </c>
      <c r="G33838" s="31">
        <v>2512</v>
      </c>
      <c r="H33838" s="31">
        <v>0</v>
      </c>
    </row>
    <row r="33839" spans="1:8">
      <c r="A33839" s="32">
        <v>44627</v>
      </c>
      <c r="B33839" s="1" t="s">
        <v>54</v>
      </c>
      <c r="C33839">
        <v>20058</v>
      </c>
      <c r="D33839">
        <v>136606</v>
      </c>
      <c r="E33839" s="31">
        <v>18228</v>
      </c>
      <c r="F33839">
        <v>99</v>
      </c>
      <c r="G33839" s="31">
        <v>1796</v>
      </c>
      <c r="H33839" s="31">
        <v>0</v>
      </c>
    </row>
    <row r="33840" spans="1:8">
      <c r="A33840" s="32">
        <v>44627</v>
      </c>
      <c r="B33840" s="1" t="s">
        <v>55</v>
      </c>
      <c r="C33840">
        <v>33815</v>
      </c>
      <c r="D33840">
        <v>274047</v>
      </c>
      <c r="E33840" s="31">
        <v>30129</v>
      </c>
      <c r="F33840">
        <v>133</v>
      </c>
      <c r="G33840" s="31">
        <v>3338</v>
      </c>
      <c r="H33840" s="31">
        <v>1</v>
      </c>
    </row>
    <row r="33841" spans="1:8">
      <c r="A33841" s="32">
        <v>44627</v>
      </c>
      <c r="B33841" s="1" t="s">
        <v>56</v>
      </c>
      <c r="C33841">
        <v>105054</v>
      </c>
      <c r="D33841">
        <v>606972</v>
      </c>
      <c r="E33841" s="31">
        <v>98321</v>
      </c>
      <c r="F33841">
        <v>429</v>
      </c>
      <c r="G33841" s="31">
        <v>6299</v>
      </c>
      <c r="H33841" s="31">
        <v>19</v>
      </c>
    </row>
    <row r="33842" spans="1:8">
      <c r="A33842" s="32">
        <v>44628</v>
      </c>
      <c r="B33842" s="1" t="s">
        <v>7</v>
      </c>
      <c r="C33842">
        <v>186256</v>
      </c>
      <c r="D33842">
        <v>1706430</v>
      </c>
      <c r="E33842" s="31">
        <v>164693</v>
      </c>
      <c r="F33842">
        <v>1829</v>
      </c>
      <c r="G33842" s="31">
        <v>20601</v>
      </c>
      <c r="H33842" s="31">
        <v>8</v>
      </c>
    </row>
    <row r="33843" spans="1:8">
      <c r="A33843" s="32">
        <v>44628</v>
      </c>
      <c r="B33843" s="1" t="s">
        <v>11</v>
      </c>
      <c r="C33843">
        <v>24646</v>
      </c>
      <c r="D33843">
        <v>170894</v>
      </c>
      <c r="E33843" s="31">
        <v>21212</v>
      </c>
      <c r="F33843">
        <v>71</v>
      </c>
      <c r="G33843" s="31">
        <v>3363</v>
      </c>
      <c r="H33843" s="31">
        <v>0</v>
      </c>
    </row>
    <row r="33844" spans="1:8">
      <c r="A33844" s="32">
        <v>44628</v>
      </c>
      <c r="B33844" s="1" t="s">
        <v>12</v>
      </c>
      <c r="C33844">
        <v>12623</v>
      </c>
      <c r="D33844">
        <v>189343</v>
      </c>
      <c r="E33844" s="31">
        <v>10083</v>
      </c>
      <c r="F33844">
        <v>63</v>
      </c>
      <c r="G33844" s="31">
        <v>2477</v>
      </c>
      <c r="H33844" s="31">
        <v>0</v>
      </c>
    </row>
    <row r="33845" spans="1:8">
      <c r="A33845" s="32">
        <v>44628</v>
      </c>
      <c r="B33845" s="1" t="s">
        <v>13</v>
      </c>
      <c r="C33845">
        <v>45457</v>
      </c>
      <c r="D33845">
        <v>409437</v>
      </c>
      <c r="E33845" s="31">
        <v>38389</v>
      </c>
      <c r="F33845">
        <v>154</v>
      </c>
      <c r="G33845" s="31">
        <v>6284</v>
      </c>
      <c r="H33845" s="31">
        <v>10</v>
      </c>
    </row>
    <row r="33846" spans="1:8">
      <c r="A33846" s="32">
        <v>44628</v>
      </c>
      <c r="B33846" s="1" t="s">
        <v>14</v>
      </c>
      <c r="C33846">
        <v>11289</v>
      </c>
      <c r="D33846">
        <v>45673</v>
      </c>
      <c r="E33846" s="31">
        <v>9497</v>
      </c>
      <c r="F33846">
        <v>40</v>
      </c>
      <c r="G33846" s="31">
        <v>1752</v>
      </c>
      <c r="H33846" s="31">
        <v>1</v>
      </c>
    </row>
    <row r="33847" spans="1:8">
      <c r="A33847" s="32">
        <v>44628</v>
      </c>
      <c r="B33847" s="1" t="s">
        <v>15</v>
      </c>
      <c r="C33847">
        <v>13207</v>
      </c>
      <c r="D33847">
        <v>158490</v>
      </c>
      <c r="E33847" s="31">
        <v>11158</v>
      </c>
      <c r="F33847">
        <v>73</v>
      </c>
      <c r="G33847" s="31">
        <v>1976</v>
      </c>
      <c r="H33847" s="31">
        <v>2</v>
      </c>
    </row>
    <row r="33848" spans="1:8">
      <c r="A33848" s="32">
        <v>44628</v>
      </c>
      <c r="B33848" s="1" t="s">
        <v>16</v>
      </c>
      <c r="C33848">
        <v>26899</v>
      </c>
      <c r="D33848">
        <v>626712</v>
      </c>
      <c r="E33848" s="31">
        <v>23728</v>
      </c>
      <c r="F33848">
        <v>189</v>
      </c>
      <c r="G33848" s="31">
        <v>2982</v>
      </c>
      <c r="H33848" s="31">
        <v>5</v>
      </c>
    </row>
    <row r="33849" spans="1:8">
      <c r="A33849" s="32">
        <v>44628</v>
      </c>
      <c r="B33849" s="1" t="s">
        <v>17</v>
      </c>
      <c r="C33849">
        <v>83990</v>
      </c>
      <c r="D33849">
        <v>44315</v>
      </c>
      <c r="E33849" s="31">
        <v>74806</v>
      </c>
      <c r="F33849">
        <v>322</v>
      </c>
      <c r="G33849" s="31">
        <v>8862</v>
      </c>
      <c r="H33849" s="31">
        <v>9</v>
      </c>
    </row>
    <row r="33850" spans="1:8">
      <c r="A33850" s="32">
        <v>44628</v>
      </c>
      <c r="B33850" s="1" t="s">
        <v>18</v>
      </c>
      <c r="C33850">
        <v>50122</v>
      </c>
      <c r="D33850">
        <v>632959</v>
      </c>
      <c r="E33850" s="31">
        <v>43661</v>
      </c>
      <c r="F33850">
        <v>212</v>
      </c>
      <c r="G33850" s="31">
        <v>6249</v>
      </c>
      <c r="H33850" s="31">
        <v>7</v>
      </c>
    </row>
    <row r="33851" spans="1:8">
      <c r="A33851" s="32">
        <v>44628</v>
      </c>
      <c r="B33851" s="1" t="s">
        <v>19</v>
      </c>
      <c r="C33851">
        <v>56584</v>
      </c>
      <c r="D33851">
        <v>499607</v>
      </c>
      <c r="E33851" s="31">
        <v>51050</v>
      </c>
      <c r="F33851">
        <v>264</v>
      </c>
      <c r="G33851" s="31">
        <v>5270</v>
      </c>
      <c r="H33851" s="31">
        <v>7</v>
      </c>
    </row>
    <row r="33852" spans="1:8">
      <c r="A33852" s="32">
        <v>44628</v>
      </c>
      <c r="B33852" s="1" t="s">
        <v>20</v>
      </c>
      <c r="C33852">
        <v>346514</v>
      </c>
      <c r="D33852">
        <v>2264539</v>
      </c>
      <c r="E33852" s="31">
        <v>315474</v>
      </c>
      <c r="F33852">
        <v>1227</v>
      </c>
      <c r="G33852" s="31">
        <v>29813</v>
      </c>
      <c r="H33852" s="31">
        <v>44</v>
      </c>
    </row>
    <row r="33853" spans="1:8">
      <c r="A33853" s="32">
        <v>44628</v>
      </c>
      <c r="B33853" s="1" t="s">
        <v>21</v>
      </c>
      <c r="C33853">
        <v>295619</v>
      </c>
      <c r="D33853">
        <v>1678766</v>
      </c>
      <c r="E33853" s="31">
        <v>265705</v>
      </c>
      <c r="F33853">
        <v>1442</v>
      </c>
      <c r="G33853" s="31">
        <v>25538</v>
      </c>
      <c r="H33853" s="31">
        <v>21</v>
      </c>
    </row>
    <row r="33854" spans="1:8">
      <c r="A33854" s="32">
        <v>44628</v>
      </c>
      <c r="B33854" s="1" t="s">
        <v>22</v>
      </c>
      <c r="C33854">
        <v>1075696</v>
      </c>
      <c r="D33854">
        <v>5606996</v>
      </c>
      <c r="E33854" s="31">
        <v>934589</v>
      </c>
      <c r="F33854">
        <v>3839</v>
      </c>
      <c r="G33854" s="31">
        <v>137268</v>
      </c>
      <c r="H33854" s="31">
        <v>67</v>
      </c>
    </row>
    <row r="33855" spans="1:8">
      <c r="A33855" s="32">
        <v>44628</v>
      </c>
      <c r="B33855" s="1" t="s">
        <v>23</v>
      </c>
      <c r="C33855">
        <v>499385</v>
      </c>
      <c r="D33855">
        <v>2180686</v>
      </c>
      <c r="E33855" s="31">
        <v>451744</v>
      </c>
      <c r="F33855">
        <v>1798</v>
      </c>
      <c r="G33855" s="31">
        <v>45843</v>
      </c>
      <c r="H33855" s="31">
        <v>81</v>
      </c>
    </row>
    <row r="33856" spans="1:8">
      <c r="A33856" s="32">
        <v>44628</v>
      </c>
      <c r="B33856" s="1" t="s">
        <v>24</v>
      </c>
      <c r="C33856">
        <v>32160</v>
      </c>
      <c r="D33856">
        <v>477417</v>
      </c>
      <c r="E33856" s="31">
        <v>29273</v>
      </c>
      <c r="F33856">
        <v>80</v>
      </c>
      <c r="G33856" s="31">
        <v>2807</v>
      </c>
      <c r="H33856" s="31">
        <v>2</v>
      </c>
    </row>
    <row r="33857" spans="1:8">
      <c r="A33857" s="32">
        <v>44628</v>
      </c>
      <c r="B33857" s="1" t="s">
        <v>25</v>
      </c>
      <c r="C33857">
        <v>21299</v>
      </c>
      <c r="D33857">
        <v>193666</v>
      </c>
      <c r="E33857" s="31">
        <v>15444</v>
      </c>
      <c r="F33857">
        <v>68</v>
      </c>
      <c r="G33857" s="31">
        <v>5787</v>
      </c>
      <c r="H33857" s="31">
        <v>5</v>
      </c>
    </row>
    <row r="33858" spans="1:8">
      <c r="A33858" s="32">
        <v>44628</v>
      </c>
      <c r="B33858" s="1" t="s">
        <v>26</v>
      </c>
      <c r="C33858">
        <v>27802</v>
      </c>
      <c r="D33858">
        <v>304649</v>
      </c>
      <c r="E33858" s="31">
        <v>24137</v>
      </c>
      <c r="F33858">
        <v>176</v>
      </c>
      <c r="G33858" s="31">
        <v>3472</v>
      </c>
      <c r="H33858" s="31">
        <v>4</v>
      </c>
    </row>
    <row r="33859" spans="1:8">
      <c r="A33859" s="32">
        <v>44628</v>
      </c>
      <c r="B33859" s="1" t="s">
        <v>27</v>
      </c>
      <c r="C33859">
        <v>15654</v>
      </c>
      <c r="D33859">
        <v>233358</v>
      </c>
      <c r="E33859" s="31">
        <v>13368</v>
      </c>
      <c r="F33859">
        <v>40</v>
      </c>
      <c r="G33859" s="31">
        <v>2246</v>
      </c>
      <c r="H33859" s="31">
        <v>3</v>
      </c>
    </row>
    <row r="33860" spans="1:8">
      <c r="A33860" s="32">
        <v>44628</v>
      </c>
      <c r="B33860" s="1" t="s">
        <v>28</v>
      </c>
      <c r="C33860">
        <v>18337</v>
      </c>
      <c r="D33860">
        <v>207892</v>
      </c>
      <c r="E33860" s="31">
        <v>16655</v>
      </c>
      <c r="F33860">
        <v>54</v>
      </c>
      <c r="G33860" s="31">
        <v>1641</v>
      </c>
      <c r="H33860" s="31">
        <v>1</v>
      </c>
    </row>
    <row r="33861" spans="1:8">
      <c r="A33861" s="32">
        <v>44628</v>
      </c>
      <c r="B33861" s="1" t="s">
        <v>29</v>
      </c>
      <c r="C33861">
        <v>33725</v>
      </c>
      <c r="D33861">
        <v>524535</v>
      </c>
      <c r="E33861" s="31">
        <v>29296</v>
      </c>
      <c r="F33861">
        <v>156</v>
      </c>
      <c r="G33861" s="31">
        <v>4109</v>
      </c>
      <c r="H33861" s="31">
        <v>3</v>
      </c>
    </row>
    <row r="33862" spans="1:8">
      <c r="A33862" s="32">
        <v>44628</v>
      </c>
      <c r="B33862" s="1" t="s">
        <v>30</v>
      </c>
      <c r="C33862">
        <v>57903</v>
      </c>
      <c r="D33862">
        <v>672838</v>
      </c>
      <c r="E33862" s="31">
        <v>52014</v>
      </c>
      <c r="F33862">
        <v>290</v>
      </c>
      <c r="G33862" s="31">
        <v>4825</v>
      </c>
      <c r="H33862" s="31">
        <v>4</v>
      </c>
    </row>
    <row r="33863" spans="1:8">
      <c r="A33863" s="32">
        <v>44628</v>
      </c>
      <c r="B33863" s="1" t="s">
        <v>31</v>
      </c>
      <c r="C33863">
        <v>98374</v>
      </c>
      <c r="D33863">
        <v>984918</v>
      </c>
      <c r="E33863" s="31">
        <v>86371</v>
      </c>
      <c r="F33863">
        <v>352</v>
      </c>
      <c r="G33863" s="31">
        <v>10784</v>
      </c>
      <c r="H33863" s="31">
        <v>4</v>
      </c>
    </row>
    <row r="33864" spans="1:8">
      <c r="A33864" s="32">
        <v>44628</v>
      </c>
      <c r="B33864" s="1" t="s">
        <v>32</v>
      </c>
      <c r="C33864">
        <v>347556</v>
      </c>
      <c r="D33864">
        <v>2141234</v>
      </c>
      <c r="E33864" s="31">
        <v>312595</v>
      </c>
      <c r="F33864">
        <v>1751</v>
      </c>
      <c r="G33864" s="31">
        <v>33210</v>
      </c>
      <c r="H33864" s="31">
        <v>42</v>
      </c>
    </row>
    <row r="33865" spans="1:8">
      <c r="A33865" s="32">
        <v>44628</v>
      </c>
      <c r="B33865" s="1" t="s">
        <v>33</v>
      </c>
      <c r="C33865">
        <v>45265</v>
      </c>
      <c r="D33865">
        <v>381621</v>
      </c>
      <c r="E33865" s="31">
        <v>41841</v>
      </c>
      <c r="F33865">
        <v>255</v>
      </c>
      <c r="G33865" s="31">
        <v>4455</v>
      </c>
      <c r="H33865" s="31">
        <v>8</v>
      </c>
    </row>
    <row r="33866" spans="1:8">
      <c r="A33866" s="32">
        <v>44628</v>
      </c>
      <c r="B33866" s="1" t="s">
        <v>34</v>
      </c>
      <c r="C33866">
        <v>55320</v>
      </c>
      <c r="D33866">
        <v>452699</v>
      </c>
      <c r="E33866" s="31">
        <v>47667</v>
      </c>
      <c r="F33866">
        <v>158</v>
      </c>
      <c r="G33866" s="31">
        <v>7495</v>
      </c>
      <c r="H33866" s="31">
        <v>4</v>
      </c>
    </row>
    <row r="33867" spans="1:8">
      <c r="A33867" s="32">
        <v>44628</v>
      </c>
      <c r="B33867" s="1" t="s">
        <v>35</v>
      </c>
      <c r="C33867">
        <v>134182</v>
      </c>
      <c r="D33867">
        <v>672867</v>
      </c>
      <c r="E33867" s="31">
        <v>120832</v>
      </c>
      <c r="F33867">
        <v>500</v>
      </c>
      <c r="G33867" s="31">
        <v>12027</v>
      </c>
      <c r="H33867" s="31">
        <v>62</v>
      </c>
    </row>
    <row r="33868" spans="1:8">
      <c r="A33868" s="32">
        <v>44628</v>
      </c>
      <c r="B33868" s="1" t="s">
        <v>36</v>
      </c>
      <c r="C33868">
        <v>700896</v>
      </c>
      <c r="D33868">
        <v>5774967</v>
      </c>
      <c r="E33868" s="31">
        <v>619466</v>
      </c>
      <c r="F33868">
        <v>4166</v>
      </c>
      <c r="G33868" s="31">
        <v>77205</v>
      </c>
      <c r="H33868" s="31">
        <v>764</v>
      </c>
    </row>
    <row r="33869" spans="1:8">
      <c r="A33869" s="32">
        <v>44628</v>
      </c>
      <c r="B33869" s="1" t="s">
        <v>37</v>
      </c>
      <c r="C33869">
        <v>282956</v>
      </c>
      <c r="D33869">
        <v>1267498</v>
      </c>
      <c r="E33869" s="31">
        <v>253425</v>
      </c>
      <c r="F33869">
        <v>1918</v>
      </c>
      <c r="G33869" s="31">
        <v>27632</v>
      </c>
      <c r="H33869" s="31">
        <v>33</v>
      </c>
    </row>
    <row r="33870" spans="1:8">
      <c r="A33870" s="32">
        <v>44628</v>
      </c>
      <c r="B33870" s="1" t="s">
        <v>38</v>
      </c>
      <c r="C33870">
        <v>62693</v>
      </c>
      <c r="D33870">
        <v>415009</v>
      </c>
      <c r="E33870" s="31">
        <v>49556</v>
      </c>
      <c r="F33870">
        <v>299</v>
      </c>
      <c r="G33870" s="31">
        <v>12838</v>
      </c>
      <c r="H33870" s="31">
        <v>21</v>
      </c>
    </row>
    <row r="33871" spans="1:8">
      <c r="A33871" s="32">
        <v>44628</v>
      </c>
      <c r="B33871" s="1" t="s">
        <v>39</v>
      </c>
      <c r="C33871">
        <v>24433</v>
      </c>
      <c r="D33871">
        <v>123554</v>
      </c>
      <c r="E33871" s="31">
        <v>23048</v>
      </c>
      <c r="F33871">
        <v>106</v>
      </c>
      <c r="G33871" s="31">
        <v>1123</v>
      </c>
      <c r="H33871" s="31">
        <v>5</v>
      </c>
    </row>
    <row r="33872" spans="1:8">
      <c r="A33872" s="32">
        <v>44628</v>
      </c>
      <c r="B33872" s="1" t="s">
        <v>40</v>
      </c>
      <c r="C33872">
        <v>7427</v>
      </c>
      <c r="D33872">
        <v>270735</v>
      </c>
      <c r="E33872" s="31">
        <v>6322</v>
      </c>
      <c r="F33872">
        <v>10</v>
      </c>
      <c r="G33872" s="31">
        <v>1005</v>
      </c>
      <c r="H33872" s="31">
        <v>0</v>
      </c>
    </row>
    <row r="33873" spans="1:8">
      <c r="A33873" s="32">
        <v>44628</v>
      </c>
      <c r="B33873" s="1" t="s">
        <v>41</v>
      </c>
      <c r="C33873">
        <v>7197</v>
      </c>
      <c r="D33873">
        <v>115413</v>
      </c>
      <c r="E33873" s="31">
        <v>6214</v>
      </c>
      <c r="F33873">
        <v>8</v>
      </c>
      <c r="G33873" s="31">
        <v>975</v>
      </c>
      <c r="H33873" s="31">
        <v>0</v>
      </c>
    </row>
    <row r="33874" spans="1:8">
      <c r="A33874" s="32">
        <v>44628</v>
      </c>
      <c r="B33874" s="1" t="s">
        <v>42</v>
      </c>
      <c r="C33874">
        <v>52959</v>
      </c>
      <c r="D33874">
        <v>437779</v>
      </c>
      <c r="E33874" s="31">
        <v>44862</v>
      </c>
      <c r="F33874">
        <v>211</v>
      </c>
      <c r="G33874" s="31">
        <v>4589</v>
      </c>
      <c r="H33874" s="31">
        <v>11</v>
      </c>
    </row>
    <row r="33875" spans="1:8">
      <c r="A33875" s="32">
        <v>44628</v>
      </c>
      <c r="B33875" s="1" t="s">
        <v>43</v>
      </c>
      <c r="C33875">
        <v>78896</v>
      </c>
      <c r="D33875">
        <v>1427360</v>
      </c>
      <c r="E33875" s="31">
        <v>70704</v>
      </c>
      <c r="F33875">
        <v>414</v>
      </c>
      <c r="G33875" s="31">
        <v>7778</v>
      </c>
      <c r="H33875" s="31">
        <v>9</v>
      </c>
    </row>
    <row r="33876" spans="1:8">
      <c r="A33876" s="32">
        <v>44628</v>
      </c>
      <c r="B33876" s="1" t="s">
        <v>44</v>
      </c>
      <c r="C33876">
        <v>23370</v>
      </c>
      <c r="D33876">
        <v>407169</v>
      </c>
      <c r="E33876" s="31">
        <v>20522</v>
      </c>
      <c r="F33876">
        <v>144</v>
      </c>
      <c r="G33876" s="31">
        <v>2704</v>
      </c>
      <c r="H33876" s="31">
        <v>3</v>
      </c>
    </row>
    <row r="33877" spans="1:8">
      <c r="A33877" s="32">
        <v>44628</v>
      </c>
      <c r="B33877" s="1" t="s">
        <v>45</v>
      </c>
      <c r="C33877">
        <v>12853</v>
      </c>
      <c r="D33877">
        <v>163173</v>
      </c>
      <c r="E33877" s="31">
        <v>10853</v>
      </c>
      <c r="F33877">
        <v>76</v>
      </c>
      <c r="G33877" s="31">
        <v>1928</v>
      </c>
      <c r="H33877" s="31">
        <v>5</v>
      </c>
    </row>
    <row r="33878" spans="1:8">
      <c r="A33878" s="32">
        <v>44628</v>
      </c>
      <c r="B33878" s="1" t="s">
        <v>46</v>
      </c>
      <c r="C33878">
        <v>21629</v>
      </c>
      <c r="D33878">
        <v>204160</v>
      </c>
      <c r="E33878" s="31">
        <v>18411</v>
      </c>
      <c r="F33878">
        <v>85</v>
      </c>
      <c r="G33878" s="31">
        <v>3133</v>
      </c>
      <c r="H33878" s="31">
        <v>7</v>
      </c>
    </row>
    <row r="33879" spans="1:8">
      <c r="A33879" s="32">
        <v>44628</v>
      </c>
      <c r="B33879" s="1" t="s">
        <v>47</v>
      </c>
      <c r="C33879">
        <v>19088</v>
      </c>
      <c r="D33879">
        <v>265172</v>
      </c>
      <c r="E33879" s="31">
        <v>16612</v>
      </c>
      <c r="F33879">
        <v>121</v>
      </c>
      <c r="G33879" s="31">
        <v>2355</v>
      </c>
      <c r="H33879" s="31">
        <v>4</v>
      </c>
    </row>
    <row r="33880" spans="1:8">
      <c r="A33880" s="32">
        <v>44628</v>
      </c>
      <c r="B33880" s="1" t="s">
        <v>48</v>
      </c>
      <c r="C33880">
        <v>13493</v>
      </c>
      <c r="D33880">
        <v>190105</v>
      </c>
      <c r="E33880" s="31">
        <v>11629</v>
      </c>
      <c r="F33880">
        <v>88</v>
      </c>
      <c r="G33880" s="31">
        <v>1776</v>
      </c>
      <c r="H33880" s="31">
        <v>4</v>
      </c>
    </row>
    <row r="33881" spans="1:8">
      <c r="A33881" s="32">
        <v>44628</v>
      </c>
      <c r="B33881" s="1" t="s">
        <v>49</v>
      </c>
      <c r="C33881">
        <v>253947</v>
      </c>
      <c r="D33881">
        <v>2066914</v>
      </c>
      <c r="E33881" s="31">
        <v>216578</v>
      </c>
      <c r="F33881">
        <v>1020</v>
      </c>
      <c r="G33881" s="31">
        <v>30844</v>
      </c>
      <c r="H33881" s="31">
        <v>19</v>
      </c>
    </row>
    <row r="33882" spans="1:8">
      <c r="A33882" s="32">
        <v>44628</v>
      </c>
      <c r="B33882" s="1" t="s">
        <v>50</v>
      </c>
      <c r="C33882">
        <v>25874</v>
      </c>
      <c r="D33882">
        <v>196018</v>
      </c>
      <c r="E33882" s="31">
        <v>19989</v>
      </c>
      <c r="F33882">
        <v>67</v>
      </c>
      <c r="G33882" s="31">
        <v>2838</v>
      </c>
      <c r="H33882" s="31">
        <v>2</v>
      </c>
    </row>
    <row r="33883" spans="1:8">
      <c r="A33883" s="32">
        <v>44628</v>
      </c>
      <c r="B33883" s="1" t="s">
        <v>51</v>
      </c>
      <c r="C33883">
        <v>27546</v>
      </c>
      <c r="D33883">
        <v>285881</v>
      </c>
      <c r="E33883" s="31">
        <v>24829</v>
      </c>
      <c r="F33883">
        <v>111</v>
      </c>
      <c r="G33883" s="31">
        <v>3763</v>
      </c>
      <c r="H33883" s="31">
        <v>4</v>
      </c>
    </row>
    <row r="33884" spans="1:8">
      <c r="A33884" s="32">
        <v>44628</v>
      </c>
      <c r="B33884" s="1" t="s">
        <v>52</v>
      </c>
      <c r="C33884">
        <v>53580</v>
      </c>
      <c r="D33884">
        <v>205970</v>
      </c>
      <c r="E33884" s="31">
        <v>48046</v>
      </c>
      <c r="F33884">
        <v>251</v>
      </c>
      <c r="G33884" s="31">
        <v>5283</v>
      </c>
      <c r="H33884" s="31">
        <v>8</v>
      </c>
    </row>
    <row r="33885" spans="1:8">
      <c r="A33885" s="32">
        <v>44628</v>
      </c>
      <c r="B33885" s="1" t="s">
        <v>53</v>
      </c>
      <c r="C33885">
        <v>26243</v>
      </c>
      <c r="D33885">
        <v>438943</v>
      </c>
      <c r="E33885" s="31">
        <v>23630</v>
      </c>
      <c r="F33885">
        <v>109</v>
      </c>
      <c r="G33885" s="31">
        <v>2504</v>
      </c>
      <c r="H33885" s="31">
        <v>0</v>
      </c>
    </row>
    <row r="33886" spans="1:8">
      <c r="A33886" s="32">
        <v>44628</v>
      </c>
      <c r="B33886" s="1" t="s">
        <v>54</v>
      </c>
      <c r="C33886">
        <v>20267</v>
      </c>
      <c r="D33886">
        <v>137045</v>
      </c>
      <c r="E33886" s="31">
        <v>18321</v>
      </c>
      <c r="F33886">
        <v>100</v>
      </c>
      <c r="G33886" s="31">
        <v>1912</v>
      </c>
      <c r="H33886" s="31">
        <v>0</v>
      </c>
    </row>
    <row r="33887" spans="1:8">
      <c r="A33887" s="32">
        <v>44628</v>
      </c>
      <c r="B33887" s="1" t="s">
        <v>55</v>
      </c>
      <c r="C33887">
        <v>34301</v>
      </c>
      <c r="D33887">
        <v>275379</v>
      </c>
      <c r="E33887" s="31">
        <v>30597</v>
      </c>
      <c r="F33887">
        <v>136</v>
      </c>
      <c r="G33887" s="31">
        <v>3082</v>
      </c>
      <c r="H33887" s="31">
        <v>1</v>
      </c>
    </row>
    <row r="33888" spans="1:8">
      <c r="A33888" s="32">
        <v>44628</v>
      </c>
      <c r="B33888" s="1" t="s">
        <v>56</v>
      </c>
      <c r="C33888">
        <v>105878</v>
      </c>
      <c r="D33888">
        <v>608986</v>
      </c>
      <c r="E33888" s="31">
        <v>99094</v>
      </c>
      <c r="F33888">
        <v>430</v>
      </c>
      <c r="G33888" s="31">
        <v>6352</v>
      </c>
      <c r="H33888" s="31">
        <v>17</v>
      </c>
    </row>
    <row r="33889" spans="1:8">
      <c r="A33889" s="32">
        <v>44629</v>
      </c>
      <c r="B33889" s="1" t="s">
        <v>7</v>
      </c>
      <c r="C33889">
        <v>188241</v>
      </c>
      <c r="D33889">
        <v>1715116</v>
      </c>
      <c r="E33889" s="31">
        <v>166582</v>
      </c>
      <c r="F33889">
        <v>1837</v>
      </c>
      <c r="G33889" s="31">
        <v>19734</v>
      </c>
      <c r="H33889" s="31">
        <v>10</v>
      </c>
    </row>
    <row r="33890" spans="1:8">
      <c r="A33890" s="32">
        <v>44629</v>
      </c>
      <c r="B33890" s="1" t="s">
        <v>11</v>
      </c>
      <c r="C33890">
        <v>25182</v>
      </c>
      <c r="D33890">
        <v>173240</v>
      </c>
      <c r="E33890" s="31">
        <v>21449</v>
      </c>
      <c r="F33890">
        <v>72</v>
      </c>
      <c r="G33890" s="31">
        <v>3661</v>
      </c>
      <c r="H33890" s="31">
        <v>0</v>
      </c>
    </row>
    <row r="33891" spans="1:8">
      <c r="A33891" s="32">
        <v>44629</v>
      </c>
      <c r="B33891" s="1" t="s">
        <v>12</v>
      </c>
      <c r="C33891">
        <v>13149</v>
      </c>
      <c r="D33891">
        <v>192965</v>
      </c>
      <c r="E33891" s="31">
        <v>10410</v>
      </c>
      <c r="F33891">
        <v>64</v>
      </c>
      <c r="G33891" s="31">
        <v>2675</v>
      </c>
      <c r="H33891" s="31">
        <v>1</v>
      </c>
    </row>
    <row r="33892" spans="1:8">
      <c r="A33892" s="32">
        <v>44629</v>
      </c>
      <c r="B33892" s="1" t="s">
        <v>13</v>
      </c>
      <c r="C33892">
        <v>46200</v>
      </c>
      <c r="D33892">
        <v>412671</v>
      </c>
      <c r="E33892" s="31">
        <v>39216</v>
      </c>
      <c r="F33892">
        <v>154</v>
      </c>
      <c r="G33892" s="31">
        <v>6094</v>
      </c>
      <c r="H33892" s="31">
        <v>9</v>
      </c>
    </row>
    <row r="33893" spans="1:8">
      <c r="A33893" s="32">
        <v>44629</v>
      </c>
      <c r="B33893" s="1" t="s">
        <v>14</v>
      </c>
      <c r="C33893">
        <v>11519</v>
      </c>
      <c r="D33893">
        <v>45880</v>
      </c>
      <c r="E33893" s="31">
        <v>9663</v>
      </c>
      <c r="F33893">
        <v>40</v>
      </c>
      <c r="G33893" s="31">
        <v>1816</v>
      </c>
      <c r="H33893" s="31">
        <v>1</v>
      </c>
    </row>
    <row r="33894" spans="1:8">
      <c r="A33894" s="32">
        <v>44629</v>
      </c>
      <c r="B33894" s="1" t="s">
        <v>15</v>
      </c>
      <c r="C33894">
        <v>13487</v>
      </c>
      <c r="D33894">
        <v>159344</v>
      </c>
      <c r="E33894" s="31">
        <v>11338</v>
      </c>
      <c r="F33894">
        <v>74</v>
      </c>
      <c r="G33894" s="31">
        <v>2075</v>
      </c>
      <c r="H33894" s="31">
        <v>2</v>
      </c>
    </row>
    <row r="33895" spans="1:8">
      <c r="A33895" s="32">
        <v>44629</v>
      </c>
      <c r="B33895" s="1" t="s">
        <v>16</v>
      </c>
      <c r="C33895">
        <v>27461</v>
      </c>
      <c r="D33895">
        <v>630006</v>
      </c>
      <c r="E33895" s="31">
        <v>24050</v>
      </c>
      <c r="F33895">
        <v>189</v>
      </c>
      <c r="G33895" s="31">
        <v>3222</v>
      </c>
      <c r="H33895" s="31">
        <v>5</v>
      </c>
    </row>
    <row r="33896" spans="1:8">
      <c r="A33896" s="32">
        <v>44629</v>
      </c>
      <c r="B33896" s="1" t="s">
        <v>17</v>
      </c>
      <c r="C33896">
        <v>85211</v>
      </c>
      <c r="D33896">
        <v>44315</v>
      </c>
      <c r="E33896" s="31">
        <v>76060</v>
      </c>
      <c r="F33896">
        <v>329</v>
      </c>
      <c r="G33896" s="31">
        <v>8822</v>
      </c>
      <c r="H33896" s="31">
        <v>10</v>
      </c>
    </row>
    <row r="33897" spans="1:8">
      <c r="A33897" s="32">
        <v>44629</v>
      </c>
      <c r="B33897" s="1" t="s">
        <v>18</v>
      </c>
      <c r="C33897">
        <v>50739</v>
      </c>
      <c r="D33897">
        <v>635390</v>
      </c>
      <c r="E33897" s="31">
        <v>44177</v>
      </c>
      <c r="F33897">
        <v>214</v>
      </c>
      <c r="G33897" s="31">
        <v>6348</v>
      </c>
      <c r="H33897" s="31">
        <v>7</v>
      </c>
    </row>
    <row r="33898" spans="1:8">
      <c r="A33898" s="32">
        <v>44629</v>
      </c>
      <c r="B33898" s="1" t="s">
        <v>19</v>
      </c>
      <c r="C33898">
        <v>57235</v>
      </c>
      <c r="D33898">
        <v>501682</v>
      </c>
      <c r="E33898" s="31">
        <v>51637</v>
      </c>
      <c r="F33898">
        <v>264</v>
      </c>
      <c r="G33898" s="31">
        <v>5334</v>
      </c>
      <c r="H33898" s="31">
        <v>5</v>
      </c>
    </row>
    <row r="33899" spans="1:8">
      <c r="A33899" s="32">
        <v>44629</v>
      </c>
      <c r="B33899" s="1" t="s">
        <v>20</v>
      </c>
      <c r="C33899">
        <v>350096</v>
      </c>
      <c r="D33899">
        <v>2274738</v>
      </c>
      <c r="E33899" s="31">
        <v>318554</v>
      </c>
      <c r="F33899">
        <v>1227</v>
      </c>
      <c r="G33899" s="31">
        <v>30315</v>
      </c>
      <c r="H33899" s="31">
        <v>47</v>
      </c>
    </row>
    <row r="33900" spans="1:8">
      <c r="A33900" s="32">
        <v>44629</v>
      </c>
      <c r="B33900" s="1" t="s">
        <v>21</v>
      </c>
      <c r="C33900">
        <v>298996</v>
      </c>
      <c r="D33900">
        <v>1684379</v>
      </c>
      <c r="E33900" s="31">
        <v>269158</v>
      </c>
      <c r="F33900">
        <v>1455</v>
      </c>
      <c r="G33900" s="31">
        <v>25006</v>
      </c>
      <c r="H33900" s="31">
        <v>20</v>
      </c>
    </row>
    <row r="33901" spans="1:8">
      <c r="A33901" s="32">
        <v>44629</v>
      </c>
      <c r="B33901" s="1" t="s">
        <v>22</v>
      </c>
      <c r="C33901">
        <v>1086519</v>
      </c>
      <c r="D33901">
        <v>5629794</v>
      </c>
      <c r="E33901" s="31">
        <v>945981</v>
      </c>
      <c r="F33901">
        <v>3867</v>
      </c>
      <c r="G33901" s="31">
        <v>136671</v>
      </c>
      <c r="H33901" s="31">
        <v>64</v>
      </c>
    </row>
    <row r="33902" spans="1:8">
      <c r="A33902" s="32">
        <v>44629</v>
      </c>
      <c r="B33902" s="1" t="s">
        <v>23</v>
      </c>
      <c r="C33902">
        <v>505130</v>
      </c>
      <c r="D33902">
        <v>2180686</v>
      </c>
      <c r="E33902" s="31">
        <v>457925</v>
      </c>
      <c r="F33902">
        <v>1818</v>
      </c>
      <c r="G33902" s="31">
        <v>45387</v>
      </c>
      <c r="H33902" s="31">
        <v>88</v>
      </c>
    </row>
    <row r="33903" spans="1:8">
      <c r="A33903" s="32">
        <v>44629</v>
      </c>
      <c r="B33903" s="1" t="s">
        <v>24</v>
      </c>
      <c r="C33903">
        <v>32572</v>
      </c>
      <c r="D33903">
        <v>479349</v>
      </c>
      <c r="E33903" s="31">
        <v>29605</v>
      </c>
      <c r="F33903">
        <v>80</v>
      </c>
      <c r="G33903" s="31">
        <v>2887</v>
      </c>
      <c r="H33903" s="31">
        <v>2</v>
      </c>
    </row>
    <row r="33904" spans="1:8">
      <c r="A33904" s="32">
        <v>44629</v>
      </c>
      <c r="B33904" s="1" t="s">
        <v>25</v>
      </c>
      <c r="C33904">
        <v>21767</v>
      </c>
      <c r="D33904">
        <v>195461</v>
      </c>
      <c r="E33904" s="31">
        <v>15860</v>
      </c>
      <c r="F33904">
        <v>68</v>
      </c>
      <c r="G33904" s="31">
        <v>5839</v>
      </c>
      <c r="H33904" s="31">
        <v>6</v>
      </c>
    </row>
    <row r="33905" spans="1:8">
      <c r="A33905" s="32">
        <v>44629</v>
      </c>
      <c r="B33905" s="1" t="s">
        <v>26</v>
      </c>
      <c r="C33905">
        <v>28240</v>
      </c>
      <c r="D33905">
        <v>307156</v>
      </c>
      <c r="E33905" s="31">
        <v>24508</v>
      </c>
      <c r="F33905">
        <v>176</v>
      </c>
      <c r="G33905" s="31">
        <v>3538</v>
      </c>
      <c r="H33905" s="31">
        <v>4</v>
      </c>
    </row>
    <row r="33906" spans="1:8">
      <c r="A33906" s="32">
        <v>44629</v>
      </c>
      <c r="B33906" s="1" t="s">
        <v>27</v>
      </c>
      <c r="C33906">
        <v>15981</v>
      </c>
      <c r="D33906">
        <v>234778</v>
      </c>
      <c r="E33906" s="31">
        <v>13619</v>
      </c>
      <c r="F33906">
        <v>40</v>
      </c>
      <c r="G33906" s="31">
        <v>2322</v>
      </c>
      <c r="H33906" s="31">
        <v>3</v>
      </c>
    </row>
    <row r="33907" spans="1:8">
      <c r="A33907" s="32">
        <v>44629</v>
      </c>
      <c r="B33907" s="1" t="s">
        <v>28</v>
      </c>
      <c r="C33907">
        <v>18563</v>
      </c>
      <c r="D33907">
        <v>207892</v>
      </c>
      <c r="E33907" s="31">
        <v>16863</v>
      </c>
      <c r="F33907">
        <v>56</v>
      </c>
      <c r="G33907" s="31">
        <v>1661</v>
      </c>
      <c r="H33907" s="31">
        <v>1</v>
      </c>
    </row>
    <row r="33908" spans="1:8">
      <c r="A33908" s="32">
        <v>44629</v>
      </c>
      <c r="B33908" s="1" t="s">
        <v>29</v>
      </c>
      <c r="C33908">
        <v>34172</v>
      </c>
      <c r="D33908">
        <v>526733</v>
      </c>
      <c r="E33908" s="31">
        <v>29687</v>
      </c>
      <c r="F33908">
        <v>156</v>
      </c>
      <c r="G33908" s="31">
        <v>4041</v>
      </c>
      <c r="H33908" s="31">
        <v>3</v>
      </c>
    </row>
    <row r="33909" spans="1:8">
      <c r="A33909" s="32">
        <v>44629</v>
      </c>
      <c r="B33909" s="1" t="s">
        <v>30</v>
      </c>
      <c r="C33909">
        <v>58469</v>
      </c>
      <c r="D33909">
        <v>676336</v>
      </c>
      <c r="E33909" s="31">
        <v>52721</v>
      </c>
      <c r="F33909">
        <v>292</v>
      </c>
      <c r="G33909" s="31">
        <v>4890</v>
      </c>
      <c r="H33909" s="31">
        <v>5</v>
      </c>
    </row>
    <row r="33910" spans="1:8">
      <c r="A33910" s="32">
        <v>44629</v>
      </c>
      <c r="B33910" s="1" t="s">
        <v>31</v>
      </c>
      <c r="C33910">
        <v>99743</v>
      </c>
      <c r="D33910">
        <v>989580</v>
      </c>
      <c r="E33910" s="31">
        <v>87301</v>
      </c>
      <c r="F33910">
        <v>357</v>
      </c>
      <c r="G33910" s="31">
        <v>11143</v>
      </c>
      <c r="H33910" s="31">
        <v>3</v>
      </c>
    </row>
    <row r="33911" spans="1:8">
      <c r="A33911" s="32">
        <v>44629</v>
      </c>
      <c r="B33911" s="1" t="s">
        <v>32</v>
      </c>
      <c r="C33911">
        <v>351897</v>
      </c>
      <c r="D33911">
        <v>2151800</v>
      </c>
      <c r="E33911" s="31">
        <v>316457</v>
      </c>
      <c r="F33911">
        <v>1764</v>
      </c>
      <c r="G33911" s="31">
        <v>33676</v>
      </c>
      <c r="H33911" s="31">
        <v>42</v>
      </c>
    </row>
    <row r="33912" spans="1:8">
      <c r="A33912" s="32">
        <v>44629</v>
      </c>
      <c r="B33912" s="1" t="s">
        <v>33</v>
      </c>
      <c r="C33912">
        <v>45896</v>
      </c>
      <c r="D33912">
        <v>381621</v>
      </c>
      <c r="E33912" s="31">
        <v>42380</v>
      </c>
      <c r="F33912">
        <v>255</v>
      </c>
      <c r="G33912" s="31">
        <v>4563</v>
      </c>
      <c r="H33912" s="31">
        <v>7</v>
      </c>
    </row>
    <row r="33913" spans="1:8">
      <c r="A33913" s="32">
        <v>44629</v>
      </c>
      <c r="B33913" s="1" t="s">
        <v>34</v>
      </c>
      <c r="C33913">
        <v>56108</v>
      </c>
      <c r="D33913">
        <v>458810</v>
      </c>
      <c r="E33913" s="31">
        <v>48498</v>
      </c>
      <c r="F33913">
        <v>159</v>
      </c>
      <c r="G33913" s="31">
        <v>7451</v>
      </c>
      <c r="H33913" s="31">
        <v>4</v>
      </c>
    </row>
    <row r="33914" spans="1:8">
      <c r="A33914" s="32">
        <v>44629</v>
      </c>
      <c r="B33914" s="1" t="s">
        <v>35</v>
      </c>
      <c r="C33914">
        <v>135668</v>
      </c>
      <c r="D33914">
        <v>676103</v>
      </c>
      <c r="E33914" s="31">
        <v>121689</v>
      </c>
      <c r="F33914">
        <v>509</v>
      </c>
      <c r="G33914" s="31">
        <v>11993</v>
      </c>
      <c r="H33914" s="31">
        <v>53</v>
      </c>
    </row>
    <row r="33915" spans="1:8">
      <c r="A33915" s="32">
        <v>44629</v>
      </c>
      <c r="B33915" s="1" t="s">
        <v>36</v>
      </c>
      <c r="C33915">
        <v>707967</v>
      </c>
      <c r="D33915">
        <v>5799080</v>
      </c>
      <c r="E33915" s="31">
        <v>629272</v>
      </c>
      <c r="F33915">
        <v>4210</v>
      </c>
      <c r="G33915" s="31">
        <v>74417</v>
      </c>
      <c r="H33915" s="31">
        <v>768</v>
      </c>
    </row>
    <row r="33916" spans="1:8">
      <c r="A33916" s="32">
        <v>44629</v>
      </c>
      <c r="B33916" s="1" t="s">
        <v>37</v>
      </c>
      <c r="C33916">
        <v>286080</v>
      </c>
      <c r="D33916">
        <v>1272127</v>
      </c>
      <c r="E33916" s="31">
        <v>257210</v>
      </c>
      <c r="F33916">
        <v>1936</v>
      </c>
      <c r="G33916" s="31">
        <v>26952</v>
      </c>
      <c r="H33916" s="31">
        <v>31</v>
      </c>
    </row>
    <row r="33917" spans="1:8">
      <c r="A33917" s="32">
        <v>44629</v>
      </c>
      <c r="B33917" s="1" t="s">
        <v>38</v>
      </c>
      <c r="C33917">
        <v>63720</v>
      </c>
      <c r="D33917">
        <v>417097</v>
      </c>
      <c r="E33917" s="31">
        <v>49886</v>
      </c>
      <c r="F33917">
        <v>303</v>
      </c>
      <c r="G33917" s="31">
        <v>13531</v>
      </c>
      <c r="H33917" s="31">
        <v>21</v>
      </c>
    </row>
    <row r="33918" spans="1:8">
      <c r="A33918" s="32">
        <v>44629</v>
      </c>
      <c r="B33918" s="1" t="s">
        <v>39</v>
      </c>
      <c r="C33918">
        <v>24637</v>
      </c>
      <c r="D33918">
        <v>124360</v>
      </c>
      <c r="E33918" s="31">
        <v>23274</v>
      </c>
      <c r="F33918">
        <v>106</v>
      </c>
      <c r="G33918" s="31">
        <v>1101</v>
      </c>
      <c r="H33918" s="31">
        <v>4</v>
      </c>
    </row>
    <row r="33919" spans="1:8">
      <c r="A33919" s="32">
        <v>44629</v>
      </c>
      <c r="B33919" s="1" t="s">
        <v>40</v>
      </c>
      <c r="C33919">
        <v>7502</v>
      </c>
      <c r="D33919">
        <v>272550</v>
      </c>
      <c r="E33919" s="31">
        <v>6410</v>
      </c>
      <c r="F33919">
        <v>10</v>
      </c>
      <c r="G33919" s="31">
        <v>991</v>
      </c>
      <c r="H33919" s="31">
        <v>0</v>
      </c>
    </row>
    <row r="33920" spans="1:8">
      <c r="A33920" s="32">
        <v>44629</v>
      </c>
      <c r="B33920" s="1" t="s">
        <v>41</v>
      </c>
      <c r="C33920">
        <v>7290</v>
      </c>
      <c r="D33920">
        <v>115413</v>
      </c>
      <c r="E33920" s="31">
        <v>6329</v>
      </c>
      <c r="F33920">
        <v>8</v>
      </c>
      <c r="G33920" s="31">
        <v>953</v>
      </c>
      <c r="H33920" s="31">
        <v>0</v>
      </c>
    </row>
    <row r="33921" spans="1:8">
      <c r="A33921" s="32">
        <v>44629</v>
      </c>
      <c r="B33921" s="1" t="s">
        <v>42</v>
      </c>
      <c r="C33921">
        <v>53641</v>
      </c>
      <c r="D33921">
        <v>437779</v>
      </c>
      <c r="E33921" s="31">
        <v>44862</v>
      </c>
      <c r="F33921">
        <v>211</v>
      </c>
      <c r="G33921" s="31">
        <v>4589</v>
      </c>
      <c r="H33921" s="31">
        <v>11</v>
      </c>
    </row>
    <row r="33922" spans="1:8">
      <c r="A33922" s="32">
        <v>44629</v>
      </c>
      <c r="B33922" s="1" t="s">
        <v>43</v>
      </c>
      <c r="C33922">
        <v>79421</v>
      </c>
      <c r="D33922">
        <v>1439106</v>
      </c>
      <c r="E33922" s="31">
        <v>71202</v>
      </c>
      <c r="F33922">
        <v>418</v>
      </c>
      <c r="G33922" s="31">
        <v>7801</v>
      </c>
      <c r="H33922" s="31">
        <v>8</v>
      </c>
    </row>
    <row r="33923" spans="1:8">
      <c r="A33923" s="32">
        <v>44629</v>
      </c>
      <c r="B33923" s="1" t="s">
        <v>44</v>
      </c>
      <c r="C33923">
        <v>23702</v>
      </c>
      <c r="D33923">
        <v>440054</v>
      </c>
      <c r="E33923" s="31">
        <v>20742</v>
      </c>
      <c r="F33923">
        <v>147</v>
      </c>
      <c r="G33923" s="31">
        <v>2813</v>
      </c>
      <c r="H33923" s="31">
        <v>3</v>
      </c>
    </row>
    <row r="33924" spans="1:8">
      <c r="A33924" s="32">
        <v>44629</v>
      </c>
      <c r="B33924" s="1" t="s">
        <v>45</v>
      </c>
      <c r="C33924">
        <v>13030</v>
      </c>
      <c r="D33924">
        <v>164067</v>
      </c>
      <c r="E33924" s="31">
        <v>11164</v>
      </c>
      <c r="F33924">
        <v>76</v>
      </c>
      <c r="G33924" s="31">
        <v>1793</v>
      </c>
      <c r="H33924" s="31">
        <v>5</v>
      </c>
    </row>
    <row r="33925" spans="1:8">
      <c r="A33925" s="32">
        <v>44629</v>
      </c>
      <c r="B33925" s="1" t="s">
        <v>46</v>
      </c>
      <c r="C33925">
        <v>22057</v>
      </c>
      <c r="D33925">
        <v>205755</v>
      </c>
      <c r="E33925" s="31">
        <v>18793</v>
      </c>
      <c r="F33925">
        <v>86</v>
      </c>
      <c r="G33925" s="31">
        <v>3178</v>
      </c>
      <c r="H33925" s="31">
        <v>8</v>
      </c>
    </row>
    <row r="33926" spans="1:8">
      <c r="A33926" s="32">
        <v>44629</v>
      </c>
      <c r="B33926" s="1" t="s">
        <v>47</v>
      </c>
      <c r="C33926">
        <v>19383</v>
      </c>
      <c r="D33926">
        <v>265765</v>
      </c>
      <c r="E33926" s="31">
        <v>16858</v>
      </c>
      <c r="F33926">
        <v>121</v>
      </c>
      <c r="G33926" s="31">
        <v>2404</v>
      </c>
      <c r="H33926" s="31">
        <v>4</v>
      </c>
    </row>
    <row r="33927" spans="1:8">
      <c r="A33927" s="32">
        <v>44629</v>
      </c>
      <c r="B33927" s="1" t="s">
        <v>48</v>
      </c>
      <c r="C33927">
        <v>13709</v>
      </c>
      <c r="D33927">
        <v>190555</v>
      </c>
      <c r="E33927" s="31">
        <v>11780</v>
      </c>
      <c r="F33927">
        <v>89</v>
      </c>
      <c r="G33927" s="31">
        <v>1840</v>
      </c>
      <c r="H33927" s="31">
        <v>4</v>
      </c>
    </row>
    <row r="33928" spans="1:8">
      <c r="A33928" s="32">
        <v>44629</v>
      </c>
      <c r="B33928" s="1" t="s">
        <v>49</v>
      </c>
      <c r="C33928">
        <v>256765</v>
      </c>
      <c r="D33928">
        <v>2076810</v>
      </c>
      <c r="E33928" s="31">
        <v>218927</v>
      </c>
      <c r="F33928">
        <v>1030</v>
      </c>
      <c r="G33928" s="31">
        <v>30742</v>
      </c>
      <c r="H33928" s="31">
        <v>18</v>
      </c>
    </row>
    <row r="33929" spans="1:8">
      <c r="A33929" s="32">
        <v>44629</v>
      </c>
      <c r="B33929" s="1" t="s">
        <v>50</v>
      </c>
      <c r="C33929">
        <v>26238</v>
      </c>
      <c r="D33929">
        <v>197232</v>
      </c>
      <c r="E33929" s="31">
        <v>20393</v>
      </c>
      <c r="F33929">
        <v>68</v>
      </c>
      <c r="G33929" s="31">
        <v>2859</v>
      </c>
      <c r="H33929" s="31">
        <v>2</v>
      </c>
    </row>
    <row r="33930" spans="1:8">
      <c r="A33930" s="32">
        <v>44629</v>
      </c>
      <c r="B33930" s="1" t="s">
        <v>51</v>
      </c>
      <c r="C33930">
        <v>27922</v>
      </c>
      <c r="D33930">
        <v>287047</v>
      </c>
      <c r="E33930" s="31">
        <v>25179</v>
      </c>
      <c r="F33930">
        <v>111</v>
      </c>
      <c r="G33930" s="31">
        <v>3817</v>
      </c>
      <c r="H33930" s="31">
        <v>3</v>
      </c>
    </row>
    <row r="33931" spans="1:8">
      <c r="A33931" s="32">
        <v>44629</v>
      </c>
      <c r="B33931" s="1" t="s">
        <v>52</v>
      </c>
      <c r="C33931">
        <v>54361</v>
      </c>
      <c r="D33931">
        <v>207630</v>
      </c>
      <c r="E33931" s="31">
        <v>48460</v>
      </c>
      <c r="F33931">
        <v>253</v>
      </c>
      <c r="G33931" s="31">
        <v>5648</v>
      </c>
      <c r="H33931" s="31">
        <v>9</v>
      </c>
    </row>
    <row r="33932" spans="1:8">
      <c r="A33932" s="32">
        <v>44629</v>
      </c>
      <c r="B33932" s="1" t="s">
        <v>53</v>
      </c>
      <c r="C33932">
        <v>26563</v>
      </c>
      <c r="D33932">
        <v>441808</v>
      </c>
      <c r="E33932" s="31">
        <v>23963</v>
      </c>
      <c r="F33932">
        <v>111</v>
      </c>
      <c r="G33932" s="31">
        <v>2489</v>
      </c>
      <c r="H33932" s="31">
        <v>1</v>
      </c>
    </row>
    <row r="33933" spans="1:8">
      <c r="A33933" s="32">
        <v>44629</v>
      </c>
      <c r="B33933" s="1" t="s">
        <v>54</v>
      </c>
      <c r="C33933">
        <v>20511</v>
      </c>
      <c r="D33933">
        <v>137751</v>
      </c>
      <c r="E33933" s="31">
        <v>18687</v>
      </c>
      <c r="F33933">
        <v>100</v>
      </c>
      <c r="G33933" s="31">
        <v>1790</v>
      </c>
      <c r="H33933" s="31">
        <v>0</v>
      </c>
    </row>
    <row r="33934" spans="1:8">
      <c r="A33934" s="32">
        <v>44629</v>
      </c>
      <c r="B33934" s="1" t="s">
        <v>55</v>
      </c>
      <c r="C33934">
        <v>34689</v>
      </c>
      <c r="D33934">
        <v>276864</v>
      </c>
      <c r="E33934" s="31">
        <v>30963</v>
      </c>
      <c r="F33934">
        <v>138</v>
      </c>
      <c r="G33934" s="31">
        <v>3200</v>
      </c>
      <c r="H33934" s="31">
        <v>2</v>
      </c>
    </row>
    <row r="33935" spans="1:8">
      <c r="A33935" s="32">
        <v>44629</v>
      </c>
      <c r="B33935" s="1" t="s">
        <v>56</v>
      </c>
      <c r="C33935">
        <v>106661</v>
      </c>
      <c r="D33935">
        <v>610952</v>
      </c>
      <c r="E33935" s="31">
        <v>99816</v>
      </c>
      <c r="F33935">
        <v>430</v>
      </c>
      <c r="G33935" s="31">
        <v>6416</v>
      </c>
      <c r="H33935" s="31">
        <v>18</v>
      </c>
    </row>
    <row r="33936" spans="1:8">
      <c r="A33936" s="32">
        <v>44630</v>
      </c>
      <c r="B33936" s="1" t="s">
        <v>7</v>
      </c>
      <c r="C33936">
        <v>190266</v>
      </c>
      <c r="D33936">
        <v>1722551</v>
      </c>
      <c r="E33936" s="31">
        <v>168559</v>
      </c>
      <c r="F33936">
        <v>1844</v>
      </c>
      <c r="G33936" s="31">
        <v>19822</v>
      </c>
      <c r="H33936" s="31">
        <v>9</v>
      </c>
    </row>
    <row r="33937" spans="1:8">
      <c r="A33937" s="32">
        <v>44630</v>
      </c>
      <c r="B33937" s="1" t="s">
        <v>11</v>
      </c>
      <c r="C33937">
        <v>25755</v>
      </c>
      <c r="D33937">
        <v>174697</v>
      </c>
      <c r="E33937" s="31">
        <v>21968</v>
      </c>
      <c r="F33937">
        <v>75</v>
      </c>
      <c r="G33937" s="31">
        <v>3712</v>
      </c>
      <c r="H33937" s="31">
        <v>0</v>
      </c>
    </row>
    <row r="33938" spans="1:8">
      <c r="A33938" s="32">
        <v>44630</v>
      </c>
      <c r="B33938" s="1" t="s">
        <v>12</v>
      </c>
      <c r="C33938">
        <v>13149</v>
      </c>
      <c r="D33938">
        <v>192965</v>
      </c>
      <c r="E33938" s="31">
        <v>10622</v>
      </c>
      <c r="F33938">
        <v>64</v>
      </c>
      <c r="G33938" s="31">
        <v>2738</v>
      </c>
      <c r="H33938" s="31">
        <v>1</v>
      </c>
    </row>
    <row r="33939" spans="1:8">
      <c r="A33939" s="32">
        <v>44630</v>
      </c>
      <c r="B33939" s="1" t="s">
        <v>13</v>
      </c>
      <c r="C33939">
        <v>46893</v>
      </c>
      <c r="D33939">
        <v>414827</v>
      </c>
      <c r="E33939" s="31">
        <v>39768</v>
      </c>
      <c r="F33939">
        <v>157</v>
      </c>
      <c r="G33939" s="31">
        <v>6281</v>
      </c>
      <c r="H33939" s="31">
        <v>10</v>
      </c>
    </row>
    <row r="33940" spans="1:8">
      <c r="A33940" s="32">
        <v>44630</v>
      </c>
      <c r="B33940" s="1" t="s">
        <v>14</v>
      </c>
      <c r="C33940">
        <v>11723</v>
      </c>
      <c r="D33940">
        <v>46052</v>
      </c>
      <c r="E33940" s="31">
        <v>9760</v>
      </c>
      <c r="F33940">
        <v>40</v>
      </c>
      <c r="G33940" s="31">
        <v>1923</v>
      </c>
      <c r="H33940" s="31">
        <v>0</v>
      </c>
    </row>
    <row r="33941" spans="1:8">
      <c r="A33941" s="32">
        <v>44630</v>
      </c>
      <c r="B33941" s="1" t="s">
        <v>15</v>
      </c>
      <c r="C33941">
        <v>13746</v>
      </c>
      <c r="D33941">
        <v>160277</v>
      </c>
      <c r="E33941" s="31">
        <v>11424</v>
      </c>
      <c r="F33941">
        <v>75</v>
      </c>
      <c r="G33941" s="31">
        <v>2247</v>
      </c>
      <c r="H33941" s="31">
        <v>2</v>
      </c>
    </row>
    <row r="33942" spans="1:8">
      <c r="A33942" s="32">
        <v>44630</v>
      </c>
      <c r="B33942" s="1" t="s">
        <v>16</v>
      </c>
      <c r="C33942">
        <v>27975</v>
      </c>
      <c r="D33942">
        <v>632311</v>
      </c>
      <c r="E33942" s="31">
        <v>24315</v>
      </c>
      <c r="F33942">
        <v>189</v>
      </c>
      <c r="G33942" s="31">
        <v>3471</v>
      </c>
      <c r="H33942" s="31">
        <v>5</v>
      </c>
    </row>
    <row r="33943" spans="1:8">
      <c r="A33943" s="32">
        <v>44630</v>
      </c>
      <c r="B33943" s="1" t="s">
        <v>17</v>
      </c>
      <c r="C33943">
        <v>86750</v>
      </c>
      <c r="D33943">
        <v>44315</v>
      </c>
      <c r="E33943" s="31">
        <v>77349</v>
      </c>
      <c r="F33943">
        <v>333</v>
      </c>
      <c r="G33943" s="31">
        <v>9068</v>
      </c>
      <c r="H33943" s="31">
        <v>12</v>
      </c>
    </row>
    <row r="33944" spans="1:8">
      <c r="A33944" s="32">
        <v>44630</v>
      </c>
      <c r="B33944" s="1" t="s">
        <v>18</v>
      </c>
      <c r="C33944">
        <v>51285</v>
      </c>
      <c r="D33944">
        <v>637198</v>
      </c>
      <c r="E33944" s="31">
        <v>44569</v>
      </c>
      <c r="F33944">
        <v>220</v>
      </c>
      <c r="G33944" s="31">
        <v>6496</v>
      </c>
      <c r="H33944" s="31">
        <v>5</v>
      </c>
    </row>
    <row r="33945" spans="1:8">
      <c r="A33945" s="32">
        <v>44630</v>
      </c>
      <c r="B33945" s="1" t="s">
        <v>19</v>
      </c>
      <c r="C33945">
        <v>57925</v>
      </c>
      <c r="D33945">
        <v>503540</v>
      </c>
      <c r="E33945" s="31">
        <v>52220</v>
      </c>
      <c r="F33945">
        <v>265</v>
      </c>
      <c r="G33945" s="31">
        <v>5440</v>
      </c>
      <c r="H33945" s="31">
        <v>4</v>
      </c>
    </row>
    <row r="33946" spans="1:8">
      <c r="A33946" s="32">
        <v>44630</v>
      </c>
      <c r="B33946" s="1" t="s">
        <v>20</v>
      </c>
      <c r="C33946">
        <v>354414</v>
      </c>
      <c r="D33946">
        <v>2282421</v>
      </c>
      <c r="E33946" s="31">
        <v>322504</v>
      </c>
      <c r="F33946">
        <v>1234</v>
      </c>
      <c r="G33946" s="31">
        <v>30676</v>
      </c>
      <c r="H33946" s="31">
        <v>48</v>
      </c>
    </row>
    <row r="33947" spans="1:8">
      <c r="A33947" s="32">
        <v>44630</v>
      </c>
      <c r="B33947" s="1" t="s">
        <v>21</v>
      </c>
      <c r="C33947">
        <v>302852</v>
      </c>
      <c r="D33947">
        <v>1686076</v>
      </c>
      <c r="E33947" s="31">
        <v>273172</v>
      </c>
      <c r="F33947">
        <v>1476</v>
      </c>
      <c r="G33947" s="31">
        <v>24369</v>
      </c>
      <c r="H33947" s="31">
        <v>22</v>
      </c>
    </row>
    <row r="33948" spans="1:8">
      <c r="A33948" s="32">
        <v>44630</v>
      </c>
      <c r="B33948" s="1" t="s">
        <v>22</v>
      </c>
      <c r="C33948">
        <v>1096599</v>
      </c>
      <c r="D33948">
        <v>5655053</v>
      </c>
      <c r="E33948" s="31">
        <v>954774</v>
      </c>
      <c r="F33948">
        <v>3897</v>
      </c>
      <c r="G33948" s="31">
        <v>137928</v>
      </c>
      <c r="H33948" s="31">
        <v>64</v>
      </c>
    </row>
    <row r="33949" spans="1:8">
      <c r="A33949" s="32">
        <v>44630</v>
      </c>
      <c r="B33949" s="1" t="s">
        <v>23</v>
      </c>
      <c r="C33949">
        <v>511171</v>
      </c>
      <c r="D33949">
        <v>2180686</v>
      </c>
      <c r="E33949" s="31">
        <v>464020</v>
      </c>
      <c r="F33949">
        <v>1837</v>
      </c>
      <c r="G33949" s="31">
        <v>45314</v>
      </c>
      <c r="H33949" s="31">
        <v>82</v>
      </c>
    </row>
    <row r="33950" spans="1:8">
      <c r="A33950" s="32">
        <v>44630</v>
      </c>
      <c r="B33950" s="1" t="s">
        <v>24</v>
      </c>
      <c r="C33950">
        <v>32983</v>
      </c>
      <c r="D33950">
        <v>481939</v>
      </c>
      <c r="E33950" s="31">
        <v>29957</v>
      </c>
      <c r="F33950">
        <v>80</v>
      </c>
      <c r="G33950" s="31">
        <v>2946</v>
      </c>
      <c r="H33950" s="31">
        <v>3</v>
      </c>
    </row>
    <row r="33951" spans="1:8">
      <c r="A33951" s="32">
        <v>44630</v>
      </c>
      <c r="B33951" s="1" t="s">
        <v>25</v>
      </c>
      <c r="C33951">
        <v>22201</v>
      </c>
      <c r="D33951">
        <v>196780</v>
      </c>
      <c r="E33951" s="31">
        <v>16401</v>
      </c>
      <c r="F33951">
        <v>68</v>
      </c>
      <c r="G33951" s="31">
        <v>5732</v>
      </c>
      <c r="H33951" s="31">
        <v>4</v>
      </c>
    </row>
    <row r="33952" spans="1:8">
      <c r="A33952" s="32">
        <v>44630</v>
      </c>
      <c r="B33952" s="1" t="s">
        <v>26</v>
      </c>
      <c r="C33952">
        <v>28728</v>
      </c>
      <c r="D33952">
        <v>308575</v>
      </c>
      <c r="E33952" s="31">
        <v>25212</v>
      </c>
      <c r="F33952">
        <v>178</v>
      </c>
      <c r="G33952" s="31">
        <v>3319</v>
      </c>
      <c r="H33952" s="31">
        <v>4</v>
      </c>
    </row>
    <row r="33953" spans="1:8">
      <c r="A33953" s="32">
        <v>44630</v>
      </c>
      <c r="B33953" s="1" t="s">
        <v>27</v>
      </c>
      <c r="C33953">
        <v>16375</v>
      </c>
      <c r="D33953">
        <v>236552</v>
      </c>
      <c r="E33953" s="31">
        <v>14014</v>
      </c>
      <c r="F33953">
        <v>40</v>
      </c>
      <c r="G33953" s="31">
        <v>2321</v>
      </c>
      <c r="H33953" s="31">
        <v>2</v>
      </c>
    </row>
    <row r="33954" spans="1:8">
      <c r="A33954" s="32">
        <v>44630</v>
      </c>
      <c r="B33954" s="1" t="s">
        <v>28</v>
      </c>
      <c r="C33954">
        <v>18858</v>
      </c>
      <c r="D33954">
        <v>207892</v>
      </c>
      <c r="E33954" s="31">
        <v>17065</v>
      </c>
      <c r="F33954">
        <v>57</v>
      </c>
      <c r="G33954" s="31">
        <v>1751</v>
      </c>
      <c r="H33954" s="31">
        <v>1</v>
      </c>
    </row>
    <row r="33955" spans="1:8">
      <c r="A33955" s="32">
        <v>44630</v>
      </c>
      <c r="B33955" s="1" t="s">
        <v>29</v>
      </c>
      <c r="C33955">
        <v>34601</v>
      </c>
      <c r="D33955">
        <v>528455</v>
      </c>
      <c r="E33955" s="31">
        <v>30013</v>
      </c>
      <c r="F33955">
        <v>156</v>
      </c>
      <c r="G33955" s="31">
        <v>4152</v>
      </c>
      <c r="H33955" s="31">
        <v>3</v>
      </c>
    </row>
    <row r="33956" spans="1:8">
      <c r="A33956" s="32">
        <v>44630</v>
      </c>
      <c r="B33956" s="1" t="s">
        <v>30</v>
      </c>
      <c r="C33956">
        <v>59087</v>
      </c>
      <c r="D33956">
        <v>679632</v>
      </c>
      <c r="E33956" s="31">
        <v>53340</v>
      </c>
      <c r="F33956">
        <v>293</v>
      </c>
      <c r="G33956" s="31">
        <v>4836</v>
      </c>
      <c r="H33956" s="31">
        <v>5</v>
      </c>
    </row>
    <row r="33957" spans="1:8">
      <c r="A33957" s="32">
        <v>44630</v>
      </c>
      <c r="B33957" s="1" t="s">
        <v>31</v>
      </c>
      <c r="C33957">
        <v>101071</v>
      </c>
      <c r="D33957">
        <v>994882</v>
      </c>
      <c r="E33957" s="31">
        <v>88429</v>
      </c>
      <c r="F33957">
        <v>363</v>
      </c>
      <c r="G33957" s="31">
        <v>11501</v>
      </c>
      <c r="H33957" s="31">
        <v>3</v>
      </c>
    </row>
    <row r="33958" spans="1:8">
      <c r="A33958" s="32">
        <v>44630</v>
      </c>
      <c r="B33958" s="1" t="s">
        <v>32</v>
      </c>
      <c r="C33958">
        <v>356535</v>
      </c>
      <c r="D33958">
        <v>2161921</v>
      </c>
      <c r="E33958" s="31">
        <v>320346</v>
      </c>
      <c r="F33958">
        <v>1785</v>
      </c>
      <c r="G33958" s="31">
        <v>34404</v>
      </c>
      <c r="H33958" s="31">
        <v>42</v>
      </c>
    </row>
    <row r="33959" spans="1:8">
      <c r="A33959" s="32">
        <v>44630</v>
      </c>
      <c r="B33959" s="1" t="s">
        <v>33</v>
      </c>
      <c r="C33959">
        <v>46517</v>
      </c>
      <c r="D33959">
        <v>381621</v>
      </c>
      <c r="E33959" s="31">
        <v>42918</v>
      </c>
      <c r="F33959">
        <v>256</v>
      </c>
      <c r="G33959" s="31">
        <v>4652</v>
      </c>
      <c r="H33959" s="31">
        <v>6</v>
      </c>
    </row>
    <row r="33960" spans="1:8">
      <c r="A33960" s="32">
        <v>44630</v>
      </c>
      <c r="B33960" s="1" t="s">
        <v>34</v>
      </c>
      <c r="C33960">
        <v>56904</v>
      </c>
      <c r="D33960">
        <v>467714</v>
      </c>
      <c r="E33960" s="31">
        <v>49082</v>
      </c>
      <c r="F33960">
        <v>161</v>
      </c>
      <c r="G33960" s="31">
        <v>7661</v>
      </c>
      <c r="H33960" s="31">
        <v>3</v>
      </c>
    </row>
    <row r="33961" spans="1:8">
      <c r="A33961" s="32">
        <v>44630</v>
      </c>
      <c r="B33961" s="1" t="s">
        <v>35</v>
      </c>
      <c r="C33961">
        <v>136964</v>
      </c>
      <c r="D33961">
        <v>678874</v>
      </c>
      <c r="E33961" s="31">
        <v>123342</v>
      </c>
      <c r="F33961">
        <v>516</v>
      </c>
      <c r="G33961" s="31">
        <v>11817</v>
      </c>
      <c r="H33961" s="31">
        <v>52</v>
      </c>
    </row>
    <row r="33962" spans="1:8">
      <c r="A33962" s="32">
        <v>44630</v>
      </c>
      <c r="B33962" s="1" t="s">
        <v>36</v>
      </c>
      <c r="C33962">
        <v>714281</v>
      </c>
      <c r="D33962">
        <v>5822677</v>
      </c>
      <c r="E33962" s="31">
        <v>636465</v>
      </c>
      <c r="F33962">
        <v>4236</v>
      </c>
      <c r="G33962" s="31">
        <v>73510</v>
      </c>
      <c r="H33962" s="31">
        <v>715</v>
      </c>
    </row>
    <row r="33963" spans="1:8">
      <c r="A33963" s="32">
        <v>44630</v>
      </c>
      <c r="B33963" s="1" t="s">
        <v>37</v>
      </c>
      <c r="C33963">
        <v>289616</v>
      </c>
      <c r="D33963">
        <v>1277363</v>
      </c>
      <c r="E33963" s="31">
        <v>261340</v>
      </c>
      <c r="F33963">
        <v>1955</v>
      </c>
      <c r="G33963" s="31">
        <v>26340</v>
      </c>
      <c r="H33963" s="31">
        <v>30</v>
      </c>
    </row>
    <row r="33964" spans="1:8">
      <c r="A33964" s="32">
        <v>44630</v>
      </c>
      <c r="B33964" s="1" t="s">
        <v>38</v>
      </c>
      <c r="C33964">
        <v>64645</v>
      </c>
      <c r="D33964">
        <v>418653</v>
      </c>
      <c r="E33964" s="31">
        <v>51110</v>
      </c>
      <c r="F33964">
        <v>306</v>
      </c>
      <c r="G33964" s="31">
        <v>13229</v>
      </c>
      <c r="H33964" s="31">
        <v>19</v>
      </c>
    </row>
    <row r="33965" spans="1:8">
      <c r="A33965" s="32">
        <v>44630</v>
      </c>
      <c r="B33965" s="1" t="s">
        <v>39</v>
      </c>
      <c r="C33965">
        <v>24856</v>
      </c>
      <c r="D33965">
        <v>125119</v>
      </c>
      <c r="E33965" s="31">
        <v>23525</v>
      </c>
      <c r="F33965">
        <v>106</v>
      </c>
      <c r="G33965" s="31">
        <v>1068</v>
      </c>
      <c r="H33965" s="31">
        <v>4</v>
      </c>
    </row>
    <row r="33966" spans="1:8">
      <c r="A33966" s="32">
        <v>44630</v>
      </c>
      <c r="B33966" s="1" t="s">
        <v>40</v>
      </c>
      <c r="C33966">
        <v>7578</v>
      </c>
      <c r="D33966">
        <v>273745</v>
      </c>
      <c r="E33966" s="31">
        <v>6604</v>
      </c>
      <c r="F33966">
        <v>10</v>
      </c>
      <c r="G33966" s="31">
        <v>870</v>
      </c>
      <c r="H33966" s="31">
        <v>0</v>
      </c>
    </row>
    <row r="33967" spans="1:8">
      <c r="A33967" s="32">
        <v>44630</v>
      </c>
      <c r="B33967" s="1" t="s">
        <v>41</v>
      </c>
      <c r="C33967">
        <v>7385</v>
      </c>
      <c r="D33967">
        <v>122915</v>
      </c>
      <c r="E33967" s="31">
        <v>6421</v>
      </c>
      <c r="F33967">
        <v>8</v>
      </c>
      <c r="G33967" s="31">
        <v>956</v>
      </c>
      <c r="H33967" s="31">
        <v>0</v>
      </c>
    </row>
    <row r="33968" spans="1:8">
      <c r="A33968" s="32">
        <v>44630</v>
      </c>
      <c r="B33968" s="1" t="s">
        <v>42</v>
      </c>
      <c r="C33968">
        <v>54197</v>
      </c>
      <c r="D33968">
        <v>437779</v>
      </c>
      <c r="E33968" s="31">
        <v>44862</v>
      </c>
      <c r="F33968">
        <v>212</v>
      </c>
      <c r="G33968" s="31">
        <v>4589</v>
      </c>
      <c r="H33968" s="31">
        <v>11</v>
      </c>
    </row>
    <row r="33969" spans="1:8">
      <c r="A33969" s="32">
        <v>44630</v>
      </c>
      <c r="B33969" s="1" t="s">
        <v>43</v>
      </c>
      <c r="C33969">
        <v>80234</v>
      </c>
      <c r="D33969">
        <v>1447855</v>
      </c>
      <c r="E33969" s="31">
        <v>71435</v>
      </c>
      <c r="F33969">
        <v>423</v>
      </c>
      <c r="G33969" s="31">
        <v>8376</v>
      </c>
      <c r="H33969" s="31">
        <v>6</v>
      </c>
    </row>
    <row r="33970" spans="1:8">
      <c r="A33970" s="32">
        <v>44630</v>
      </c>
      <c r="B33970" s="1" t="s">
        <v>44</v>
      </c>
      <c r="C33970">
        <v>24095</v>
      </c>
      <c r="D33970">
        <v>440054</v>
      </c>
      <c r="E33970" s="31">
        <v>21036</v>
      </c>
      <c r="F33970">
        <v>148</v>
      </c>
      <c r="G33970" s="31">
        <v>2911</v>
      </c>
      <c r="H33970" s="31">
        <v>4</v>
      </c>
    </row>
    <row r="33971" spans="1:8">
      <c r="A33971" s="32">
        <v>44630</v>
      </c>
      <c r="B33971" s="1" t="s">
        <v>45</v>
      </c>
      <c r="C33971">
        <v>13236</v>
      </c>
      <c r="D33971">
        <v>164839</v>
      </c>
      <c r="E33971" s="31">
        <v>11429</v>
      </c>
      <c r="F33971">
        <v>76</v>
      </c>
      <c r="G33971" s="31">
        <v>1735</v>
      </c>
      <c r="H33971" s="31">
        <v>5</v>
      </c>
    </row>
    <row r="33972" spans="1:8">
      <c r="A33972" s="32">
        <v>44630</v>
      </c>
      <c r="B33972" s="1" t="s">
        <v>46</v>
      </c>
      <c r="C33972">
        <v>22527</v>
      </c>
      <c r="D33972">
        <v>206969</v>
      </c>
      <c r="E33972" s="31">
        <v>19181</v>
      </c>
      <c r="F33972">
        <v>87</v>
      </c>
      <c r="G33972" s="31">
        <v>3259</v>
      </c>
      <c r="H33972" s="31">
        <v>8</v>
      </c>
    </row>
    <row r="33973" spans="1:8">
      <c r="A33973" s="32">
        <v>44630</v>
      </c>
      <c r="B33973" s="1" t="s">
        <v>47</v>
      </c>
      <c r="C33973">
        <v>19724</v>
      </c>
      <c r="D33973">
        <v>266492</v>
      </c>
      <c r="E33973" s="31">
        <v>17122</v>
      </c>
      <c r="F33973">
        <v>122</v>
      </c>
      <c r="G33973" s="31">
        <v>2480</v>
      </c>
      <c r="H33973" s="31">
        <v>4</v>
      </c>
    </row>
    <row r="33974" spans="1:8">
      <c r="A33974" s="32">
        <v>44630</v>
      </c>
      <c r="B33974" s="1" t="s">
        <v>48</v>
      </c>
      <c r="C33974">
        <v>13915</v>
      </c>
      <c r="D33974">
        <v>190953</v>
      </c>
      <c r="E33974" s="31">
        <v>11988</v>
      </c>
      <c r="F33974">
        <v>90</v>
      </c>
      <c r="G33974" s="31">
        <v>1837</v>
      </c>
      <c r="H33974" s="31">
        <v>2</v>
      </c>
    </row>
    <row r="33975" spans="1:8">
      <c r="A33975" s="32">
        <v>44630</v>
      </c>
      <c r="B33975" s="1" t="s">
        <v>49</v>
      </c>
      <c r="C33975">
        <v>259641</v>
      </c>
      <c r="D33975">
        <v>2085701</v>
      </c>
      <c r="E33975" s="31">
        <v>221001</v>
      </c>
      <c r="F33975">
        <v>1038</v>
      </c>
      <c r="G33975" s="31">
        <v>31382</v>
      </c>
      <c r="H33975" s="31">
        <v>15</v>
      </c>
    </row>
    <row r="33976" spans="1:8">
      <c r="A33976" s="32">
        <v>44630</v>
      </c>
      <c r="B33976" s="1" t="s">
        <v>50</v>
      </c>
      <c r="C33976">
        <v>26557</v>
      </c>
      <c r="D33976">
        <v>198211</v>
      </c>
      <c r="E33976" s="31">
        <v>20666</v>
      </c>
      <c r="F33976">
        <v>68</v>
      </c>
      <c r="G33976" s="31">
        <v>2955</v>
      </c>
      <c r="H33976" s="31">
        <v>1</v>
      </c>
    </row>
    <row r="33977" spans="1:8">
      <c r="A33977" s="32">
        <v>44630</v>
      </c>
      <c r="B33977" s="1" t="s">
        <v>51</v>
      </c>
      <c r="C33977">
        <v>28251</v>
      </c>
      <c r="D33977">
        <v>288563</v>
      </c>
      <c r="E33977" s="31">
        <v>25564</v>
      </c>
      <c r="F33977">
        <v>111</v>
      </c>
      <c r="G33977" s="31">
        <v>3789</v>
      </c>
      <c r="H33977" s="31">
        <v>3</v>
      </c>
    </row>
    <row r="33978" spans="1:8">
      <c r="A33978" s="32">
        <v>44630</v>
      </c>
      <c r="B33978" s="1" t="s">
        <v>52</v>
      </c>
      <c r="C33978">
        <v>55079</v>
      </c>
      <c r="D33978">
        <v>209143</v>
      </c>
      <c r="E33978" s="31">
        <v>49544</v>
      </c>
      <c r="F33978">
        <v>255</v>
      </c>
      <c r="G33978" s="31">
        <v>5280</v>
      </c>
      <c r="H33978" s="31">
        <v>9</v>
      </c>
    </row>
    <row r="33979" spans="1:8">
      <c r="A33979" s="32">
        <v>44630</v>
      </c>
      <c r="B33979" s="1" t="s">
        <v>53</v>
      </c>
      <c r="C33979">
        <v>26854</v>
      </c>
      <c r="D33979">
        <v>444282</v>
      </c>
      <c r="E33979" s="31">
        <v>24326</v>
      </c>
      <c r="F33979">
        <v>111</v>
      </c>
      <c r="G33979" s="31">
        <v>2417</v>
      </c>
      <c r="H33979" s="31">
        <v>1</v>
      </c>
    </row>
    <row r="33980" spans="1:8">
      <c r="A33980" s="32">
        <v>44630</v>
      </c>
      <c r="B33980" s="1" t="s">
        <v>54</v>
      </c>
      <c r="C33980">
        <v>20511</v>
      </c>
      <c r="D33980">
        <v>137751</v>
      </c>
      <c r="E33980" s="31">
        <v>18687</v>
      </c>
      <c r="F33980">
        <v>100</v>
      </c>
      <c r="G33980" s="31">
        <v>1790</v>
      </c>
      <c r="H33980" s="31">
        <v>0</v>
      </c>
    </row>
    <row r="33981" spans="1:8">
      <c r="A33981" s="32">
        <v>44630</v>
      </c>
      <c r="B33981" s="1" t="s">
        <v>55</v>
      </c>
      <c r="C33981">
        <v>35025</v>
      </c>
      <c r="D33981">
        <v>278206</v>
      </c>
      <c r="E33981" s="31">
        <v>31417</v>
      </c>
      <c r="F33981">
        <v>138</v>
      </c>
      <c r="G33981" s="31">
        <v>3134</v>
      </c>
      <c r="H33981" s="31">
        <v>4</v>
      </c>
    </row>
    <row r="33982" spans="1:8">
      <c r="A33982" s="32">
        <v>44630</v>
      </c>
      <c r="B33982" s="1" t="s">
        <v>56</v>
      </c>
      <c r="C33982">
        <v>107310</v>
      </c>
      <c r="D33982">
        <v>616823</v>
      </c>
      <c r="E33982" s="31">
        <v>100623</v>
      </c>
      <c r="F33982">
        <v>430</v>
      </c>
      <c r="G33982" s="31">
        <v>6252</v>
      </c>
      <c r="H33982" s="31">
        <v>19</v>
      </c>
    </row>
    <row r="33983" spans="1:8">
      <c r="A33983" s="32">
        <v>44631</v>
      </c>
      <c r="B33983" s="1" t="s">
        <v>7</v>
      </c>
      <c r="C33983">
        <v>191910</v>
      </c>
      <c r="D33983">
        <v>1729340</v>
      </c>
      <c r="E33983" s="31">
        <v>171110</v>
      </c>
      <c r="F33983">
        <v>1851</v>
      </c>
      <c r="G33983" s="31">
        <v>19863</v>
      </c>
      <c r="H33983" s="31">
        <v>7</v>
      </c>
    </row>
    <row r="33984" spans="1:8">
      <c r="A33984" s="32">
        <v>44631</v>
      </c>
      <c r="B33984" s="1" t="s">
        <v>11</v>
      </c>
      <c r="C33984">
        <v>26343</v>
      </c>
      <c r="D33984">
        <v>175924</v>
      </c>
      <c r="E33984" s="31">
        <v>22355</v>
      </c>
      <c r="F33984">
        <v>75</v>
      </c>
      <c r="G33984" s="31">
        <v>3913</v>
      </c>
      <c r="H33984" s="31">
        <v>0</v>
      </c>
    </row>
    <row r="33985" spans="1:8">
      <c r="A33985" s="32">
        <v>44631</v>
      </c>
      <c r="B33985" s="1" t="s">
        <v>12</v>
      </c>
      <c r="C33985">
        <v>13687</v>
      </c>
      <c r="D33985">
        <v>196332</v>
      </c>
      <c r="E33985" s="31">
        <v>10855</v>
      </c>
      <c r="F33985">
        <v>64</v>
      </c>
      <c r="G33985" s="31">
        <v>2768</v>
      </c>
      <c r="H33985" s="31">
        <v>1</v>
      </c>
    </row>
    <row r="33986" spans="1:8">
      <c r="A33986" s="32">
        <v>44631</v>
      </c>
      <c r="B33986" s="1" t="s">
        <v>13</v>
      </c>
      <c r="C33986">
        <v>47500</v>
      </c>
      <c r="D33986">
        <v>417467</v>
      </c>
      <c r="E33986" s="31">
        <v>40694</v>
      </c>
      <c r="F33986">
        <v>157</v>
      </c>
      <c r="G33986" s="31">
        <v>6044</v>
      </c>
      <c r="H33986" s="31">
        <v>9</v>
      </c>
    </row>
    <row r="33987" spans="1:8">
      <c r="A33987" s="32">
        <v>44631</v>
      </c>
      <c r="B33987" s="1" t="s">
        <v>14</v>
      </c>
      <c r="C33987">
        <v>11913</v>
      </c>
      <c r="D33987">
        <v>46238</v>
      </c>
      <c r="E33987" s="31">
        <v>10075</v>
      </c>
      <c r="F33987">
        <v>40</v>
      </c>
      <c r="G33987" s="31">
        <v>1798</v>
      </c>
      <c r="H33987" s="31">
        <v>0</v>
      </c>
    </row>
    <row r="33988" spans="1:8">
      <c r="A33988" s="32">
        <v>44631</v>
      </c>
      <c r="B33988" s="1" t="s">
        <v>15</v>
      </c>
      <c r="C33988">
        <v>13964</v>
      </c>
      <c r="D33988">
        <v>160764</v>
      </c>
      <c r="E33988" s="31">
        <v>11680</v>
      </c>
      <c r="F33988">
        <v>75</v>
      </c>
      <c r="G33988" s="31">
        <v>2209</v>
      </c>
      <c r="H33988" s="31">
        <v>2</v>
      </c>
    </row>
    <row r="33989" spans="1:8">
      <c r="A33989" s="32">
        <v>44631</v>
      </c>
      <c r="B33989" s="1" t="s">
        <v>16</v>
      </c>
      <c r="C33989">
        <v>28381</v>
      </c>
      <c r="D33989">
        <v>634721</v>
      </c>
      <c r="E33989" s="31">
        <v>24597</v>
      </c>
      <c r="F33989">
        <v>189</v>
      </c>
      <c r="G33989" s="31">
        <v>3595</v>
      </c>
      <c r="H33989" s="31">
        <v>4</v>
      </c>
    </row>
    <row r="33990" spans="1:8">
      <c r="A33990" s="32">
        <v>44631</v>
      </c>
      <c r="B33990" s="1" t="s">
        <v>17</v>
      </c>
      <c r="C33990">
        <v>88416</v>
      </c>
      <c r="D33990">
        <v>44315</v>
      </c>
      <c r="E33990" s="31">
        <v>78740</v>
      </c>
      <c r="F33990">
        <v>337</v>
      </c>
      <c r="G33990" s="31">
        <v>9339</v>
      </c>
      <c r="H33990" s="31">
        <v>13</v>
      </c>
    </row>
    <row r="33991" spans="1:8">
      <c r="A33991" s="32">
        <v>44631</v>
      </c>
      <c r="B33991" s="1" t="s">
        <v>18</v>
      </c>
      <c r="C33991">
        <v>51767</v>
      </c>
      <c r="D33991">
        <v>638210</v>
      </c>
      <c r="E33991" s="31">
        <v>45430</v>
      </c>
      <c r="F33991">
        <v>222</v>
      </c>
      <c r="G33991" s="31">
        <v>6115</v>
      </c>
      <c r="H33991" s="31">
        <v>4</v>
      </c>
    </row>
    <row r="33992" spans="1:8">
      <c r="A33992" s="32">
        <v>44631</v>
      </c>
      <c r="B33992" s="1" t="s">
        <v>19</v>
      </c>
      <c r="C33992">
        <v>58600</v>
      </c>
      <c r="D33992">
        <v>506486</v>
      </c>
      <c r="E33992" s="31">
        <v>52773</v>
      </c>
      <c r="F33992">
        <v>268</v>
      </c>
      <c r="G33992" s="31">
        <v>5559</v>
      </c>
      <c r="H33992" s="31">
        <v>5</v>
      </c>
    </row>
    <row r="33993" spans="1:8">
      <c r="A33993" s="32">
        <v>44631</v>
      </c>
      <c r="B33993" s="1" t="s">
        <v>20</v>
      </c>
      <c r="C33993">
        <v>359206</v>
      </c>
      <c r="D33993">
        <v>2291395</v>
      </c>
      <c r="E33993" s="31">
        <v>326413</v>
      </c>
      <c r="F33993">
        <v>1235</v>
      </c>
      <c r="G33993" s="31">
        <v>31558</v>
      </c>
      <c r="H33993" s="31">
        <v>49</v>
      </c>
    </row>
    <row r="33994" spans="1:8">
      <c r="A33994" s="32">
        <v>44631</v>
      </c>
      <c r="B33994" s="1" t="s">
        <v>21</v>
      </c>
      <c r="C33994">
        <v>306196</v>
      </c>
      <c r="D33994">
        <v>1695646</v>
      </c>
      <c r="E33994" s="31">
        <v>277192</v>
      </c>
      <c r="F33994">
        <v>1490</v>
      </c>
      <c r="G33994" s="31">
        <v>24184</v>
      </c>
      <c r="H33994" s="31">
        <v>21</v>
      </c>
    </row>
    <row r="33995" spans="1:8">
      <c r="A33995" s="32">
        <v>44631</v>
      </c>
      <c r="B33995" s="1" t="s">
        <v>22</v>
      </c>
      <c r="C33995">
        <v>1105063</v>
      </c>
      <c r="D33995">
        <v>5673750</v>
      </c>
      <c r="E33995" s="31">
        <v>966741</v>
      </c>
      <c r="F33995">
        <v>3923</v>
      </c>
      <c r="G33995" s="31">
        <v>134399</v>
      </c>
      <c r="H33995" s="31">
        <v>58</v>
      </c>
    </row>
    <row r="33996" spans="1:8">
      <c r="A33996" s="32">
        <v>44631</v>
      </c>
      <c r="B33996" s="1" t="s">
        <v>23</v>
      </c>
      <c r="C33996">
        <v>516787</v>
      </c>
      <c r="D33996">
        <v>2180686</v>
      </c>
      <c r="E33996" s="31">
        <v>470620</v>
      </c>
      <c r="F33996">
        <v>1849</v>
      </c>
      <c r="G33996" s="31">
        <v>44318</v>
      </c>
      <c r="H33996" s="31">
        <v>78</v>
      </c>
    </row>
    <row r="33997" spans="1:8">
      <c r="A33997" s="32">
        <v>44631</v>
      </c>
      <c r="B33997" s="1" t="s">
        <v>24</v>
      </c>
      <c r="C33997">
        <v>33417</v>
      </c>
      <c r="D33997">
        <v>484153</v>
      </c>
      <c r="E33997" s="31">
        <v>30309</v>
      </c>
      <c r="F33997">
        <v>85</v>
      </c>
      <c r="G33997" s="31">
        <v>3023</v>
      </c>
      <c r="H33997" s="31">
        <v>3</v>
      </c>
    </row>
    <row r="33998" spans="1:8">
      <c r="A33998" s="32">
        <v>44631</v>
      </c>
      <c r="B33998" s="1" t="s">
        <v>25</v>
      </c>
      <c r="C33998">
        <v>22620</v>
      </c>
      <c r="D33998">
        <v>197636</v>
      </c>
      <c r="E33998" s="31">
        <v>16834</v>
      </c>
      <c r="F33998">
        <v>69</v>
      </c>
      <c r="G33998" s="31">
        <v>5717</v>
      </c>
      <c r="H33998" s="31">
        <v>4</v>
      </c>
    </row>
    <row r="33999" spans="1:8">
      <c r="A33999" s="32">
        <v>44631</v>
      </c>
      <c r="B33999" s="1" t="s">
        <v>26</v>
      </c>
      <c r="C33999">
        <v>29172</v>
      </c>
      <c r="D33999">
        <v>309875</v>
      </c>
      <c r="E33999" s="31">
        <v>25448</v>
      </c>
      <c r="F33999">
        <v>178</v>
      </c>
      <c r="G33999" s="31">
        <v>3527</v>
      </c>
      <c r="H33999" s="31">
        <v>1</v>
      </c>
    </row>
    <row r="34000" spans="1:8">
      <c r="A34000" s="32">
        <v>44631</v>
      </c>
      <c r="B34000" s="1" t="s">
        <v>27</v>
      </c>
      <c r="C34000">
        <v>16757</v>
      </c>
      <c r="D34000">
        <v>238307</v>
      </c>
      <c r="E34000" s="31">
        <v>14375</v>
      </c>
      <c r="F34000">
        <v>41</v>
      </c>
      <c r="G34000" s="31">
        <v>2341</v>
      </c>
      <c r="H34000" s="31">
        <v>1</v>
      </c>
    </row>
    <row r="34001" spans="1:8">
      <c r="A34001" s="32">
        <v>44631</v>
      </c>
      <c r="B34001" s="1" t="s">
        <v>28</v>
      </c>
      <c r="C34001">
        <v>19074</v>
      </c>
      <c r="D34001">
        <v>207892</v>
      </c>
      <c r="E34001" s="31">
        <v>17282</v>
      </c>
      <c r="F34001">
        <v>58</v>
      </c>
      <c r="G34001" s="31">
        <v>1746</v>
      </c>
      <c r="H34001" s="31">
        <v>1</v>
      </c>
    </row>
    <row r="34002" spans="1:8">
      <c r="A34002" s="32">
        <v>44631</v>
      </c>
      <c r="B34002" s="1" t="s">
        <v>29</v>
      </c>
      <c r="C34002">
        <v>34993</v>
      </c>
      <c r="D34002">
        <v>530239</v>
      </c>
      <c r="E34002" s="31">
        <v>31243</v>
      </c>
      <c r="F34002">
        <v>156</v>
      </c>
      <c r="G34002" s="31">
        <v>3344</v>
      </c>
      <c r="H34002" s="31">
        <v>3</v>
      </c>
    </row>
    <row r="34003" spans="1:8">
      <c r="A34003" s="32">
        <v>44631</v>
      </c>
      <c r="B34003" s="1" t="s">
        <v>30</v>
      </c>
      <c r="C34003">
        <v>59687</v>
      </c>
      <c r="D34003">
        <v>682387</v>
      </c>
      <c r="E34003" s="31">
        <v>53941</v>
      </c>
      <c r="F34003">
        <v>294</v>
      </c>
      <c r="G34003" s="31">
        <v>4852</v>
      </c>
      <c r="H34003" s="31">
        <v>5</v>
      </c>
    </row>
    <row r="34004" spans="1:8">
      <c r="A34004" s="32">
        <v>44631</v>
      </c>
      <c r="B34004" s="1" t="s">
        <v>31</v>
      </c>
      <c r="C34004">
        <v>102341</v>
      </c>
      <c r="D34004">
        <v>998670</v>
      </c>
      <c r="E34004" s="31">
        <v>90112</v>
      </c>
      <c r="F34004">
        <v>363</v>
      </c>
      <c r="G34004" s="31">
        <v>11140</v>
      </c>
      <c r="H34004" s="31">
        <v>3</v>
      </c>
    </row>
    <row r="34005" spans="1:8">
      <c r="A34005" s="32">
        <v>44631</v>
      </c>
      <c r="B34005" s="1" t="s">
        <v>32</v>
      </c>
      <c r="C34005">
        <v>359533</v>
      </c>
      <c r="D34005">
        <v>2174937</v>
      </c>
      <c r="E34005" s="31">
        <v>325294</v>
      </c>
      <c r="F34005">
        <v>1796</v>
      </c>
      <c r="G34005" s="31">
        <v>32443</v>
      </c>
      <c r="H34005" s="31">
        <v>40</v>
      </c>
    </row>
    <row r="34006" spans="1:8">
      <c r="A34006" s="32">
        <v>44631</v>
      </c>
      <c r="B34006" s="1" t="s">
        <v>33</v>
      </c>
      <c r="C34006">
        <v>47043</v>
      </c>
      <c r="D34006">
        <v>395473</v>
      </c>
      <c r="E34006" s="31">
        <v>43478</v>
      </c>
      <c r="F34006">
        <v>257</v>
      </c>
      <c r="G34006" s="31">
        <v>4629</v>
      </c>
      <c r="H34006" s="31">
        <v>7</v>
      </c>
    </row>
    <row r="34007" spans="1:8">
      <c r="A34007" s="32">
        <v>44631</v>
      </c>
      <c r="B34007" s="1" t="s">
        <v>34</v>
      </c>
      <c r="C34007">
        <v>57674</v>
      </c>
      <c r="D34007">
        <v>474186</v>
      </c>
      <c r="E34007" s="31">
        <v>49985</v>
      </c>
      <c r="F34007">
        <v>165</v>
      </c>
      <c r="G34007" s="31">
        <v>7524</v>
      </c>
      <c r="H34007" s="31">
        <v>3</v>
      </c>
    </row>
    <row r="34008" spans="1:8">
      <c r="A34008" s="32">
        <v>44631</v>
      </c>
      <c r="B34008" s="1" t="s">
        <v>35</v>
      </c>
      <c r="C34008">
        <v>138122</v>
      </c>
      <c r="D34008">
        <v>681376</v>
      </c>
      <c r="E34008" s="31">
        <v>125025</v>
      </c>
      <c r="F34008">
        <v>524</v>
      </c>
      <c r="G34008" s="31">
        <v>11423</v>
      </c>
      <c r="H34008" s="31">
        <v>54</v>
      </c>
    </row>
    <row r="34009" spans="1:8">
      <c r="A34009" s="32">
        <v>44631</v>
      </c>
      <c r="B34009" s="1" t="s">
        <v>36</v>
      </c>
      <c r="C34009">
        <v>719240</v>
      </c>
      <c r="D34009">
        <v>5846206</v>
      </c>
      <c r="E34009" s="31">
        <v>646248</v>
      </c>
      <c r="F34009">
        <v>4271</v>
      </c>
      <c r="G34009" s="31">
        <v>68652</v>
      </c>
      <c r="H34009" s="31">
        <v>700</v>
      </c>
    </row>
    <row r="34010" spans="1:8">
      <c r="A34010" s="32">
        <v>44631</v>
      </c>
      <c r="B34010" s="1" t="s">
        <v>37</v>
      </c>
      <c r="C34010">
        <v>292572</v>
      </c>
      <c r="D34010">
        <v>1282062</v>
      </c>
      <c r="E34010" s="31">
        <v>264297</v>
      </c>
      <c r="F34010">
        <v>1959</v>
      </c>
      <c r="G34010" s="31">
        <v>26320</v>
      </c>
      <c r="H34010" s="31">
        <v>27</v>
      </c>
    </row>
    <row r="34011" spans="1:8">
      <c r="A34011" s="32">
        <v>44631</v>
      </c>
      <c r="B34011" s="1" t="s">
        <v>38</v>
      </c>
      <c r="C34011">
        <v>65405</v>
      </c>
      <c r="D34011">
        <v>420243</v>
      </c>
      <c r="E34011" s="31">
        <v>52275</v>
      </c>
      <c r="F34011">
        <v>310</v>
      </c>
      <c r="G34011" s="31">
        <v>12820</v>
      </c>
      <c r="H34011" s="31">
        <v>20</v>
      </c>
    </row>
    <row r="34012" spans="1:8">
      <c r="A34012" s="32">
        <v>44631</v>
      </c>
      <c r="B34012" s="1" t="s">
        <v>39</v>
      </c>
      <c r="C34012">
        <v>25055</v>
      </c>
      <c r="D34012">
        <v>125807</v>
      </c>
      <c r="E34012" s="31">
        <v>23761</v>
      </c>
      <c r="F34012">
        <v>106</v>
      </c>
      <c r="G34012" s="31">
        <v>1031</v>
      </c>
      <c r="H34012" s="31">
        <v>4</v>
      </c>
    </row>
    <row r="34013" spans="1:8">
      <c r="A34013" s="32">
        <v>44631</v>
      </c>
      <c r="B34013" s="1" t="s">
        <v>40</v>
      </c>
      <c r="C34013">
        <v>7675</v>
      </c>
      <c r="D34013">
        <v>274722</v>
      </c>
      <c r="E34013" s="31">
        <v>6754</v>
      </c>
      <c r="F34013">
        <v>10</v>
      </c>
      <c r="G34013" s="31">
        <v>817</v>
      </c>
      <c r="H34013" s="31">
        <v>0</v>
      </c>
    </row>
    <row r="34014" spans="1:8">
      <c r="A34014" s="32">
        <v>44631</v>
      </c>
      <c r="B34014" s="1" t="s">
        <v>41</v>
      </c>
      <c r="C34014">
        <v>7478</v>
      </c>
      <c r="D34014">
        <v>122915</v>
      </c>
      <c r="E34014" s="31">
        <v>6522</v>
      </c>
      <c r="F34014">
        <v>8</v>
      </c>
      <c r="G34014" s="31">
        <v>948</v>
      </c>
      <c r="H34014" s="31">
        <v>0</v>
      </c>
    </row>
    <row r="34015" spans="1:8">
      <c r="A34015" s="32">
        <v>44631</v>
      </c>
      <c r="B34015" s="1" t="s">
        <v>42</v>
      </c>
      <c r="C34015">
        <v>54703</v>
      </c>
      <c r="D34015">
        <v>449702</v>
      </c>
      <c r="E34015" s="31">
        <v>49083</v>
      </c>
      <c r="F34015">
        <v>213</v>
      </c>
      <c r="G34015" s="31">
        <v>4173</v>
      </c>
      <c r="H34015" s="31">
        <v>5</v>
      </c>
    </row>
    <row r="34016" spans="1:8">
      <c r="A34016" s="32">
        <v>44631</v>
      </c>
      <c r="B34016" s="1" t="s">
        <v>43</v>
      </c>
      <c r="C34016">
        <v>81089</v>
      </c>
      <c r="D34016">
        <v>1447855</v>
      </c>
      <c r="E34016" s="31">
        <v>71791</v>
      </c>
      <c r="F34016">
        <v>423</v>
      </c>
      <c r="G34016" s="31">
        <v>8875</v>
      </c>
      <c r="H34016" s="31">
        <v>7</v>
      </c>
    </row>
    <row r="34017" spans="1:8">
      <c r="A34017" s="32">
        <v>44631</v>
      </c>
      <c r="B34017" s="1" t="s">
        <v>44</v>
      </c>
      <c r="C34017">
        <v>24345</v>
      </c>
      <c r="D34017">
        <v>440054</v>
      </c>
      <c r="E34017" s="31">
        <v>21304</v>
      </c>
      <c r="F34017">
        <v>149</v>
      </c>
      <c r="G34017" s="31">
        <v>2892</v>
      </c>
      <c r="H34017" s="31">
        <v>4</v>
      </c>
    </row>
    <row r="34018" spans="1:8">
      <c r="A34018" s="32">
        <v>44631</v>
      </c>
      <c r="B34018" s="1" t="s">
        <v>45</v>
      </c>
      <c r="C34018">
        <v>13452</v>
      </c>
      <c r="D34018">
        <v>165785</v>
      </c>
      <c r="E34018" s="31">
        <v>11701</v>
      </c>
      <c r="F34018">
        <v>77</v>
      </c>
      <c r="G34018" s="31">
        <v>1677</v>
      </c>
      <c r="H34018" s="31">
        <v>4</v>
      </c>
    </row>
    <row r="34019" spans="1:8">
      <c r="A34019" s="32">
        <v>44631</v>
      </c>
      <c r="B34019" s="1" t="s">
        <v>46</v>
      </c>
      <c r="C34019">
        <v>22955</v>
      </c>
      <c r="D34019">
        <v>208329</v>
      </c>
      <c r="E34019" s="31">
        <v>19591</v>
      </c>
      <c r="F34019">
        <v>87</v>
      </c>
      <c r="G34019" s="31">
        <v>3277</v>
      </c>
      <c r="H34019" s="31">
        <v>7</v>
      </c>
    </row>
    <row r="34020" spans="1:8">
      <c r="A34020" s="32">
        <v>44631</v>
      </c>
      <c r="B34020" s="1" t="s">
        <v>47</v>
      </c>
      <c r="C34020">
        <v>20013</v>
      </c>
      <c r="D34020">
        <v>272082</v>
      </c>
      <c r="E34020" s="31">
        <v>17461</v>
      </c>
      <c r="F34020">
        <v>122</v>
      </c>
      <c r="G34020" s="31">
        <v>2430</v>
      </c>
      <c r="H34020" s="31">
        <v>4</v>
      </c>
    </row>
    <row r="34021" spans="1:8">
      <c r="A34021" s="32">
        <v>44631</v>
      </c>
      <c r="B34021" s="1" t="s">
        <v>48</v>
      </c>
      <c r="C34021">
        <v>14138</v>
      </c>
      <c r="D34021">
        <v>191345</v>
      </c>
      <c r="E34021" s="31">
        <v>12182</v>
      </c>
      <c r="F34021">
        <v>90</v>
      </c>
      <c r="G34021" s="31">
        <v>1866</v>
      </c>
      <c r="H34021" s="31">
        <v>2</v>
      </c>
    </row>
    <row r="34022" spans="1:8">
      <c r="A34022" s="32">
        <v>44631</v>
      </c>
      <c r="B34022" s="1" t="s">
        <v>49</v>
      </c>
      <c r="C34022">
        <v>262308</v>
      </c>
      <c r="D34022">
        <v>2093808</v>
      </c>
      <c r="E34022" s="31">
        <v>225384</v>
      </c>
      <c r="F34022">
        <v>1040</v>
      </c>
      <c r="G34022" s="31">
        <v>29787</v>
      </c>
      <c r="H34022" s="31">
        <v>13</v>
      </c>
    </row>
    <row r="34023" spans="1:8">
      <c r="A34023" s="32">
        <v>44631</v>
      </c>
      <c r="B34023" s="1" t="s">
        <v>50</v>
      </c>
      <c r="C34023">
        <v>26842</v>
      </c>
      <c r="D34023">
        <v>199328</v>
      </c>
      <c r="E34023" s="31">
        <v>21001</v>
      </c>
      <c r="F34023">
        <v>69</v>
      </c>
      <c r="G34023" s="31">
        <v>2942</v>
      </c>
      <c r="H34023" s="31">
        <v>1</v>
      </c>
    </row>
    <row r="34024" spans="1:8">
      <c r="A34024" s="32">
        <v>44631</v>
      </c>
      <c r="B34024" s="1" t="s">
        <v>51</v>
      </c>
      <c r="C34024">
        <v>28556</v>
      </c>
      <c r="D34024">
        <v>289673</v>
      </c>
      <c r="E34024" s="31">
        <v>25916</v>
      </c>
      <c r="F34024">
        <v>112</v>
      </c>
      <c r="G34024" s="31">
        <v>3775</v>
      </c>
      <c r="H34024" s="31">
        <v>2</v>
      </c>
    </row>
    <row r="34025" spans="1:8">
      <c r="A34025" s="32">
        <v>44631</v>
      </c>
      <c r="B34025" s="1" t="s">
        <v>52</v>
      </c>
      <c r="C34025">
        <v>55758</v>
      </c>
      <c r="D34025">
        <v>210829</v>
      </c>
      <c r="E34025" s="31">
        <v>50040</v>
      </c>
      <c r="F34025">
        <v>255</v>
      </c>
      <c r="G34025" s="31">
        <v>5463</v>
      </c>
      <c r="H34025" s="31">
        <v>10</v>
      </c>
    </row>
    <row r="34026" spans="1:8">
      <c r="A34026" s="32">
        <v>44631</v>
      </c>
      <c r="B34026" s="1" t="s">
        <v>53</v>
      </c>
      <c r="C34026">
        <v>27152</v>
      </c>
      <c r="D34026">
        <v>446269</v>
      </c>
      <c r="E34026" s="31">
        <v>24650</v>
      </c>
      <c r="F34026">
        <v>113</v>
      </c>
      <c r="G34026" s="31">
        <v>2389</v>
      </c>
      <c r="H34026" s="31">
        <v>2</v>
      </c>
    </row>
    <row r="34027" spans="1:8">
      <c r="A34027" s="32">
        <v>44631</v>
      </c>
      <c r="B34027" s="1" t="s">
        <v>54</v>
      </c>
      <c r="C34027">
        <v>21011</v>
      </c>
      <c r="D34027">
        <v>139151</v>
      </c>
      <c r="E34027" s="31">
        <v>19003</v>
      </c>
      <c r="F34027">
        <v>104</v>
      </c>
      <c r="G34027" s="31">
        <v>1971</v>
      </c>
      <c r="H34027" s="31">
        <v>0</v>
      </c>
    </row>
    <row r="34028" spans="1:8">
      <c r="A34028" s="32">
        <v>44631</v>
      </c>
      <c r="B34028" s="1" t="s">
        <v>55</v>
      </c>
      <c r="C34028">
        <v>35362</v>
      </c>
      <c r="D34028">
        <v>279477</v>
      </c>
      <c r="E34028" s="31">
        <v>31868</v>
      </c>
      <c r="F34028">
        <v>143</v>
      </c>
      <c r="G34028" s="31">
        <v>3014</v>
      </c>
      <c r="H34028" s="31">
        <v>1</v>
      </c>
    </row>
    <row r="34029" spans="1:8">
      <c r="A34029" s="32">
        <v>44631</v>
      </c>
      <c r="B34029" s="1" t="s">
        <v>56</v>
      </c>
      <c r="C34029">
        <v>108054</v>
      </c>
      <c r="D34029">
        <v>618686</v>
      </c>
      <c r="E34029" s="31">
        <v>101619</v>
      </c>
      <c r="F34029">
        <v>430</v>
      </c>
      <c r="G34029" s="31">
        <v>6011</v>
      </c>
      <c r="H34029" s="31">
        <v>15</v>
      </c>
    </row>
    <row r="34030" spans="1:8">
      <c r="A34030" s="32">
        <v>44632</v>
      </c>
      <c r="B34030" s="1" t="s">
        <v>7</v>
      </c>
      <c r="C34030">
        <v>193611</v>
      </c>
      <c r="D34030">
        <v>1736577</v>
      </c>
      <c r="E34030" s="31">
        <v>172765</v>
      </c>
      <c r="F34030">
        <v>1860</v>
      </c>
      <c r="G34030" s="31">
        <v>18949</v>
      </c>
      <c r="H34030" s="31">
        <v>5</v>
      </c>
    </row>
    <row r="34031" spans="1:8">
      <c r="A34031" s="32">
        <v>44632</v>
      </c>
      <c r="B34031" s="1" t="s">
        <v>11</v>
      </c>
      <c r="C34031">
        <v>26842</v>
      </c>
      <c r="D34031">
        <v>176453</v>
      </c>
      <c r="E34031" s="31">
        <v>22804</v>
      </c>
      <c r="F34031">
        <v>75</v>
      </c>
      <c r="G34031" s="31">
        <v>3963</v>
      </c>
      <c r="H34031" s="31">
        <v>0</v>
      </c>
    </row>
    <row r="34032" spans="1:8">
      <c r="A34032" s="32">
        <v>44632</v>
      </c>
      <c r="B34032" s="1" t="s">
        <v>12</v>
      </c>
      <c r="C34032">
        <v>13940</v>
      </c>
      <c r="D34032">
        <v>197952</v>
      </c>
      <c r="E34032" s="31">
        <v>11103</v>
      </c>
      <c r="F34032">
        <v>65</v>
      </c>
      <c r="G34032" s="31">
        <v>2772</v>
      </c>
      <c r="H34032" s="31">
        <v>1</v>
      </c>
    </row>
    <row r="34033" spans="1:8">
      <c r="A34033" s="32">
        <v>44632</v>
      </c>
      <c r="B34033" s="1" t="s">
        <v>13</v>
      </c>
      <c r="C34033">
        <v>48271</v>
      </c>
      <c r="D34033">
        <v>419568</v>
      </c>
      <c r="E34033" s="31">
        <v>41299</v>
      </c>
      <c r="F34033">
        <v>158</v>
      </c>
      <c r="G34033" s="31">
        <v>6046</v>
      </c>
      <c r="H34033" s="31">
        <v>9</v>
      </c>
    </row>
    <row r="34034" spans="1:8">
      <c r="A34034" s="32">
        <v>44632</v>
      </c>
      <c r="B34034" s="1" t="s">
        <v>14</v>
      </c>
      <c r="C34034">
        <v>12126</v>
      </c>
      <c r="D34034">
        <v>46238</v>
      </c>
      <c r="E34034" s="31">
        <v>10232</v>
      </c>
      <c r="F34034">
        <v>41</v>
      </c>
      <c r="G34034" s="31">
        <v>1853</v>
      </c>
      <c r="H34034" s="31">
        <v>0</v>
      </c>
    </row>
    <row r="34035" spans="1:8">
      <c r="A34035" s="32">
        <v>44632</v>
      </c>
      <c r="B34035" s="1" t="s">
        <v>15</v>
      </c>
      <c r="C34035">
        <v>14237</v>
      </c>
      <c r="D34035">
        <v>160819</v>
      </c>
      <c r="E34035" s="31">
        <v>12005</v>
      </c>
      <c r="F34035">
        <v>75</v>
      </c>
      <c r="G34035" s="31">
        <v>2157</v>
      </c>
      <c r="H34035" s="31">
        <v>1</v>
      </c>
    </row>
    <row r="34036" spans="1:8">
      <c r="A34036" s="32">
        <v>44632</v>
      </c>
      <c r="B34036" s="1" t="s">
        <v>16</v>
      </c>
      <c r="C34036">
        <v>28811</v>
      </c>
      <c r="D34036">
        <v>634721</v>
      </c>
      <c r="E34036" s="31">
        <v>24926</v>
      </c>
      <c r="F34036">
        <v>189</v>
      </c>
      <c r="G34036" s="31">
        <v>3696</v>
      </c>
      <c r="H34036" s="31">
        <v>4</v>
      </c>
    </row>
    <row r="34037" spans="1:8">
      <c r="A34037" s="32">
        <v>44632</v>
      </c>
      <c r="B34037" s="1" t="s">
        <v>17</v>
      </c>
      <c r="C34037">
        <v>90164</v>
      </c>
      <c r="D34037">
        <v>44315</v>
      </c>
      <c r="E34037" s="31">
        <v>80248</v>
      </c>
      <c r="F34037">
        <v>337</v>
      </c>
      <c r="G34037" s="31">
        <v>9579</v>
      </c>
      <c r="H34037" s="31">
        <v>15</v>
      </c>
    </row>
    <row r="34038" spans="1:8">
      <c r="A34038" s="32">
        <v>44632</v>
      </c>
      <c r="B34038" s="1" t="s">
        <v>18</v>
      </c>
      <c r="C34038">
        <v>52311</v>
      </c>
      <c r="D34038">
        <v>639410</v>
      </c>
      <c r="E34038" s="31">
        <v>46129</v>
      </c>
      <c r="F34038">
        <v>225</v>
      </c>
      <c r="G34038" s="31">
        <v>5957</v>
      </c>
      <c r="H34038" s="31">
        <v>3</v>
      </c>
    </row>
    <row r="34039" spans="1:8">
      <c r="A34039" s="32">
        <v>44632</v>
      </c>
      <c r="B34039" s="1" t="s">
        <v>19</v>
      </c>
      <c r="C34039">
        <v>59308</v>
      </c>
      <c r="D34039">
        <v>506486</v>
      </c>
      <c r="E34039" s="31">
        <v>53586</v>
      </c>
      <c r="F34039">
        <v>269</v>
      </c>
      <c r="G34039" s="31">
        <v>5453</v>
      </c>
      <c r="H34039" s="31">
        <v>5</v>
      </c>
    </row>
    <row r="34040" spans="1:8">
      <c r="A34040" s="32">
        <v>44632</v>
      </c>
      <c r="B34040" s="1" t="s">
        <v>20</v>
      </c>
      <c r="C34040">
        <v>363110</v>
      </c>
      <c r="D34040">
        <v>2300813</v>
      </c>
      <c r="E34040" s="31">
        <v>331774</v>
      </c>
      <c r="F34040">
        <v>1245</v>
      </c>
      <c r="G34040" s="31">
        <v>30091</v>
      </c>
      <c r="H34040" s="31">
        <v>48</v>
      </c>
    </row>
    <row r="34041" spans="1:8">
      <c r="A34041" s="32">
        <v>44632</v>
      </c>
      <c r="B34041" s="1" t="s">
        <v>21</v>
      </c>
      <c r="C34041">
        <v>309180</v>
      </c>
      <c r="D34041">
        <v>1702435</v>
      </c>
      <c r="E34041" s="31">
        <v>281229</v>
      </c>
      <c r="F34041">
        <v>1505</v>
      </c>
      <c r="G34041" s="31">
        <v>23477</v>
      </c>
      <c r="H34041" s="31">
        <v>19</v>
      </c>
    </row>
    <row r="34042" spans="1:8">
      <c r="A34042" s="32">
        <v>44632</v>
      </c>
      <c r="B34042" s="1" t="s">
        <v>22</v>
      </c>
      <c r="C34042">
        <v>1114227</v>
      </c>
      <c r="D34042">
        <v>5688564</v>
      </c>
      <c r="E34042" s="31">
        <v>978427</v>
      </c>
      <c r="F34042">
        <v>3937</v>
      </c>
      <c r="G34042" s="31">
        <v>131863</v>
      </c>
      <c r="H34042" s="31">
        <v>62</v>
      </c>
    </row>
    <row r="34043" spans="1:8">
      <c r="A34043" s="32">
        <v>44632</v>
      </c>
      <c r="B34043" s="1" t="s">
        <v>23</v>
      </c>
      <c r="C34043">
        <v>521558</v>
      </c>
      <c r="D34043">
        <v>2180686</v>
      </c>
      <c r="E34043" s="31">
        <v>476497</v>
      </c>
      <c r="F34043">
        <v>1875</v>
      </c>
      <c r="G34043" s="31">
        <v>43186</v>
      </c>
      <c r="H34043" s="31">
        <v>78</v>
      </c>
    </row>
    <row r="34044" spans="1:8">
      <c r="A34044" s="32">
        <v>44632</v>
      </c>
      <c r="B34044" s="1" t="s">
        <v>24</v>
      </c>
      <c r="C34044">
        <v>33853</v>
      </c>
      <c r="D34044">
        <v>484623</v>
      </c>
      <c r="E34044" s="31">
        <v>30701</v>
      </c>
      <c r="F34044">
        <v>85</v>
      </c>
      <c r="G34044" s="31">
        <v>3067</v>
      </c>
      <c r="H34044" s="31">
        <v>3</v>
      </c>
    </row>
    <row r="34045" spans="1:8">
      <c r="A34045" s="32">
        <v>44632</v>
      </c>
      <c r="B34045" s="1" t="s">
        <v>25</v>
      </c>
      <c r="C34045">
        <v>23005</v>
      </c>
      <c r="D34045">
        <v>197636</v>
      </c>
      <c r="E34045" s="31">
        <v>17373</v>
      </c>
      <c r="F34045">
        <v>70</v>
      </c>
      <c r="G34045" s="31">
        <v>5562</v>
      </c>
      <c r="H34045" s="31">
        <v>1</v>
      </c>
    </row>
    <row r="34046" spans="1:8">
      <c r="A34046" s="32">
        <v>44632</v>
      </c>
      <c r="B34046" s="1" t="s">
        <v>26</v>
      </c>
      <c r="C34046">
        <v>29530</v>
      </c>
      <c r="D34046">
        <v>313641</v>
      </c>
      <c r="E34046" s="31">
        <v>25909</v>
      </c>
      <c r="F34046">
        <v>178</v>
      </c>
      <c r="G34046" s="31">
        <v>3420</v>
      </c>
      <c r="H34046" s="31">
        <v>4</v>
      </c>
    </row>
    <row r="34047" spans="1:8">
      <c r="A34047" s="32">
        <v>44632</v>
      </c>
      <c r="B34047" s="1" t="s">
        <v>27</v>
      </c>
      <c r="C34047">
        <v>17149</v>
      </c>
      <c r="D34047">
        <v>239605</v>
      </c>
      <c r="E34047" s="31">
        <v>14817</v>
      </c>
      <c r="F34047">
        <v>41</v>
      </c>
      <c r="G34047" s="31">
        <v>2291</v>
      </c>
      <c r="H34047" s="31">
        <v>1</v>
      </c>
    </row>
    <row r="34048" spans="1:8">
      <c r="A34048" s="32">
        <v>44632</v>
      </c>
      <c r="B34048" s="1" t="s">
        <v>28</v>
      </c>
      <c r="C34048">
        <v>19074</v>
      </c>
      <c r="D34048">
        <v>207892</v>
      </c>
      <c r="E34048" s="31">
        <v>17282</v>
      </c>
      <c r="F34048">
        <v>58</v>
      </c>
      <c r="G34048" s="31">
        <v>1746</v>
      </c>
      <c r="H34048" s="31">
        <v>1</v>
      </c>
    </row>
    <row r="34049" spans="1:8">
      <c r="A34049" s="32">
        <v>44632</v>
      </c>
      <c r="B34049" s="1" t="s">
        <v>29</v>
      </c>
      <c r="C34049">
        <v>35382</v>
      </c>
      <c r="D34049">
        <v>530239</v>
      </c>
      <c r="E34049" s="31">
        <v>31508</v>
      </c>
      <c r="F34049">
        <v>156</v>
      </c>
      <c r="G34049" s="31">
        <v>3398</v>
      </c>
      <c r="H34049" s="31">
        <v>1</v>
      </c>
    </row>
    <row r="34050" spans="1:8">
      <c r="A34050" s="32">
        <v>44632</v>
      </c>
      <c r="B34050" s="1" t="s">
        <v>30</v>
      </c>
      <c r="C34050">
        <v>60222</v>
      </c>
      <c r="D34050">
        <v>685656</v>
      </c>
      <c r="E34050" s="31">
        <v>54584</v>
      </c>
      <c r="F34050">
        <v>294</v>
      </c>
      <c r="G34050" s="31">
        <v>4809</v>
      </c>
      <c r="H34050" s="31">
        <v>5</v>
      </c>
    </row>
    <row r="34051" spans="1:8">
      <c r="A34051" s="32">
        <v>44632</v>
      </c>
      <c r="B34051" s="1" t="s">
        <v>31</v>
      </c>
      <c r="C34051">
        <v>103513</v>
      </c>
      <c r="D34051">
        <v>998670</v>
      </c>
      <c r="E34051" s="31">
        <v>90112</v>
      </c>
      <c r="F34051">
        <v>365</v>
      </c>
      <c r="G34051" s="31">
        <v>11589</v>
      </c>
      <c r="H34051" s="31">
        <v>5</v>
      </c>
    </row>
    <row r="34052" spans="1:8">
      <c r="A34052" s="32">
        <v>44632</v>
      </c>
      <c r="B34052" s="1" t="s">
        <v>32</v>
      </c>
      <c r="C34052">
        <v>362634</v>
      </c>
      <c r="D34052">
        <v>2174937</v>
      </c>
      <c r="E34052" s="31">
        <v>329418</v>
      </c>
      <c r="F34052">
        <v>1823</v>
      </c>
      <c r="G34052" s="31">
        <v>31393</v>
      </c>
      <c r="H34052" s="31">
        <v>32</v>
      </c>
    </row>
    <row r="34053" spans="1:8">
      <c r="A34053" s="32">
        <v>44632</v>
      </c>
      <c r="B34053" s="1" t="s">
        <v>33</v>
      </c>
      <c r="C34053">
        <v>47476</v>
      </c>
      <c r="D34053">
        <v>395473</v>
      </c>
      <c r="E34053" s="31">
        <v>44113</v>
      </c>
      <c r="F34053">
        <v>259</v>
      </c>
      <c r="G34053" s="31">
        <v>4445</v>
      </c>
      <c r="H34053" s="31">
        <v>8</v>
      </c>
    </row>
    <row r="34054" spans="1:8">
      <c r="A34054" s="32">
        <v>44632</v>
      </c>
      <c r="B34054" s="1" t="s">
        <v>34</v>
      </c>
      <c r="C34054">
        <v>58472</v>
      </c>
      <c r="D34054">
        <v>482669</v>
      </c>
      <c r="E34054" s="31">
        <v>51099</v>
      </c>
      <c r="F34054">
        <v>165</v>
      </c>
      <c r="G34054" s="31">
        <v>7208</v>
      </c>
      <c r="H34054" s="31">
        <v>3</v>
      </c>
    </row>
    <row r="34055" spans="1:8">
      <c r="A34055" s="32">
        <v>44632</v>
      </c>
      <c r="B34055" s="1" t="s">
        <v>35</v>
      </c>
      <c r="C34055">
        <v>139287</v>
      </c>
      <c r="D34055">
        <v>684146</v>
      </c>
      <c r="E34055" s="31">
        <v>125763</v>
      </c>
      <c r="F34055">
        <v>530</v>
      </c>
      <c r="G34055" s="31">
        <v>11835</v>
      </c>
      <c r="H34055" s="31">
        <v>46</v>
      </c>
    </row>
    <row r="34056" spans="1:8">
      <c r="A34056" s="32">
        <v>44632</v>
      </c>
      <c r="B34056" s="1" t="s">
        <v>36</v>
      </c>
      <c r="C34056">
        <v>724813</v>
      </c>
      <c r="D34056">
        <v>5869711</v>
      </c>
      <c r="E34056" s="31">
        <v>652934</v>
      </c>
      <c r="F34056">
        <v>4284</v>
      </c>
      <c r="G34056" s="31">
        <v>67530</v>
      </c>
      <c r="H34056" s="31">
        <v>698</v>
      </c>
    </row>
    <row r="34057" spans="1:8">
      <c r="A34057" s="32">
        <v>44632</v>
      </c>
      <c r="B34057" s="1" t="s">
        <v>37</v>
      </c>
      <c r="C34057">
        <v>295435</v>
      </c>
      <c r="D34057">
        <v>1286669</v>
      </c>
      <c r="E34057" s="31">
        <v>267219</v>
      </c>
      <c r="F34057">
        <v>1976</v>
      </c>
      <c r="G34057" s="31">
        <v>26240</v>
      </c>
      <c r="H34057" s="31">
        <v>23</v>
      </c>
    </row>
    <row r="34058" spans="1:8">
      <c r="A34058" s="32">
        <v>44632</v>
      </c>
      <c r="B34058" s="1" t="s">
        <v>38</v>
      </c>
      <c r="C34058">
        <v>66161</v>
      </c>
      <c r="D34058">
        <v>420243</v>
      </c>
      <c r="E34058" s="31">
        <v>53064</v>
      </c>
      <c r="F34058">
        <v>317</v>
      </c>
      <c r="G34058" s="31">
        <v>12780</v>
      </c>
      <c r="H34058" s="31">
        <v>17</v>
      </c>
    </row>
    <row r="34059" spans="1:8">
      <c r="A34059" s="32">
        <v>44632</v>
      </c>
      <c r="B34059" s="1" t="s">
        <v>39</v>
      </c>
      <c r="C34059">
        <v>25217</v>
      </c>
      <c r="D34059">
        <v>126450</v>
      </c>
      <c r="E34059" s="31">
        <v>23987</v>
      </c>
      <c r="F34059">
        <v>106</v>
      </c>
      <c r="G34059" s="31">
        <v>967</v>
      </c>
      <c r="H34059" s="31">
        <v>4</v>
      </c>
    </row>
    <row r="34060" spans="1:8">
      <c r="A34060" s="32">
        <v>44632</v>
      </c>
      <c r="B34060" s="1" t="s">
        <v>40</v>
      </c>
      <c r="C34060">
        <v>7735</v>
      </c>
      <c r="D34060">
        <v>276351</v>
      </c>
      <c r="E34060" s="31">
        <v>6847</v>
      </c>
      <c r="F34060">
        <v>10</v>
      </c>
      <c r="G34060" s="31">
        <v>784</v>
      </c>
      <c r="H34060" s="31">
        <v>0</v>
      </c>
    </row>
    <row r="34061" spans="1:8">
      <c r="A34061" s="32">
        <v>44632</v>
      </c>
      <c r="B34061" s="1" t="s">
        <v>41</v>
      </c>
      <c r="C34061">
        <v>7586</v>
      </c>
      <c r="D34061">
        <v>122915</v>
      </c>
      <c r="E34061" s="31">
        <v>6631</v>
      </c>
      <c r="F34061">
        <v>8</v>
      </c>
      <c r="G34061" s="31">
        <v>947</v>
      </c>
      <c r="H34061" s="31">
        <v>0</v>
      </c>
    </row>
    <row r="34062" spans="1:8">
      <c r="A34062" s="32">
        <v>44632</v>
      </c>
      <c r="B34062" s="1" t="s">
        <v>42</v>
      </c>
      <c r="C34062">
        <v>55241</v>
      </c>
      <c r="D34062">
        <v>449702</v>
      </c>
      <c r="E34062" s="31">
        <v>49083</v>
      </c>
      <c r="F34062">
        <v>214</v>
      </c>
      <c r="G34062" s="31">
        <v>4173</v>
      </c>
      <c r="H34062" s="31">
        <v>5</v>
      </c>
    </row>
    <row r="34063" spans="1:8">
      <c r="A34063" s="32">
        <v>44632</v>
      </c>
      <c r="B34063" s="1" t="s">
        <v>43</v>
      </c>
      <c r="C34063">
        <v>81804</v>
      </c>
      <c r="D34063">
        <v>1447855</v>
      </c>
      <c r="E34063" s="31">
        <v>72614</v>
      </c>
      <c r="F34063">
        <v>423</v>
      </c>
      <c r="G34063" s="31">
        <v>8767</v>
      </c>
      <c r="H34063" s="31">
        <v>6</v>
      </c>
    </row>
    <row r="34064" spans="1:8">
      <c r="A34064" s="32">
        <v>44632</v>
      </c>
      <c r="B34064" s="1" t="s">
        <v>44</v>
      </c>
      <c r="C34064">
        <v>24648</v>
      </c>
      <c r="D34064">
        <v>440054</v>
      </c>
      <c r="E34064" s="31">
        <v>21648</v>
      </c>
      <c r="F34064">
        <v>149</v>
      </c>
      <c r="G34064" s="31">
        <v>2851</v>
      </c>
      <c r="H34064" s="31">
        <v>2</v>
      </c>
    </row>
    <row r="34065" spans="1:8">
      <c r="A34065" s="32">
        <v>44632</v>
      </c>
      <c r="B34065" s="1" t="s">
        <v>45</v>
      </c>
      <c r="C34065">
        <v>13665</v>
      </c>
      <c r="D34065">
        <v>166332</v>
      </c>
      <c r="E34065" s="31">
        <v>11973</v>
      </c>
      <c r="F34065">
        <v>78</v>
      </c>
      <c r="G34065" s="31">
        <v>1616</v>
      </c>
      <c r="H34065" s="31">
        <v>3</v>
      </c>
    </row>
    <row r="34066" spans="1:8">
      <c r="A34066" s="32">
        <v>44632</v>
      </c>
      <c r="B34066" s="1" t="s">
        <v>46</v>
      </c>
      <c r="C34066">
        <v>23386</v>
      </c>
      <c r="D34066">
        <v>209782</v>
      </c>
      <c r="E34066" s="31">
        <v>20022</v>
      </c>
      <c r="F34066">
        <v>87</v>
      </c>
      <c r="G34066" s="31">
        <v>3277</v>
      </c>
      <c r="H34066" s="31">
        <v>7</v>
      </c>
    </row>
    <row r="34067" spans="1:8">
      <c r="A34067" s="32">
        <v>44632</v>
      </c>
      <c r="B34067" s="1" t="s">
        <v>47</v>
      </c>
      <c r="C34067">
        <v>20315</v>
      </c>
      <c r="D34067">
        <v>272744</v>
      </c>
      <c r="E34067" s="31">
        <v>17750</v>
      </c>
      <c r="F34067">
        <v>123</v>
      </c>
      <c r="G34067" s="31">
        <v>2442</v>
      </c>
      <c r="H34067" s="31">
        <v>4</v>
      </c>
    </row>
    <row r="34068" spans="1:8">
      <c r="A34068" s="32">
        <v>44632</v>
      </c>
      <c r="B34068" s="1" t="s">
        <v>48</v>
      </c>
      <c r="C34068">
        <v>14302</v>
      </c>
      <c r="D34068">
        <v>191647</v>
      </c>
      <c r="E34068" s="31">
        <v>12378</v>
      </c>
      <c r="F34068">
        <v>91</v>
      </c>
      <c r="G34068" s="31">
        <v>1833</v>
      </c>
      <c r="H34068" s="31">
        <v>2</v>
      </c>
    </row>
    <row r="34069" spans="1:8">
      <c r="A34069" s="32">
        <v>44632</v>
      </c>
      <c r="B34069" s="1" t="s">
        <v>49</v>
      </c>
      <c r="C34069">
        <v>264828</v>
      </c>
      <c r="D34069">
        <v>2102426</v>
      </c>
      <c r="E34069" s="31">
        <v>227368</v>
      </c>
      <c r="F34069">
        <v>1044</v>
      </c>
      <c r="G34069" s="31">
        <v>30404</v>
      </c>
      <c r="H34069" s="31">
        <v>13</v>
      </c>
    </row>
    <row r="34070" spans="1:8">
      <c r="A34070" s="32">
        <v>44632</v>
      </c>
      <c r="B34070" s="1" t="s">
        <v>50</v>
      </c>
      <c r="C34070">
        <v>27157</v>
      </c>
      <c r="D34070">
        <v>200481</v>
      </c>
      <c r="E34070" s="31">
        <v>21380</v>
      </c>
      <c r="F34070">
        <v>71</v>
      </c>
      <c r="G34070" s="31">
        <v>2897</v>
      </c>
      <c r="H34070" s="31">
        <v>1</v>
      </c>
    </row>
    <row r="34071" spans="1:8">
      <c r="A34071" s="32">
        <v>44632</v>
      </c>
      <c r="B34071" s="1" t="s">
        <v>51</v>
      </c>
      <c r="C34071">
        <v>28850</v>
      </c>
      <c r="D34071">
        <v>290431</v>
      </c>
      <c r="E34071" s="31">
        <v>26150</v>
      </c>
      <c r="F34071">
        <v>113</v>
      </c>
      <c r="G34071" s="31">
        <v>3850</v>
      </c>
      <c r="H34071" s="31">
        <v>2</v>
      </c>
    </row>
    <row r="34072" spans="1:8">
      <c r="A34072" s="32">
        <v>44632</v>
      </c>
      <c r="B34072" s="1" t="s">
        <v>52</v>
      </c>
      <c r="C34072">
        <v>56402</v>
      </c>
      <c r="D34072">
        <v>211858</v>
      </c>
      <c r="E34072" s="31">
        <v>50285</v>
      </c>
      <c r="F34072">
        <v>255</v>
      </c>
      <c r="G34072" s="31">
        <v>5862</v>
      </c>
      <c r="H34072" s="31">
        <v>12</v>
      </c>
    </row>
    <row r="34073" spans="1:8">
      <c r="A34073" s="32">
        <v>44632</v>
      </c>
      <c r="B34073" s="1" t="s">
        <v>53</v>
      </c>
      <c r="C34073">
        <v>27416</v>
      </c>
      <c r="D34073">
        <v>448182</v>
      </c>
      <c r="E34073" s="31">
        <v>24976</v>
      </c>
      <c r="F34073">
        <v>113</v>
      </c>
      <c r="G34073" s="31">
        <v>2327</v>
      </c>
      <c r="H34073" s="31">
        <v>2</v>
      </c>
    </row>
    <row r="34074" spans="1:8">
      <c r="A34074" s="32">
        <v>44632</v>
      </c>
      <c r="B34074" s="1" t="s">
        <v>54</v>
      </c>
      <c r="C34074">
        <v>21255</v>
      </c>
      <c r="D34074">
        <v>139678</v>
      </c>
      <c r="E34074" s="31">
        <v>19122</v>
      </c>
      <c r="F34074">
        <v>106</v>
      </c>
      <c r="G34074" s="31">
        <v>2096</v>
      </c>
      <c r="H34074" s="31">
        <v>0</v>
      </c>
    </row>
    <row r="34075" spans="1:8">
      <c r="A34075" s="32">
        <v>44632</v>
      </c>
      <c r="B34075" s="1" t="s">
        <v>55</v>
      </c>
      <c r="C34075">
        <v>35757</v>
      </c>
      <c r="D34075">
        <v>280876</v>
      </c>
      <c r="E34075" s="31">
        <v>32301</v>
      </c>
      <c r="F34075">
        <v>143</v>
      </c>
      <c r="G34075" s="31">
        <v>2918</v>
      </c>
      <c r="H34075" s="31">
        <v>1</v>
      </c>
    </row>
    <row r="34076" spans="1:8">
      <c r="A34076" s="32">
        <v>44632</v>
      </c>
      <c r="B34076" s="1" t="s">
        <v>56</v>
      </c>
      <c r="C34076">
        <v>108733</v>
      </c>
      <c r="D34076">
        <v>620885</v>
      </c>
      <c r="E34076" s="31">
        <v>102533</v>
      </c>
      <c r="F34076">
        <v>430</v>
      </c>
      <c r="G34076" s="31">
        <v>5763</v>
      </c>
      <c r="H34076" s="31">
        <v>13</v>
      </c>
    </row>
    <row r="34077" spans="1:8">
      <c r="A34077" s="32">
        <v>44633</v>
      </c>
      <c r="B34077" s="1" t="s">
        <v>7</v>
      </c>
      <c r="C34077">
        <v>195052</v>
      </c>
      <c r="D34077">
        <v>1741509</v>
      </c>
      <c r="E34077" s="31">
        <v>174485</v>
      </c>
      <c r="F34077">
        <v>1863</v>
      </c>
      <c r="G34077" s="31">
        <v>18986</v>
      </c>
      <c r="H34077" s="31">
        <v>5</v>
      </c>
    </row>
    <row r="34078" spans="1:8">
      <c r="A34078" s="32">
        <v>44633</v>
      </c>
      <c r="B34078" s="1" t="s">
        <v>11</v>
      </c>
      <c r="C34078">
        <v>27272</v>
      </c>
      <c r="D34078">
        <v>176976</v>
      </c>
      <c r="E34078" s="31">
        <v>23336</v>
      </c>
      <c r="F34078">
        <v>76</v>
      </c>
      <c r="G34078" s="31">
        <v>3860</v>
      </c>
      <c r="H34078" s="31">
        <v>0</v>
      </c>
    </row>
    <row r="34079" spans="1:8">
      <c r="A34079" s="32">
        <v>44633</v>
      </c>
      <c r="B34079" s="1" t="s">
        <v>12</v>
      </c>
      <c r="C34079">
        <v>14161</v>
      </c>
      <c r="D34079">
        <v>199453</v>
      </c>
      <c r="E34079" s="31">
        <v>11589</v>
      </c>
      <c r="F34079">
        <v>66</v>
      </c>
      <c r="G34079" s="31">
        <v>2506</v>
      </c>
      <c r="H34079" s="31">
        <v>1</v>
      </c>
    </row>
    <row r="34080" spans="1:8">
      <c r="A34080" s="32">
        <v>44633</v>
      </c>
      <c r="B34080" s="1" t="s">
        <v>13</v>
      </c>
      <c r="C34080">
        <v>48815</v>
      </c>
      <c r="D34080">
        <v>420422</v>
      </c>
      <c r="E34080" s="31">
        <v>41746</v>
      </c>
      <c r="F34080">
        <v>163</v>
      </c>
      <c r="G34080" s="31">
        <v>6362</v>
      </c>
      <c r="H34080" s="31">
        <v>8</v>
      </c>
    </row>
    <row r="34081" spans="1:8">
      <c r="A34081" s="32">
        <v>44633</v>
      </c>
      <c r="B34081" s="1" t="s">
        <v>14</v>
      </c>
      <c r="C34081">
        <v>12307</v>
      </c>
      <c r="D34081">
        <v>46238</v>
      </c>
      <c r="E34081" s="31">
        <v>10421</v>
      </c>
      <c r="F34081">
        <v>41</v>
      </c>
      <c r="G34081" s="31">
        <v>1845</v>
      </c>
      <c r="H34081" s="31">
        <v>0</v>
      </c>
    </row>
    <row r="34082" spans="1:8">
      <c r="A34082" s="32">
        <v>44633</v>
      </c>
      <c r="B34082" s="1" t="s">
        <v>15</v>
      </c>
      <c r="C34082">
        <v>14484</v>
      </c>
      <c r="D34082">
        <v>160832</v>
      </c>
      <c r="E34082" s="31">
        <v>12215</v>
      </c>
      <c r="F34082">
        <v>75</v>
      </c>
      <c r="G34082" s="31">
        <v>2194</v>
      </c>
      <c r="H34082" s="31">
        <v>1</v>
      </c>
    </row>
    <row r="34083" spans="1:8">
      <c r="A34083" s="32">
        <v>44633</v>
      </c>
      <c r="B34083" s="1" t="s">
        <v>16</v>
      </c>
      <c r="C34083">
        <v>29156</v>
      </c>
      <c r="D34083">
        <v>634721</v>
      </c>
      <c r="E34083" s="31">
        <v>25312</v>
      </c>
      <c r="F34083">
        <v>189</v>
      </c>
      <c r="G34083" s="31">
        <v>3655</v>
      </c>
      <c r="H34083" s="31">
        <v>4</v>
      </c>
    </row>
    <row r="34084" spans="1:8">
      <c r="A34084" s="32">
        <v>44633</v>
      </c>
      <c r="B34084" s="1" t="s">
        <v>17</v>
      </c>
      <c r="C34084">
        <v>91717</v>
      </c>
      <c r="D34084">
        <v>44315</v>
      </c>
      <c r="E34084" s="31">
        <v>81611</v>
      </c>
      <c r="F34084">
        <v>342</v>
      </c>
      <c r="G34084" s="31">
        <v>9764</v>
      </c>
      <c r="H34084" s="31">
        <v>14</v>
      </c>
    </row>
    <row r="34085" spans="1:8">
      <c r="A34085" s="32">
        <v>44633</v>
      </c>
      <c r="B34085" s="1" t="s">
        <v>18</v>
      </c>
      <c r="C34085">
        <v>52832</v>
      </c>
      <c r="D34085">
        <v>640673</v>
      </c>
      <c r="E34085" s="31">
        <v>46738</v>
      </c>
      <c r="F34085">
        <v>226</v>
      </c>
      <c r="G34085" s="31">
        <v>5868</v>
      </c>
      <c r="H34085" s="31">
        <v>3</v>
      </c>
    </row>
    <row r="34086" spans="1:8">
      <c r="A34086" s="32">
        <v>44633</v>
      </c>
      <c r="B34086" s="1" t="s">
        <v>19</v>
      </c>
      <c r="C34086">
        <v>59817</v>
      </c>
      <c r="D34086">
        <v>506486</v>
      </c>
      <c r="E34086" s="31">
        <v>54151</v>
      </c>
      <c r="F34086">
        <v>270</v>
      </c>
      <c r="G34086" s="31">
        <v>5396</v>
      </c>
      <c r="H34086" s="31">
        <v>5</v>
      </c>
    </row>
    <row r="34087" spans="1:8">
      <c r="A34087" s="32">
        <v>44633</v>
      </c>
      <c r="B34087" s="1" t="s">
        <v>20</v>
      </c>
      <c r="C34087">
        <v>367238</v>
      </c>
      <c r="D34087">
        <v>2304900</v>
      </c>
      <c r="E34087" s="31">
        <v>335999</v>
      </c>
      <c r="F34087">
        <v>1251</v>
      </c>
      <c r="G34087" s="31">
        <v>29988</v>
      </c>
      <c r="H34087" s="31">
        <v>48</v>
      </c>
    </row>
    <row r="34088" spans="1:8">
      <c r="A34088" s="32">
        <v>44633</v>
      </c>
      <c r="B34088" s="1" t="s">
        <v>21</v>
      </c>
      <c r="C34088">
        <v>312286</v>
      </c>
      <c r="D34088">
        <v>1708240</v>
      </c>
      <c r="E34088" s="31">
        <v>284263</v>
      </c>
      <c r="F34088">
        <v>1514</v>
      </c>
      <c r="G34088" s="31">
        <v>23412</v>
      </c>
      <c r="H34088" s="31">
        <v>18</v>
      </c>
    </row>
    <row r="34089" spans="1:8">
      <c r="A34089" s="32">
        <v>44633</v>
      </c>
      <c r="B34089" s="1" t="s">
        <v>22</v>
      </c>
      <c r="C34089">
        <v>1122358</v>
      </c>
      <c r="D34089">
        <v>5688564</v>
      </c>
      <c r="E34089" s="31">
        <v>989931</v>
      </c>
      <c r="F34089">
        <v>3946</v>
      </c>
      <c r="G34089" s="31">
        <v>128481</v>
      </c>
      <c r="H34089" s="31">
        <v>63</v>
      </c>
    </row>
    <row r="34090" spans="1:8">
      <c r="A34090" s="32">
        <v>44633</v>
      </c>
      <c r="B34090" s="1" t="s">
        <v>23</v>
      </c>
      <c r="C34090">
        <v>527662</v>
      </c>
      <c r="D34090">
        <v>2180686</v>
      </c>
      <c r="E34090" s="31">
        <v>483481</v>
      </c>
      <c r="F34090">
        <v>1881</v>
      </c>
      <c r="G34090" s="31">
        <v>42300</v>
      </c>
      <c r="H34090" s="31">
        <v>77</v>
      </c>
    </row>
    <row r="34091" spans="1:8">
      <c r="A34091" s="32">
        <v>44633</v>
      </c>
      <c r="B34091" s="1" t="s">
        <v>24</v>
      </c>
      <c r="C34091">
        <v>34295</v>
      </c>
      <c r="D34091">
        <v>485333</v>
      </c>
      <c r="E34091" s="31">
        <v>31022</v>
      </c>
      <c r="F34091">
        <v>85</v>
      </c>
      <c r="G34091" s="31">
        <v>3188</v>
      </c>
      <c r="H34091" s="31">
        <v>3</v>
      </c>
    </row>
    <row r="34092" spans="1:8">
      <c r="A34092" s="32">
        <v>44633</v>
      </c>
      <c r="B34092" s="1" t="s">
        <v>25</v>
      </c>
      <c r="C34092">
        <v>23344</v>
      </c>
      <c r="D34092">
        <v>197636</v>
      </c>
      <c r="E34092" s="31">
        <v>17777</v>
      </c>
      <c r="F34092">
        <v>70</v>
      </c>
      <c r="G34092" s="31">
        <v>5497</v>
      </c>
      <c r="H34092" s="31">
        <v>1</v>
      </c>
    </row>
    <row r="34093" spans="1:8">
      <c r="A34093" s="32">
        <v>44633</v>
      </c>
      <c r="B34093" s="1" t="s">
        <v>26</v>
      </c>
      <c r="C34093">
        <v>29921</v>
      </c>
      <c r="D34093">
        <v>314173</v>
      </c>
      <c r="E34093" s="31">
        <v>26286</v>
      </c>
      <c r="F34093">
        <v>178</v>
      </c>
      <c r="G34093" s="31">
        <v>3434</v>
      </c>
      <c r="H34093" s="31">
        <v>4</v>
      </c>
    </row>
    <row r="34094" spans="1:8">
      <c r="A34094" s="32">
        <v>44633</v>
      </c>
      <c r="B34094" s="1" t="s">
        <v>27</v>
      </c>
      <c r="C34094">
        <v>17567</v>
      </c>
      <c r="D34094">
        <v>240788</v>
      </c>
      <c r="E34094" s="31">
        <v>15219</v>
      </c>
      <c r="F34094">
        <v>41</v>
      </c>
      <c r="G34094" s="31">
        <v>2307</v>
      </c>
      <c r="H34094" s="31">
        <v>1</v>
      </c>
    </row>
    <row r="34095" spans="1:8">
      <c r="A34095" s="32">
        <v>44633</v>
      </c>
      <c r="B34095" s="1" t="s">
        <v>28</v>
      </c>
      <c r="C34095">
        <v>19074</v>
      </c>
      <c r="D34095">
        <v>207892</v>
      </c>
      <c r="E34095" s="31">
        <v>17282</v>
      </c>
      <c r="F34095">
        <v>58</v>
      </c>
      <c r="G34095" s="31">
        <v>1746</v>
      </c>
      <c r="H34095" s="31">
        <v>1</v>
      </c>
    </row>
    <row r="34096" spans="1:8">
      <c r="A34096" s="32">
        <v>44633</v>
      </c>
      <c r="B34096" s="1" t="s">
        <v>29</v>
      </c>
      <c r="C34096">
        <v>35717</v>
      </c>
      <c r="D34096">
        <v>530239</v>
      </c>
      <c r="E34096" s="31">
        <v>31766</v>
      </c>
      <c r="F34096">
        <v>156</v>
      </c>
      <c r="G34096" s="31">
        <v>3357</v>
      </c>
      <c r="H34096" s="31">
        <v>1</v>
      </c>
    </row>
    <row r="34097" spans="1:8">
      <c r="A34097" s="32">
        <v>44633</v>
      </c>
      <c r="B34097" s="1" t="s">
        <v>30</v>
      </c>
      <c r="C34097">
        <v>60534</v>
      </c>
      <c r="D34097">
        <v>686603</v>
      </c>
      <c r="E34097" s="31">
        <v>55134</v>
      </c>
      <c r="F34097">
        <v>294</v>
      </c>
      <c r="G34097" s="31">
        <v>4794</v>
      </c>
      <c r="H34097" s="31">
        <v>5</v>
      </c>
    </row>
    <row r="34098" spans="1:8">
      <c r="A34098" s="32">
        <v>44633</v>
      </c>
      <c r="B34098" s="1" t="s">
        <v>31</v>
      </c>
      <c r="C34098">
        <v>104560</v>
      </c>
      <c r="D34098">
        <v>998670</v>
      </c>
      <c r="E34098" s="31">
        <v>90112</v>
      </c>
      <c r="F34098">
        <v>368</v>
      </c>
      <c r="G34098" s="31">
        <v>11575</v>
      </c>
      <c r="H34098" s="31">
        <v>6</v>
      </c>
    </row>
    <row r="34099" spans="1:8">
      <c r="A34099" s="32">
        <v>44633</v>
      </c>
      <c r="B34099" s="1" t="s">
        <v>32</v>
      </c>
      <c r="C34099">
        <v>366208</v>
      </c>
      <c r="D34099">
        <v>2174937</v>
      </c>
      <c r="E34099" s="31">
        <v>333085</v>
      </c>
      <c r="F34099">
        <v>1836</v>
      </c>
      <c r="G34099" s="31">
        <v>31287</v>
      </c>
      <c r="H34099" s="31">
        <v>34</v>
      </c>
    </row>
    <row r="34100" spans="1:8">
      <c r="A34100" s="32">
        <v>44633</v>
      </c>
      <c r="B34100" s="1" t="s">
        <v>33</v>
      </c>
      <c r="C34100">
        <v>47978</v>
      </c>
      <c r="D34100">
        <v>395473</v>
      </c>
      <c r="E34100" s="31">
        <v>44646</v>
      </c>
      <c r="F34100">
        <v>260</v>
      </c>
      <c r="G34100" s="31">
        <v>4421</v>
      </c>
      <c r="H34100" s="31">
        <v>8</v>
      </c>
    </row>
    <row r="34101" spans="1:8">
      <c r="A34101" s="32">
        <v>44633</v>
      </c>
      <c r="B34101" s="1" t="s">
        <v>34</v>
      </c>
      <c r="C34101">
        <v>59056</v>
      </c>
      <c r="D34101">
        <v>487332</v>
      </c>
      <c r="E34101" s="31">
        <v>51701</v>
      </c>
      <c r="F34101">
        <v>166</v>
      </c>
      <c r="G34101" s="31">
        <v>7189</v>
      </c>
      <c r="H34101" s="31">
        <v>3</v>
      </c>
    </row>
    <row r="34102" spans="1:8">
      <c r="A34102" s="32">
        <v>44633</v>
      </c>
      <c r="B34102" s="1" t="s">
        <v>35</v>
      </c>
      <c r="C34102">
        <v>140418</v>
      </c>
      <c r="D34102">
        <v>685940</v>
      </c>
      <c r="E34102" s="31">
        <v>127935</v>
      </c>
      <c r="F34102">
        <v>536</v>
      </c>
      <c r="G34102" s="31">
        <v>10822</v>
      </c>
      <c r="H34102" s="31">
        <v>42</v>
      </c>
    </row>
    <row r="34103" spans="1:8">
      <c r="A34103" s="32">
        <v>44633</v>
      </c>
      <c r="B34103" s="1" t="s">
        <v>36</v>
      </c>
      <c r="C34103">
        <v>729702</v>
      </c>
      <c r="D34103">
        <v>5886897</v>
      </c>
      <c r="E34103" s="31">
        <v>658169</v>
      </c>
      <c r="F34103">
        <v>4296</v>
      </c>
      <c r="G34103" s="31">
        <v>67179</v>
      </c>
      <c r="H34103" s="31">
        <v>697</v>
      </c>
    </row>
    <row r="34104" spans="1:8">
      <c r="A34104" s="32">
        <v>44633</v>
      </c>
      <c r="B34104" s="1" t="s">
        <v>37</v>
      </c>
      <c r="C34104">
        <v>298074</v>
      </c>
      <c r="D34104">
        <v>1290843</v>
      </c>
      <c r="E34104" s="31">
        <v>270767</v>
      </c>
      <c r="F34104">
        <v>1997</v>
      </c>
      <c r="G34104" s="31">
        <v>25314</v>
      </c>
      <c r="H34104" s="31">
        <v>23</v>
      </c>
    </row>
    <row r="34105" spans="1:8">
      <c r="A34105" s="32">
        <v>44633</v>
      </c>
      <c r="B34105" s="1" t="s">
        <v>38</v>
      </c>
      <c r="C34105">
        <v>66908</v>
      </c>
      <c r="D34105">
        <v>420243</v>
      </c>
      <c r="E34105" s="31">
        <v>53935</v>
      </c>
      <c r="F34105">
        <v>318</v>
      </c>
      <c r="G34105" s="31">
        <v>12655</v>
      </c>
      <c r="H34105" s="31">
        <v>20</v>
      </c>
    </row>
    <row r="34106" spans="1:8">
      <c r="A34106" s="32">
        <v>44633</v>
      </c>
      <c r="B34106" s="1" t="s">
        <v>39</v>
      </c>
      <c r="C34106">
        <v>25415</v>
      </c>
      <c r="D34106">
        <v>126982</v>
      </c>
      <c r="E34106" s="31">
        <v>24204</v>
      </c>
      <c r="F34106">
        <v>106</v>
      </c>
      <c r="G34106" s="31">
        <v>948</v>
      </c>
      <c r="H34106" s="31">
        <v>3</v>
      </c>
    </row>
    <row r="34107" spans="1:8">
      <c r="A34107" s="32">
        <v>44633</v>
      </c>
      <c r="B34107" s="1" t="s">
        <v>40</v>
      </c>
      <c r="C34107">
        <v>7810</v>
      </c>
      <c r="D34107">
        <v>277154</v>
      </c>
      <c r="E34107" s="31">
        <v>7017</v>
      </c>
      <c r="F34107">
        <v>10</v>
      </c>
      <c r="G34107" s="31">
        <v>689</v>
      </c>
      <c r="H34107" s="31">
        <v>0</v>
      </c>
    </row>
    <row r="34108" spans="1:8">
      <c r="A34108" s="32">
        <v>44633</v>
      </c>
      <c r="B34108" s="1" t="s">
        <v>41</v>
      </c>
      <c r="C34108">
        <v>7685</v>
      </c>
      <c r="D34108">
        <v>122915</v>
      </c>
      <c r="E34108" s="31">
        <v>6744</v>
      </c>
      <c r="F34108">
        <v>8</v>
      </c>
      <c r="G34108" s="31">
        <v>933</v>
      </c>
      <c r="H34108" s="31">
        <v>0</v>
      </c>
    </row>
    <row r="34109" spans="1:8">
      <c r="A34109" s="32">
        <v>44633</v>
      </c>
      <c r="B34109" s="1" t="s">
        <v>42</v>
      </c>
      <c r="C34109">
        <v>55698</v>
      </c>
      <c r="D34109">
        <v>449702</v>
      </c>
      <c r="E34109" s="31">
        <v>49083</v>
      </c>
      <c r="F34109">
        <v>215</v>
      </c>
      <c r="G34109" s="31">
        <v>4173</v>
      </c>
      <c r="H34109" s="31">
        <v>5</v>
      </c>
    </row>
    <row r="34110" spans="1:8">
      <c r="A34110" s="32">
        <v>44633</v>
      </c>
      <c r="B34110" s="1" t="s">
        <v>43</v>
      </c>
      <c r="C34110">
        <v>82531</v>
      </c>
      <c r="D34110">
        <v>1447855</v>
      </c>
      <c r="E34110" s="31">
        <v>73389</v>
      </c>
      <c r="F34110">
        <v>427</v>
      </c>
      <c r="G34110" s="31">
        <v>8715</v>
      </c>
      <c r="H34110" s="31">
        <v>6</v>
      </c>
    </row>
    <row r="34111" spans="1:8">
      <c r="A34111" s="32">
        <v>44633</v>
      </c>
      <c r="B34111" s="1" t="s">
        <v>44</v>
      </c>
      <c r="C34111">
        <v>24913</v>
      </c>
      <c r="D34111">
        <v>440054</v>
      </c>
      <c r="E34111" s="31">
        <v>21928</v>
      </c>
      <c r="F34111">
        <v>151</v>
      </c>
      <c r="G34111" s="31">
        <v>2834</v>
      </c>
      <c r="H34111" s="31">
        <v>2</v>
      </c>
    </row>
    <row r="34112" spans="1:8">
      <c r="A34112" s="32">
        <v>44633</v>
      </c>
      <c r="B34112" s="1" t="s">
        <v>45</v>
      </c>
      <c r="C34112">
        <v>13875</v>
      </c>
      <c r="D34112">
        <v>166969</v>
      </c>
      <c r="E34112" s="31">
        <v>12214</v>
      </c>
      <c r="F34112">
        <v>78</v>
      </c>
      <c r="G34112" s="31">
        <v>1586</v>
      </c>
      <c r="H34112" s="31">
        <v>3</v>
      </c>
    </row>
    <row r="34113" spans="1:8">
      <c r="A34113" s="32">
        <v>44633</v>
      </c>
      <c r="B34113" s="1" t="s">
        <v>46</v>
      </c>
      <c r="C34113">
        <v>23823</v>
      </c>
      <c r="D34113">
        <v>210588</v>
      </c>
      <c r="E34113" s="31">
        <v>20360</v>
      </c>
      <c r="F34113">
        <v>89</v>
      </c>
      <c r="G34113" s="31">
        <v>3374</v>
      </c>
      <c r="H34113" s="31">
        <v>7</v>
      </c>
    </row>
    <row r="34114" spans="1:8">
      <c r="A34114" s="32">
        <v>44633</v>
      </c>
      <c r="B34114" s="1" t="s">
        <v>47</v>
      </c>
      <c r="C34114">
        <v>20540</v>
      </c>
      <c r="D34114">
        <v>273386</v>
      </c>
      <c r="E34114" s="31">
        <v>17985</v>
      </c>
      <c r="F34114">
        <v>123</v>
      </c>
      <c r="G34114" s="31">
        <v>2432</v>
      </c>
      <c r="H34114" s="31">
        <v>4</v>
      </c>
    </row>
    <row r="34115" spans="1:8">
      <c r="A34115" s="32">
        <v>44633</v>
      </c>
      <c r="B34115" s="1" t="s">
        <v>48</v>
      </c>
      <c r="C34115">
        <v>14479</v>
      </c>
      <c r="D34115">
        <v>191969</v>
      </c>
      <c r="E34115" s="31">
        <v>12551</v>
      </c>
      <c r="F34115">
        <v>92</v>
      </c>
      <c r="G34115" s="31">
        <v>1836</v>
      </c>
      <c r="H34115" s="31">
        <v>2</v>
      </c>
    </row>
    <row r="34116" spans="1:8">
      <c r="A34116" s="32">
        <v>44633</v>
      </c>
      <c r="B34116" s="1" t="s">
        <v>49</v>
      </c>
      <c r="C34116">
        <v>266957</v>
      </c>
      <c r="D34116">
        <v>2108891</v>
      </c>
      <c r="E34116" s="31">
        <v>230530</v>
      </c>
      <c r="F34116">
        <v>1044</v>
      </c>
      <c r="G34116" s="31">
        <v>29667</v>
      </c>
      <c r="H34116" s="31">
        <v>12</v>
      </c>
    </row>
    <row r="34117" spans="1:8">
      <c r="A34117" s="32">
        <v>44633</v>
      </c>
      <c r="B34117" s="1" t="s">
        <v>50</v>
      </c>
      <c r="C34117">
        <v>27328</v>
      </c>
      <c r="D34117">
        <v>201281</v>
      </c>
      <c r="E34117" s="31">
        <v>21777</v>
      </c>
      <c r="F34117">
        <v>71</v>
      </c>
      <c r="G34117" s="31">
        <v>2836</v>
      </c>
      <c r="H34117" s="31">
        <v>2</v>
      </c>
    </row>
    <row r="34118" spans="1:8">
      <c r="A34118" s="32">
        <v>44633</v>
      </c>
      <c r="B34118" s="1" t="s">
        <v>51</v>
      </c>
      <c r="C34118">
        <v>29054</v>
      </c>
      <c r="D34118">
        <v>291056</v>
      </c>
      <c r="E34118" s="31">
        <v>26766</v>
      </c>
      <c r="F34118">
        <v>114</v>
      </c>
      <c r="G34118" s="31">
        <v>3463</v>
      </c>
      <c r="H34118" s="31">
        <v>2</v>
      </c>
    </row>
    <row r="34119" spans="1:8">
      <c r="A34119" s="32">
        <v>44633</v>
      </c>
      <c r="B34119" s="1" t="s">
        <v>52</v>
      </c>
      <c r="C34119">
        <v>56837</v>
      </c>
      <c r="D34119">
        <v>213053</v>
      </c>
      <c r="E34119" s="31">
        <v>50644</v>
      </c>
      <c r="F34119">
        <v>255</v>
      </c>
      <c r="G34119" s="31">
        <v>5938</v>
      </c>
      <c r="H34119" s="31">
        <v>12</v>
      </c>
    </row>
    <row r="34120" spans="1:8">
      <c r="A34120" s="32">
        <v>44633</v>
      </c>
      <c r="B34120" s="1" t="s">
        <v>53</v>
      </c>
      <c r="C34120">
        <v>27642</v>
      </c>
      <c r="D34120">
        <v>448765</v>
      </c>
      <c r="E34120" s="31">
        <v>25296</v>
      </c>
      <c r="F34120">
        <v>114</v>
      </c>
      <c r="G34120" s="31">
        <v>2232</v>
      </c>
      <c r="H34120" s="31">
        <v>2</v>
      </c>
    </row>
    <row r="34121" spans="1:8">
      <c r="A34121" s="32">
        <v>44633</v>
      </c>
      <c r="B34121" s="1" t="s">
        <v>54</v>
      </c>
      <c r="C34121">
        <v>21478</v>
      </c>
      <c r="D34121">
        <v>140564</v>
      </c>
      <c r="E34121" s="31">
        <v>19376</v>
      </c>
      <c r="F34121">
        <v>110</v>
      </c>
      <c r="G34121" s="31">
        <v>2065</v>
      </c>
      <c r="H34121" s="31">
        <v>0</v>
      </c>
    </row>
    <row r="34122" spans="1:8">
      <c r="A34122" s="32">
        <v>44633</v>
      </c>
      <c r="B34122" s="1" t="s">
        <v>55</v>
      </c>
      <c r="C34122">
        <v>36037</v>
      </c>
      <c r="D34122">
        <v>281993</v>
      </c>
      <c r="E34122" s="31">
        <v>32628</v>
      </c>
      <c r="F34122">
        <v>147</v>
      </c>
      <c r="G34122" s="31">
        <v>2982</v>
      </c>
      <c r="H34122" s="31">
        <v>2</v>
      </c>
    </row>
    <row r="34123" spans="1:8">
      <c r="A34123" s="32">
        <v>44633</v>
      </c>
      <c r="B34123" s="1" t="s">
        <v>56</v>
      </c>
      <c r="C34123">
        <v>109307</v>
      </c>
      <c r="D34123">
        <v>622144</v>
      </c>
      <c r="E34123" s="31">
        <v>103307</v>
      </c>
      <c r="F34123">
        <v>430</v>
      </c>
      <c r="G34123" s="31">
        <v>5576</v>
      </c>
      <c r="H34123" s="31">
        <v>15</v>
      </c>
    </row>
    <row r="34124" spans="1:8">
      <c r="A34124" s="32">
        <v>44634</v>
      </c>
      <c r="B34124" s="1" t="s">
        <v>7</v>
      </c>
      <c r="C34124">
        <v>196094</v>
      </c>
      <c r="D34124">
        <v>1745698</v>
      </c>
      <c r="E34124" s="31">
        <v>176184</v>
      </c>
      <c r="F34124">
        <v>1868</v>
      </c>
      <c r="G34124" s="31">
        <v>18704</v>
      </c>
      <c r="H34124" s="31">
        <v>5</v>
      </c>
    </row>
    <row r="34125" spans="1:8">
      <c r="A34125" s="32">
        <v>44634</v>
      </c>
      <c r="B34125" s="1" t="s">
        <v>11</v>
      </c>
      <c r="C34125">
        <v>27622</v>
      </c>
      <c r="D34125">
        <v>177893</v>
      </c>
      <c r="E34125" s="31">
        <v>23859</v>
      </c>
      <c r="F34125">
        <v>76</v>
      </c>
      <c r="G34125" s="31">
        <v>3687</v>
      </c>
      <c r="H34125" s="31">
        <v>0</v>
      </c>
    </row>
    <row r="34126" spans="1:8">
      <c r="A34126" s="32">
        <v>44634</v>
      </c>
      <c r="B34126" s="1" t="s">
        <v>12</v>
      </c>
      <c r="C34126">
        <v>14335</v>
      </c>
      <c r="D34126">
        <v>200715</v>
      </c>
      <c r="E34126" s="31">
        <v>11758</v>
      </c>
      <c r="F34126">
        <v>66</v>
      </c>
      <c r="G34126" s="31">
        <v>2511</v>
      </c>
      <c r="H34126" s="31">
        <v>2</v>
      </c>
    </row>
    <row r="34127" spans="1:8">
      <c r="A34127" s="32">
        <v>44634</v>
      </c>
      <c r="B34127" s="1" t="s">
        <v>13</v>
      </c>
      <c r="C34127">
        <v>49084</v>
      </c>
      <c r="D34127">
        <v>422183</v>
      </c>
      <c r="E34127" s="31">
        <v>42240</v>
      </c>
      <c r="F34127">
        <v>163</v>
      </c>
      <c r="G34127" s="31">
        <v>6412</v>
      </c>
      <c r="H34127" s="31">
        <v>7</v>
      </c>
    </row>
    <row r="34128" spans="1:8">
      <c r="A34128" s="32">
        <v>44634</v>
      </c>
      <c r="B34128" s="1" t="s">
        <v>14</v>
      </c>
      <c r="C34128">
        <v>12407</v>
      </c>
      <c r="D34128">
        <v>47226</v>
      </c>
      <c r="E34128" s="31">
        <v>10755</v>
      </c>
      <c r="F34128">
        <v>41</v>
      </c>
      <c r="G34128" s="31">
        <v>1611</v>
      </c>
      <c r="H34128" s="31">
        <v>0</v>
      </c>
    </row>
    <row r="34129" spans="1:8">
      <c r="A34129" s="32">
        <v>44634</v>
      </c>
      <c r="B34129" s="1" t="s">
        <v>15</v>
      </c>
      <c r="C34129">
        <v>14620</v>
      </c>
      <c r="D34129">
        <v>162558</v>
      </c>
      <c r="E34129" s="31">
        <v>12353</v>
      </c>
      <c r="F34129">
        <v>75</v>
      </c>
      <c r="G34129" s="31">
        <v>2192</v>
      </c>
      <c r="H34129" s="31">
        <v>1</v>
      </c>
    </row>
    <row r="34130" spans="1:8">
      <c r="A34130" s="32">
        <v>44634</v>
      </c>
      <c r="B34130" s="1" t="s">
        <v>16</v>
      </c>
      <c r="C34130">
        <v>29388</v>
      </c>
      <c r="D34130">
        <v>641072</v>
      </c>
      <c r="E34130" s="31">
        <v>25602</v>
      </c>
      <c r="F34130">
        <v>189</v>
      </c>
      <c r="G34130" s="31">
        <v>3597</v>
      </c>
      <c r="H34130" s="31">
        <v>4</v>
      </c>
    </row>
    <row r="34131" spans="1:8">
      <c r="A34131" s="32">
        <v>44634</v>
      </c>
      <c r="B34131" s="1" t="s">
        <v>17</v>
      </c>
      <c r="C34131">
        <v>92975</v>
      </c>
      <c r="D34131">
        <v>44484</v>
      </c>
      <c r="E34131" s="31">
        <v>82909</v>
      </c>
      <c r="F34131">
        <v>346</v>
      </c>
      <c r="G34131" s="31">
        <v>9720</v>
      </c>
      <c r="H34131" s="31">
        <v>13</v>
      </c>
    </row>
    <row r="34132" spans="1:8">
      <c r="A34132" s="32">
        <v>44634</v>
      </c>
      <c r="B34132" s="1" t="s">
        <v>18</v>
      </c>
      <c r="C34132">
        <v>53146</v>
      </c>
      <c r="D34132">
        <v>641383</v>
      </c>
      <c r="E34132" s="31">
        <v>47268</v>
      </c>
      <c r="F34132">
        <v>226</v>
      </c>
      <c r="G34132" s="31">
        <v>5652</v>
      </c>
      <c r="H34132" s="31">
        <v>2</v>
      </c>
    </row>
    <row r="34133" spans="1:8">
      <c r="A34133" s="32">
        <v>44634</v>
      </c>
      <c r="B34133" s="1" t="s">
        <v>19</v>
      </c>
      <c r="C34133">
        <v>60094</v>
      </c>
      <c r="D34133">
        <v>510647</v>
      </c>
      <c r="E34133" s="31">
        <v>54924</v>
      </c>
      <c r="F34133">
        <v>270</v>
      </c>
      <c r="G34133" s="31">
        <v>4900</v>
      </c>
      <c r="H34133" s="31">
        <v>4</v>
      </c>
    </row>
    <row r="34134" spans="1:8">
      <c r="A34134" s="32">
        <v>44634</v>
      </c>
      <c r="B34134" s="1" t="s">
        <v>20</v>
      </c>
      <c r="C34134">
        <v>370293</v>
      </c>
      <c r="D34134">
        <v>2312553</v>
      </c>
      <c r="E34134" s="31">
        <v>339529</v>
      </c>
      <c r="F34134">
        <v>1259</v>
      </c>
      <c r="G34134" s="31">
        <v>29505</v>
      </c>
      <c r="H34134" s="31">
        <v>46</v>
      </c>
    </row>
    <row r="34135" spans="1:8">
      <c r="A34135" s="32">
        <v>44634</v>
      </c>
      <c r="B34135" s="1" t="s">
        <v>21</v>
      </c>
      <c r="C34135">
        <v>314598</v>
      </c>
      <c r="D34135">
        <v>1712895</v>
      </c>
      <c r="E34135" s="31">
        <v>287490</v>
      </c>
      <c r="F34135">
        <v>1522</v>
      </c>
      <c r="G34135" s="31">
        <v>23282</v>
      </c>
      <c r="H34135" s="31">
        <v>18</v>
      </c>
    </row>
    <row r="34136" spans="1:8">
      <c r="A34136" s="32">
        <v>44634</v>
      </c>
      <c r="B34136" s="1" t="s">
        <v>22</v>
      </c>
      <c r="C34136">
        <v>1127194</v>
      </c>
      <c r="D34136">
        <v>5711817</v>
      </c>
      <c r="E34136" s="31">
        <v>1001755</v>
      </c>
      <c r="F34136">
        <v>3963</v>
      </c>
      <c r="G34136" s="31">
        <v>121476</v>
      </c>
      <c r="H34136" s="31">
        <v>64</v>
      </c>
    </row>
    <row r="34137" spans="1:8">
      <c r="A34137" s="32">
        <v>44634</v>
      </c>
      <c r="B34137" s="1" t="s">
        <v>23</v>
      </c>
      <c r="C34137">
        <v>531867</v>
      </c>
      <c r="D34137">
        <v>2180686</v>
      </c>
      <c r="E34137" s="31">
        <v>487112</v>
      </c>
      <c r="F34137">
        <v>1883</v>
      </c>
      <c r="G34137" s="31">
        <v>42872</v>
      </c>
      <c r="H34137" s="31">
        <v>79</v>
      </c>
    </row>
    <row r="34138" spans="1:8">
      <c r="A34138" s="32">
        <v>44634</v>
      </c>
      <c r="B34138" s="1" t="s">
        <v>24</v>
      </c>
      <c r="C34138">
        <v>34664</v>
      </c>
      <c r="D34138">
        <v>488548</v>
      </c>
      <c r="E34138" s="31">
        <v>31342</v>
      </c>
      <c r="F34138">
        <v>85</v>
      </c>
      <c r="G34138" s="31">
        <v>3237</v>
      </c>
      <c r="H34138" s="31">
        <v>3</v>
      </c>
    </row>
    <row r="34139" spans="1:8">
      <c r="A34139" s="32">
        <v>44634</v>
      </c>
      <c r="B34139" s="1" t="s">
        <v>25</v>
      </c>
      <c r="C34139">
        <v>23527</v>
      </c>
      <c r="D34139">
        <v>199376</v>
      </c>
      <c r="E34139" s="31">
        <v>18177</v>
      </c>
      <c r="F34139">
        <v>71</v>
      </c>
      <c r="G34139" s="31">
        <v>5279</v>
      </c>
      <c r="H34139" s="31">
        <v>1</v>
      </c>
    </row>
    <row r="34140" spans="1:8">
      <c r="A34140" s="32">
        <v>44634</v>
      </c>
      <c r="B34140" s="1" t="s">
        <v>26</v>
      </c>
      <c r="C34140">
        <v>30255</v>
      </c>
      <c r="D34140">
        <v>314764</v>
      </c>
      <c r="E34140" s="31">
        <v>26542</v>
      </c>
      <c r="F34140">
        <v>178</v>
      </c>
      <c r="G34140" s="31">
        <v>3512</v>
      </c>
      <c r="H34140" s="31">
        <v>5</v>
      </c>
    </row>
    <row r="34141" spans="1:8">
      <c r="A34141" s="32">
        <v>44634</v>
      </c>
      <c r="B34141" s="1" t="s">
        <v>27</v>
      </c>
      <c r="C34141">
        <v>17975</v>
      </c>
      <c r="D34141">
        <v>241658</v>
      </c>
      <c r="E34141" s="31">
        <v>15648</v>
      </c>
      <c r="F34141">
        <v>41</v>
      </c>
      <c r="G34141" s="31">
        <v>2286</v>
      </c>
      <c r="H34141" s="31">
        <v>1</v>
      </c>
    </row>
    <row r="34142" spans="1:8">
      <c r="A34142" s="32">
        <v>44634</v>
      </c>
      <c r="B34142" s="1" t="s">
        <v>28</v>
      </c>
      <c r="C34142">
        <v>19733</v>
      </c>
      <c r="D34142">
        <v>217151</v>
      </c>
      <c r="E34142" s="31">
        <v>17973</v>
      </c>
      <c r="F34142">
        <v>60</v>
      </c>
      <c r="G34142" s="31">
        <v>1707</v>
      </c>
      <c r="H34142" s="31">
        <v>1</v>
      </c>
    </row>
    <row r="34143" spans="1:8">
      <c r="A34143" s="32">
        <v>44634</v>
      </c>
      <c r="B34143" s="1" t="s">
        <v>29</v>
      </c>
      <c r="C34143">
        <v>35977</v>
      </c>
      <c r="D34143">
        <v>534953</v>
      </c>
      <c r="E34143" s="31">
        <v>32214</v>
      </c>
      <c r="F34143">
        <v>158</v>
      </c>
      <c r="G34143" s="31">
        <v>3249</v>
      </c>
      <c r="H34143" s="31">
        <v>1</v>
      </c>
    </row>
    <row r="34144" spans="1:8">
      <c r="A34144" s="32">
        <v>44634</v>
      </c>
      <c r="B34144" s="1" t="s">
        <v>30</v>
      </c>
      <c r="C34144">
        <v>60897</v>
      </c>
      <c r="D34144">
        <v>687029</v>
      </c>
      <c r="E34144" s="31">
        <v>55653</v>
      </c>
      <c r="F34144">
        <v>297</v>
      </c>
      <c r="G34144" s="31">
        <v>4584</v>
      </c>
      <c r="H34144" s="31">
        <v>4</v>
      </c>
    </row>
    <row r="34145" spans="1:8">
      <c r="A34145" s="32">
        <v>44634</v>
      </c>
      <c r="B34145" s="1" t="s">
        <v>31</v>
      </c>
      <c r="C34145">
        <v>105273</v>
      </c>
      <c r="D34145">
        <v>1003265</v>
      </c>
      <c r="E34145" s="31">
        <v>94044</v>
      </c>
      <c r="F34145">
        <v>369</v>
      </c>
      <c r="G34145" s="31">
        <v>10679</v>
      </c>
      <c r="H34145" s="31">
        <v>5</v>
      </c>
    </row>
    <row r="34146" spans="1:8">
      <c r="A34146" s="32">
        <v>44634</v>
      </c>
      <c r="B34146" s="1" t="s">
        <v>32</v>
      </c>
      <c r="C34146">
        <v>368755</v>
      </c>
      <c r="D34146">
        <v>2196937</v>
      </c>
      <c r="E34146" s="31">
        <v>338733</v>
      </c>
      <c r="F34146">
        <v>1839</v>
      </c>
      <c r="G34146" s="31">
        <v>28183</v>
      </c>
      <c r="H34146" s="31">
        <v>35</v>
      </c>
    </row>
    <row r="34147" spans="1:8">
      <c r="A34147" s="32">
        <v>44634</v>
      </c>
      <c r="B34147" s="1" t="s">
        <v>33</v>
      </c>
      <c r="C34147">
        <v>48267</v>
      </c>
      <c r="D34147">
        <v>395473</v>
      </c>
      <c r="E34147" s="31">
        <v>45184</v>
      </c>
      <c r="F34147">
        <v>260</v>
      </c>
      <c r="G34147" s="31">
        <v>4184</v>
      </c>
      <c r="H34147" s="31">
        <v>8</v>
      </c>
    </row>
    <row r="34148" spans="1:8">
      <c r="A34148" s="32">
        <v>44634</v>
      </c>
      <c r="B34148" s="1" t="s">
        <v>34</v>
      </c>
      <c r="C34148">
        <v>59602</v>
      </c>
      <c r="D34148">
        <v>488609</v>
      </c>
      <c r="E34148" s="31">
        <v>52223</v>
      </c>
      <c r="F34148">
        <v>168</v>
      </c>
      <c r="G34148" s="31">
        <v>7211</v>
      </c>
      <c r="H34148" s="31">
        <v>2</v>
      </c>
    </row>
    <row r="34149" spans="1:8">
      <c r="A34149" s="32">
        <v>44634</v>
      </c>
      <c r="B34149" s="1" t="s">
        <v>35</v>
      </c>
      <c r="C34149">
        <v>141040</v>
      </c>
      <c r="D34149">
        <v>686834</v>
      </c>
      <c r="E34149" s="31">
        <v>129826</v>
      </c>
      <c r="F34149">
        <v>542</v>
      </c>
      <c r="G34149" s="31">
        <v>10056</v>
      </c>
      <c r="H34149" s="31">
        <v>44</v>
      </c>
    </row>
    <row r="34150" spans="1:8">
      <c r="A34150" s="32">
        <v>44634</v>
      </c>
      <c r="B34150" s="1" t="s">
        <v>36</v>
      </c>
      <c r="C34150">
        <v>731169</v>
      </c>
      <c r="D34150">
        <v>5902484</v>
      </c>
      <c r="E34150" s="31">
        <v>663874</v>
      </c>
      <c r="F34150">
        <v>4305</v>
      </c>
      <c r="G34150" s="31">
        <v>62935</v>
      </c>
      <c r="H34150" s="31">
        <v>693</v>
      </c>
    </row>
    <row r="34151" spans="1:8">
      <c r="A34151" s="32">
        <v>44634</v>
      </c>
      <c r="B34151" s="1" t="s">
        <v>37</v>
      </c>
      <c r="C34151">
        <v>300563</v>
      </c>
      <c r="D34151">
        <v>1294914</v>
      </c>
      <c r="E34151" s="31">
        <v>273087</v>
      </c>
      <c r="F34151">
        <v>2003</v>
      </c>
      <c r="G34151" s="31">
        <v>25479</v>
      </c>
      <c r="H34151" s="31">
        <v>23</v>
      </c>
    </row>
    <row r="34152" spans="1:8">
      <c r="A34152" s="32">
        <v>44634</v>
      </c>
      <c r="B34152" s="1" t="s">
        <v>38</v>
      </c>
      <c r="C34152">
        <v>67481</v>
      </c>
      <c r="D34152">
        <v>424387</v>
      </c>
      <c r="E34152" s="31">
        <v>54948</v>
      </c>
      <c r="F34152">
        <v>318</v>
      </c>
      <c r="G34152" s="31">
        <v>12215</v>
      </c>
      <c r="H34152" s="31">
        <v>18</v>
      </c>
    </row>
    <row r="34153" spans="1:8">
      <c r="A34153" s="32">
        <v>44634</v>
      </c>
      <c r="B34153" s="1" t="s">
        <v>39</v>
      </c>
      <c r="C34153">
        <v>25573</v>
      </c>
      <c r="D34153">
        <v>127383</v>
      </c>
      <c r="E34153" s="31">
        <v>24368</v>
      </c>
      <c r="F34153">
        <v>107</v>
      </c>
      <c r="G34153" s="31">
        <v>941</v>
      </c>
      <c r="H34153" s="31">
        <v>1</v>
      </c>
    </row>
    <row r="34154" spans="1:8">
      <c r="A34154" s="32">
        <v>44634</v>
      </c>
      <c r="B34154" s="1" t="s">
        <v>40</v>
      </c>
      <c r="C34154">
        <v>7893</v>
      </c>
      <c r="D34154">
        <v>277710</v>
      </c>
      <c r="E34154" s="31">
        <v>7138</v>
      </c>
      <c r="F34154">
        <v>10</v>
      </c>
      <c r="G34154" s="31">
        <v>651</v>
      </c>
      <c r="H34154" s="31">
        <v>0</v>
      </c>
    </row>
    <row r="34155" spans="1:8">
      <c r="A34155" s="32">
        <v>44634</v>
      </c>
      <c r="B34155" s="1" t="s">
        <v>41</v>
      </c>
      <c r="C34155">
        <v>7762</v>
      </c>
      <c r="D34155">
        <v>122915</v>
      </c>
      <c r="E34155" s="31">
        <v>6838</v>
      </c>
      <c r="F34155">
        <v>8</v>
      </c>
      <c r="G34155" s="31">
        <v>916</v>
      </c>
      <c r="H34155" s="31">
        <v>1</v>
      </c>
    </row>
    <row r="34156" spans="1:8">
      <c r="A34156" s="32">
        <v>44634</v>
      </c>
      <c r="B34156" s="1" t="s">
        <v>42</v>
      </c>
      <c r="C34156">
        <v>55987</v>
      </c>
      <c r="D34156">
        <v>449702</v>
      </c>
      <c r="E34156" s="31">
        <v>49083</v>
      </c>
      <c r="F34156">
        <v>216</v>
      </c>
      <c r="G34156" s="31">
        <v>4173</v>
      </c>
      <c r="H34156" s="31">
        <v>5</v>
      </c>
    </row>
    <row r="34157" spans="1:8">
      <c r="A34157" s="32">
        <v>44634</v>
      </c>
      <c r="B34157" s="1" t="s">
        <v>43</v>
      </c>
      <c r="C34157">
        <v>83193</v>
      </c>
      <c r="D34157">
        <v>1447855</v>
      </c>
      <c r="E34157" s="31">
        <v>74078</v>
      </c>
      <c r="F34157">
        <v>428</v>
      </c>
      <c r="G34157" s="31">
        <v>8687</v>
      </c>
      <c r="H34157" s="31">
        <v>6</v>
      </c>
    </row>
    <row r="34158" spans="1:8">
      <c r="A34158" s="32">
        <v>44634</v>
      </c>
      <c r="B34158" s="1" t="s">
        <v>44</v>
      </c>
      <c r="C34158">
        <v>25072</v>
      </c>
      <c r="D34158">
        <v>440054</v>
      </c>
      <c r="E34158" s="31">
        <v>22154</v>
      </c>
      <c r="F34158">
        <v>153</v>
      </c>
      <c r="G34158" s="31">
        <v>2765</v>
      </c>
      <c r="H34158" s="31">
        <v>2</v>
      </c>
    </row>
    <row r="34159" spans="1:8">
      <c r="A34159" s="32">
        <v>44634</v>
      </c>
      <c r="B34159" s="1" t="s">
        <v>45</v>
      </c>
      <c r="C34159">
        <v>14008</v>
      </c>
      <c r="D34159">
        <v>167309</v>
      </c>
      <c r="E34159" s="31">
        <v>12419</v>
      </c>
      <c r="F34159">
        <v>78</v>
      </c>
      <c r="G34159" s="31">
        <v>1514</v>
      </c>
      <c r="H34159" s="31">
        <v>4</v>
      </c>
    </row>
    <row r="34160" spans="1:8">
      <c r="A34160" s="32">
        <v>44634</v>
      </c>
      <c r="B34160" s="1" t="s">
        <v>46</v>
      </c>
      <c r="C34160">
        <v>24053</v>
      </c>
      <c r="D34160">
        <v>210888</v>
      </c>
      <c r="E34160" s="31">
        <v>20682</v>
      </c>
      <c r="F34160">
        <v>91</v>
      </c>
      <c r="G34160" s="31">
        <v>3280</v>
      </c>
      <c r="H34160" s="31">
        <v>5</v>
      </c>
    </row>
    <row r="34161" spans="1:8">
      <c r="A34161" s="32">
        <v>44634</v>
      </c>
      <c r="B34161" s="1" t="s">
        <v>47</v>
      </c>
      <c r="C34161">
        <v>20695</v>
      </c>
      <c r="D34161">
        <v>273976</v>
      </c>
      <c r="E34161" s="31">
        <v>18188</v>
      </c>
      <c r="F34161">
        <v>124</v>
      </c>
      <c r="G34161" s="31">
        <v>2383</v>
      </c>
      <c r="H34161" s="31">
        <v>4</v>
      </c>
    </row>
    <row r="34162" spans="1:8">
      <c r="A34162" s="32">
        <v>44634</v>
      </c>
      <c r="B34162" s="1" t="s">
        <v>48</v>
      </c>
      <c r="C34162">
        <v>14600</v>
      </c>
      <c r="D34162">
        <v>198465</v>
      </c>
      <c r="E34162" s="31">
        <v>12714</v>
      </c>
      <c r="F34162">
        <v>94</v>
      </c>
      <c r="G34162" s="31">
        <v>1792</v>
      </c>
      <c r="H34162" s="31">
        <v>2</v>
      </c>
    </row>
    <row r="34163" spans="1:8">
      <c r="A34163" s="32">
        <v>44634</v>
      </c>
      <c r="B34163" s="1" t="s">
        <v>49</v>
      </c>
      <c r="C34163">
        <v>268647</v>
      </c>
      <c r="D34163">
        <v>2113898</v>
      </c>
      <c r="E34163" s="31">
        <v>232085</v>
      </c>
      <c r="F34163">
        <v>1054</v>
      </c>
      <c r="G34163" s="31">
        <v>30197</v>
      </c>
      <c r="H34163" s="31">
        <v>11</v>
      </c>
    </row>
    <row r="34164" spans="1:8">
      <c r="A34164" s="32">
        <v>44634</v>
      </c>
      <c r="B34164" s="1" t="s">
        <v>50</v>
      </c>
      <c r="C34164">
        <v>27611</v>
      </c>
      <c r="D34164">
        <v>201584</v>
      </c>
      <c r="E34164" s="31">
        <v>22117</v>
      </c>
      <c r="F34164">
        <v>72</v>
      </c>
      <c r="G34164" s="31">
        <v>2714</v>
      </c>
      <c r="H34164" s="31">
        <v>2</v>
      </c>
    </row>
    <row r="34165" spans="1:8">
      <c r="A34165" s="32">
        <v>44634</v>
      </c>
      <c r="B34165" s="1" t="s">
        <v>51</v>
      </c>
      <c r="C34165">
        <v>29179</v>
      </c>
      <c r="D34165">
        <v>291607</v>
      </c>
      <c r="E34165" s="31">
        <v>27176</v>
      </c>
      <c r="F34165">
        <v>114</v>
      </c>
      <c r="G34165" s="31">
        <v>3187</v>
      </c>
      <c r="H34165" s="31">
        <v>2</v>
      </c>
    </row>
    <row r="34166" spans="1:8">
      <c r="A34166" s="32">
        <v>44634</v>
      </c>
      <c r="B34166" s="1" t="s">
        <v>52</v>
      </c>
      <c r="C34166">
        <v>57258</v>
      </c>
      <c r="D34166">
        <v>213964</v>
      </c>
      <c r="E34166" s="31">
        <v>50933</v>
      </c>
      <c r="F34166">
        <v>258</v>
      </c>
      <c r="G34166" s="31">
        <v>6067</v>
      </c>
      <c r="H34166" s="31">
        <v>15</v>
      </c>
    </row>
    <row r="34167" spans="1:8">
      <c r="A34167" s="32">
        <v>44634</v>
      </c>
      <c r="B34167" s="1" t="s">
        <v>53</v>
      </c>
      <c r="C34167">
        <v>27826</v>
      </c>
      <c r="D34167">
        <v>449337</v>
      </c>
      <c r="E34167" s="31">
        <v>25573</v>
      </c>
      <c r="F34167">
        <v>117</v>
      </c>
      <c r="G34167" s="31">
        <v>2136</v>
      </c>
      <c r="H34167" s="31">
        <v>2</v>
      </c>
    </row>
    <row r="34168" spans="1:8">
      <c r="A34168" s="32">
        <v>44634</v>
      </c>
      <c r="B34168" s="1" t="s">
        <v>54</v>
      </c>
      <c r="C34168">
        <v>21613</v>
      </c>
      <c r="D34168">
        <v>141289</v>
      </c>
      <c r="E34168" s="31">
        <v>19581</v>
      </c>
      <c r="F34168">
        <v>111</v>
      </c>
      <c r="G34168" s="31">
        <v>1995</v>
      </c>
      <c r="H34168" s="31">
        <v>0</v>
      </c>
    </row>
    <row r="34169" spans="1:8">
      <c r="A34169" s="32">
        <v>44634</v>
      </c>
      <c r="B34169" s="1" t="s">
        <v>55</v>
      </c>
      <c r="C34169">
        <v>36240</v>
      </c>
      <c r="D34169">
        <v>282673</v>
      </c>
      <c r="E34169" s="31">
        <v>32983</v>
      </c>
      <c r="F34169">
        <v>148</v>
      </c>
      <c r="G34169" s="31">
        <v>2906</v>
      </c>
      <c r="H34169" s="31">
        <v>2</v>
      </c>
    </row>
    <row r="34170" spans="1:8">
      <c r="A34170" s="32">
        <v>44634</v>
      </c>
      <c r="B34170" s="1" t="s">
        <v>56</v>
      </c>
      <c r="C34170">
        <v>109569</v>
      </c>
      <c r="D34170">
        <v>624067</v>
      </c>
      <c r="E34170" s="31">
        <v>104094</v>
      </c>
      <c r="F34170">
        <v>430</v>
      </c>
      <c r="G34170" s="31">
        <v>5051</v>
      </c>
      <c r="H34170" s="31">
        <v>17</v>
      </c>
    </row>
    <row r="34171" spans="1:8">
      <c r="A34171" s="32">
        <v>44635</v>
      </c>
      <c r="B34171" s="1" t="s">
        <v>7</v>
      </c>
      <c r="C34171">
        <v>199223</v>
      </c>
      <c r="D34171">
        <v>1758707</v>
      </c>
      <c r="E34171" s="31">
        <v>179807</v>
      </c>
      <c r="F34171">
        <v>1883</v>
      </c>
      <c r="G34171" s="31">
        <v>17372</v>
      </c>
      <c r="H34171" s="31">
        <v>4</v>
      </c>
    </row>
    <row r="34172" spans="1:8">
      <c r="A34172" s="32">
        <v>44635</v>
      </c>
      <c r="B34172" s="1" t="s">
        <v>11</v>
      </c>
      <c r="C34172">
        <v>28609</v>
      </c>
      <c r="D34172">
        <v>180874</v>
      </c>
      <c r="E34172" s="31">
        <v>24634</v>
      </c>
      <c r="F34172">
        <v>78</v>
      </c>
      <c r="G34172" s="31">
        <v>3897</v>
      </c>
      <c r="H34172" s="31">
        <v>0</v>
      </c>
    </row>
    <row r="34173" spans="1:8">
      <c r="A34173" s="32">
        <v>44635</v>
      </c>
      <c r="B34173" s="1" t="s">
        <v>12</v>
      </c>
      <c r="C34173">
        <v>14929</v>
      </c>
      <c r="D34173">
        <v>202053</v>
      </c>
      <c r="E34173" s="31">
        <v>12088</v>
      </c>
      <c r="F34173">
        <v>67</v>
      </c>
      <c r="G34173" s="31">
        <v>2774</v>
      </c>
      <c r="H34173" s="31">
        <v>2</v>
      </c>
    </row>
    <row r="34174" spans="1:8">
      <c r="A34174" s="32">
        <v>44635</v>
      </c>
      <c r="B34174" s="1" t="s">
        <v>13</v>
      </c>
      <c r="C34174">
        <v>50383</v>
      </c>
      <c r="D34174">
        <v>427389</v>
      </c>
      <c r="E34174" s="31">
        <v>44180</v>
      </c>
      <c r="F34174">
        <v>165</v>
      </c>
      <c r="G34174" s="31">
        <v>5312</v>
      </c>
      <c r="H34174" s="31">
        <v>8</v>
      </c>
    </row>
    <row r="34175" spans="1:8">
      <c r="A34175" s="32">
        <v>44635</v>
      </c>
      <c r="B34175" s="1" t="s">
        <v>14</v>
      </c>
      <c r="C34175">
        <v>12928</v>
      </c>
      <c r="D34175">
        <v>47662</v>
      </c>
      <c r="E34175" s="31">
        <v>11073</v>
      </c>
      <c r="F34175">
        <v>43</v>
      </c>
      <c r="G34175" s="31">
        <v>1812</v>
      </c>
      <c r="H34175" s="31">
        <v>0</v>
      </c>
    </row>
    <row r="34176" spans="1:8">
      <c r="A34176" s="32">
        <v>44635</v>
      </c>
      <c r="B34176" s="1" t="s">
        <v>15</v>
      </c>
      <c r="C34176">
        <v>15064</v>
      </c>
      <c r="D34176">
        <v>163341</v>
      </c>
      <c r="E34176" s="31">
        <v>12745</v>
      </c>
      <c r="F34176">
        <v>76</v>
      </c>
      <c r="G34176" s="31">
        <v>2243</v>
      </c>
      <c r="H34176" s="31">
        <v>1</v>
      </c>
    </row>
    <row r="34177" spans="1:8">
      <c r="A34177" s="32">
        <v>44635</v>
      </c>
      <c r="B34177" s="1" t="s">
        <v>16</v>
      </c>
      <c r="C34177">
        <v>30193</v>
      </c>
      <c r="D34177">
        <v>645854</v>
      </c>
      <c r="E34177" s="31">
        <v>26345</v>
      </c>
      <c r="F34177">
        <v>189</v>
      </c>
      <c r="G34177" s="31">
        <v>3659</v>
      </c>
      <c r="H34177" s="31">
        <v>2</v>
      </c>
    </row>
    <row r="34178" spans="1:8">
      <c r="A34178" s="32">
        <v>44635</v>
      </c>
      <c r="B34178" s="1" t="s">
        <v>17</v>
      </c>
      <c r="C34178">
        <v>95144</v>
      </c>
      <c r="D34178">
        <v>44484</v>
      </c>
      <c r="E34178" s="31">
        <v>85675</v>
      </c>
      <c r="F34178">
        <v>350</v>
      </c>
      <c r="G34178" s="31">
        <v>9119</v>
      </c>
      <c r="H34178" s="31">
        <v>8</v>
      </c>
    </row>
    <row r="34179" spans="1:8">
      <c r="A34179" s="32">
        <v>44635</v>
      </c>
      <c r="B34179" s="1" t="s">
        <v>18</v>
      </c>
      <c r="C34179">
        <v>54406</v>
      </c>
      <c r="D34179">
        <v>644472</v>
      </c>
      <c r="E34179" s="31">
        <v>48458</v>
      </c>
      <c r="F34179">
        <v>227</v>
      </c>
      <c r="G34179" s="31">
        <v>5721</v>
      </c>
      <c r="H34179" s="31">
        <v>1</v>
      </c>
    </row>
    <row r="34180" spans="1:8">
      <c r="A34180" s="32">
        <v>44635</v>
      </c>
      <c r="B34180" s="1" t="s">
        <v>19</v>
      </c>
      <c r="C34180">
        <v>61570</v>
      </c>
      <c r="D34180">
        <v>520755</v>
      </c>
      <c r="E34180" s="31">
        <v>56139</v>
      </c>
      <c r="F34180">
        <v>274</v>
      </c>
      <c r="G34180" s="31">
        <v>5157</v>
      </c>
      <c r="H34180" s="31">
        <v>4</v>
      </c>
    </row>
    <row r="34181" spans="1:8">
      <c r="A34181" s="32">
        <v>44635</v>
      </c>
      <c r="B34181" s="1" t="s">
        <v>20</v>
      </c>
      <c r="C34181">
        <v>376574</v>
      </c>
      <c r="D34181">
        <v>2334150</v>
      </c>
      <c r="E34181" s="31">
        <v>346472</v>
      </c>
      <c r="F34181">
        <v>1276</v>
      </c>
      <c r="G34181" s="31">
        <v>28826</v>
      </c>
      <c r="H34181" s="31">
        <v>37</v>
      </c>
    </row>
    <row r="34182" spans="1:8">
      <c r="A34182" s="32">
        <v>44635</v>
      </c>
      <c r="B34182" s="1" t="s">
        <v>21</v>
      </c>
      <c r="C34182">
        <v>320568</v>
      </c>
      <c r="D34182">
        <v>1727835</v>
      </c>
      <c r="E34182" s="31">
        <v>293112</v>
      </c>
      <c r="F34182">
        <v>1550</v>
      </c>
      <c r="G34182" s="31">
        <v>22655</v>
      </c>
      <c r="H34182" s="31">
        <v>20</v>
      </c>
    </row>
    <row r="34183" spans="1:8">
      <c r="A34183" s="32">
        <v>44635</v>
      </c>
      <c r="B34183" s="1" t="s">
        <v>22</v>
      </c>
      <c r="C34183">
        <v>1145251</v>
      </c>
      <c r="D34183">
        <v>5752147</v>
      </c>
      <c r="E34183" s="31">
        <v>1022142</v>
      </c>
      <c r="F34183">
        <v>3999</v>
      </c>
      <c r="G34183" s="31">
        <v>119110</v>
      </c>
      <c r="H34183" s="31">
        <v>54</v>
      </c>
    </row>
    <row r="34184" spans="1:8">
      <c r="A34184" s="32">
        <v>44635</v>
      </c>
      <c r="B34184" s="1" t="s">
        <v>23</v>
      </c>
      <c r="C34184">
        <v>542950</v>
      </c>
      <c r="D34184">
        <v>2180686</v>
      </c>
      <c r="E34184" s="31">
        <v>501514</v>
      </c>
      <c r="F34184">
        <v>1905</v>
      </c>
      <c r="G34184" s="31">
        <v>39531</v>
      </c>
      <c r="H34184" s="31">
        <v>69</v>
      </c>
    </row>
    <row r="34185" spans="1:8">
      <c r="A34185" s="32">
        <v>44635</v>
      </c>
      <c r="B34185" s="1" t="s">
        <v>24</v>
      </c>
      <c r="C34185">
        <v>35582</v>
      </c>
      <c r="D34185">
        <v>493360</v>
      </c>
      <c r="E34185" s="31">
        <v>32043</v>
      </c>
      <c r="F34185">
        <v>85</v>
      </c>
      <c r="G34185" s="31">
        <v>3454</v>
      </c>
      <c r="H34185" s="31">
        <v>3</v>
      </c>
    </row>
    <row r="34186" spans="1:8">
      <c r="A34186" s="32">
        <v>44635</v>
      </c>
      <c r="B34186" s="1" t="s">
        <v>25</v>
      </c>
      <c r="C34186">
        <v>24303</v>
      </c>
      <c r="D34186">
        <v>201799</v>
      </c>
      <c r="E34186" s="31">
        <v>19022</v>
      </c>
      <c r="F34186">
        <v>71</v>
      </c>
      <c r="G34186" s="31">
        <v>5210</v>
      </c>
      <c r="H34186" s="31">
        <v>1</v>
      </c>
    </row>
    <row r="34187" spans="1:8">
      <c r="A34187" s="32">
        <v>44635</v>
      </c>
      <c r="B34187" s="1" t="s">
        <v>26</v>
      </c>
      <c r="C34187">
        <v>30856</v>
      </c>
      <c r="D34187">
        <v>321680</v>
      </c>
      <c r="E34187" s="31">
        <v>27464</v>
      </c>
      <c r="F34187">
        <v>179</v>
      </c>
      <c r="G34187" s="31">
        <v>3190</v>
      </c>
      <c r="H34187" s="31">
        <v>5</v>
      </c>
    </row>
    <row r="34188" spans="1:8">
      <c r="A34188" s="32">
        <v>44635</v>
      </c>
      <c r="B34188" s="1" t="s">
        <v>27</v>
      </c>
      <c r="C34188">
        <v>18614</v>
      </c>
      <c r="D34188">
        <v>247885</v>
      </c>
      <c r="E34188" s="31">
        <v>16306</v>
      </c>
      <c r="F34188">
        <v>41</v>
      </c>
      <c r="G34188" s="31">
        <v>2267</v>
      </c>
      <c r="H34188" s="31">
        <v>1</v>
      </c>
    </row>
    <row r="34189" spans="1:8">
      <c r="A34189" s="32">
        <v>44635</v>
      </c>
      <c r="B34189" s="1" t="s">
        <v>28</v>
      </c>
      <c r="C34189">
        <v>20106</v>
      </c>
      <c r="D34189">
        <v>217151</v>
      </c>
      <c r="E34189" s="31">
        <v>18366</v>
      </c>
      <c r="F34189">
        <v>61</v>
      </c>
      <c r="G34189" s="31">
        <v>1684</v>
      </c>
      <c r="H34189" s="31">
        <v>1</v>
      </c>
    </row>
    <row r="34190" spans="1:8">
      <c r="A34190" s="32">
        <v>44635</v>
      </c>
      <c r="B34190" s="1" t="s">
        <v>29</v>
      </c>
      <c r="C34190">
        <v>36974</v>
      </c>
      <c r="D34190">
        <v>541475</v>
      </c>
      <c r="E34190" s="31">
        <v>32869</v>
      </c>
      <c r="F34190">
        <v>158</v>
      </c>
      <c r="G34190" s="31">
        <v>3580</v>
      </c>
      <c r="H34190" s="31">
        <v>0</v>
      </c>
    </row>
    <row r="34191" spans="1:8">
      <c r="A34191" s="32">
        <v>44635</v>
      </c>
      <c r="B34191" s="1" t="s">
        <v>30</v>
      </c>
      <c r="C34191">
        <v>62016</v>
      </c>
      <c r="D34191">
        <v>695181</v>
      </c>
      <c r="E34191" s="31">
        <v>56806</v>
      </c>
      <c r="F34191">
        <v>301</v>
      </c>
      <c r="G34191" s="31">
        <v>4405</v>
      </c>
      <c r="H34191" s="31">
        <v>5</v>
      </c>
    </row>
    <row r="34192" spans="1:8">
      <c r="A34192" s="32">
        <v>44635</v>
      </c>
      <c r="B34192" s="1" t="s">
        <v>31</v>
      </c>
      <c r="C34192">
        <v>107674</v>
      </c>
      <c r="D34192">
        <v>1014008</v>
      </c>
      <c r="E34192" s="31">
        <v>96446</v>
      </c>
      <c r="F34192">
        <v>370</v>
      </c>
      <c r="G34192" s="31">
        <v>10108</v>
      </c>
      <c r="H34192" s="31">
        <v>6</v>
      </c>
    </row>
    <row r="34193" spans="1:8">
      <c r="A34193" s="32">
        <v>44635</v>
      </c>
      <c r="B34193" s="1" t="s">
        <v>32</v>
      </c>
      <c r="C34193">
        <v>373589</v>
      </c>
      <c r="D34193">
        <v>2214487</v>
      </c>
      <c r="E34193" s="31">
        <v>346553</v>
      </c>
      <c r="F34193">
        <v>1854</v>
      </c>
      <c r="G34193" s="31">
        <v>25182</v>
      </c>
      <c r="H34193" s="31">
        <v>39</v>
      </c>
    </row>
    <row r="34194" spans="1:8">
      <c r="A34194" s="32">
        <v>44635</v>
      </c>
      <c r="B34194" s="1" t="s">
        <v>33</v>
      </c>
      <c r="C34194">
        <v>49246</v>
      </c>
      <c r="D34194">
        <v>395473</v>
      </c>
      <c r="E34194" s="31">
        <v>46267</v>
      </c>
      <c r="F34194">
        <v>261</v>
      </c>
      <c r="G34194" s="31">
        <v>4090</v>
      </c>
      <c r="H34194" s="31">
        <v>8</v>
      </c>
    </row>
    <row r="34195" spans="1:8">
      <c r="A34195" s="32">
        <v>44635</v>
      </c>
      <c r="B34195" s="1" t="s">
        <v>34</v>
      </c>
      <c r="C34195">
        <v>61026</v>
      </c>
      <c r="D34195">
        <v>492306</v>
      </c>
      <c r="E34195" s="31">
        <v>53692</v>
      </c>
      <c r="F34195">
        <v>176</v>
      </c>
      <c r="G34195" s="31">
        <v>7158</v>
      </c>
      <c r="H34195" s="31">
        <v>2</v>
      </c>
    </row>
    <row r="34196" spans="1:8">
      <c r="A34196" s="32">
        <v>44635</v>
      </c>
      <c r="B34196" s="1" t="s">
        <v>35</v>
      </c>
      <c r="C34196">
        <v>143154</v>
      </c>
      <c r="D34196">
        <v>692256</v>
      </c>
      <c r="E34196" s="31">
        <v>132021</v>
      </c>
      <c r="F34196">
        <v>561</v>
      </c>
      <c r="G34196" s="31">
        <v>9262</v>
      </c>
      <c r="H34196" s="31">
        <v>43</v>
      </c>
    </row>
    <row r="34197" spans="1:8">
      <c r="A34197" s="32">
        <v>44635</v>
      </c>
      <c r="B34197" s="1" t="s">
        <v>36</v>
      </c>
      <c r="C34197">
        <v>742881</v>
      </c>
      <c r="D34197">
        <v>5936854</v>
      </c>
      <c r="E34197" s="31">
        <v>678623</v>
      </c>
      <c r="F34197">
        <v>4386</v>
      </c>
      <c r="G34197" s="31">
        <v>59820</v>
      </c>
      <c r="H34197" s="31">
        <v>649</v>
      </c>
    </row>
    <row r="34198" spans="1:8">
      <c r="A34198" s="32">
        <v>44635</v>
      </c>
      <c r="B34198" s="1" t="s">
        <v>37</v>
      </c>
      <c r="C34198">
        <v>304086</v>
      </c>
      <c r="D34198">
        <v>1301134</v>
      </c>
      <c r="E34198" s="31">
        <v>279536</v>
      </c>
      <c r="F34198">
        <v>2018</v>
      </c>
      <c r="G34198" s="31">
        <v>22535</v>
      </c>
      <c r="H34198" s="31">
        <v>25</v>
      </c>
    </row>
    <row r="34199" spans="1:8">
      <c r="A34199" s="32">
        <v>44635</v>
      </c>
      <c r="B34199" s="1" t="s">
        <v>38</v>
      </c>
      <c r="C34199">
        <v>68566</v>
      </c>
      <c r="D34199">
        <v>428709</v>
      </c>
      <c r="E34199" s="31">
        <v>57738</v>
      </c>
      <c r="F34199">
        <v>324</v>
      </c>
      <c r="G34199" s="31">
        <v>10504</v>
      </c>
      <c r="H34199" s="31">
        <v>14</v>
      </c>
    </row>
    <row r="34200" spans="1:8">
      <c r="A34200" s="32">
        <v>44635</v>
      </c>
      <c r="B34200" s="1" t="s">
        <v>39</v>
      </c>
      <c r="C34200">
        <v>25947</v>
      </c>
      <c r="D34200">
        <v>128512</v>
      </c>
      <c r="E34200" s="31">
        <v>24740</v>
      </c>
      <c r="F34200">
        <v>107</v>
      </c>
      <c r="G34200" s="31">
        <v>942</v>
      </c>
      <c r="H34200" s="31">
        <v>1</v>
      </c>
    </row>
    <row r="34201" spans="1:8">
      <c r="A34201" s="32">
        <v>44635</v>
      </c>
      <c r="B34201" s="1" t="s">
        <v>40</v>
      </c>
      <c r="C34201">
        <v>8073</v>
      </c>
      <c r="D34201">
        <v>282356</v>
      </c>
      <c r="E34201" s="31">
        <v>7276</v>
      </c>
      <c r="F34201">
        <v>11</v>
      </c>
      <c r="G34201" s="31">
        <v>691</v>
      </c>
      <c r="H34201" s="31">
        <v>0</v>
      </c>
    </row>
    <row r="34202" spans="1:8">
      <c r="A34202" s="32">
        <v>44635</v>
      </c>
      <c r="B34202" s="1" t="s">
        <v>41</v>
      </c>
      <c r="C34202">
        <v>7984</v>
      </c>
      <c r="D34202">
        <v>122915</v>
      </c>
      <c r="E34202" s="31">
        <v>7027</v>
      </c>
      <c r="F34202">
        <v>9</v>
      </c>
      <c r="G34202" s="31">
        <v>948</v>
      </c>
      <c r="H34202" s="31">
        <v>1</v>
      </c>
    </row>
    <row r="34203" spans="1:8">
      <c r="A34203" s="32">
        <v>44635</v>
      </c>
      <c r="B34203" s="1" t="s">
        <v>42</v>
      </c>
      <c r="C34203">
        <v>56999</v>
      </c>
      <c r="D34203">
        <v>449702</v>
      </c>
      <c r="E34203" s="31">
        <v>49083</v>
      </c>
      <c r="F34203">
        <v>219</v>
      </c>
      <c r="G34203" s="31">
        <v>4173</v>
      </c>
      <c r="H34203" s="31">
        <v>5</v>
      </c>
    </row>
    <row r="34204" spans="1:8">
      <c r="A34204" s="32">
        <v>44635</v>
      </c>
      <c r="B34204" s="1" t="s">
        <v>43</v>
      </c>
      <c r="C34204">
        <v>84267</v>
      </c>
      <c r="D34204">
        <v>1447855</v>
      </c>
      <c r="E34204" s="31">
        <v>74824</v>
      </c>
      <c r="F34204">
        <v>429</v>
      </c>
      <c r="G34204" s="31">
        <v>9014</v>
      </c>
      <c r="H34204" s="31">
        <v>9</v>
      </c>
    </row>
    <row r="34205" spans="1:8">
      <c r="A34205" s="32">
        <v>44635</v>
      </c>
      <c r="B34205" s="1" t="s">
        <v>44</v>
      </c>
      <c r="C34205">
        <v>25720</v>
      </c>
      <c r="D34205">
        <v>462176</v>
      </c>
      <c r="E34205" s="31">
        <v>22786</v>
      </c>
      <c r="F34205">
        <v>156</v>
      </c>
      <c r="G34205" s="31">
        <v>2778</v>
      </c>
      <c r="H34205" s="31">
        <v>1</v>
      </c>
    </row>
    <row r="34206" spans="1:8">
      <c r="A34206" s="32">
        <v>44635</v>
      </c>
      <c r="B34206" s="1" t="s">
        <v>45</v>
      </c>
      <c r="C34206">
        <v>14373</v>
      </c>
      <c r="D34206">
        <v>169317</v>
      </c>
      <c r="E34206" s="31">
        <v>12786</v>
      </c>
      <c r="F34206">
        <v>78</v>
      </c>
      <c r="G34206" s="31">
        <v>1510</v>
      </c>
      <c r="H34206" s="31">
        <v>2</v>
      </c>
    </row>
    <row r="34207" spans="1:8">
      <c r="A34207" s="32">
        <v>44635</v>
      </c>
      <c r="B34207" s="1" t="s">
        <v>46</v>
      </c>
      <c r="C34207">
        <v>24933</v>
      </c>
      <c r="D34207">
        <v>213032</v>
      </c>
      <c r="E34207" s="31">
        <v>21413</v>
      </c>
      <c r="F34207">
        <v>95</v>
      </c>
      <c r="G34207" s="31">
        <v>3425</v>
      </c>
      <c r="H34207" s="31">
        <v>6</v>
      </c>
    </row>
    <row r="34208" spans="1:8">
      <c r="A34208" s="32">
        <v>44635</v>
      </c>
      <c r="B34208" s="1" t="s">
        <v>47</v>
      </c>
      <c r="C34208">
        <v>21310</v>
      </c>
      <c r="D34208">
        <v>275278</v>
      </c>
      <c r="E34208" s="31">
        <v>18805</v>
      </c>
      <c r="F34208">
        <v>125</v>
      </c>
      <c r="G34208" s="31">
        <v>2380</v>
      </c>
      <c r="H34208" s="31">
        <v>4</v>
      </c>
    </row>
    <row r="34209" spans="1:8">
      <c r="A34209" s="32">
        <v>44635</v>
      </c>
      <c r="B34209" s="1" t="s">
        <v>48</v>
      </c>
      <c r="C34209">
        <v>15000</v>
      </c>
      <c r="D34209">
        <v>199162</v>
      </c>
      <c r="E34209" s="31">
        <v>13123</v>
      </c>
      <c r="F34209">
        <v>96</v>
      </c>
      <c r="G34209" s="31">
        <v>1781</v>
      </c>
      <c r="H34209" s="31">
        <v>1</v>
      </c>
    </row>
    <row r="34210" spans="1:8">
      <c r="A34210" s="32">
        <v>44635</v>
      </c>
      <c r="B34210" s="1" t="s">
        <v>49</v>
      </c>
      <c r="C34210">
        <v>273041</v>
      </c>
      <c r="D34210">
        <v>2132815</v>
      </c>
      <c r="E34210" s="31">
        <v>234614</v>
      </c>
      <c r="F34210">
        <v>1070</v>
      </c>
      <c r="G34210" s="31">
        <v>31192</v>
      </c>
      <c r="H34210" s="31">
        <v>10</v>
      </c>
    </row>
    <row r="34211" spans="1:8">
      <c r="A34211" s="32">
        <v>44635</v>
      </c>
      <c r="B34211" s="1" t="s">
        <v>50</v>
      </c>
      <c r="C34211">
        <v>28308</v>
      </c>
      <c r="D34211">
        <v>204279</v>
      </c>
      <c r="E34211" s="31">
        <v>22925</v>
      </c>
      <c r="F34211">
        <v>74</v>
      </c>
      <c r="G34211" s="31">
        <v>2594</v>
      </c>
      <c r="H34211" s="31">
        <v>2</v>
      </c>
    </row>
    <row r="34212" spans="1:8">
      <c r="A34212" s="32">
        <v>44635</v>
      </c>
      <c r="B34212" s="1" t="s">
        <v>51</v>
      </c>
      <c r="C34212">
        <v>29685</v>
      </c>
      <c r="D34212">
        <v>293648</v>
      </c>
      <c r="E34212" s="31">
        <v>27712</v>
      </c>
      <c r="F34212">
        <v>114</v>
      </c>
      <c r="G34212" s="31">
        <v>3213</v>
      </c>
      <c r="H34212" s="31">
        <v>2</v>
      </c>
    </row>
    <row r="34213" spans="1:8">
      <c r="A34213" s="32">
        <v>44635</v>
      </c>
      <c r="B34213" s="1" t="s">
        <v>52</v>
      </c>
      <c r="C34213">
        <v>58589</v>
      </c>
      <c r="D34213">
        <v>216494</v>
      </c>
      <c r="E34213" s="31">
        <v>52195</v>
      </c>
      <c r="F34213">
        <v>261</v>
      </c>
      <c r="G34213" s="31">
        <v>6133</v>
      </c>
      <c r="H34213" s="31">
        <v>13</v>
      </c>
    </row>
    <row r="34214" spans="1:8">
      <c r="A34214" s="32">
        <v>44635</v>
      </c>
      <c r="B34214" s="1" t="s">
        <v>53</v>
      </c>
      <c r="C34214">
        <v>28277</v>
      </c>
      <c r="D34214">
        <v>454766</v>
      </c>
      <c r="E34214" s="31">
        <v>26125</v>
      </c>
      <c r="F34214">
        <v>122</v>
      </c>
      <c r="G34214" s="31">
        <v>2030</v>
      </c>
      <c r="H34214" s="31">
        <v>3</v>
      </c>
    </row>
    <row r="34215" spans="1:8">
      <c r="A34215" s="32">
        <v>44635</v>
      </c>
      <c r="B34215" s="1" t="s">
        <v>54</v>
      </c>
      <c r="C34215">
        <v>22130</v>
      </c>
      <c r="D34215">
        <v>142515</v>
      </c>
      <c r="E34215" s="31">
        <v>20064</v>
      </c>
      <c r="F34215">
        <v>113</v>
      </c>
      <c r="G34215" s="31">
        <v>2028</v>
      </c>
      <c r="H34215" s="31">
        <v>1</v>
      </c>
    </row>
    <row r="34216" spans="1:8">
      <c r="A34216" s="32">
        <v>44635</v>
      </c>
      <c r="B34216" s="1" t="s">
        <v>55</v>
      </c>
      <c r="C34216">
        <v>37021</v>
      </c>
      <c r="D34216">
        <v>285662</v>
      </c>
      <c r="E34216" s="31">
        <v>33679</v>
      </c>
      <c r="F34216">
        <v>152</v>
      </c>
      <c r="G34216" s="31">
        <v>2825</v>
      </c>
      <c r="H34216" s="31">
        <v>3</v>
      </c>
    </row>
    <row r="34217" spans="1:8">
      <c r="A34217" s="32">
        <v>44635</v>
      </c>
      <c r="B34217" s="1" t="s">
        <v>56</v>
      </c>
      <c r="C34217">
        <v>110966</v>
      </c>
      <c r="D34217">
        <v>629465</v>
      </c>
      <c r="E34217" s="31">
        <v>105370</v>
      </c>
      <c r="F34217">
        <v>433</v>
      </c>
      <c r="G34217" s="31">
        <v>5160</v>
      </c>
      <c r="H34217" s="31">
        <v>14</v>
      </c>
    </row>
    <row r="34218" spans="1:8">
      <c r="A34218" s="32">
        <v>44636</v>
      </c>
      <c r="B34218" s="1" t="s">
        <v>7</v>
      </c>
      <c r="C34218">
        <v>197290</v>
      </c>
      <c r="D34218">
        <v>1751347</v>
      </c>
      <c r="E34218" s="31">
        <v>178040</v>
      </c>
      <c r="F34218">
        <v>1878</v>
      </c>
      <c r="G34218" s="31">
        <v>18042</v>
      </c>
      <c r="H34218" s="31">
        <v>4</v>
      </c>
    </row>
    <row r="34219" spans="1:8">
      <c r="A34219" s="32">
        <v>44636</v>
      </c>
      <c r="B34219" s="1" t="s">
        <v>11</v>
      </c>
      <c r="C34219">
        <v>28091</v>
      </c>
      <c r="D34219">
        <v>179686</v>
      </c>
      <c r="E34219" s="31">
        <v>24303</v>
      </c>
      <c r="F34219">
        <v>77</v>
      </c>
      <c r="G34219" s="31">
        <v>3711</v>
      </c>
      <c r="H34219" s="31">
        <v>0</v>
      </c>
    </row>
    <row r="34220" spans="1:8">
      <c r="A34220" s="32">
        <v>44636</v>
      </c>
      <c r="B34220" s="1" t="s">
        <v>12</v>
      </c>
      <c r="C34220">
        <v>14587</v>
      </c>
      <c r="D34220">
        <v>202053</v>
      </c>
      <c r="E34220" s="31">
        <v>11930</v>
      </c>
      <c r="F34220">
        <v>67</v>
      </c>
      <c r="G34220" s="31">
        <v>2590</v>
      </c>
      <c r="H34220" s="31">
        <v>2</v>
      </c>
    </row>
    <row r="34221" spans="1:8">
      <c r="A34221" s="32">
        <v>44636</v>
      </c>
      <c r="B34221" s="1" t="s">
        <v>13</v>
      </c>
      <c r="C34221">
        <v>49654</v>
      </c>
      <c r="D34221">
        <v>424355</v>
      </c>
      <c r="E34221" s="31">
        <v>42829</v>
      </c>
      <c r="F34221">
        <v>165</v>
      </c>
      <c r="G34221" s="31">
        <v>6091</v>
      </c>
      <c r="H34221" s="31">
        <v>9</v>
      </c>
    </row>
    <row r="34222" spans="1:8">
      <c r="A34222" s="32">
        <v>44636</v>
      </c>
      <c r="B34222" s="1" t="s">
        <v>14</v>
      </c>
      <c r="C34222">
        <v>12701</v>
      </c>
      <c r="D34222">
        <v>47445</v>
      </c>
      <c r="E34222" s="31">
        <v>10946</v>
      </c>
      <c r="F34222">
        <v>43</v>
      </c>
      <c r="G34222" s="31">
        <v>1712</v>
      </c>
      <c r="H34222" s="31">
        <v>1</v>
      </c>
    </row>
    <row r="34223" spans="1:8">
      <c r="A34223" s="32">
        <v>44636</v>
      </c>
      <c r="B34223" s="1" t="s">
        <v>15</v>
      </c>
      <c r="C34223">
        <v>14846</v>
      </c>
      <c r="D34223">
        <v>162731</v>
      </c>
      <c r="E34223" s="31">
        <v>12559</v>
      </c>
      <c r="F34223">
        <v>76</v>
      </c>
      <c r="G34223" s="31">
        <v>2211</v>
      </c>
      <c r="H34223" s="31">
        <v>1</v>
      </c>
    </row>
    <row r="34224" spans="1:8">
      <c r="A34224" s="32">
        <v>44636</v>
      </c>
      <c r="B34224" s="1" t="s">
        <v>16</v>
      </c>
      <c r="C34224">
        <v>29763</v>
      </c>
      <c r="D34224">
        <v>643114</v>
      </c>
      <c r="E34224" s="31">
        <v>25987</v>
      </c>
      <c r="F34224">
        <v>189</v>
      </c>
      <c r="G34224" s="31">
        <v>3587</v>
      </c>
      <c r="H34224" s="31">
        <v>3</v>
      </c>
    </row>
    <row r="34225" spans="1:8">
      <c r="A34225" s="32">
        <v>44636</v>
      </c>
      <c r="B34225" s="1" t="s">
        <v>17</v>
      </c>
      <c r="C34225">
        <v>93883</v>
      </c>
      <c r="D34225">
        <v>44484</v>
      </c>
      <c r="E34225" s="31">
        <v>84288</v>
      </c>
      <c r="F34225">
        <v>349</v>
      </c>
      <c r="G34225" s="31">
        <v>9246</v>
      </c>
      <c r="H34225" s="31">
        <v>8</v>
      </c>
    </row>
    <row r="34226" spans="1:8">
      <c r="A34226" s="32">
        <v>44636</v>
      </c>
      <c r="B34226" s="1" t="s">
        <v>18</v>
      </c>
      <c r="C34226">
        <v>53751</v>
      </c>
      <c r="D34226">
        <v>642129</v>
      </c>
      <c r="E34226" s="31">
        <v>47881</v>
      </c>
      <c r="F34226">
        <v>226</v>
      </c>
      <c r="G34226" s="31">
        <v>5644</v>
      </c>
      <c r="H34226" s="31">
        <v>1</v>
      </c>
    </row>
    <row r="34227" spans="1:8">
      <c r="A34227" s="32">
        <v>44636</v>
      </c>
      <c r="B34227" s="1" t="s">
        <v>19</v>
      </c>
      <c r="C34227">
        <v>60849</v>
      </c>
      <c r="D34227">
        <v>513473</v>
      </c>
      <c r="E34227" s="31">
        <v>55585</v>
      </c>
      <c r="F34227">
        <v>271</v>
      </c>
      <c r="G34227" s="31">
        <v>4993</v>
      </c>
      <c r="H34227" s="31">
        <v>4</v>
      </c>
    </row>
    <row r="34228" spans="1:8">
      <c r="A34228" s="32">
        <v>44636</v>
      </c>
      <c r="B34228" s="1" t="s">
        <v>20</v>
      </c>
      <c r="C34228">
        <v>372642</v>
      </c>
      <c r="D34228">
        <v>2325456</v>
      </c>
      <c r="E34228" s="31">
        <v>343404</v>
      </c>
      <c r="F34228">
        <v>1267</v>
      </c>
      <c r="G34228" s="31">
        <v>27971</v>
      </c>
      <c r="H34228" s="31">
        <v>46</v>
      </c>
    </row>
    <row r="34229" spans="1:8">
      <c r="A34229" s="32">
        <v>44636</v>
      </c>
      <c r="B34229" s="1" t="s">
        <v>21</v>
      </c>
      <c r="C34229">
        <v>317308</v>
      </c>
      <c r="D34229">
        <v>1721323</v>
      </c>
      <c r="E34229" s="31">
        <v>290062</v>
      </c>
      <c r="F34229">
        <v>1541</v>
      </c>
      <c r="G34229" s="31">
        <v>23014</v>
      </c>
      <c r="H34229" s="31">
        <v>17</v>
      </c>
    </row>
    <row r="34230" spans="1:8">
      <c r="A34230" s="32">
        <v>44636</v>
      </c>
      <c r="B34230" s="1" t="s">
        <v>22</v>
      </c>
      <c r="C34230">
        <v>1135030</v>
      </c>
      <c r="D34230">
        <v>5731492</v>
      </c>
      <c r="E34230" s="31">
        <v>1012045</v>
      </c>
      <c r="F34230">
        <v>3978</v>
      </c>
      <c r="G34230" s="31">
        <v>119007</v>
      </c>
      <c r="H34230" s="31">
        <v>61</v>
      </c>
    </row>
    <row r="34231" spans="1:8">
      <c r="A34231" s="32">
        <v>44636</v>
      </c>
      <c r="B34231" s="1" t="s">
        <v>23</v>
      </c>
      <c r="C34231">
        <v>538440</v>
      </c>
      <c r="D34231">
        <v>2180686</v>
      </c>
      <c r="E34231" s="31">
        <v>495012</v>
      </c>
      <c r="F34231">
        <v>1891</v>
      </c>
      <c r="G34231" s="31">
        <v>41537</v>
      </c>
      <c r="H34231" s="31">
        <v>69</v>
      </c>
    </row>
    <row r="34232" spans="1:8">
      <c r="A34232" s="32">
        <v>44636</v>
      </c>
      <c r="B34232" s="1" t="s">
        <v>24</v>
      </c>
      <c r="C34232">
        <v>35065</v>
      </c>
      <c r="D34232">
        <v>490598</v>
      </c>
      <c r="E34232" s="31">
        <v>31673</v>
      </c>
      <c r="F34232">
        <v>85</v>
      </c>
      <c r="G34232" s="31">
        <v>3307</v>
      </c>
      <c r="H34232" s="31">
        <v>3</v>
      </c>
    </row>
    <row r="34233" spans="1:8">
      <c r="A34233" s="32">
        <v>44636</v>
      </c>
      <c r="B34233" s="1" t="s">
        <v>25</v>
      </c>
      <c r="C34233">
        <v>23846</v>
      </c>
      <c r="D34233">
        <v>200588</v>
      </c>
      <c r="E34233" s="31">
        <v>18515</v>
      </c>
      <c r="F34233">
        <v>71</v>
      </c>
      <c r="G34233" s="31">
        <v>5260</v>
      </c>
      <c r="H34233" s="31">
        <v>1</v>
      </c>
    </row>
    <row r="34234" spans="1:8">
      <c r="A34234" s="32">
        <v>44636</v>
      </c>
      <c r="B34234" s="1" t="s">
        <v>26</v>
      </c>
      <c r="C34234">
        <v>30450</v>
      </c>
      <c r="D34234">
        <v>320233</v>
      </c>
      <c r="E34234" s="31">
        <v>27106</v>
      </c>
      <c r="F34234">
        <v>179</v>
      </c>
      <c r="G34234" s="31">
        <v>3142</v>
      </c>
      <c r="H34234" s="31">
        <v>6</v>
      </c>
    </row>
    <row r="34235" spans="1:8">
      <c r="A34235" s="32">
        <v>44636</v>
      </c>
      <c r="B34235" s="1" t="s">
        <v>27</v>
      </c>
      <c r="C34235">
        <v>18321</v>
      </c>
      <c r="D34235">
        <v>246693</v>
      </c>
      <c r="E34235" s="31">
        <v>15950</v>
      </c>
      <c r="F34235">
        <v>41</v>
      </c>
      <c r="G34235" s="31">
        <v>2330</v>
      </c>
      <c r="H34235" s="31">
        <v>1</v>
      </c>
    </row>
    <row r="34236" spans="1:8">
      <c r="A34236" s="32">
        <v>44636</v>
      </c>
      <c r="B34236" s="1" t="s">
        <v>28</v>
      </c>
      <c r="C34236">
        <v>19878</v>
      </c>
      <c r="D34236">
        <v>217151</v>
      </c>
      <c r="E34236" s="31">
        <v>18161</v>
      </c>
      <c r="F34236">
        <v>60</v>
      </c>
      <c r="G34236" s="31">
        <v>1662</v>
      </c>
      <c r="H34236" s="31">
        <v>1</v>
      </c>
    </row>
    <row r="34237" spans="1:8">
      <c r="A34237" s="32">
        <v>44636</v>
      </c>
      <c r="B34237" s="1" t="s">
        <v>29</v>
      </c>
      <c r="C34237">
        <v>36432</v>
      </c>
      <c r="D34237">
        <v>539376</v>
      </c>
      <c r="E34237" s="31">
        <v>32628</v>
      </c>
      <c r="F34237">
        <v>158</v>
      </c>
      <c r="G34237" s="31">
        <v>3337</v>
      </c>
      <c r="H34237" s="31">
        <v>1</v>
      </c>
    </row>
    <row r="34238" spans="1:8">
      <c r="A34238" s="32">
        <v>44636</v>
      </c>
      <c r="B34238" s="1" t="s">
        <v>30</v>
      </c>
      <c r="C34238">
        <v>61512</v>
      </c>
      <c r="D34238">
        <v>691942</v>
      </c>
      <c r="E34238" s="31">
        <v>56252</v>
      </c>
      <c r="F34238">
        <v>300</v>
      </c>
      <c r="G34238" s="31">
        <v>4345</v>
      </c>
      <c r="H34238" s="31">
        <v>5</v>
      </c>
    </row>
    <row r="34239" spans="1:8">
      <c r="A34239" s="32">
        <v>44636</v>
      </c>
      <c r="B34239" s="1" t="s">
        <v>31</v>
      </c>
      <c r="C34239">
        <v>106370</v>
      </c>
      <c r="D34239">
        <v>1009683</v>
      </c>
      <c r="E34239" s="31">
        <v>95278</v>
      </c>
      <c r="F34239">
        <v>369</v>
      </c>
      <c r="G34239" s="31">
        <v>10042</v>
      </c>
      <c r="H34239" s="31">
        <v>6</v>
      </c>
    </row>
    <row r="34240" spans="1:8">
      <c r="A34240" s="32">
        <v>44636</v>
      </c>
      <c r="B34240" s="1" t="s">
        <v>32</v>
      </c>
      <c r="C34240">
        <v>370073</v>
      </c>
      <c r="D34240">
        <v>2205242</v>
      </c>
      <c r="E34240" s="31">
        <v>342306</v>
      </c>
      <c r="F34240">
        <v>1846</v>
      </c>
      <c r="G34240" s="31">
        <v>25921</v>
      </c>
      <c r="H34240" s="31">
        <v>36</v>
      </c>
    </row>
    <row r="34241" spans="1:8">
      <c r="A34241" s="32">
        <v>44636</v>
      </c>
      <c r="B34241" s="1" t="s">
        <v>33</v>
      </c>
      <c r="C34241">
        <v>48684</v>
      </c>
      <c r="D34241">
        <v>395473</v>
      </c>
      <c r="E34241" s="31">
        <v>45731</v>
      </c>
      <c r="F34241">
        <v>260</v>
      </c>
      <c r="G34241" s="31">
        <v>4059</v>
      </c>
      <c r="H34241" s="31">
        <v>7</v>
      </c>
    </row>
    <row r="34242" spans="1:8">
      <c r="A34242" s="32">
        <v>44636</v>
      </c>
      <c r="B34242" s="1" t="s">
        <v>34</v>
      </c>
      <c r="C34242">
        <v>60388</v>
      </c>
      <c r="D34242">
        <v>490001</v>
      </c>
      <c r="E34242" s="31">
        <v>52848</v>
      </c>
      <c r="F34242">
        <v>172</v>
      </c>
      <c r="G34242" s="31">
        <v>7368</v>
      </c>
      <c r="H34242" s="31">
        <v>2</v>
      </c>
    </row>
    <row r="34243" spans="1:8">
      <c r="A34243" s="32">
        <v>44636</v>
      </c>
      <c r="B34243" s="1" t="s">
        <v>35</v>
      </c>
      <c r="C34243">
        <v>141834</v>
      </c>
      <c r="D34243">
        <v>688869</v>
      </c>
      <c r="E34243" s="31">
        <v>130807</v>
      </c>
      <c r="F34243">
        <v>551</v>
      </c>
      <c r="G34243" s="31">
        <v>9687</v>
      </c>
      <c r="H34243" s="31">
        <v>41</v>
      </c>
    </row>
    <row r="34244" spans="1:8">
      <c r="A34244" s="32">
        <v>44636</v>
      </c>
      <c r="B34244" s="1" t="s">
        <v>36</v>
      </c>
      <c r="C34244">
        <v>737142</v>
      </c>
      <c r="D34244">
        <v>5913038</v>
      </c>
      <c r="E34244" s="31">
        <v>670578</v>
      </c>
      <c r="F34244">
        <v>4350</v>
      </c>
      <c r="G34244" s="31">
        <v>62161</v>
      </c>
      <c r="H34244" s="31">
        <v>683</v>
      </c>
    </row>
    <row r="34245" spans="1:8">
      <c r="A34245" s="32">
        <v>44636</v>
      </c>
      <c r="B34245" s="1" t="s">
        <v>37</v>
      </c>
      <c r="C34245">
        <v>301692</v>
      </c>
      <c r="D34245">
        <v>1296893</v>
      </c>
      <c r="E34245" s="31">
        <v>275928</v>
      </c>
      <c r="F34245">
        <v>2015</v>
      </c>
      <c r="G34245" s="31">
        <v>23761</v>
      </c>
      <c r="H34245" s="31">
        <v>24</v>
      </c>
    </row>
    <row r="34246" spans="1:8">
      <c r="A34246" s="32">
        <v>44636</v>
      </c>
      <c r="B34246" s="1" t="s">
        <v>38</v>
      </c>
      <c r="C34246">
        <v>67789</v>
      </c>
      <c r="D34246">
        <v>426842</v>
      </c>
      <c r="E34246" s="31">
        <v>55440</v>
      </c>
      <c r="F34246">
        <v>322</v>
      </c>
      <c r="G34246" s="31">
        <v>12027</v>
      </c>
      <c r="H34246" s="31">
        <v>17</v>
      </c>
    </row>
    <row r="34247" spans="1:8">
      <c r="A34247" s="32">
        <v>44636</v>
      </c>
      <c r="B34247" s="1" t="s">
        <v>39</v>
      </c>
      <c r="C34247">
        <v>25772</v>
      </c>
      <c r="D34247">
        <v>127964</v>
      </c>
      <c r="E34247" s="31">
        <v>24558</v>
      </c>
      <c r="F34247">
        <v>107</v>
      </c>
      <c r="G34247" s="31">
        <v>949</v>
      </c>
      <c r="H34247" s="31">
        <v>1</v>
      </c>
    </row>
    <row r="34248" spans="1:8">
      <c r="A34248" s="32">
        <v>44636</v>
      </c>
      <c r="B34248" s="1" t="s">
        <v>40</v>
      </c>
      <c r="C34248">
        <v>7985</v>
      </c>
      <c r="D34248">
        <v>279927</v>
      </c>
      <c r="E34248" s="31">
        <v>7182</v>
      </c>
      <c r="F34248">
        <v>11</v>
      </c>
      <c r="G34248" s="31">
        <v>698</v>
      </c>
      <c r="H34248" s="31">
        <v>0</v>
      </c>
    </row>
    <row r="34249" spans="1:8">
      <c r="A34249" s="32">
        <v>44636</v>
      </c>
      <c r="B34249" s="1" t="s">
        <v>41</v>
      </c>
      <c r="C34249">
        <v>7878</v>
      </c>
      <c r="D34249">
        <v>122915</v>
      </c>
      <c r="E34249" s="31">
        <v>6917</v>
      </c>
      <c r="F34249">
        <v>8</v>
      </c>
      <c r="G34249" s="31">
        <v>953</v>
      </c>
      <c r="H34249" s="31">
        <v>1</v>
      </c>
    </row>
    <row r="34250" spans="1:8">
      <c r="A34250" s="32">
        <v>44636</v>
      </c>
      <c r="B34250" s="1" t="s">
        <v>42</v>
      </c>
      <c r="C34250">
        <v>56405</v>
      </c>
      <c r="D34250">
        <v>449702</v>
      </c>
      <c r="E34250" s="31">
        <v>49083</v>
      </c>
      <c r="F34250">
        <v>218</v>
      </c>
      <c r="G34250" s="31">
        <v>4173</v>
      </c>
      <c r="H34250" s="31">
        <v>5</v>
      </c>
    </row>
    <row r="34251" spans="1:8">
      <c r="A34251" s="32">
        <v>44636</v>
      </c>
      <c r="B34251" s="1" t="s">
        <v>43</v>
      </c>
      <c r="C34251">
        <v>83708</v>
      </c>
      <c r="D34251">
        <v>1447855</v>
      </c>
      <c r="E34251" s="31">
        <v>74467</v>
      </c>
      <c r="F34251">
        <v>428</v>
      </c>
      <c r="G34251" s="31">
        <v>8813</v>
      </c>
      <c r="H34251" s="31">
        <v>5</v>
      </c>
    </row>
    <row r="34252" spans="1:8">
      <c r="A34252" s="32">
        <v>44636</v>
      </c>
      <c r="B34252" s="1" t="s">
        <v>44</v>
      </c>
      <c r="C34252">
        <v>25376</v>
      </c>
      <c r="D34252">
        <v>440054</v>
      </c>
      <c r="E34252" s="31">
        <v>22392</v>
      </c>
      <c r="F34252">
        <v>153</v>
      </c>
      <c r="G34252" s="31">
        <v>2831</v>
      </c>
      <c r="H34252" s="31">
        <v>2</v>
      </c>
    </row>
    <row r="34253" spans="1:8">
      <c r="A34253" s="32">
        <v>44636</v>
      </c>
      <c r="B34253" s="1" t="s">
        <v>45</v>
      </c>
      <c r="C34253">
        <v>14175</v>
      </c>
      <c r="D34253">
        <v>168570</v>
      </c>
      <c r="E34253" s="31">
        <v>12617</v>
      </c>
      <c r="F34253">
        <v>78</v>
      </c>
      <c r="G34253" s="31">
        <v>1482</v>
      </c>
      <c r="H34253" s="31">
        <v>3</v>
      </c>
    </row>
    <row r="34254" spans="1:8">
      <c r="A34254" s="32">
        <v>44636</v>
      </c>
      <c r="B34254" s="1" t="s">
        <v>46</v>
      </c>
      <c r="C34254">
        <v>24469</v>
      </c>
      <c r="D34254">
        <v>211349</v>
      </c>
      <c r="E34254" s="31">
        <v>21067</v>
      </c>
      <c r="F34254">
        <v>95</v>
      </c>
      <c r="G34254" s="31">
        <v>3307</v>
      </c>
      <c r="H34254" s="31">
        <v>6</v>
      </c>
    </row>
    <row r="34255" spans="1:8">
      <c r="A34255" s="32">
        <v>44636</v>
      </c>
      <c r="B34255" s="1" t="s">
        <v>47</v>
      </c>
      <c r="C34255">
        <v>21039</v>
      </c>
      <c r="D34255">
        <v>274685</v>
      </c>
      <c r="E34255" s="31">
        <v>18519</v>
      </c>
      <c r="F34255">
        <v>124</v>
      </c>
      <c r="G34255" s="31">
        <v>2396</v>
      </c>
      <c r="H34255" s="31">
        <v>4</v>
      </c>
    </row>
    <row r="34256" spans="1:8">
      <c r="A34256" s="32">
        <v>44636</v>
      </c>
      <c r="B34256" s="1" t="s">
        <v>48</v>
      </c>
      <c r="C34256">
        <v>14799</v>
      </c>
      <c r="D34256">
        <v>198778</v>
      </c>
      <c r="E34256" s="31">
        <v>12949</v>
      </c>
      <c r="F34256">
        <v>95</v>
      </c>
      <c r="G34256" s="31">
        <v>1755</v>
      </c>
      <c r="H34256" s="31">
        <v>3</v>
      </c>
    </row>
    <row r="34257" spans="1:8">
      <c r="A34257" s="32">
        <v>44636</v>
      </c>
      <c r="B34257" s="1" t="s">
        <v>49</v>
      </c>
      <c r="C34257">
        <v>270571</v>
      </c>
      <c r="D34257">
        <v>2122801</v>
      </c>
      <c r="E34257" s="31">
        <v>233339</v>
      </c>
      <c r="F34257">
        <v>1062</v>
      </c>
      <c r="G34257" s="31">
        <v>30590</v>
      </c>
      <c r="H34257" s="31">
        <v>12</v>
      </c>
    </row>
    <row r="34258" spans="1:8">
      <c r="A34258" s="32">
        <v>44636</v>
      </c>
      <c r="B34258" s="1" t="s">
        <v>50</v>
      </c>
      <c r="C34258">
        <v>27983</v>
      </c>
      <c r="D34258">
        <v>203178</v>
      </c>
      <c r="E34258" s="31">
        <v>22560</v>
      </c>
      <c r="F34258">
        <v>73</v>
      </c>
      <c r="G34258" s="31">
        <v>2544</v>
      </c>
      <c r="H34258" s="31">
        <v>2</v>
      </c>
    </row>
    <row r="34259" spans="1:8">
      <c r="A34259" s="32">
        <v>44636</v>
      </c>
      <c r="B34259" s="1" t="s">
        <v>51</v>
      </c>
      <c r="C34259">
        <v>29464</v>
      </c>
      <c r="D34259">
        <v>292607</v>
      </c>
      <c r="E34259" s="31">
        <v>27420</v>
      </c>
      <c r="F34259">
        <v>114</v>
      </c>
      <c r="G34259" s="31">
        <v>3259</v>
      </c>
      <c r="H34259" s="31">
        <v>2</v>
      </c>
    </row>
    <row r="34260" spans="1:8">
      <c r="A34260" s="32">
        <v>44636</v>
      </c>
      <c r="B34260" s="1" t="s">
        <v>52</v>
      </c>
      <c r="C34260">
        <v>57957</v>
      </c>
      <c r="D34260">
        <v>215029</v>
      </c>
      <c r="E34260" s="31">
        <v>51762</v>
      </c>
      <c r="F34260">
        <v>259</v>
      </c>
      <c r="G34260" s="31">
        <v>5936</v>
      </c>
      <c r="H34260" s="31">
        <v>14</v>
      </c>
    </row>
    <row r="34261" spans="1:8">
      <c r="A34261" s="32">
        <v>44636</v>
      </c>
      <c r="B34261" s="1" t="s">
        <v>53</v>
      </c>
      <c r="C34261">
        <v>28065</v>
      </c>
      <c r="D34261">
        <v>452069</v>
      </c>
      <c r="E34261" s="31">
        <v>25847</v>
      </c>
      <c r="F34261">
        <v>119</v>
      </c>
      <c r="G34261" s="31">
        <v>2099</v>
      </c>
      <c r="H34261" s="31">
        <v>3</v>
      </c>
    </row>
    <row r="34262" spans="1:8">
      <c r="A34262" s="32">
        <v>44636</v>
      </c>
      <c r="B34262" s="1" t="s">
        <v>54</v>
      </c>
      <c r="C34262">
        <v>21853</v>
      </c>
      <c r="D34262">
        <v>141847</v>
      </c>
      <c r="E34262" s="31">
        <v>19931</v>
      </c>
      <c r="F34262">
        <v>111</v>
      </c>
      <c r="G34262" s="31">
        <v>1884</v>
      </c>
      <c r="H34262" s="31">
        <v>1</v>
      </c>
    </row>
    <row r="34263" spans="1:8">
      <c r="A34263" s="32">
        <v>44636</v>
      </c>
      <c r="B34263" s="1" t="s">
        <v>55</v>
      </c>
      <c r="C34263">
        <v>36656</v>
      </c>
      <c r="D34263">
        <v>284143</v>
      </c>
      <c r="E34263" s="31">
        <v>33373</v>
      </c>
      <c r="F34263">
        <v>149</v>
      </c>
      <c r="G34263" s="31">
        <v>2718</v>
      </c>
      <c r="H34263" s="31">
        <v>3</v>
      </c>
    </row>
    <row r="34264" spans="1:8">
      <c r="A34264" s="32">
        <v>44636</v>
      </c>
      <c r="B34264" s="1" t="s">
        <v>56</v>
      </c>
      <c r="C34264">
        <v>110139</v>
      </c>
      <c r="D34264">
        <v>627710</v>
      </c>
      <c r="E34264" s="31">
        <v>104738</v>
      </c>
      <c r="F34264">
        <v>433</v>
      </c>
      <c r="G34264" s="31">
        <v>4968</v>
      </c>
      <c r="H34264" s="31">
        <v>13</v>
      </c>
    </row>
    <row r="34265" spans="1:8">
      <c r="A34265" s="32">
        <v>44637</v>
      </c>
      <c r="B34265" s="1" t="s">
        <v>7</v>
      </c>
      <c r="C34265">
        <v>201047</v>
      </c>
      <c r="D34265">
        <v>1766354</v>
      </c>
      <c r="E34265" s="31">
        <v>181889</v>
      </c>
      <c r="F34265">
        <v>1890</v>
      </c>
      <c r="G34265" s="31">
        <v>17533</v>
      </c>
      <c r="H34265" s="31">
        <v>4</v>
      </c>
    </row>
    <row r="34266" spans="1:8">
      <c r="A34266" s="32">
        <v>44637</v>
      </c>
      <c r="B34266" s="1" t="s">
        <v>11</v>
      </c>
      <c r="C34266">
        <v>29239</v>
      </c>
      <c r="D34266">
        <v>182173</v>
      </c>
      <c r="E34266" s="31">
        <v>25110</v>
      </c>
      <c r="F34266">
        <v>80</v>
      </c>
      <c r="G34266" s="31">
        <v>4049</v>
      </c>
      <c r="H34266" s="31">
        <v>0</v>
      </c>
    </row>
    <row r="34267" spans="1:8">
      <c r="A34267" s="32">
        <v>44637</v>
      </c>
      <c r="B34267" s="1" t="s">
        <v>12</v>
      </c>
      <c r="C34267">
        <v>15243</v>
      </c>
      <c r="D34267">
        <v>202053</v>
      </c>
      <c r="E34267" s="31">
        <v>12264</v>
      </c>
      <c r="F34267">
        <v>69</v>
      </c>
      <c r="G34267" s="31">
        <v>2910</v>
      </c>
      <c r="H34267" s="31">
        <v>1</v>
      </c>
    </row>
    <row r="34268" spans="1:8">
      <c r="A34268" s="32">
        <v>44637</v>
      </c>
      <c r="B34268" s="1" t="s">
        <v>13</v>
      </c>
      <c r="C34268">
        <v>50925</v>
      </c>
      <c r="D34268">
        <v>430408</v>
      </c>
      <c r="E34268" s="31">
        <v>45074</v>
      </c>
      <c r="F34268">
        <v>165</v>
      </c>
      <c r="G34268" s="31">
        <v>5144</v>
      </c>
      <c r="H34268" s="31">
        <v>6</v>
      </c>
    </row>
    <row r="34269" spans="1:8">
      <c r="A34269" s="32">
        <v>44637</v>
      </c>
      <c r="B34269" s="1" t="s">
        <v>14</v>
      </c>
      <c r="C34269">
        <v>13135</v>
      </c>
      <c r="D34269">
        <v>47924</v>
      </c>
      <c r="E34269" s="31">
        <v>11220</v>
      </c>
      <c r="F34269">
        <v>43</v>
      </c>
      <c r="G34269" s="31">
        <v>1872</v>
      </c>
      <c r="H34269" s="31">
        <v>0</v>
      </c>
    </row>
    <row r="34270" spans="1:8">
      <c r="A34270" s="32">
        <v>44637</v>
      </c>
      <c r="B34270" s="1" t="s">
        <v>15</v>
      </c>
      <c r="C34270">
        <v>15315</v>
      </c>
      <c r="D34270">
        <v>163854</v>
      </c>
      <c r="E34270" s="31">
        <v>12938</v>
      </c>
      <c r="F34270">
        <v>76</v>
      </c>
      <c r="G34270" s="31">
        <v>2301</v>
      </c>
      <c r="H34270" s="31">
        <v>2</v>
      </c>
    </row>
    <row r="34271" spans="1:8">
      <c r="A34271" s="32">
        <v>44637</v>
      </c>
      <c r="B34271" s="1" t="s">
        <v>16</v>
      </c>
      <c r="C34271">
        <v>30598</v>
      </c>
      <c r="D34271">
        <v>648640</v>
      </c>
      <c r="E34271" s="31">
        <v>26732</v>
      </c>
      <c r="F34271">
        <v>189</v>
      </c>
      <c r="G34271" s="31">
        <v>3677</v>
      </c>
      <c r="H34271" s="31">
        <v>1</v>
      </c>
    </row>
    <row r="34272" spans="1:8">
      <c r="A34272" s="32">
        <v>44637</v>
      </c>
      <c r="B34272" s="1" t="s">
        <v>17</v>
      </c>
      <c r="C34272">
        <v>96671</v>
      </c>
      <c r="D34272">
        <v>44484</v>
      </c>
      <c r="E34272" s="31">
        <v>87077</v>
      </c>
      <c r="F34272">
        <v>352</v>
      </c>
      <c r="G34272" s="31">
        <v>9242</v>
      </c>
      <c r="H34272" s="31">
        <v>6</v>
      </c>
    </row>
    <row r="34273" spans="1:8">
      <c r="A34273" s="32">
        <v>44637</v>
      </c>
      <c r="B34273" s="1" t="s">
        <v>18</v>
      </c>
      <c r="C34273">
        <v>54985</v>
      </c>
      <c r="D34273">
        <v>645522</v>
      </c>
      <c r="E34273" s="31">
        <v>48955</v>
      </c>
      <c r="F34273">
        <v>227</v>
      </c>
      <c r="G34273" s="31">
        <v>5803</v>
      </c>
      <c r="H34273" s="31">
        <v>2</v>
      </c>
    </row>
    <row r="34274" spans="1:8">
      <c r="A34274" s="32">
        <v>44637</v>
      </c>
      <c r="B34274" s="1" t="s">
        <v>19</v>
      </c>
      <c r="C34274">
        <v>62319</v>
      </c>
      <c r="D34274">
        <v>522691</v>
      </c>
      <c r="E34274" s="31">
        <v>56746</v>
      </c>
      <c r="F34274">
        <v>274</v>
      </c>
      <c r="G34274" s="31">
        <v>5299</v>
      </c>
      <c r="H34274" s="31">
        <v>4</v>
      </c>
    </row>
    <row r="34275" spans="1:8">
      <c r="A34275" s="32">
        <v>44637</v>
      </c>
      <c r="B34275" s="1" t="s">
        <v>20</v>
      </c>
      <c r="C34275">
        <v>380647</v>
      </c>
      <c r="D34275">
        <v>2342635</v>
      </c>
      <c r="E34275" s="31">
        <v>350648</v>
      </c>
      <c r="F34275">
        <v>1282</v>
      </c>
      <c r="G34275" s="31">
        <v>28717</v>
      </c>
      <c r="H34275" s="31">
        <v>33</v>
      </c>
    </row>
    <row r="34276" spans="1:8">
      <c r="A34276" s="32">
        <v>44637</v>
      </c>
      <c r="B34276" s="1" t="s">
        <v>21</v>
      </c>
      <c r="C34276">
        <v>323732</v>
      </c>
      <c r="D34276">
        <v>1730439</v>
      </c>
      <c r="E34276" s="31">
        <v>296485</v>
      </c>
      <c r="F34276">
        <v>1559</v>
      </c>
      <c r="G34276" s="31">
        <v>22533</v>
      </c>
      <c r="H34276" s="31">
        <v>19</v>
      </c>
    </row>
    <row r="34277" spans="1:8">
      <c r="A34277" s="32">
        <v>44637</v>
      </c>
      <c r="B34277" s="1" t="s">
        <v>22</v>
      </c>
      <c r="C34277">
        <v>1153712</v>
      </c>
      <c r="D34277">
        <v>5769495</v>
      </c>
      <c r="E34277" s="31">
        <v>1029202</v>
      </c>
      <c r="F34277">
        <v>4021</v>
      </c>
      <c r="G34277" s="31">
        <v>120489</v>
      </c>
      <c r="H34277" s="31">
        <v>53</v>
      </c>
    </row>
    <row r="34278" spans="1:8">
      <c r="A34278" s="32">
        <v>44637</v>
      </c>
      <c r="B34278" s="1" t="s">
        <v>23</v>
      </c>
      <c r="C34278">
        <v>548218</v>
      </c>
      <c r="D34278">
        <v>2180686</v>
      </c>
      <c r="E34278" s="31">
        <v>507131</v>
      </c>
      <c r="F34278">
        <v>1918</v>
      </c>
      <c r="G34278" s="31">
        <v>39169</v>
      </c>
      <c r="H34278" s="31">
        <v>60</v>
      </c>
    </row>
    <row r="34279" spans="1:8">
      <c r="A34279" s="32">
        <v>44637</v>
      </c>
      <c r="B34279" s="1" t="s">
        <v>24</v>
      </c>
      <c r="C34279">
        <v>36110</v>
      </c>
      <c r="D34279">
        <v>495137</v>
      </c>
      <c r="E34279" s="31">
        <v>32413</v>
      </c>
      <c r="F34279">
        <v>85</v>
      </c>
      <c r="G34279" s="31">
        <v>3612</v>
      </c>
      <c r="H34279" s="31">
        <v>2</v>
      </c>
    </row>
    <row r="34280" spans="1:8">
      <c r="A34280" s="32">
        <v>44637</v>
      </c>
      <c r="B34280" s="1" t="s">
        <v>25</v>
      </c>
      <c r="C34280">
        <v>24611</v>
      </c>
      <c r="D34280">
        <v>202430</v>
      </c>
      <c r="E34280" s="31">
        <v>19610</v>
      </c>
      <c r="F34280">
        <v>71</v>
      </c>
      <c r="G34280" s="31">
        <v>4930</v>
      </c>
      <c r="H34280" s="31">
        <v>1</v>
      </c>
    </row>
    <row r="34281" spans="1:8">
      <c r="A34281" s="32">
        <v>44637</v>
      </c>
      <c r="B34281" s="1" t="s">
        <v>26</v>
      </c>
      <c r="C34281">
        <v>31307</v>
      </c>
      <c r="D34281">
        <v>324043</v>
      </c>
      <c r="E34281" s="31">
        <v>27815</v>
      </c>
      <c r="F34281">
        <v>179</v>
      </c>
      <c r="G34281" s="31">
        <v>3290</v>
      </c>
      <c r="H34281" s="31">
        <v>5</v>
      </c>
    </row>
    <row r="34282" spans="1:8">
      <c r="A34282" s="32">
        <v>44637</v>
      </c>
      <c r="B34282" s="1" t="s">
        <v>27</v>
      </c>
      <c r="C34282">
        <v>18912</v>
      </c>
      <c r="D34282">
        <v>249173</v>
      </c>
      <c r="E34282" s="31">
        <v>16574</v>
      </c>
      <c r="F34282">
        <v>41</v>
      </c>
      <c r="G34282" s="31">
        <v>2297</v>
      </c>
      <c r="H34282" s="31">
        <v>1</v>
      </c>
    </row>
    <row r="34283" spans="1:8">
      <c r="A34283" s="32">
        <v>44637</v>
      </c>
      <c r="B34283" s="1" t="s">
        <v>28</v>
      </c>
      <c r="C34283">
        <v>20350</v>
      </c>
      <c r="D34283">
        <v>217151</v>
      </c>
      <c r="E34283" s="31">
        <v>18569</v>
      </c>
      <c r="F34283">
        <v>61</v>
      </c>
      <c r="G34283" s="31">
        <v>1723</v>
      </c>
      <c r="H34283" s="31">
        <v>1</v>
      </c>
    </row>
    <row r="34284" spans="1:8">
      <c r="A34284" s="32">
        <v>44637</v>
      </c>
      <c r="B34284" s="1" t="s">
        <v>29</v>
      </c>
      <c r="C34284">
        <v>37460</v>
      </c>
      <c r="D34284">
        <v>543338</v>
      </c>
      <c r="E34284" s="31">
        <v>33287</v>
      </c>
      <c r="F34284">
        <v>158</v>
      </c>
      <c r="G34284" s="31">
        <v>3622</v>
      </c>
      <c r="H34284" s="31">
        <v>1</v>
      </c>
    </row>
    <row r="34285" spans="1:8">
      <c r="A34285" s="32">
        <v>44637</v>
      </c>
      <c r="B34285" s="1" t="s">
        <v>30</v>
      </c>
      <c r="C34285">
        <v>62523</v>
      </c>
      <c r="D34285">
        <v>699135</v>
      </c>
      <c r="E34285" s="31">
        <v>57335</v>
      </c>
      <c r="F34285">
        <v>303</v>
      </c>
      <c r="G34285" s="31">
        <v>4378</v>
      </c>
      <c r="H34285" s="31">
        <v>5</v>
      </c>
    </row>
    <row r="34286" spans="1:8">
      <c r="A34286" s="32">
        <v>44637</v>
      </c>
      <c r="B34286" s="1" t="s">
        <v>31</v>
      </c>
      <c r="C34286">
        <v>108983</v>
      </c>
      <c r="D34286">
        <v>1018639</v>
      </c>
      <c r="E34286" s="31">
        <v>97326</v>
      </c>
      <c r="F34286">
        <v>371</v>
      </c>
      <c r="G34286" s="31">
        <v>10619</v>
      </c>
      <c r="H34286" s="31">
        <v>6</v>
      </c>
    </row>
    <row r="34287" spans="1:8">
      <c r="A34287" s="32">
        <v>44637</v>
      </c>
      <c r="B34287" s="1" t="s">
        <v>32</v>
      </c>
      <c r="C34287">
        <v>377350</v>
      </c>
      <c r="D34287">
        <v>2222743</v>
      </c>
      <c r="E34287" s="31">
        <v>350232</v>
      </c>
      <c r="F34287">
        <v>1868</v>
      </c>
      <c r="G34287" s="31">
        <v>25250</v>
      </c>
      <c r="H34287" s="31">
        <v>35</v>
      </c>
    </row>
    <row r="34288" spans="1:8">
      <c r="A34288" s="32">
        <v>44637</v>
      </c>
      <c r="B34288" s="1" t="s">
        <v>33</v>
      </c>
      <c r="C34288">
        <v>49762</v>
      </c>
      <c r="D34288">
        <v>395473</v>
      </c>
      <c r="E34288" s="31">
        <v>46744</v>
      </c>
      <c r="F34288">
        <v>261</v>
      </c>
      <c r="G34288" s="31">
        <v>4134</v>
      </c>
      <c r="H34288" s="31">
        <v>7</v>
      </c>
    </row>
    <row r="34289" spans="1:8">
      <c r="A34289" s="32">
        <v>44637</v>
      </c>
      <c r="B34289" s="1" t="s">
        <v>34</v>
      </c>
      <c r="C34289">
        <v>61865</v>
      </c>
      <c r="D34289">
        <v>493844</v>
      </c>
      <c r="E34289" s="31">
        <v>54260</v>
      </c>
      <c r="F34289">
        <v>179</v>
      </c>
      <c r="G34289" s="31">
        <v>7426</v>
      </c>
      <c r="H34289" s="31">
        <v>2</v>
      </c>
    </row>
    <row r="34290" spans="1:8">
      <c r="A34290" s="32">
        <v>44637</v>
      </c>
      <c r="B34290" s="1" t="s">
        <v>35</v>
      </c>
      <c r="C34290">
        <v>144227</v>
      </c>
      <c r="D34290">
        <v>694733</v>
      </c>
      <c r="E34290" s="31">
        <v>133803</v>
      </c>
      <c r="F34290">
        <v>571</v>
      </c>
      <c r="G34290" s="31">
        <v>8790</v>
      </c>
      <c r="H34290" s="31">
        <v>40</v>
      </c>
    </row>
    <row r="34291" spans="1:8">
      <c r="A34291" s="32">
        <v>44637</v>
      </c>
      <c r="B34291" s="1" t="s">
        <v>36</v>
      </c>
      <c r="C34291">
        <v>747882</v>
      </c>
      <c r="D34291">
        <v>5959598</v>
      </c>
      <c r="E34291" s="31">
        <v>685229</v>
      </c>
      <c r="F34291">
        <v>4425</v>
      </c>
      <c r="G34291" s="31">
        <v>58177</v>
      </c>
      <c r="H34291" s="31">
        <v>586</v>
      </c>
    </row>
    <row r="34292" spans="1:8">
      <c r="A34292" s="32">
        <v>44637</v>
      </c>
      <c r="B34292" s="1" t="s">
        <v>37</v>
      </c>
      <c r="C34292">
        <v>307069</v>
      </c>
      <c r="D34292">
        <v>1306150</v>
      </c>
      <c r="E34292" s="31">
        <v>283495</v>
      </c>
      <c r="F34292">
        <v>2028</v>
      </c>
      <c r="G34292" s="31">
        <v>21556</v>
      </c>
      <c r="H34292" s="31">
        <v>22</v>
      </c>
    </row>
    <row r="34293" spans="1:8">
      <c r="A34293" s="32">
        <v>44637</v>
      </c>
      <c r="B34293" s="1" t="s">
        <v>38</v>
      </c>
      <c r="C34293">
        <v>69182</v>
      </c>
      <c r="D34293">
        <v>430439</v>
      </c>
      <c r="E34293" s="31">
        <v>58388</v>
      </c>
      <c r="F34293">
        <v>331</v>
      </c>
      <c r="G34293" s="31">
        <v>10463</v>
      </c>
      <c r="H34293" s="31">
        <v>11</v>
      </c>
    </row>
    <row r="34294" spans="1:8">
      <c r="A34294" s="32">
        <v>44637</v>
      </c>
      <c r="B34294" s="1" t="s">
        <v>39</v>
      </c>
      <c r="C34294">
        <v>26123</v>
      </c>
      <c r="D34294">
        <v>129121</v>
      </c>
      <c r="E34294" s="31">
        <v>24939</v>
      </c>
      <c r="F34294">
        <v>107</v>
      </c>
      <c r="G34294" s="31">
        <v>918</v>
      </c>
      <c r="H34294" s="31">
        <v>1</v>
      </c>
    </row>
    <row r="34295" spans="1:8">
      <c r="A34295" s="32">
        <v>44637</v>
      </c>
      <c r="B34295" s="1" t="s">
        <v>40</v>
      </c>
      <c r="C34295">
        <v>8180</v>
      </c>
      <c r="D34295">
        <v>283740</v>
      </c>
      <c r="E34295" s="31">
        <v>7341</v>
      </c>
      <c r="F34295">
        <v>11</v>
      </c>
      <c r="G34295" s="31">
        <v>733</v>
      </c>
      <c r="H34295" s="31">
        <v>0</v>
      </c>
    </row>
    <row r="34296" spans="1:8">
      <c r="A34296" s="32">
        <v>44637</v>
      </c>
      <c r="B34296" s="1" t="s">
        <v>41</v>
      </c>
      <c r="C34296">
        <v>8096</v>
      </c>
      <c r="D34296">
        <v>130033</v>
      </c>
      <c r="E34296" s="31">
        <v>7134</v>
      </c>
      <c r="F34296">
        <v>9</v>
      </c>
      <c r="G34296" s="31">
        <v>953</v>
      </c>
      <c r="H34296" s="31">
        <v>1</v>
      </c>
    </row>
    <row r="34297" spans="1:8">
      <c r="A34297" s="32">
        <v>44637</v>
      </c>
      <c r="B34297" s="1" t="s">
        <v>42</v>
      </c>
      <c r="C34297">
        <v>57438</v>
      </c>
      <c r="D34297">
        <v>449702</v>
      </c>
      <c r="E34297" s="31">
        <v>49083</v>
      </c>
      <c r="F34297">
        <v>220</v>
      </c>
      <c r="G34297" s="31">
        <v>4173</v>
      </c>
      <c r="H34297" s="31">
        <v>5</v>
      </c>
    </row>
    <row r="34298" spans="1:8">
      <c r="A34298" s="32">
        <v>44637</v>
      </c>
      <c r="B34298" s="1" t="s">
        <v>43</v>
      </c>
      <c r="C34298">
        <v>85218</v>
      </c>
      <c r="D34298">
        <v>1468111</v>
      </c>
      <c r="E34298" s="31">
        <v>75433</v>
      </c>
      <c r="F34298">
        <v>431</v>
      </c>
      <c r="G34298" s="31">
        <v>9354</v>
      </c>
      <c r="H34298" s="31">
        <v>7</v>
      </c>
    </row>
    <row r="34299" spans="1:8">
      <c r="A34299" s="32">
        <v>44637</v>
      </c>
      <c r="B34299" s="1" t="s">
        <v>44</v>
      </c>
      <c r="C34299">
        <v>26010</v>
      </c>
      <c r="D34299">
        <v>462176</v>
      </c>
      <c r="E34299" s="31">
        <v>23139</v>
      </c>
      <c r="F34299">
        <v>157</v>
      </c>
      <c r="G34299" s="31">
        <v>2714</v>
      </c>
      <c r="H34299" s="31">
        <v>1</v>
      </c>
    </row>
    <row r="34300" spans="1:8">
      <c r="A34300" s="32">
        <v>44637</v>
      </c>
      <c r="B34300" s="1" t="s">
        <v>45</v>
      </c>
      <c r="C34300">
        <v>14559</v>
      </c>
      <c r="D34300">
        <v>170097</v>
      </c>
      <c r="E34300" s="31">
        <v>12983</v>
      </c>
      <c r="F34300">
        <v>78</v>
      </c>
      <c r="G34300" s="31">
        <v>1500</v>
      </c>
      <c r="H34300" s="31">
        <v>1</v>
      </c>
    </row>
    <row r="34301" spans="1:8">
      <c r="A34301" s="32">
        <v>44637</v>
      </c>
      <c r="B34301" s="1" t="s">
        <v>46</v>
      </c>
      <c r="C34301">
        <v>25321</v>
      </c>
      <c r="D34301">
        <v>214362</v>
      </c>
      <c r="E34301" s="31">
        <v>21837</v>
      </c>
      <c r="F34301">
        <v>96</v>
      </c>
      <c r="G34301" s="31">
        <v>3388</v>
      </c>
      <c r="H34301" s="31">
        <v>6</v>
      </c>
    </row>
    <row r="34302" spans="1:8">
      <c r="A34302" s="32">
        <v>44637</v>
      </c>
      <c r="B34302" s="1" t="s">
        <v>47</v>
      </c>
      <c r="C34302">
        <v>21551</v>
      </c>
      <c r="D34302">
        <v>275814</v>
      </c>
      <c r="E34302" s="31">
        <v>19061</v>
      </c>
      <c r="F34302">
        <v>125</v>
      </c>
      <c r="G34302" s="31">
        <v>2365</v>
      </c>
      <c r="H34302" s="31">
        <v>4</v>
      </c>
    </row>
    <row r="34303" spans="1:8">
      <c r="A34303" s="32">
        <v>44637</v>
      </c>
      <c r="B34303" s="1" t="s">
        <v>48</v>
      </c>
      <c r="C34303">
        <v>15169</v>
      </c>
      <c r="D34303">
        <v>199559</v>
      </c>
      <c r="E34303" s="31">
        <v>13343</v>
      </c>
      <c r="F34303">
        <v>96</v>
      </c>
      <c r="G34303" s="31">
        <v>1730</v>
      </c>
      <c r="H34303" s="31">
        <v>3</v>
      </c>
    </row>
    <row r="34304" spans="1:8">
      <c r="A34304" s="32">
        <v>44637</v>
      </c>
      <c r="B34304" s="1" t="s">
        <v>49</v>
      </c>
      <c r="C34304">
        <v>275513</v>
      </c>
      <c r="D34304">
        <v>2141517</v>
      </c>
      <c r="E34304" s="31">
        <v>237974</v>
      </c>
      <c r="F34304">
        <v>1072</v>
      </c>
      <c r="G34304" s="31">
        <v>30226</v>
      </c>
      <c r="H34304" s="31">
        <v>10</v>
      </c>
    </row>
    <row r="34305" spans="1:8">
      <c r="A34305" s="32">
        <v>44637</v>
      </c>
      <c r="B34305" s="1" t="s">
        <v>50</v>
      </c>
      <c r="C34305">
        <v>28599</v>
      </c>
      <c r="D34305">
        <v>205397</v>
      </c>
      <c r="E34305" s="31">
        <v>23222</v>
      </c>
      <c r="F34305">
        <v>74</v>
      </c>
      <c r="G34305" s="31">
        <v>2646</v>
      </c>
      <c r="H34305" s="31">
        <v>2</v>
      </c>
    </row>
    <row r="34306" spans="1:8">
      <c r="A34306" s="32">
        <v>44637</v>
      </c>
      <c r="B34306" s="1" t="s">
        <v>51</v>
      </c>
      <c r="C34306">
        <v>29943</v>
      </c>
      <c r="D34306">
        <v>294672</v>
      </c>
      <c r="E34306" s="31">
        <v>27989</v>
      </c>
      <c r="F34306">
        <v>114</v>
      </c>
      <c r="G34306" s="31">
        <v>3207</v>
      </c>
      <c r="H34306" s="31">
        <v>2</v>
      </c>
    </row>
    <row r="34307" spans="1:8">
      <c r="A34307" s="32">
        <v>44637</v>
      </c>
      <c r="B34307" s="1" t="s">
        <v>52</v>
      </c>
      <c r="C34307">
        <v>59084</v>
      </c>
      <c r="D34307">
        <v>217800</v>
      </c>
      <c r="E34307" s="31">
        <v>52735</v>
      </c>
      <c r="F34307">
        <v>263</v>
      </c>
      <c r="G34307" s="31">
        <v>6086</v>
      </c>
      <c r="H34307" s="31">
        <v>12</v>
      </c>
    </row>
    <row r="34308" spans="1:8">
      <c r="A34308" s="32">
        <v>44637</v>
      </c>
      <c r="B34308" s="1" t="s">
        <v>53</v>
      </c>
      <c r="C34308">
        <v>28530</v>
      </c>
      <c r="D34308">
        <v>457037</v>
      </c>
      <c r="E34308" s="31">
        <v>26414</v>
      </c>
      <c r="F34308">
        <v>122</v>
      </c>
      <c r="G34308" s="31">
        <v>1994</v>
      </c>
      <c r="H34308" s="31">
        <v>3</v>
      </c>
    </row>
    <row r="34309" spans="1:8">
      <c r="A34309" s="32">
        <v>44637</v>
      </c>
      <c r="B34309" s="1" t="s">
        <v>54</v>
      </c>
      <c r="C34309">
        <v>22391</v>
      </c>
      <c r="D34309">
        <v>143364</v>
      </c>
      <c r="E34309" s="31">
        <v>20268</v>
      </c>
      <c r="F34309">
        <v>114</v>
      </c>
      <c r="G34309" s="31">
        <v>2085</v>
      </c>
      <c r="H34309" s="31">
        <v>1</v>
      </c>
    </row>
    <row r="34310" spans="1:8">
      <c r="A34310" s="32">
        <v>44637</v>
      </c>
      <c r="B34310" s="1" t="s">
        <v>55</v>
      </c>
      <c r="C34310">
        <v>37374</v>
      </c>
      <c r="D34310">
        <v>287047</v>
      </c>
      <c r="E34310" s="31">
        <v>34037</v>
      </c>
      <c r="F34310">
        <v>157</v>
      </c>
      <c r="G34310" s="31">
        <v>2827</v>
      </c>
      <c r="H34310" s="31">
        <v>3</v>
      </c>
    </row>
    <row r="34311" spans="1:8">
      <c r="A34311" s="32">
        <v>44637</v>
      </c>
      <c r="B34311" s="1" t="s">
        <v>56</v>
      </c>
      <c r="C34311">
        <v>111684</v>
      </c>
      <c r="D34311">
        <v>631526</v>
      </c>
      <c r="E34311" s="31">
        <v>105980</v>
      </c>
      <c r="F34311">
        <v>433</v>
      </c>
      <c r="G34311" s="31">
        <v>5270</v>
      </c>
      <c r="H34311" s="31">
        <v>13</v>
      </c>
    </row>
    <row r="34312" spans="1:8">
      <c r="A34312" s="32">
        <v>44638</v>
      </c>
      <c r="B34312" s="1" t="s">
        <v>7</v>
      </c>
      <c r="C34312">
        <v>202761</v>
      </c>
      <c r="D34312">
        <v>1773649</v>
      </c>
      <c r="E34312" s="31">
        <v>184094</v>
      </c>
      <c r="F34312">
        <v>1892</v>
      </c>
      <c r="G34312" s="31">
        <v>17268</v>
      </c>
      <c r="H34312" s="31">
        <v>4</v>
      </c>
    </row>
    <row r="34313" spans="1:8">
      <c r="A34313" s="32">
        <v>44638</v>
      </c>
      <c r="B34313" s="1" t="s">
        <v>11</v>
      </c>
      <c r="C34313">
        <v>29892</v>
      </c>
      <c r="D34313">
        <v>183282</v>
      </c>
      <c r="E34313" s="31">
        <v>25572</v>
      </c>
      <c r="F34313">
        <v>80</v>
      </c>
      <c r="G34313" s="31">
        <v>4240</v>
      </c>
      <c r="H34313" s="31">
        <v>0</v>
      </c>
    </row>
    <row r="34314" spans="1:8">
      <c r="A34314" s="32">
        <v>44638</v>
      </c>
      <c r="B34314" s="1" t="s">
        <v>12</v>
      </c>
      <c r="C34314">
        <v>15473</v>
      </c>
      <c r="D34314">
        <v>202053</v>
      </c>
      <c r="E34314" s="31">
        <v>13075</v>
      </c>
      <c r="F34314">
        <v>70</v>
      </c>
      <c r="G34314" s="31">
        <v>2328</v>
      </c>
      <c r="H34314" s="31">
        <v>1</v>
      </c>
    </row>
    <row r="34315" spans="1:8">
      <c r="A34315" s="32">
        <v>44638</v>
      </c>
      <c r="B34315" s="1" t="s">
        <v>13</v>
      </c>
      <c r="C34315">
        <v>51435</v>
      </c>
      <c r="D34315">
        <v>432476</v>
      </c>
      <c r="E34315" s="31">
        <v>45466</v>
      </c>
      <c r="F34315">
        <v>166</v>
      </c>
      <c r="G34315" s="31">
        <v>5295</v>
      </c>
      <c r="H34315" s="31">
        <v>4</v>
      </c>
    </row>
    <row r="34316" spans="1:8">
      <c r="A34316" s="32">
        <v>44638</v>
      </c>
      <c r="B34316" s="1" t="s">
        <v>14</v>
      </c>
      <c r="C34316">
        <v>13329</v>
      </c>
      <c r="D34316">
        <v>48133</v>
      </c>
      <c r="E34316" s="31">
        <v>11452</v>
      </c>
      <c r="F34316">
        <v>43</v>
      </c>
      <c r="G34316" s="31">
        <v>1834</v>
      </c>
      <c r="H34316" s="31">
        <v>0</v>
      </c>
    </row>
    <row r="34317" spans="1:8">
      <c r="A34317" s="32">
        <v>44638</v>
      </c>
      <c r="B34317" s="1" t="s">
        <v>15</v>
      </c>
      <c r="C34317">
        <v>15497</v>
      </c>
      <c r="D34317">
        <v>164198</v>
      </c>
      <c r="E34317" s="31">
        <v>13083</v>
      </c>
      <c r="F34317">
        <v>76</v>
      </c>
      <c r="G34317" s="31">
        <v>2338</v>
      </c>
      <c r="H34317" s="31">
        <v>2</v>
      </c>
    </row>
    <row r="34318" spans="1:8">
      <c r="A34318" s="32">
        <v>44638</v>
      </c>
      <c r="B34318" s="1" t="s">
        <v>16</v>
      </c>
      <c r="C34318">
        <v>30967</v>
      </c>
      <c r="D34318">
        <v>651254</v>
      </c>
      <c r="E34318" s="31">
        <v>27137</v>
      </c>
      <c r="F34318">
        <v>189</v>
      </c>
      <c r="G34318" s="31">
        <v>3641</v>
      </c>
      <c r="H34318" s="31">
        <v>2</v>
      </c>
    </row>
    <row r="34319" spans="1:8">
      <c r="A34319" s="32">
        <v>44638</v>
      </c>
      <c r="B34319" s="1" t="s">
        <v>17</v>
      </c>
      <c r="C34319">
        <v>98471</v>
      </c>
      <c r="D34319">
        <v>44484</v>
      </c>
      <c r="E34319" s="31">
        <v>88755</v>
      </c>
      <c r="F34319">
        <v>356</v>
      </c>
      <c r="G34319" s="31">
        <v>9360</v>
      </c>
      <c r="H34319" s="31">
        <v>4</v>
      </c>
    </row>
    <row r="34320" spans="1:8">
      <c r="A34320" s="32">
        <v>44638</v>
      </c>
      <c r="B34320" s="1" t="s">
        <v>18</v>
      </c>
      <c r="C34320">
        <v>55484</v>
      </c>
      <c r="D34320">
        <v>647533</v>
      </c>
      <c r="E34320" s="31">
        <v>49486</v>
      </c>
      <c r="F34320">
        <v>228</v>
      </c>
      <c r="G34320" s="31">
        <v>5770</v>
      </c>
      <c r="H34320" s="31">
        <v>2</v>
      </c>
    </row>
    <row r="34321" spans="1:8">
      <c r="A34321" s="32">
        <v>44638</v>
      </c>
      <c r="B34321" s="1" t="s">
        <v>19</v>
      </c>
      <c r="C34321">
        <v>62920</v>
      </c>
      <c r="D34321">
        <v>524539</v>
      </c>
      <c r="E34321" s="31">
        <v>57356</v>
      </c>
      <c r="F34321">
        <v>275</v>
      </c>
      <c r="G34321" s="31">
        <v>5289</v>
      </c>
      <c r="H34321" s="31">
        <v>5</v>
      </c>
    </row>
    <row r="34322" spans="1:8">
      <c r="A34322" s="32">
        <v>44638</v>
      </c>
      <c r="B34322" s="1" t="s">
        <v>20</v>
      </c>
      <c r="C34322">
        <v>384976</v>
      </c>
      <c r="D34322">
        <v>2350877</v>
      </c>
      <c r="E34322" s="31">
        <v>353877</v>
      </c>
      <c r="F34322">
        <v>1285</v>
      </c>
      <c r="G34322" s="31">
        <v>29814</v>
      </c>
      <c r="H34322" s="31">
        <v>30</v>
      </c>
    </row>
    <row r="34323" spans="1:8">
      <c r="A34323" s="32">
        <v>44638</v>
      </c>
      <c r="B34323" s="1" t="s">
        <v>21</v>
      </c>
      <c r="C34323">
        <v>326780</v>
      </c>
      <c r="D34323">
        <v>1738956</v>
      </c>
      <c r="E34323" s="31">
        <v>299714</v>
      </c>
      <c r="F34323">
        <v>1574</v>
      </c>
      <c r="G34323" s="31">
        <v>22459</v>
      </c>
      <c r="H34323" s="31">
        <v>17</v>
      </c>
    </row>
    <row r="34324" spans="1:8">
      <c r="A34324" s="32">
        <v>44638</v>
      </c>
      <c r="B34324" s="1" t="s">
        <v>22</v>
      </c>
      <c r="C34324">
        <v>1161537</v>
      </c>
      <c r="D34324">
        <v>5785357</v>
      </c>
      <c r="E34324" s="31">
        <v>1034946</v>
      </c>
      <c r="F34324">
        <v>4042</v>
      </c>
      <c r="G34324" s="31">
        <v>122549</v>
      </c>
      <c r="H34324" s="31">
        <v>48</v>
      </c>
    </row>
    <row r="34325" spans="1:8">
      <c r="A34325" s="32">
        <v>44638</v>
      </c>
      <c r="B34325" s="1" t="s">
        <v>23</v>
      </c>
      <c r="C34325">
        <v>553304</v>
      </c>
      <c r="D34325">
        <v>2180686</v>
      </c>
      <c r="E34325" s="31">
        <v>511962</v>
      </c>
      <c r="F34325">
        <v>1930</v>
      </c>
      <c r="G34325" s="31">
        <v>39412</v>
      </c>
      <c r="H34325" s="31">
        <v>62</v>
      </c>
    </row>
    <row r="34326" spans="1:8">
      <c r="A34326" s="32">
        <v>44638</v>
      </c>
      <c r="B34326" s="1" t="s">
        <v>24</v>
      </c>
      <c r="C34326">
        <v>36558</v>
      </c>
      <c r="D34326">
        <v>497193</v>
      </c>
      <c r="E34326" s="31">
        <v>32816</v>
      </c>
      <c r="F34326">
        <v>85</v>
      </c>
      <c r="G34326" s="31">
        <v>3657</v>
      </c>
      <c r="H34326" s="31">
        <v>2</v>
      </c>
    </row>
    <row r="34327" spans="1:8">
      <c r="A34327" s="32">
        <v>44638</v>
      </c>
      <c r="B34327" s="1" t="s">
        <v>25</v>
      </c>
      <c r="C34327">
        <v>24895</v>
      </c>
      <c r="D34327">
        <v>203107</v>
      </c>
      <c r="E34327" s="31">
        <v>19957</v>
      </c>
      <c r="F34327">
        <v>71</v>
      </c>
      <c r="G34327" s="31">
        <v>4867</v>
      </c>
      <c r="H34327" s="31">
        <v>0</v>
      </c>
    </row>
    <row r="34328" spans="1:8">
      <c r="A34328" s="32">
        <v>44638</v>
      </c>
      <c r="B34328" s="1" t="s">
        <v>26</v>
      </c>
      <c r="C34328">
        <v>31635</v>
      </c>
      <c r="D34328">
        <v>326530</v>
      </c>
      <c r="E34328" s="31">
        <v>28110</v>
      </c>
      <c r="F34328">
        <v>180</v>
      </c>
      <c r="G34328" s="31">
        <v>3322</v>
      </c>
      <c r="H34328" s="31">
        <v>5</v>
      </c>
    </row>
    <row r="34329" spans="1:8">
      <c r="A34329" s="32">
        <v>44638</v>
      </c>
      <c r="B34329" s="1" t="s">
        <v>27</v>
      </c>
      <c r="C34329">
        <v>19186</v>
      </c>
      <c r="D34329">
        <v>250246</v>
      </c>
      <c r="E34329" s="31">
        <v>16831</v>
      </c>
      <c r="F34329">
        <v>41</v>
      </c>
      <c r="G34329" s="31">
        <v>2314</v>
      </c>
      <c r="H34329" s="31">
        <v>2</v>
      </c>
    </row>
    <row r="34330" spans="1:8">
      <c r="A34330" s="32">
        <v>44638</v>
      </c>
      <c r="B34330" s="1" t="s">
        <v>28</v>
      </c>
      <c r="C34330">
        <v>20578</v>
      </c>
      <c r="D34330">
        <v>229365</v>
      </c>
      <c r="E34330" s="31">
        <v>18816</v>
      </c>
      <c r="F34330">
        <v>61</v>
      </c>
      <c r="G34330" s="31">
        <v>1706</v>
      </c>
      <c r="H34330" s="31">
        <v>1</v>
      </c>
    </row>
    <row r="34331" spans="1:8">
      <c r="A34331" s="32">
        <v>44638</v>
      </c>
      <c r="B34331" s="1" t="s">
        <v>29</v>
      </c>
      <c r="C34331">
        <v>37997</v>
      </c>
      <c r="D34331">
        <v>545187</v>
      </c>
      <c r="E34331" s="31">
        <v>34180</v>
      </c>
      <c r="F34331">
        <v>159</v>
      </c>
      <c r="G34331" s="31">
        <v>3041</v>
      </c>
      <c r="H34331" s="31">
        <v>1</v>
      </c>
    </row>
    <row r="34332" spans="1:8">
      <c r="A34332" s="32">
        <v>44638</v>
      </c>
      <c r="B34332" s="1" t="s">
        <v>30</v>
      </c>
      <c r="C34332">
        <v>62952</v>
      </c>
      <c r="D34332">
        <v>701476</v>
      </c>
      <c r="E34332" s="31">
        <v>57941</v>
      </c>
      <c r="F34332">
        <v>304</v>
      </c>
      <c r="G34332" s="31">
        <v>4278</v>
      </c>
      <c r="H34332" s="31">
        <v>4</v>
      </c>
    </row>
    <row r="34333" spans="1:8">
      <c r="A34333" s="32">
        <v>44638</v>
      </c>
      <c r="B34333" s="1" t="s">
        <v>31</v>
      </c>
      <c r="C34333">
        <v>110376</v>
      </c>
      <c r="D34333">
        <v>1018639</v>
      </c>
      <c r="E34333" s="31">
        <v>98839</v>
      </c>
      <c r="F34333">
        <v>371</v>
      </c>
      <c r="G34333" s="31">
        <v>10414</v>
      </c>
      <c r="H34333" s="31">
        <v>4</v>
      </c>
    </row>
    <row r="34334" spans="1:8">
      <c r="A34334" s="32">
        <v>44638</v>
      </c>
      <c r="B34334" s="1" t="s">
        <v>32</v>
      </c>
      <c r="C34334">
        <v>380133</v>
      </c>
      <c r="D34334">
        <v>2230779</v>
      </c>
      <c r="E34334" s="31">
        <v>353955</v>
      </c>
      <c r="F34334">
        <v>1888</v>
      </c>
      <c r="G34334" s="31">
        <v>24290</v>
      </c>
      <c r="H34334" s="31">
        <v>36</v>
      </c>
    </row>
    <row r="34335" spans="1:8">
      <c r="A34335" s="32">
        <v>44638</v>
      </c>
      <c r="B34335" s="1" t="s">
        <v>33</v>
      </c>
      <c r="C34335">
        <v>50180</v>
      </c>
      <c r="D34335">
        <v>408628</v>
      </c>
      <c r="E34335" s="31">
        <v>47343</v>
      </c>
      <c r="F34335">
        <v>261</v>
      </c>
      <c r="G34335" s="31">
        <v>3959</v>
      </c>
      <c r="H34335" s="31">
        <v>7</v>
      </c>
    </row>
    <row r="34336" spans="1:8">
      <c r="A34336" s="32">
        <v>44638</v>
      </c>
      <c r="B34336" s="1" t="s">
        <v>34</v>
      </c>
      <c r="C34336">
        <v>62576</v>
      </c>
      <c r="D34336">
        <v>495216</v>
      </c>
      <c r="E34336" s="31">
        <v>54633</v>
      </c>
      <c r="F34336">
        <v>182</v>
      </c>
      <c r="G34336" s="31">
        <v>7761</v>
      </c>
      <c r="H34336" s="31">
        <v>4</v>
      </c>
    </row>
    <row r="34337" spans="1:8">
      <c r="A34337" s="32">
        <v>44638</v>
      </c>
      <c r="B34337" s="1" t="s">
        <v>35</v>
      </c>
      <c r="C34337">
        <v>145189</v>
      </c>
      <c r="D34337">
        <v>697496</v>
      </c>
      <c r="E34337" s="31">
        <v>134961</v>
      </c>
      <c r="F34337">
        <v>581</v>
      </c>
      <c r="G34337" s="31">
        <v>8695</v>
      </c>
      <c r="H34337" s="31">
        <v>43</v>
      </c>
    </row>
    <row r="34338" spans="1:8">
      <c r="A34338" s="32">
        <v>44638</v>
      </c>
      <c r="B34338" s="1" t="s">
        <v>36</v>
      </c>
      <c r="C34338">
        <v>751740</v>
      </c>
      <c r="D34338">
        <v>5981801</v>
      </c>
      <c r="E34338" s="31">
        <v>692214</v>
      </c>
      <c r="F34338">
        <v>4449</v>
      </c>
      <c r="G34338" s="31">
        <v>55027</v>
      </c>
      <c r="H34338" s="31">
        <v>589</v>
      </c>
    </row>
    <row r="34339" spans="1:8">
      <c r="A34339" s="32">
        <v>44638</v>
      </c>
      <c r="B34339" s="1" t="s">
        <v>37</v>
      </c>
      <c r="C34339">
        <v>309445</v>
      </c>
      <c r="D34339">
        <v>1309911</v>
      </c>
      <c r="E34339" s="31">
        <v>285473</v>
      </c>
      <c r="F34339">
        <v>2035</v>
      </c>
      <c r="G34339" s="31">
        <v>21944</v>
      </c>
      <c r="H34339" s="31">
        <v>18</v>
      </c>
    </row>
    <row r="34340" spans="1:8">
      <c r="A34340" s="32">
        <v>44638</v>
      </c>
      <c r="B34340" s="1" t="s">
        <v>38</v>
      </c>
      <c r="C34340">
        <v>69698</v>
      </c>
      <c r="D34340">
        <v>431917</v>
      </c>
      <c r="E34340" s="31">
        <v>58873</v>
      </c>
      <c r="F34340">
        <v>331</v>
      </c>
      <c r="G34340" s="31">
        <v>10494</v>
      </c>
      <c r="H34340" s="31">
        <v>12</v>
      </c>
    </row>
    <row r="34341" spans="1:8">
      <c r="A34341" s="32">
        <v>44638</v>
      </c>
      <c r="B34341" s="1" t="s">
        <v>39</v>
      </c>
      <c r="C34341">
        <v>26299</v>
      </c>
      <c r="D34341">
        <v>129821</v>
      </c>
      <c r="E34341" s="31">
        <v>25118</v>
      </c>
      <c r="F34341">
        <v>107</v>
      </c>
      <c r="G34341" s="31">
        <v>915</v>
      </c>
      <c r="H34341" s="31">
        <v>2</v>
      </c>
    </row>
    <row r="34342" spans="1:8">
      <c r="A34342" s="32">
        <v>44638</v>
      </c>
      <c r="B34342" s="1" t="s">
        <v>40</v>
      </c>
      <c r="C34342">
        <v>8254</v>
      </c>
      <c r="D34342">
        <v>283740</v>
      </c>
      <c r="E34342" s="31">
        <v>7385</v>
      </c>
      <c r="F34342">
        <v>11</v>
      </c>
      <c r="G34342" s="31">
        <v>763</v>
      </c>
      <c r="H34342" s="31">
        <v>0</v>
      </c>
    </row>
    <row r="34343" spans="1:8">
      <c r="A34343" s="32">
        <v>44638</v>
      </c>
      <c r="B34343" s="1" t="s">
        <v>41</v>
      </c>
      <c r="C34343">
        <v>8189</v>
      </c>
      <c r="D34343">
        <v>130033</v>
      </c>
      <c r="E34343" s="31">
        <v>7220</v>
      </c>
      <c r="F34343">
        <v>9</v>
      </c>
      <c r="G34343" s="31">
        <v>960</v>
      </c>
      <c r="H34343" s="31">
        <v>1</v>
      </c>
    </row>
    <row r="34344" spans="1:8">
      <c r="A34344" s="32">
        <v>44638</v>
      </c>
      <c r="B34344" s="1" t="s">
        <v>42</v>
      </c>
      <c r="C34344">
        <v>57833</v>
      </c>
      <c r="D34344">
        <v>467245</v>
      </c>
      <c r="E34344" s="31">
        <v>52944</v>
      </c>
      <c r="F34344">
        <v>221</v>
      </c>
      <c r="G34344" s="31">
        <v>3674</v>
      </c>
      <c r="H34344" s="31">
        <v>5</v>
      </c>
    </row>
    <row r="34345" spans="1:8">
      <c r="A34345" s="32">
        <v>44638</v>
      </c>
      <c r="B34345" s="1" t="s">
        <v>43</v>
      </c>
      <c r="C34345">
        <v>86168</v>
      </c>
      <c r="D34345">
        <v>1476989</v>
      </c>
      <c r="E34345" s="31">
        <v>77835</v>
      </c>
      <c r="F34345">
        <v>434</v>
      </c>
      <c r="G34345" s="31">
        <v>7899</v>
      </c>
      <c r="H34345" s="31">
        <v>8</v>
      </c>
    </row>
    <row r="34346" spans="1:8">
      <c r="A34346" s="32">
        <v>44638</v>
      </c>
      <c r="B34346" s="1" t="s">
        <v>44</v>
      </c>
      <c r="C34346">
        <v>26224</v>
      </c>
      <c r="D34346">
        <v>462176</v>
      </c>
      <c r="E34346" s="31">
        <v>23551</v>
      </c>
      <c r="F34346">
        <v>158</v>
      </c>
      <c r="G34346" s="31">
        <v>2515</v>
      </c>
      <c r="H34346" s="31">
        <v>1</v>
      </c>
    </row>
    <row r="34347" spans="1:8">
      <c r="A34347" s="32">
        <v>44638</v>
      </c>
      <c r="B34347" s="1" t="s">
        <v>45</v>
      </c>
      <c r="C34347">
        <v>14736</v>
      </c>
      <c r="D34347">
        <v>170972</v>
      </c>
      <c r="E34347" s="31">
        <v>13173</v>
      </c>
      <c r="F34347">
        <v>78</v>
      </c>
      <c r="G34347" s="31">
        <v>1486</v>
      </c>
      <c r="H34347" s="31">
        <v>1</v>
      </c>
    </row>
    <row r="34348" spans="1:8">
      <c r="A34348" s="32">
        <v>44638</v>
      </c>
      <c r="B34348" s="1" t="s">
        <v>46</v>
      </c>
      <c r="C34348">
        <v>25690</v>
      </c>
      <c r="D34348">
        <v>215582</v>
      </c>
      <c r="E34348" s="31">
        <v>22226</v>
      </c>
      <c r="F34348">
        <v>98</v>
      </c>
      <c r="G34348" s="31">
        <v>3366</v>
      </c>
      <c r="H34348" s="31">
        <v>5</v>
      </c>
    </row>
    <row r="34349" spans="1:8">
      <c r="A34349" s="32">
        <v>44638</v>
      </c>
      <c r="B34349" s="1" t="s">
        <v>47</v>
      </c>
      <c r="C34349">
        <v>21799</v>
      </c>
      <c r="D34349">
        <v>281392</v>
      </c>
      <c r="E34349" s="31">
        <v>19349</v>
      </c>
      <c r="F34349">
        <v>125</v>
      </c>
      <c r="G34349" s="31">
        <v>2325</v>
      </c>
      <c r="H34349" s="31">
        <v>3</v>
      </c>
    </row>
    <row r="34350" spans="1:8">
      <c r="A34350" s="32">
        <v>44638</v>
      </c>
      <c r="B34350" s="1" t="s">
        <v>48</v>
      </c>
      <c r="C34350">
        <v>15315</v>
      </c>
      <c r="D34350">
        <v>199801</v>
      </c>
      <c r="E34350" s="31">
        <v>13578</v>
      </c>
      <c r="F34350">
        <v>97</v>
      </c>
      <c r="G34350" s="31">
        <v>1640</v>
      </c>
      <c r="H34350" s="31">
        <v>3</v>
      </c>
    </row>
    <row r="34351" spans="1:8">
      <c r="A34351" s="32">
        <v>44638</v>
      </c>
      <c r="B34351" s="1" t="s">
        <v>49</v>
      </c>
      <c r="C34351">
        <v>277653</v>
      </c>
      <c r="D34351">
        <v>2149239</v>
      </c>
      <c r="E34351" s="31">
        <v>241618</v>
      </c>
      <c r="F34351">
        <v>1083</v>
      </c>
      <c r="G34351" s="31">
        <v>28999</v>
      </c>
      <c r="H34351" s="31">
        <v>12</v>
      </c>
    </row>
    <row r="34352" spans="1:8">
      <c r="A34352" s="32">
        <v>44638</v>
      </c>
      <c r="B34352" s="1" t="s">
        <v>50</v>
      </c>
      <c r="C34352">
        <v>28826</v>
      </c>
      <c r="D34352">
        <v>206232</v>
      </c>
      <c r="E34352" s="31">
        <v>23715</v>
      </c>
      <c r="F34352">
        <v>77</v>
      </c>
      <c r="G34352" s="31">
        <v>2650</v>
      </c>
      <c r="H34352" s="31">
        <v>1</v>
      </c>
    </row>
    <row r="34353" spans="1:8">
      <c r="A34353" s="32">
        <v>44638</v>
      </c>
      <c r="B34353" s="1" t="s">
        <v>51</v>
      </c>
      <c r="C34353">
        <v>30121</v>
      </c>
      <c r="D34353">
        <v>295601</v>
      </c>
      <c r="E34353" s="31">
        <v>28238</v>
      </c>
      <c r="F34353">
        <v>115</v>
      </c>
      <c r="G34353" s="31">
        <v>3143</v>
      </c>
      <c r="H34353" s="31">
        <v>1</v>
      </c>
    </row>
    <row r="34354" spans="1:8">
      <c r="A34354" s="32">
        <v>44638</v>
      </c>
      <c r="B34354" s="1" t="s">
        <v>52</v>
      </c>
      <c r="C34354">
        <v>59542</v>
      </c>
      <c r="D34354">
        <v>218750</v>
      </c>
      <c r="E34354" s="31">
        <v>53535</v>
      </c>
      <c r="F34354">
        <v>264</v>
      </c>
      <c r="G34354" s="31">
        <v>5743</v>
      </c>
      <c r="H34354" s="31">
        <v>12</v>
      </c>
    </row>
    <row r="34355" spans="1:8">
      <c r="A34355" s="32">
        <v>44638</v>
      </c>
      <c r="B34355" s="1" t="s">
        <v>53</v>
      </c>
      <c r="C34355">
        <v>28711</v>
      </c>
      <c r="D34355">
        <v>458892</v>
      </c>
      <c r="E34355" s="31">
        <v>26696</v>
      </c>
      <c r="F34355">
        <v>124</v>
      </c>
      <c r="G34355" s="31">
        <v>1891</v>
      </c>
      <c r="H34355" s="31">
        <v>3</v>
      </c>
    </row>
    <row r="34356" spans="1:8">
      <c r="A34356" s="32">
        <v>44638</v>
      </c>
      <c r="B34356" s="1" t="s">
        <v>54</v>
      </c>
      <c r="C34356">
        <v>22628</v>
      </c>
      <c r="D34356">
        <v>143923</v>
      </c>
      <c r="E34356" s="31">
        <v>20500</v>
      </c>
      <c r="F34356">
        <v>114</v>
      </c>
      <c r="G34356" s="31">
        <v>2089</v>
      </c>
      <c r="H34356" s="31">
        <v>0</v>
      </c>
    </row>
    <row r="34357" spans="1:8">
      <c r="A34357" s="32">
        <v>44638</v>
      </c>
      <c r="B34357" s="1" t="s">
        <v>55</v>
      </c>
      <c r="C34357">
        <v>37698</v>
      </c>
      <c r="D34357">
        <v>288483</v>
      </c>
      <c r="E34357" s="31">
        <v>34451</v>
      </c>
      <c r="F34357">
        <v>158</v>
      </c>
      <c r="G34357" s="31">
        <v>2765</v>
      </c>
      <c r="H34357" s="31">
        <v>3</v>
      </c>
    </row>
    <row r="34358" spans="1:8">
      <c r="A34358" s="32">
        <v>44638</v>
      </c>
      <c r="B34358" s="1" t="s">
        <v>56</v>
      </c>
      <c r="C34358">
        <v>111684</v>
      </c>
      <c r="D34358">
        <v>633528</v>
      </c>
      <c r="E34358" s="31">
        <v>105980</v>
      </c>
      <c r="F34358">
        <v>433</v>
      </c>
      <c r="G34358" s="31">
        <v>5270</v>
      </c>
      <c r="H34358" s="31">
        <v>13</v>
      </c>
    </row>
    <row r="34359" spans="1:8">
      <c r="A34359" s="32">
        <v>44639</v>
      </c>
      <c r="B34359" s="1" t="s">
        <v>7</v>
      </c>
      <c r="C34359">
        <v>204347</v>
      </c>
      <c r="D34359">
        <v>1780500</v>
      </c>
      <c r="E34359" s="31">
        <v>186004</v>
      </c>
      <c r="F34359">
        <v>1894</v>
      </c>
      <c r="G34359" s="31">
        <v>16775</v>
      </c>
      <c r="H34359" s="31">
        <v>4</v>
      </c>
    </row>
    <row r="34360" spans="1:8">
      <c r="A34360" s="32">
        <v>44639</v>
      </c>
      <c r="B34360" s="1" t="s">
        <v>11</v>
      </c>
      <c r="C34360">
        <v>30427</v>
      </c>
      <c r="D34360">
        <v>183961</v>
      </c>
      <c r="E34360" s="31">
        <v>26083</v>
      </c>
      <c r="F34360">
        <v>80</v>
      </c>
      <c r="G34360" s="31">
        <v>4264</v>
      </c>
      <c r="H34360" s="31">
        <v>0</v>
      </c>
    </row>
    <row r="34361" spans="1:8">
      <c r="A34361" s="32">
        <v>44639</v>
      </c>
      <c r="B34361" s="1" t="s">
        <v>12</v>
      </c>
      <c r="C34361">
        <v>15747</v>
      </c>
      <c r="D34361">
        <v>202053</v>
      </c>
      <c r="E34361" s="31">
        <v>13301</v>
      </c>
      <c r="F34361">
        <v>70</v>
      </c>
      <c r="G34361" s="31">
        <v>2376</v>
      </c>
      <c r="H34361" s="31">
        <v>1</v>
      </c>
    </row>
    <row r="34362" spans="1:8">
      <c r="A34362" s="32">
        <v>44639</v>
      </c>
      <c r="B34362" s="1" t="s">
        <v>13</v>
      </c>
      <c r="C34362">
        <v>52032</v>
      </c>
      <c r="D34362">
        <v>434116</v>
      </c>
      <c r="E34362" s="31">
        <v>46054</v>
      </c>
      <c r="F34362">
        <v>166</v>
      </c>
      <c r="G34362" s="31">
        <v>5215</v>
      </c>
      <c r="H34362" s="31">
        <v>3</v>
      </c>
    </row>
    <row r="34363" spans="1:8">
      <c r="A34363" s="32">
        <v>44639</v>
      </c>
      <c r="B34363" s="1" t="s">
        <v>14</v>
      </c>
      <c r="C34363">
        <v>13554</v>
      </c>
      <c r="D34363">
        <v>48133</v>
      </c>
      <c r="E34363" s="31">
        <v>11746</v>
      </c>
      <c r="F34363">
        <v>43</v>
      </c>
      <c r="G34363" s="31">
        <v>1765</v>
      </c>
      <c r="H34363" s="31">
        <v>0</v>
      </c>
    </row>
    <row r="34364" spans="1:8">
      <c r="A34364" s="32">
        <v>44639</v>
      </c>
      <c r="B34364" s="1" t="s">
        <v>15</v>
      </c>
      <c r="C34364">
        <v>15681</v>
      </c>
      <c r="D34364">
        <v>164236</v>
      </c>
      <c r="E34364" s="31">
        <v>13398</v>
      </c>
      <c r="F34364">
        <v>76</v>
      </c>
      <c r="G34364" s="31">
        <v>2207</v>
      </c>
      <c r="H34364" s="31">
        <v>2</v>
      </c>
    </row>
    <row r="34365" spans="1:8">
      <c r="A34365" s="32">
        <v>44639</v>
      </c>
      <c r="B34365" s="1" t="s">
        <v>16</v>
      </c>
      <c r="C34365">
        <v>31328</v>
      </c>
      <c r="D34365">
        <v>651254</v>
      </c>
      <c r="E34365" s="31">
        <v>27577</v>
      </c>
      <c r="F34365">
        <v>189</v>
      </c>
      <c r="G34365" s="31">
        <v>3562</v>
      </c>
      <c r="H34365" s="31">
        <v>2</v>
      </c>
    </row>
    <row r="34366" spans="1:8">
      <c r="A34366" s="32">
        <v>44639</v>
      </c>
      <c r="B34366" s="1" t="s">
        <v>17</v>
      </c>
      <c r="C34366">
        <v>100092</v>
      </c>
      <c r="D34366">
        <v>44484</v>
      </c>
      <c r="E34366" s="31">
        <v>90232</v>
      </c>
      <c r="F34366">
        <v>356</v>
      </c>
      <c r="G34366" s="31">
        <v>9504</v>
      </c>
      <c r="H34366" s="31">
        <v>5</v>
      </c>
    </row>
    <row r="34367" spans="1:8">
      <c r="A34367" s="32">
        <v>44639</v>
      </c>
      <c r="B34367" s="1" t="s">
        <v>18</v>
      </c>
      <c r="C34367">
        <v>56034</v>
      </c>
      <c r="D34367">
        <v>648610</v>
      </c>
      <c r="E34367" s="31">
        <v>49924</v>
      </c>
      <c r="F34367">
        <v>229</v>
      </c>
      <c r="G34367" s="31">
        <v>5881</v>
      </c>
      <c r="H34367" s="31">
        <v>1</v>
      </c>
    </row>
    <row r="34368" spans="1:8">
      <c r="A34368" s="32">
        <v>44639</v>
      </c>
      <c r="B34368" s="1" t="s">
        <v>19</v>
      </c>
      <c r="C34368">
        <v>63503</v>
      </c>
      <c r="D34368">
        <v>524539</v>
      </c>
      <c r="E34368" s="31">
        <v>57984</v>
      </c>
      <c r="F34368">
        <v>275</v>
      </c>
      <c r="G34368" s="31">
        <v>5244</v>
      </c>
      <c r="H34368" s="31">
        <v>5</v>
      </c>
    </row>
    <row r="34369" spans="1:8">
      <c r="A34369" s="32">
        <v>44639</v>
      </c>
      <c r="B34369" s="1" t="s">
        <v>20</v>
      </c>
      <c r="C34369">
        <v>388377</v>
      </c>
      <c r="D34369">
        <v>2359182</v>
      </c>
      <c r="E34369" s="31">
        <v>358588</v>
      </c>
      <c r="F34369">
        <v>1291</v>
      </c>
      <c r="G34369" s="31">
        <v>28498</v>
      </c>
      <c r="H34369" s="31">
        <v>29</v>
      </c>
    </row>
    <row r="34370" spans="1:8">
      <c r="A34370" s="32">
        <v>44639</v>
      </c>
      <c r="B34370" s="1" t="s">
        <v>21</v>
      </c>
      <c r="C34370">
        <v>329394</v>
      </c>
      <c r="D34370">
        <v>1745348</v>
      </c>
      <c r="E34370" s="31">
        <v>302811</v>
      </c>
      <c r="F34370">
        <v>1588</v>
      </c>
      <c r="G34370" s="31">
        <v>22395</v>
      </c>
      <c r="H34370" s="31">
        <v>17</v>
      </c>
    </row>
    <row r="34371" spans="1:8">
      <c r="A34371" s="32">
        <v>44639</v>
      </c>
      <c r="B34371" s="1" t="s">
        <v>22</v>
      </c>
      <c r="C34371">
        <v>1168981</v>
      </c>
      <c r="D34371">
        <v>5798568</v>
      </c>
      <c r="E34371" s="31">
        <v>1044692</v>
      </c>
      <c r="F34371">
        <v>4055</v>
      </c>
      <c r="G34371" s="31">
        <v>120234</v>
      </c>
      <c r="H34371" s="31">
        <v>45</v>
      </c>
    </row>
    <row r="34372" spans="1:8">
      <c r="A34372" s="32">
        <v>44639</v>
      </c>
      <c r="B34372" s="1" t="s">
        <v>23</v>
      </c>
      <c r="C34372">
        <v>557572</v>
      </c>
      <c r="D34372">
        <v>2180686</v>
      </c>
      <c r="E34372" s="31">
        <v>517241</v>
      </c>
      <c r="F34372">
        <v>1944</v>
      </c>
      <c r="G34372" s="31">
        <v>38387</v>
      </c>
      <c r="H34372" s="31">
        <v>62</v>
      </c>
    </row>
    <row r="34373" spans="1:8">
      <c r="A34373" s="32">
        <v>44639</v>
      </c>
      <c r="B34373" s="1" t="s">
        <v>24</v>
      </c>
      <c r="C34373">
        <v>36904</v>
      </c>
      <c r="D34373">
        <v>497707</v>
      </c>
      <c r="E34373" s="31">
        <v>33207</v>
      </c>
      <c r="F34373">
        <v>85</v>
      </c>
      <c r="G34373" s="31">
        <v>3612</v>
      </c>
      <c r="H34373" s="31">
        <v>2</v>
      </c>
    </row>
    <row r="34374" spans="1:8">
      <c r="A34374" s="32">
        <v>44639</v>
      </c>
      <c r="B34374" s="1" t="s">
        <v>25</v>
      </c>
      <c r="C34374">
        <v>25190</v>
      </c>
      <c r="D34374">
        <v>203107</v>
      </c>
      <c r="E34374" s="31">
        <v>20275</v>
      </c>
      <c r="F34374">
        <v>71</v>
      </c>
      <c r="G34374" s="31">
        <v>4844</v>
      </c>
      <c r="H34374" s="31">
        <v>0</v>
      </c>
    </row>
    <row r="34375" spans="1:8">
      <c r="A34375" s="32">
        <v>44639</v>
      </c>
      <c r="B34375" s="1" t="s">
        <v>26</v>
      </c>
      <c r="C34375">
        <v>31960</v>
      </c>
      <c r="D34375">
        <v>328323</v>
      </c>
      <c r="E34375" s="31">
        <v>28419</v>
      </c>
      <c r="F34375">
        <v>181</v>
      </c>
      <c r="G34375" s="31">
        <v>3337</v>
      </c>
      <c r="H34375" s="31">
        <v>6</v>
      </c>
    </row>
    <row r="34376" spans="1:8">
      <c r="A34376" s="32">
        <v>44639</v>
      </c>
      <c r="B34376" s="1" t="s">
        <v>27</v>
      </c>
      <c r="C34376">
        <v>19380</v>
      </c>
      <c r="D34376">
        <v>251038</v>
      </c>
      <c r="E34376" s="31">
        <v>17081</v>
      </c>
      <c r="F34376">
        <v>41</v>
      </c>
      <c r="G34376" s="31">
        <v>2258</v>
      </c>
      <c r="H34376" s="31">
        <v>2</v>
      </c>
    </row>
    <row r="34377" spans="1:8">
      <c r="A34377" s="32">
        <v>44639</v>
      </c>
      <c r="B34377" s="1" t="s">
        <v>28</v>
      </c>
      <c r="C34377">
        <v>20578</v>
      </c>
      <c r="D34377">
        <v>229365</v>
      </c>
      <c r="E34377" s="31">
        <v>18816</v>
      </c>
      <c r="F34377">
        <v>61</v>
      </c>
      <c r="G34377" s="31">
        <v>1706</v>
      </c>
      <c r="H34377" s="31">
        <v>1</v>
      </c>
    </row>
    <row r="34378" spans="1:8">
      <c r="A34378" s="32">
        <v>44639</v>
      </c>
      <c r="B34378" s="1" t="s">
        <v>29</v>
      </c>
      <c r="C34378">
        <v>38473</v>
      </c>
      <c r="D34378">
        <v>545187</v>
      </c>
      <c r="E34378" s="31">
        <v>34345</v>
      </c>
      <c r="F34378">
        <v>159</v>
      </c>
      <c r="G34378" s="31">
        <v>3326</v>
      </c>
      <c r="H34378" s="31">
        <v>2</v>
      </c>
    </row>
    <row r="34379" spans="1:8">
      <c r="A34379" s="32">
        <v>44639</v>
      </c>
      <c r="B34379" s="1" t="s">
        <v>30</v>
      </c>
      <c r="C34379">
        <v>63401</v>
      </c>
      <c r="D34379">
        <v>703879</v>
      </c>
      <c r="E34379" s="31">
        <v>58541</v>
      </c>
      <c r="F34379">
        <v>304</v>
      </c>
      <c r="G34379" s="31">
        <v>4107</v>
      </c>
      <c r="H34379" s="31">
        <v>5</v>
      </c>
    </row>
    <row r="34380" spans="1:8">
      <c r="A34380" s="32">
        <v>44639</v>
      </c>
      <c r="B34380" s="1" t="s">
        <v>31</v>
      </c>
      <c r="C34380">
        <v>111439</v>
      </c>
      <c r="D34380">
        <v>1018639</v>
      </c>
      <c r="E34380" s="31">
        <v>98839</v>
      </c>
      <c r="F34380">
        <v>372</v>
      </c>
      <c r="G34380" s="31">
        <v>10650</v>
      </c>
      <c r="H34380" s="31">
        <v>5</v>
      </c>
    </row>
    <row r="34381" spans="1:8">
      <c r="A34381" s="32">
        <v>44639</v>
      </c>
      <c r="B34381" s="1" t="s">
        <v>32</v>
      </c>
      <c r="C34381">
        <v>382734</v>
      </c>
      <c r="D34381">
        <v>2230779</v>
      </c>
      <c r="E34381" s="31">
        <v>356838</v>
      </c>
      <c r="F34381">
        <v>1905</v>
      </c>
      <c r="G34381" s="31">
        <v>23991</v>
      </c>
      <c r="H34381" s="31">
        <v>34</v>
      </c>
    </row>
    <row r="34382" spans="1:8">
      <c r="A34382" s="32">
        <v>44639</v>
      </c>
      <c r="B34382" s="1" t="s">
        <v>33</v>
      </c>
      <c r="C34382">
        <v>50537</v>
      </c>
      <c r="D34382">
        <v>408628</v>
      </c>
      <c r="E34382" s="31">
        <v>47924</v>
      </c>
      <c r="F34382">
        <v>261</v>
      </c>
      <c r="G34382" s="31">
        <v>3745</v>
      </c>
      <c r="H34382" s="31">
        <v>7</v>
      </c>
    </row>
    <row r="34383" spans="1:8">
      <c r="A34383" s="32">
        <v>44639</v>
      </c>
      <c r="B34383" s="1" t="s">
        <v>34</v>
      </c>
      <c r="C34383">
        <v>63197</v>
      </c>
      <c r="D34383">
        <v>499095</v>
      </c>
      <c r="E34383" s="31">
        <v>55865</v>
      </c>
      <c r="F34383">
        <v>183</v>
      </c>
      <c r="G34383" s="31">
        <v>7149</v>
      </c>
      <c r="H34383" s="31">
        <v>3</v>
      </c>
    </row>
    <row r="34384" spans="1:8">
      <c r="A34384" s="32">
        <v>44639</v>
      </c>
      <c r="B34384" s="1" t="s">
        <v>35</v>
      </c>
      <c r="C34384">
        <v>146028</v>
      </c>
      <c r="D34384">
        <v>699873</v>
      </c>
      <c r="E34384" s="31">
        <v>135938</v>
      </c>
      <c r="F34384">
        <v>589</v>
      </c>
      <c r="G34384" s="31">
        <v>8670</v>
      </c>
      <c r="H34384" s="31">
        <v>39</v>
      </c>
    </row>
    <row r="34385" spans="1:8">
      <c r="A34385" s="32">
        <v>44639</v>
      </c>
      <c r="B34385" s="1" t="s">
        <v>36</v>
      </c>
      <c r="C34385">
        <v>755379</v>
      </c>
      <c r="D34385">
        <v>6001264</v>
      </c>
      <c r="E34385" s="31">
        <v>697613</v>
      </c>
      <c r="F34385">
        <v>4482</v>
      </c>
      <c r="G34385" s="31">
        <v>53249</v>
      </c>
      <c r="H34385" s="31">
        <v>577</v>
      </c>
    </row>
    <row r="34386" spans="1:8">
      <c r="A34386" s="32">
        <v>44639</v>
      </c>
      <c r="B34386" s="1" t="s">
        <v>37</v>
      </c>
      <c r="C34386">
        <v>311648</v>
      </c>
      <c r="D34386">
        <v>1313914</v>
      </c>
      <c r="E34386" s="31">
        <v>287756</v>
      </c>
      <c r="F34386">
        <v>2037</v>
      </c>
      <c r="G34386" s="31">
        <v>21857</v>
      </c>
      <c r="H34386" s="31">
        <v>20</v>
      </c>
    </row>
    <row r="34387" spans="1:8">
      <c r="A34387" s="32">
        <v>44639</v>
      </c>
      <c r="B34387" s="1" t="s">
        <v>38</v>
      </c>
      <c r="C34387">
        <v>70099</v>
      </c>
      <c r="D34387">
        <v>431917</v>
      </c>
      <c r="E34387" s="31">
        <v>59771</v>
      </c>
      <c r="F34387">
        <v>331</v>
      </c>
      <c r="G34387" s="31">
        <v>9997</v>
      </c>
      <c r="H34387" s="31">
        <v>11</v>
      </c>
    </row>
    <row r="34388" spans="1:8">
      <c r="A34388" s="32">
        <v>44639</v>
      </c>
      <c r="B34388" s="1" t="s">
        <v>39</v>
      </c>
      <c r="C34388">
        <v>26461</v>
      </c>
      <c r="D34388">
        <v>130495</v>
      </c>
      <c r="E34388" s="31">
        <v>25281</v>
      </c>
      <c r="F34388">
        <v>107</v>
      </c>
      <c r="G34388" s="31">
        <v>914</v>
      </c>
      <c r="H34388" s="31">
        <v>2</v>
      </c>
    </row>
    <row r="34389" spans="1:8">
      <c r="A34389" s="32">
        <v>44639</v>
      </c>
      <c r="B34389" s="1" t="s">
        <v>40</v>
      </c>
      <c r="C34389">
        <v>8333</v>
      </c>
      <c r="D34389">
        <v>286030</v>
      </c>
      <c r="E34389" s="31">
        <v>7483</v>
      </c>
      <c r="F34389">
        <v>11</v>
      </c>
      <c r="G34389" s="31">
        <v>743</v>
      </c>
      <c r="H34389" s="31">
        <v>0</v>
      </c>
    </row>
    <row r="34390" spans="1:8">
      <c r="A34390" s="32">
        <v>44639</v>
      </c>
      <c r="B34390" s="1" t="s">
        <v>41</v>
      </c>
      <c r="C34390">
        <v>8257</v>
      </c>
      <c r="D34390">
        <v>130033</v>
      </c>
      <c r="E34390" s="31">
        <v>7325</v>
      </c>
      <c r="F34390">
        <v>9</v>
      </c>
      <c r="G34390" s="31">
        <v>923</v>
      </c>
      <c r="H34390" s="31">
        <v>1</v>
      </c>
    </row>
    <row r="34391" spans="1:8">
      <c r="A34391" s="32">
        <v>44639</v>
      </c>
      <c r="B34391" s="1" t="s">
        <v>42</v>
      </c>
      <c r="C34391">
        <v>58183</v>
      </c>
      <c r="D34391">
        <v>467245</v>
      </c>
      <c r="E34391" s="31">
        <v>52944</v>
      </c>
      <c r="F34391">
        <v>221</v>
      </c>
      <c r="G34391" s="31">
        <v>3674</v>
      </c>
      <c r="H34391" s="31">
        <v>5</v>
      </c>
    </row>
    <row r="34392" spans="1:8">
      <c r="A34392" s="32">
        <v>44639</v>
      </c>
      <c r="B34392" s="1" t="s">
        <v>43</v>
      </c>
      <c r="C34392">
        <v>86942</v>
      </c>
      <c r="D34392">
        <v>1476989</v>
      </c>
      <c r="E34392" s="31">
        <v>79373</v>
      </c>
      <c r="F34392">
        <v>436</v>
      </c>
      <c r="G34392" s="31">
        <v>7133</v>
      </c>
      <c r="H34392" s="31">
        <v>7</v>
      </c>
    </row>
    <row r="34393" spans="1:8">
      <c r="A34393" s="32">
        <v>44639</v>
      </c>
      <c r="B34393" s="1" t="s">
        <v>44</v>
      </c>
      <c r="C34393">
        <v>26454</v>
      </c>
      <c r="D34393">
        <v>462176</v>
      </c>
      <c r="E34393" s="31">
        <v>23904</v>
      </c>
      <c r="F34393">
        <v>159</v>
      </c>
      <c r="G34393" s="31">
        <v>2391</v>
      </c>
      <c r="H34393" s="31">
        <v>1</v>
      </c>
    </row>
    <row r="34394" spans="1:8">
      <c r="A34394" s="32">
        <v>44639</v>
      </c>
      <c r="B34394" s="1" t="s">
        <v>45</v>
      </c>
      <c r="C34394">
        <v>14888</v>
      </c>
      <c r="D34394">
        <v>171474</v>
      </c>
      <c r="E34394" s="31">
        <v>13380</v>
      </c>
      <c r="F34394">
        <v>78</v>
      </c>
      <c r="G34394" s="31">
        <v>1433</v>
      </c>
      <c r="H34394" s="31">
        <v>1</v>
      </c>
    </row>
    <row r="34395" spans="1:8">
      <c r="A34395" s="32">
        <v>44639</v>
      </c>
      <c r="B34395" s="1" t="s">
        <v>46</v>
      </c>
      <c r="C34395">
        <v>26023</v>
      </c>
      <c r="D34395">
        <v>216730</v>
      </c>
      <c r="E34395" s="31">
        <v>22638</v>
      </c>
      <c r="F34395">
        <v>99</v>
      </c>
      <c r="G34395" s="31">
        <v>3286</v>
      </c>
      <c r="H34395" s="31">
        <v>2</v>
      </c>
    </row>
    <row r="34396" spans="1:8">
      <c r="A34396" s="32">
        <v>44639</v>
      </c>
      <c r="B34396" s="1" t="s">
        <v>47</v>
      </c>
      <c r="C34396">
        <v>22046</v>
      </c>
      <c r="D34396">
        <v>281873</v>
      </c>
      <c r="E34396" s="31">
        <v>19579</v>
      </c>
      <c r="F34396">
        <v>125</v>
      </c>
      <c r="G34396" s="31">
        <v>2342</v>
      </c>
      <c r="H34396" s="31">
        <v>3</v>
      </c>
    </row>
    <row r="34397" spans="1:8">
      <c r="A34397" s="32">
        <v>44639</v>
      </c>
      <c r="B34397" s="1" t="s">
        <v>48</v>
      </c>
      <c r="C34397">
        <v>15463</v>
      </c>
      <c r="D34397">
        <v>200034</v>
      </c>
      <c r="E34397" s="31">
        <v>13719</v>
      </c>
      <c r="F34397">
        <v>97</v>
      </c>
      <c r="G34397" s="31">
        <v>1647</v>
      </c>
      <c r="H34397" s="31">
        <v>3</v>
      </c>
    </row>
    <row r="34398" spans="1:8">
      <c r="A34398" s="32">
        <v>44639</v>
      </c>
      <c r="B34398" s="1" t="s">
        <v>49</v>
      </c>
      <c r="C34398">
        <v>279623</v>
      </c>
      <c r="D34398">
        <v>2156877</v>
      </c>
      <c r="E34398" s="31">
        <v>245017</v>
      </c>
      <c r="F34398">
        <v>1086</v>
      </c>
      <c r="G34398" s="31">
        <v>27686</v>
      </c>
      <c r="H34398" s="31">
        <v>13</v>
      </c>
    </row>
    <row r="34399" spans="1:8">
      <c r="A34399" s="32">
        <v>44639</v>
      </c>
      <c r="B34399" s="1" t="s">
        <v>50</v>
      </c>
      <c r="C34399">
        <v>29004</v>
      </c>
      <c r="D34399">
        <v>207188</v>
      </c>
      <c r="E34399" s="31">
        <v>24060</v>
      </c>
      <c r="F34399">
        <v>77</v>
      </c>
      <c r="G34399" s="31">
        <v>2541</v>
      </c>
      <c r="H34399" s="31">
        <v>2</v>
      </c>
    </row>
    <row r="34400" spans="1:8">
      <c r="A34400" s="32">
        <v>44639</v>
      </c>
      <c r="B34400" s="1" t="s">
        <v>51</v>
      </c>
      <c r="C34400">
        <v>30362</v>
      </c>
      <c r="D34400">
        <v>296489</v>
      </c>
      <c r="E34400" s="31">
        <v>28747</v>
      </c>
      <c r="F34400">
        <v>116</v>
      </c>
      <c r="G34400" s="31">
        <v>2878</v>
      </c>
      <c r="H34400" s="31">
        <v>1</v>
      </c>
    </row>
    <row r="34401" spans="1:8">
      <c r="A34401" s="32">
        <v>44639</v>
      </c>
      <c r="B34401" s="1" t="s">
        <v>52</v>
      </c>
      <c r="C34401">
        <v>59966</v>
      </c>
      <c r="D34401">
        <v>219829</v>
      </c>
      <c r="E34401" s="31">
        <v>54041</v>
      </c>
      <c r="F34401">
        <v>265</v>
      </c>
      <c r="G34401" s="31">
        <v>5660</v>
      </c>
      <c r="H34401" s="31">
        <v>12</v>
      </c>
    </row>
    <row r="34402" spans="1:8">
      <c r="A34402" s="32">
        <v>44639</v>
      </c>
      <c r="B34402" s="1" t="s">
        <v>53</v>
      </c>
      <c r="C34402">
        <v>28916</v>
      </c>
      <c r="D34402">
        <v>460750</v>
      </c>
      <c r="E34402" s="31">
        <v>26984</v>
      </c>
      <c r="F34402">
        <v>124</v>
      </c>
      <c r="G34402" s="31">
        <v>1808</v>
      </c>
      <c r="H34402" s="31">
        <v>4</v>
      </c>
    </row>
    <row r="34403" spans="1:8">
      <c r="A34403" s="32">
        <v>44639</v>
      </c>
      <c r="B34403" s="1" t="s">
        <v>54</v>
      </c>
      <c r="C34403">
        <v>22875</v>
      </c>
      <c r="D34403">
        <v>144715</v>
      </c>
      <c r="E34403" s="31">
        <v>20759</v>
      </c>
      <c r="F34403">
        <v>114</v>
      </c>
      <c r="G34403" s="31">
        <v>2077</v>
      </c>
      <c r="H34403" s="31">
        <v>0</v>
      </c>
    </row>
    <row r="34404" spans="1:8">
      <c r="A34404" s="32">
        <v>44639</v>
      </c>
      <c r="B34404" s="1" t="s">
        <v>55</v>
      </c>
      <c r="C34404">
        <v>38051</v>
      </c>
      <c r="D34404">
        <v>289644</v>
      </c>
      <c r="E34404" s="31">
        <v>34819</v>
      </c>
      <c r="F34404">
        <v>158</v>
      </c>
      <c r="G34404" s="31">
        <v>2721</v>
      </c>
      <c r="H34404" s="31">
        <v>3</v>
      </c>
    </row>
    <row r="34405" spans="1:8">
      <c r="A34405" s="32">
        <v>44639</v>
      </c>
      <c r="B34405" s="1" t="s">
        <v>56</v>
      </c>
      <c r="C34405">
        <v>113104</v>
      </c>
      <c r="D34405">
        <v>635220</v>
      </c>
      <c r="E34405" s="31">
        <v>107381</v>
      </c>
      <c r="F34405">
        <v>437</v>
      </c>
      <c r="G34405" s="31">
        <v>5288</v>
      </c>
      <c r="H34405" s="31">
        <v>5</v>
      </c>
    </row>
    <row r="34406" spans="1:8">
      <c r="A34406" s="32">
        <v>44640</v>
      </c>
      <c r="B34406" s="1" t="s">
        <v>7</v>
      </c>
      <c r="C34406">
        <v>205866</v>
      </c>
      <c r="D34406">
        <v>1785293</v>
      </c>
      <c r="E34406" s="31">
        <v>187670</v>
      </c>
      <c r="F34406">
        <v>1898</v>
      </c>
      <c r="G34406" s="31">
        <v>16449</v>
      </c>
      <c r="H34406" s="31">
        <v>5</v>
      </c>
    </row>
    <row r="34407" spans="1:8">
      <c r="A34407" s="32">
        <v>44640</v>
      </c>
      <c r="B34407" s="1" t="s">
        <v>11</v>
      </c>
      <c r="C34407">
        <v>30840</v>
      </c>
      <c r="D34407">
        <v>184426</v>
      </c>
      <c r="E34407" s="31">
        <v>26487</v>
      </c>
      <c r="F34407">
        <v>80</v>
      </c>
      <c r="G34407" s="31">
        <v>4273</v>
      </c>
      <c r="H34407" s="31">
        <v>0</v>
      </c>
    </row>
    <row r="34408" spans="1:8">
      <c r="A34408" s="32">
        <v>44640</v>
      </c>
      <c r="B34408" s="1" t="s">
        <v>12</v>
      </c>
      <c r="C34408">
        <v>15952</v>
      </c>
      <c r="D34408">
        <v>202053</v>
      </c>
      <c r="E34408" s="31">
        <v>13466</v>
      </c>
      <c r="F34408">
        <v>70</v>
      </c>
      <c r="G34408" s="31">
        <v>2416</v>
      </c>
      <c r="H34408" s="31">
        <v>1</v>
      </c>
    </row>
    <row r="34409" spans="1:8">
      <c r="A34409" s="32">
        <v>44640</v>
      </c>
      <c r="B34409" s="1" t="s">
        <v>13</v>
      </c>
      <c r="C34409">
        <v>52521</v>
      </c>
      <c r="D34409">
        <v>434848</v>
      </c>
      <c r="E34409" s="31">
        <v>46548</v>
      </c>
      <c r="F34409">
        <v>167</v>
      </c>
      <c r="G34409" s="31">
        <v>5317</v>
      </c>
      <c r="H34409" s="31">
        <v>3</v>
      </c>
    </row>
    <row r="34410" spans="1:8">
      <c r="A34410" s="32">
        <v>44640</v>
      </c>
      <c r="B34410" s="1" t="s">
        <v>14</v>
      </c>
      <c r="C34410">
        <v>13727</v>
      </c>
      <c r="D34410">
        <v>48133</v>
      </c>
      <c r="E34410" s="31">
        <v>11857</v>
      </c>
      <c r="F34410">
        <v>43</v>
      </c>
      <c r="G34410" s="31">
        <v>1827</v>
      </c>
      <c r="H34410" s="31">
        <v>0</v>
      </c>
    </row>
    <row r="34411" spans="1:8">
      <c r="A34411" s="32">
        <v>44640</v>
      </c>
      <c r="B34411" s="1" t="s">
        <v>15</v>
      </c>
      <c r="C34411">
        <v>15810</v>
      </c>
      <c r="D34411">
        <v>164250</v>
      </c>
      <c r="E34411" s="31">
        <v>13501</v>
      </c>
      <c r="F34411">
        <v>77</v>
      </c>
      <c r="G34411" s="31">
        <v>2232</v>
      </c>
      <c r="H34411" s="31">
        <v>1</v>
      </c>
    </row>
    <row r="34412" spans="1:8">
      <c r="A34412" s="32">
        <v>44640</v>
      </c>
      <c r="B34412" s="1" t="s">
        <v>16</v>
      </c>
      <c r="C34412">
        <v>31689</v>
      </c>
      <c r="D34412">
        <v>651254</v>
      </c>
      <c r="E34412" s="31">
        <v>28067</v>
      </c>
      <c r="F34412">
        <v>189</v>
      </c>
      <c r="G34412" s="31">
        <v>3433</v>
      </c>
      <c r="H34412" s="31">
        <v>2</v>
      </c>
    </row>
    <row r="34413" spans="1:8">
      <c r="A34413" s="32">
        <v>44640</v>
      </c>
      <c r="B34413" s="1" t="s">
        <v>17</v>
      </c>
      <c r="C34413">
        <v>101374</v>
      </c>
      <c r="D34413">
        <v>44484</v>
      </c>
      <c r="E34413" s="31">
        <v>91623</v>
      </c>
      <c r="F34413">
        <v>359</v>
      </c>
      <c r="G34413" s="31">
        <v>9392</v>
      </c>
      <c r="H34413" s="31">
        <v>5</v>
      </c>
    </row>
    <row r="34414" spans="1:8">
      <c r="A34414" s="32">
        <v>44640</v>
      </c>
      <c r="B34414" s="1" t="s">
        <v>18</v>
      </c>
      <c r="C34414">
        <v>56467</v>
      </c>
      <c r="D34414">
        <v>650040</v>
      </c>
      <c r="E34414" s="31">
        <v>50388</v>
      </c>
      <c r="F34414">
        <v>230</v>
      </c>
      <c r="G34414" s="31">
        <v>5849</v>
      </c>
      <c r="H34414" s="31">
        <v>1</v>
      </c>
    </row>
    <row r="34415" spans="1:8">
      <c r="A34415" s="32">
        <v>44640</v>
      </c>
      <c r="B34415" s="1" t="s">
        <v>19</v>
      </c>
      <c r="C34415">
        <v>63942</v>
      </c>
      <c r="D34415">
        <v>524539</v>
      </c>
      <c r="E34415" s="31">
        <v>58613</v>
      </c>
      <c r="F34415">
        <v>275</v>
      </c>
      <c r="G34415" s="31">
        <v>5054</v>
      </c>
      <c r="H34415" s="31">
        <v>3</v>
      </c>
    </row>
    <row r="34416" spans="1:8">
      <c r="A34416" s="32">
        <v>44640</v>
      </c>
      <c r="B34416" s="1" t="s">
        <v>20</v>
      </c>
      <c r="C34416">
        <v>391700</v>
      </c>
      <c r="D34416">
        <v>2362632</v>
      </c>
      <c r="E34416" s="31">
        <v>361900</v>
      </c>
      <c r="F34416">
        <v>1293</v>
      </c>
      <c r="G34416" s="31">
        <v>28507</v>
      </c>
      <c r="H34416" s="31">
        <v>31</v>
      </c>
    </row>
    <row r="34417" spans="1:8">
      <c r="A34417" s="32">
        <v>44640</v>
      </c>
      <c r="B34417" s="1" t="s">
        <v>21</v>
      </c>
      <c r="C34417">
        <v>331978</v>
      </c>
      <c r="D34417">
        <v>1750676</v>
      </c>
      <c r="E34417" s="31">
        <v>305515</v>
      </c>
      <c r="F34417">
        <v>1596</v>
      </c>
      <c r="G34417" s="31">
        <v>22291</v>
      </c>
      <c r="H34417" s="31">
        <v>17</v>
      </c>
    </row>
    <row r="34418" spans="1:8">
      <c r="A34418" s="32">
        <v>44640</v>
      </c>
      <c r="B34418" s="1" t="s">
        <v>22</v>
      </c>
      <c r="C34418">
        <v>1175483</v>
      </c>
      <c r="D34418">
        <v>5798568</v>
      </c>
      <c r="E34418" s="31">
        <v>1055203</v>
      </c>
      <c r="F34418">
        <v>4063</v>
      </c>
      <c r="G34418" s="31">
        <v>116217</v>
      </c>
      <c r="H34418" s="31">
        <v>46</v>
      </c>
    </row>
    <row r="34419" spans="1:8">
      <c r="A34419" s="32">
        <v>44640</v>
      </c>
      <c r="B34419" s="1" t="s">
        <v>23</v>
      </c>
      <c r="C34419">
        <v>561942</v>
      </c>
      <c r="D34419">
        <v>2180686</v>
      </c>
      <c r="E34419" s="31">
        <v>522696</v>
      </c>
      <c r="F34419">
        <v>1952</v>
      </c>
      <c r="G34419" s="31">
        <v>37294</v>
      </c>
      <c r="H34419" s="31">
        <v>65</v>
      </c>
    </row>
    <row r="34420" spans="1:8">
      <c r="A34420" s="32">
        <v>44640</v>
      </c>
      <c r="B34420" s="1" t="s">
        <v>24</v>
      </c>
      <c r="C34420">
        <v>37396</v>
      </c>
      <c r="D34420">
        <v>498269</v>
      </c>
      <c r="E34420" s="31">
        <v>33619</v>
      </c>
      <c r="F34420">
        <v>85</v>
      </c>
      <c r="G34420" s="31">
        <v>3692</v>
      </c>
      <c r="H34420" s="31">
        <v>2</v>
      </c>
    </row>
    <row r="34421" spans="1:8">
      <c r="A34421" s="32">
        <v>44640</v>
      </c>
      <c r="B34421" s="1" t="s">
        <v>25</v>
      </c>
      <c r="C34421">
        <v>25449</v>
      </c>
      <c r="D34421">
        <v>203107</v>
      </c>
      <c r="E34421" s="31">
        <v>20578</v>
      </c>
      <c r="F34421">
        <v>71</v>
      </c>
      <c r="G34421" s="31">
        <v>4800</v>
      </c>
      <c r="H34421" s="31">
        <v>0</v>
      </c>
    </row>
    <row r="34422" spans="1:8">
      <c r="A34422" s="32">
        <v>44640</v>
      </c>
      <c r="B34422" s="1" t="s">
        <v>26</v>
      </c>
      <c r="C34422">
        <v>32213</v>
      </c>
      <c r="D34422">
        <v>329041</v>
      </c>
      <c r="E34422" s="31">
        <v>28760</v>
      </c>
      <c r="F34422">
        <v>181</v>
      </c>
      <c r="G34422" s="31">
        <v>3249</v>
      </c>
      <c r="H34422" s="31">
        <v>5</v>
      </c>
    </row>
    <row r="34423" spans="1:8">
      <c r="A34423" s="32">
        <v>44640</v>
      </c>
      <c r="B34423" s="1" t="s">
        <v>27</v>
      </c>
      <c r="C34423">
        <v>19546</v>
      </c>
      <c r="D34423">
        <v>251595</v>
      </c>
      <c r="E34423" s="31">
        <v>17183</v>
      </c>
      <c r="F34423">
        <v>41</v>
      </c>
      <c r="G34423" s="31">
        <v>2322</v>
      </c>
      <c r="H34423" s="31">
        <v>2</v>
      </c>
    </row>
    <row r="34424" spans="1:8">
      <c r="A34424" s="32">
        <v>44640</v>
      </c>
      <c r="B34424" s="1" t="s">
        <v>28</v>
      </c>
      <c r="C34424">
        <v>20578</v>
      </c>
      <c r="D34424">
        <v>229365</v>
      </c>
      <c r="E34424" s="31">
        <v>18816</v>
      </c>
      <c r="F34424">
        <v>61</v>
      </c>
      <c r="G34424" s="31">
        <v>1706</v>
      </c>
      <c r="H34424" s="31">
        <v>1</v>
      </c>
    </row>
    <row r="34425" spans="1:8">
      <c r="A34425" s="32">
        <v>44640</v>
      </c>
      <c r="B34425" s="1" t="s">
        <v>29</v>
      </c>
      <c r="C34425">
        <v>38919</v>
      </c>
      <c r="D34425">
        <v>545187</v>
      </c>
      <c r="E34425" s="31">
        <v>34661</v>
      </c>
      <c r="F34425">
        <v>159</v>
      </c>
      <c r="G34425" s="31">
        <v>3585</v>
      </c>
      <c r="H34425" s="31">
        <v>2</v>
      </c>
    </row>
    <row r="34426" spans="1:8">
      <c r="A34426" s="32">
        <v>44640</v>
      </c>
      <c r="B34426" s="1" t="s">
        <v>30</v>
      </c>
      <c r="C34426">
        <v>63647</v>
      </c>
      <c r="D34426">
        <v>704296</v>
      </c>
      <c r="E34426" s="31">
        <v>59100</v>
      </c>
      <c r="F34426">
        <v>305</v>
      </c>
      <c r="G34426" s="31">
        <v>3996</v>
      </c>
      <c r="H34426" s="31">
        <v>4</v>
      </c>
    </row>
    <row r="34427" spans="1:8">
      <c r="A34427" s="32">
        <v>44640</v>
      </c>
      <c r="B34427" s="1" t="s">
        <v>31</v>
      </c>
      <c r="C34427">
        <v>112387</v>
      </c>
      <c r="D34427">
        <v>1018639</v>
      </c>
      <c r="E34427" s="31">
        <v>98839</v>
      </c>
      <c r="F34427">
        <v>372</v>
      </c>
      <c r="G34427" s="31">
        <v>10627</v>
      </c>
      <c r="H34427" s="31">
        <v>5</v>
      </c>
    </row>
    <row r="34428" spans="1:8">
      <c r="A34428" s="32">
        <v>44640</v>
      </c>
      <c r="B34428" s="1" t="s">
        <v>32</v>
      </c>
      <c r="C34428">
        <v>385142</v>
      </c>
      <c r="D34428">
        <v>2230779</v>
      </c>
      <c r="E34428" s="31">
        <v>359957</v>
      </c>
      <c r="F34428">
        <v>1910</v>
      </c>
      <c r="G34428" s="31">
        <v>23275</v>
      </c>
      <c r="H34428" s="31">
        <v>34</v>
      </c>
    </row>
    <row r="34429" spans="1:8">
      <c r="A34429" s="32">
        <v>44640</v>
      </c>
      <c r="B34429" s="1" t="s">
        <v>33</v>
      </c>
      <c r="C34429">
        <v>50885</v>
      </c>
      <c r="D34429">
        <v>408628</v>
      </c>
      <c r="E34429" s="31">
        <v>48362</v>
      </c>
      <c r="F34429">
        <v>262</v>
      </c>
      <c r="G34429" s="31">
        <v>3661</v>
      </c>
      <c r="H34429" s="31">
        <v>7</v>
      </c>
    </row>
    <row r="34430" spans="1:8">
      <c r="A34430" s="32">
        <v>44640</v>
      </c>
      <c r="B34430" s="1" t="s">
        <v>34</v>
      </c>
      <c r="C34430">
        <v>63642</v>
      </c>
      <c r="D34430">
        <v>499917</v>
      </c>
      <c r="E34430" s="31">
        <v>56498</v>
      </c>
      <c r="F34430">
        <v>183</v>
      </c>
      <c r="G34430" s="31">
        <v>6961</v>
      </c>
      <c r="H34430" s="31">
        <v>4</v>
      </c>
    </row>
    <row r="34431" spans="1:8">
      <c r="A34431" s="32">
        <v>44640</v>
      </c>
      <c r="B34431" s="1" t="s">
        <v>35</v>
      </c>
      <c r="C34431">
        <v>146789</v>
      </c>
      <c r="D34431">
        <v>701387</v>
      </c>
      <c r="E34431" s="31">
        <v>137126</v>
      </c>
      <c r="F34431">
        <v>597</v>
      </c>
      <c r="G34431" s="31">
        <v>8313</v>
      </c>
      <c r="H34431" s="31">
        <v>35</v>
      </c>
    </row>
    <row r="34432" spans="1:8">
      <c r="A34432" s="32">
        <v>44640</v>
      </c>
      <c r="B34432" s="1" t="s">
        <v>36</v>
      </c>
      <c r="C34432">
        <v>758281</v>
      </c>
      <c r="D34432">
        <v>6016016</v>
      </c>
      <c r="E34432" s="31">
        <v>702627</v>
      </c>
      <c r="F34432">
        <v>4489</v>
      </c>
      <c r="G34432" s="31">
        <v>51130</v>
      </c>
      <c r="H34432" s="31">
        <v>576</v>
      </c>
    </row>
    <row r="34433" spans="1:8">
      <c r="A34433" s="32">
        <v>44640</v>
      </c>
      <c r="B34433" s="1" t="s">
        <v>37</v>
      </c>
      <c r="C34433">
        <v>313565</v>
      </c>
      <c r="D34433">
        <v>1317691</v>
      </c>
      <c r="E34433" s="31">
        <v>290999</v>
      </c>
      <c r="F34433">
        <v>2043</v>
      </c>
      <c r="G34433" s="31">
        <v>20529</v>
      </c>
      <c r="H34433" s="31">
        <v>21</v>
      </c>
    </row>
    <row r="34434" spans="1:8">
      <c r="A34434" s="32">
        <v>44640</v>
      </c>
      <c r="B34434" s="1" t="s">
        <v>38</v>
      </c>
      <c r="C34434">
        <v>70443</v>
      </c>
      <c r="D34434">
        <v>431917</v>
      </c>
      <c r="E34434" s="31">
        <v>60427</v>
      </c>
      <c r="F34434">
        <v>332</v>
      </c>
      <c r="G34434" s="31">
        <v>9684</v>
      </c>
      <c r="H34434" s="31">
        <v>10</v>
      </c>
    </row>
    <row r="34435" spans="1:8">
      <c r="A34435" s="32">
        <v>44640</v>
      </c>
      <c r="B34435" s="1" t="s">
        <v>39</v>
      </c>
      <c r="C34435">
        <v>26587</v>
      </c>
      <c r="D34435">
        <v>130908</v>
      </c>
      <c r="E34435" s="31">
        <v>25436</v>
      </c>
      <c r="F34435">
        <v>107</v>
      </c>
      <c r="G34435" s="31">
        <v>884</v>
      </c>
      <c r="H34435" s="31">
        <v>2</v>
      </c>
    </row>
    <row r="34436" spans="1:8">
      <c r="A34436" s="32">
        <v>44640</v>
      </c>
      <c r="B34436" s="1" t="s">
        <v>40</v>
      </c>
      <c r="C34436">
        <v>8388</v>
      </c>
      <c r="D34436">
        <v>286356</v>
      </c>
      <c r="E34436" s="31">
        <v>7549</v>
      </c>
      <c r="F34436">
        <v>11</v>
      </c>
      <c r="G34436" s="31">
        <v>732</v>
      </c>
      <c r="H34436" s="31">
        <v>0</v>
      </c>
    </row>
    <row r="34437" spans="1:8">
      <c r="A34437" s="32">
        <v>44640</v>
      </c>
      <c r="B34437" s="1" t="s">
        <v>41</v>
      </c>
      <c r="C34437">
        <v>8317</v>
      </c>
      <c r="D34437">
        <v>130033</v>
      </c>
      <c r="E34437" s="31">
        <v>7431</v>
      </c>
      <c r="F34437">
        <v>9</v>
      </c>
      <c r="G34437" s="31">
        <v>877</v>
      </c>
      <c r="H34437" s="31">
        <v>1</v>
      </c>
    </row>
    <row r="34438" spans="1:8">
      <c r="A34438" s="32">
        <v>44640</v>
      </c>
      <c r="B34438" s="1" t="s">
        <v>42</v>
      </c>
      <c r="C34438">
        <v>58556</v>
      </c>
      <c r="D34438">
        <v>467245</v>
      </c>
      <c r="E34438" s="31">
        <v>52944</v>
      </c>
      <c r="F34438">
        <v>221</v>
      </c>
      <c r="G34438" s="31">
        <v>3674</v>
      </c>
      <c r="H34438" s="31">
        <v>5</v>
      </c>
    </row>
    <row r="34439" spans="1:8">
      <c r="A34439" s="32">
        <v>44640</v>
      </c>
      <c r="B34439" s="1" t="s">
        <v>43</v>
      </c>
      <c r="C34439">
        <v>87660</v>
      </c>
      <c r="D34439">
        <v>1476989</v>
      </c>
      <c r="E34439" s="31">
        <v>79712</v>
      </c>
      <c r="F34439">
        <v>436</v>
      </c>
      <c r="G34439" s="31">
        <v>7512</v>
      </c>
      <c r="H34439" s="31">
        <v>7</v>
      </c>
    </row>
    <row r="34440" spans="1:8">
      <c r="A34440" s="32">
        <v>44640</v>
      </c>
      <c r="B34440" s="1" t="s">
        <v>44</v>
      </c>
      <c r="C34440">
        <v>26656</v>
      </c>
      <c r="D34440">
        <v>462176</v>
      </c>
      <c r="E34440" s="31">
        <v>24150</v>
      </c>
      <c r="F34440">
        <v>160</v>
      </c>
      <c r="G34440" s="31">
        <v>2346</v>
      </c>
      <c r="H34440" s="31">
        <v>1</v>
      </c>
    </row>
    <row r="34441" spans="1:8">
      <c r="A34441" s="32">
        <v>44640</v>
      </c>
      <c r="B34441" s="1" t="s">
        <v>45</v>
      </c>
      <c r="C34441">
        <v>15017</v>
      </c>
      <c r="D34441">
        <v>171939</v>
      </c>
      <c r="E34441" s="31">
        <v>13552</v>
      </c>
      <c r="F34441">
        <v>78</v>
      </c>
      <c r="G34441" s="31">
        <v>1390</v>
      </c>
      <c r="H34441" s="31">
        <v>1</v>
      </c>
    </row>
    <row r="34442" spans="1:8">
      <c r="A34442" s="32">
        <v>44640</v>
      </c>
      <c r="B34442" s="1" t="s">
        <v>46</v>
      </c>
      <c r="C34442">
        <v>26324</v>
      </c>
      <c r="D34442">
        <v>217349</v>
      </c>
      <c r="E34442" s="31">
        <v>23022</v>
      </c>
      <c r="F34442">
        <v>100</v>
      </c>
      <c r="G34442" s="31">
        <v>3202</v>
      </c>
      <c r="H34442" s="31">
        <v>1</v>
      </c>
    </row>
    <row r="34443" spans="1:8">
      <c r="A34443" s="32">
        <v>44640</v>
      </c>
      <c r="B34443" s="1" t="s">
        <v>47</v>
      </c>
      <c r="C34443">
        <v>22262</v>
      </c>
      <c r="D34443">
        <v>282459</v>
      </c>
      <c r="E34443" s="31">
        <v>19930</v>
      </c>
      <c r="F34443">
        <v>125</v>
      </c>
      <c r="G34443" s="31">
        <v>2207</v>
      </c>
      <c r="H34443" s="31">
        <v>3</v>
      </c>
    </row>
    <row r="34444" spans="1:8">
      <c r="A34444" s="32">
        <v>44640</v>
      </c>
      <c r="B34444" s="1" t="s">
        <v>48</v>
      </c>
      <c r="C34444">
        <v>15576</v>
      </c>
      <c r="D34444">
        <v>200244</v>
      </c>
      <c r="E34444" s="31">
        <v>13878</v>
      </c>
      <c r="F34444">
        <v>97</v>
      </c>
      <c r="G34444" s="31">
        <v>1602</v>
      </c>
      <c r="H34444" s="31">
        <v>3</v>
      </c>
    </row>
    <row r="34445" spans="1:8">
      <c r="A34445" s="32">
        <v>44640</v>
      </c>
      <c r="B34445" s="1" t="s">
        <v>49</v>
      </c>
      <c r="C34445">
        <v>281383</v>
      </c>
      <c r="D34445">
        <v>2162751</v>
      </c>
      <c r="E34445" s="31">
        <v>247654</v>
      </c>
      <c r="F34445">
        <v>1089</v>
      </c>
      <c r="G34445" s="31">
        <v>26965</v>
      </c>
      <c r="H34445" s="31">
        <v>12</v>
      </c>
    </row>
    <row r="34446" spans="1:8">
      <c r="A34446" s="32">
        <v>44640</v>
      </c>
      <c r="B34446" s="1" t="s">
        <v>50</v>
      </c>
      <c r="C34446">
        <v>29098</v>
      </c>
      <c r="D34446">
        <v>207821</v>
      </c>
      <c r="E34446" s="31">
        <v>24442</v>
      </c>
      <c r="F34446">
        <v>77</v>
      </c>
      <c r="G34446" s="31">
        <v>2530</v>
      </c>
      <c r="H34446" s="31">
        <v>2</v>
      </c>
    </row>
    <row r="34447" spans="1:8">
      <c r="A34447" s="32">
        <v>44640</v>
      </c>
      <c r="B34447" s="1" t="s">
        <v>51</v>
      </c>
      <c r="C34447">
        <v>30553</v>
      </c>
      <c r="D34447">
        <v>297183</v>
      </c>
      <c r="E34447" s="31">
        <v>29075</v>
      </c>
      <c r="F34447">
        <v>116</v>
      </c>
      <c r="G34447" s="31">
        <v>2753</v>
      </c>
      <c r="H34447" s="31">
        <v>1</v>
      </c>
    </row>
    <row r="34448" spans="1:8">
      <c r="A34448" s="32">
        <v>44640</v>
      </c>
      <c r="B34448" s="1" t="s">
        <v>52</v>
      </c>
      <c r="C34448">
        <v>60216</v>
      </c>
      <c r="D34448">
        <v>220584</v>
      </c>
      <c r="E34448" s="31">
        <v>54210</v>
      </c>
      <c r="F34448">
        <v>266</v>
      </c>
      <c r="G34448" s="31">
        <v>5740</v>
      </c>
      <c r="H34448" s="31">
        <v>11</v>
      </c>
    </row>
    <row r="34449" spans="1:8">
      <c r="A34449" s="32">
        <v>44640</v>
      </c>
      <c r="B34449" s="1" t="s">
        <v>53</v>
      </c>
      <c r="C34449">
        <v>29124</v>
      </c>
      <c r="D34449">
        <v>461142</v>
      </c>
      <c r="E34449" s="31">
        <v>27256</v>
      </c>
      <c r="F34449">
        <v>124</v>
      </c>
      <c r="G34449" s="31">
        <v>1744</v>
      </c>
      <c r="H34449" s="31">
        <v>4</v>
      </c>
    </row>
    <row r="34450" spans="1:8">
      <c r="A34450" s="32">
        <v>44640</v>
      </c>
      <c r="B34450" s="1" t="s">
        <v>54</v>
      </c>
      <c r="C34450">
        <v>23036</v>
      </c>
      <c r="D34450">
        <v>145438</v>
      </c>
      <c r="E34450" s="31">
        <v>20984</v>
      </c>
      <c r="F34450">
        <v>115</v>
      </c>
      <c r="G34450" s="31">
        <v>2013</v>
      </c>
      <c r="H34450" s="31">
        <v>0</v>
      </c>
    </row>
    <row r="34451" spans="1:8">
      <c r="A34451" s="32">
        <v>44640</v>
      </c>
      <c r="B34451" s="1" t="s">
        <v>55</v>
      </c>
      <c r="C34451">
        <v>38372</v>
      </c>
      <c r="D34451">
        <v>290859</v>
      </c>
      <c r="E34451" s="31">
        <v>35112</v>
      </c>
      <c r="F34451">
        <v>160</v>
      </c>
      <c r="G34451" s="31">
        <v>2779</v>
      </c>
      <c r="H34451" s="31">
        <v>3</v>
      </c>
    </row>
    <row r="34452" spans="1:8">
      <c r="A34452" s="32">
        <v>44640</v>
      </c>
      <c r="B34452" s="1" t="s">
        <v>56</v>
      </c>
      <c r="C34452">
        <v>113781</v>
      </c>
      <c r="D34452">
        <v>636350</v>
      </c>
      <c r="E34452" s="31">
        <v>107989</v>
      </c>
      <c r="F34452">
        <v>437</v>
      </c>
      <c r="G34452" s="31">
        <v>5356</v>
      </c>
      <c r="H34452" s="31">
        <v>6</v>
      </c>
    </row>
    <row r="34453" spans="1:8">
      <c r="A34453" s="32">
        <v>44641</v>
      </c>
      <c r="B34453" s="1" t="s">
        <v>7</v>
      </c>
      <c r="C34453">
        <v>206875</v>
      </c>
      <c r="D34453">
        <v>1788628</v>
      </c>
      <c r="E34453" s="31">
        <v>189181</v>
      </c>
      <c r="F34453">
        <v>1900</v>
      </c>
      <c r="G34453" s="31">
        <v>16298</v>
      </c>
      <c r="H34453" s="31">
        <v>5</v>
      </c>
    </row>
    <row r="34454" spans="1:8">
      <c r="A34454" s="32">
        <v>44641</v>
      </c>
      <c r="B34454" s="1" t="s">
        <v>11</v>
      </c>
      <c r="C34454">
        <v>31234</v>
      </c>
      <c r="D34454">
        <v>185128</v>
      </c>
      <c r="E34454" s="31">
        <v>26918</v>
      </c>
      <c r="F34454">
        <v>81</v>
      </c>
      <c r="G34454" s="31">
        <v>4235</v>
      </c>
      <c r="H34454" s="31">
        <v>0</v>
      </c>
    </row>
    <row r="34455" spans="1:8">
      <c r="A34455" s="32">
        <v>44641</v>
      </c>
      <c r="B34455" s="1" t="s">
        <v>12</v>
      </c>
      <c r="C34455">
        <v>16083</v>
      </c>
      <c r="D34455">
        <v>202053</v>
      </c>
      <c r="E34455" s="31">
        <v>13629</v>
      </c>
      <c r="F34455">
        <v>71</v>
      </c>
      <c r="G34455" s="31">
        <v>2383</v>
      </c>
      <c r="H34455" s="31">
        <v>1</v>
      </c>
    </row>
    <row r="34456" spans="1:8">
      <c r="A34456" s="32">
        <v>44641</v>
      </c>
      <c r="B34456" s="1" t="s">
        <v>13</v>
      </c>
      <c r="C34456">
        <v>52797</v>
      </c>
      <c r="D34456">
        <v>435324</v>
      </c>
      <c r="E34456" s="31">
        <v>47037</v>
      </c>
      <c r="F34456">
        <v>168</v>
      </c>
      <c r="G34456" s="31">
        <v>5315</v>
      </c>
      <c r="H34456" s="31">
        <v>2</v>
      </c>
    </row>
    <row r="34457" spans="1:8">
      <c r="A34457" s="32">
        <v>44641</v>
      </c>
      <c r="B34457" s="1" t="s">
        <v>14</v>
      </c>
      <c r="C34457">
        <v>13862</v>
      </c>
      <c r="D34457">
        <v>48133</v>
      </c>
      <c r="E34457" s="31">
        <v>12054</v>
      </c>
      <c r="F34457">
        <v>44</v>
      </c>
      <c r="G34457" s="31">
        <v>1764</v>
      </c>
      <c r="H34457" s="31">
        <v>0</v>
      </c>
    </row>
    <row r="34458" spans="1:8">
      <c r="A34458" s="32">
        <v>44641</v>
      </c>
      <c r="B34458" s="1" t="s">
        <v>15</v>
      </c>
      <c r="C34458">
        <v>15891</v>
      </c>
      <c r="D34458">
        <v>164286</v>
      </c>
      <c r="E34458" s="31">
        <v>13740</v>
      </c>
      <c r="F34458">
        <v>77</v>
      </c>
      <c r="G34458" s="31">
        <v>2074</v>
      </c>
      <c r="H34458" s="31">
        <v>1</v>
      </c>
    </row>
    <row r="34459" spans="1:8">
      <c r="A34459" s="32">
        <v>44641</v>
      </c>
      <c r="B34459" s="1" t="s">
        <v>16</v>
      </c>
      <c r="C34459">
        <v>31907</v>
      </c>
      <c r="D34459">
        <v>651254</v>
      </c>
      <c r="E34459" s="31">
        <v>28459</v>
      </c>
      <c r="F34459">
        <v>189</v>
      </c>
      <c r="G34459" s="31">
        <v>3259</v>
      </c>
      <c r="H34459" s="31">
        <v>2</v>
      </c>
    </row>
    <row r="34460" spans="1:8">
      <c r="A34460" s="32">
        <v>44641</v>
      </c>
      <c r="B34460" s="1" t="s">
        <v>17</v>
      </c>
      <c r="C34460">
        <v>102784</v>
      </c>
      <c r="D34460">
        <v>44484</v>
      </c>
      <c r="E34460" s="31">
        <v>92856</v>
      </c>
      <c r="F34460">
        <v>361</v>
      </c>
      <c r="G34460" s="31">
        <v>9567</v>
      </c>
      <c r="H34460" s="31">
        <v>4</v>
      </c>
    </row>
    <row r="34461" spans="1:8">
      <c r="A34461" s="32">
        <v>44641</v>
      </c>
      <c r="B34461" s="1" t="s">
        <v>18</v>
      </c>
      <c r="C34461">
        <v>56715</v>
      </c>
      <c r="D34461">
        <v>650815</v>
      </c>
      <c r="E34461" s="31">
        <v>50827</v>
      </c>
      <c r="F34461">
        <v>233</v>
      </c>
      <c r="G34461" s="31">
        <v>5655</v>
      </c>
      <c r="H34461" s="31">
        <v>1</v>
      </c>
    </row>
    <row r="34462" spans="1:8">
      <c r="A34462" s="32">
        <v>44641</v>
      </c>
      <c r="B34462" s="1" t="s">
        <v>19</v>
      </c>
      <c r="C34462">
        <v>64269</v>
      </c>
      <c r="D34462">
        <v>524539</v>
      </c>
      <c r="E34462" s="31">
        <v>59142</v>
      </c>
      <c r="F34462">
        <v>275</v>
      </c>
      <c r="G34462" s="31">
        <v>4852</v>
      </c>
      <c r="H34462" s="31">
        <v>3</v>
      </c>
    </row>
    <row r="34463" spans="1:8">
      <c r="A34463" s="32">
        <v>44641</v>
      </c>
      <c r="B34463" s="1" t="s">
        <v>20</v>
      </c>
      <c r="C34463">
        <v>394683</v>
      </c>
      <c r="D34463">
        <v>2364264</v>
      </c>
      <c r="E34463" s="31">
        <v>365304</v>
      </c>
      <c r="F34463">
        <v>1297</v>
      </c>
      <c r="G34463" s="31">
        <v>28082</v>
      </c>
      <c r="H34463" s="31">
        <v>26</v>
      </c>
    </row>
    <row r="34464" spans="1:8">
      <c r="A34464" s="32">
        <v>44641</v>
      </c>
      <c r="B34464" s="1" t="s">
        <v>21</v>
      </c>
      <c r="C34464">
        <v>333728</v>
      </c>
      <c r="D34464">
        <v>1750676</v>
      </c>
      <c r="E34464" s="31">
        <v>308158</v>
      </c>
      <c r="F34464">
        <v>1604</v>
      </c>
      <c r="G34464" s="31">
        <v>22224</v>
      </c>
      <c r="H34464" s="31">
        <v>20</v>
      </c>
    </row>
    <row r="34465" spans="1:8">
      <c r="A34465" s="32">
        <v>44641</v>
      </c>
      <c r="B34465" s="1" t="s">
        <v>22</v>
      </c>
      <c r="C34465">
        <v>1179338</v>
      </c>
      <c r="D34465">
        <v>5798568</v>
      </c>
      <c r="E34465" s="31">
        <v>1068646</v>
      </c>
      <c r="F34465">
        <v>4069</v>
      </c>
      <c r="G34465" s="31">
        <v>106623</v>
      </c>
      <c r="H34465" s="31">
        <v>46</v>
      </c>
    </row>
    <row r="34466" spans="1:8">
      <c r="A34466" s="32">
        <v>44641</v>
      </c>
      <c r="B34466" s="1" t="s">
        <v>23</v>
      </c>
      <c r="C34466">
        <v>565798</v>
      </c>
      <c r="D34466">
        <v>2180686</v>
      </c>
      <c r="E34466" s="31">
        <v>528354</v>
      </c>
      <c r="F34466">
        <v>1955</v>
      </c>
      <c r="G34466" s="31">
        <v>35489</v>
      </c>
      <c r="H34466" s="31">
        <v>61</v>
      </c>
    </row>
    <row r="34467" spans="1:8">
      <c r="A34467" s="32">
        <v>44641</v>
      </c>
      <c r="B34467" s="1" t="s">
        <v>24</v>
      </c>
      <c r="C34467">
        <v>37708</v>
      </c>
      <c r="D34467">
        <v>498824</v>
      </c>
      <c r="E34467" s="31">
        <v>34036</v>
      </c>
      <c r="F34467">
        <v>85</v>
      </c>
      <c r="G34467" s="31">
        <v>3587</v>
      </c>
      <c r="H34467" s="31">
        <v>2</v>
      </c>
    </row>
    <row r="34468" spans="1:8">
      <c r="A34468" s="32">
        <v>44641</v>
      </c>
      <c r="B34468" s="1" t="s">
        <v>25</v>
      </c>
      <c r="C34468">
        <v>25590</v>
      </c>
      <c r="D34468">
        <v>203107</v>
      </c>
      <c r="E34468" s="31">
        <v>20899</v>
      </c>
      <c r="F34468">
        <v>71</v>
      </c>
      <c r="G34468" s="31">
        <v>4620</v>
      </c>
      <c r="H34468" s="31">
        <v>1</v>
      </c>
    </row>
    <row r="34469" spans="1:8">
      <c r="A34469" s="32">
        <v>44641</v>
      </c>
      <c r="B34469" s="1" t="s">
        <v>26</v>
      </c>
      <c r="C34469">
        <v>32439</v>
      </c>
      <c r="D34469">
        <v>329452</v>
      </c>
      <c r="E34469" s="31">
        <v>28913</v>
      </c>
      <c r="F34469">
        <v>181</v>
      </c>
      <c r="G34469" s="31">
        <v>3322</v>
      </c>
      <c r="H34469" s="31">
        <v>5</v>
      </c>
    </row>
    <row r="34470" spans="1:8">
      <c r="A34470" s="32">
        <v>44641</v>
      </c>
      <c r="B34470" s="1" t="s">
        <v>27</v>
      </c>
      <c r="C34470">
        <v>19661</v>
      </c>
      <c r="D34470">
        <v>251957</v>
      </c>
      <c r="E34470" s="31">
        <v>17616</v>
      </c>
      <c r="F34470">
        <v>41</v>
      </c>
      <c r="G34470" s="31">
        <v>2004</v>
      </c>
      <c r="H34470" s="31">
        <v>3</v>
      </c>
    </row>
    <row r="34471" spans="1:8">
      <c r="A34471" s="32">
        <v>44641</v>
      </c>
      <c r="B34471" s="1" t="s">
        <v>28</v>
      </c>
      <c r="C34471">
        <v>20578</v>
      </c>
      <c r="D34471">
        <v>229365</v>
      </c>
      <c r="E34471" s="31">
        <v>18816</v>
      </c>
      <c r="F34471">
        <v>61</v>
      </c>
      <c r="G34471" s="31">
        <v>1706</v>
      </c>
      <c r="H34471" s="31">
        <v>1</v>
      </c>
    </row>
    <row r="34472" spans="1:8">
      <c r="A34472" s="32">
        <v>44641</v>
      </c>
      <c r="B34472" s="1" t="s">
        <v>29</v>
      </c>
      <c r="C34472">
        <v>39258</v>
      </c>
      <c r="D34472">
        <v>545187</v>
      </c>
      <c r="E34472" s="31">
        <v>34834</v>
      </c>
      <c r="F34472">
        <v>160</v>
      </c>
      <c r="G34472" s="31">
        <v>3599</v>
      </c>
      <c r="H34472" s="31">
        <v>2</v>
      </c>
    </row>
    <row r="34473" spans="1:8">
      <c r="A34473" s="32">
        <v>44641</v>
      </c>
      <c r="B34473" s="1" t="s">
        <v>30</v>
      </c>
      <c r="C34473">
        <v>63824</v>
      </c>
      <c r="D34473">
        <v>704965</v>
      </c>
      <c r="E34473" s="31">
        <v>59656</v>
      </c>
      <c r="F34473">
        <v>305</v>
      </c>
      <c r="G34473" s="31">
        <v>3686</v>
      </c>
      <c r="H34473" s="31">
        <v>4</v>
      </c>
    </row>
    <row r="34474" spans="1:8">
      <c r="A34474" s="32">
        <v>44641</v>
      </c>
      <c r="B34474" s="1" t="s">
        <v>31</v>
      </c>
      <c r="C34474">
        <v>112986</v>
      </c>
      <c r="D34474">
        <v>1018639</v>
      </c>
      <c r="E34474" s="31">
        <v>98839</v>
      </c>
      <c r="F34474">
        <v>372</v>
      </c>
      <c r="G34474" s="31">
        <v>10597</v>
      </c>
      <c r="H34474" s="31">
        <v>5</v>
      </c>
    </row>
    <row r="34475" spans="1:8">
      <c r="A34475" s="32">
        <v>44641</v>
      </c>
      <c r="B34475" s="1" t="s">
        <v>32</v>
      </c>
      <c r="C34475">
        <v>387179</v>
      </c>
      <c r="D34475">
        <v>2230779</v>
      </c>
      <c r="E34475" s="31">
        <v>362793</v>
      </c>
      <c r="F34475">
        <v>1910</v>
      </c>
      <c r="G34475" s="31">
        <v>22476</v>
      </c>
      <c r="H34475" s="31">
        <v>33</v>
      </c>
    </row>
    <row r="34476" spans="1:8">
      <c r="A34476" s="32">
        <v>44641</v>
      </c>
      <c r="B34476" s="1" t="s">
        <v>33</v>
      </c>
      <c r="C34476">
        <v>51107</v>
      </c>
      <c r="D34476">
        <v>408628</v>
      </c>
      <c r="E34476" s="31">
        <v>48777</v>
      </c>
      <c r="F34476">
        <v>262</v>
      </c>
      <c r="G34476" s="31">
        <v>3475</v>
      </c>
      <c r="H34476" s="31">
        <v>7</v>
      </c>
    </row>
    <row r="34477" spans="1:8">
      <c r="A34477" s="32">
        <v>44641</v>
      </c>
      <c r="B34477" s="1" t="s">
        <v>34</v>
      </c>
      <c r="C34477">
        <v>64026</v>
      </c>
      <c r="D34477">
        <v>500625</v>
      </c>
      <c r="E34477" s="31">
        <v>57213</v>
      </c>
      <c r="F34477">
        <v>185</v>
      </c>
      <c r="G34477" s="31">
        <v>6628</v>
      </c>
      <c r="H34477" s="31">
        <v>4</v>
      </c>
    </row>
    <row r="34478" spans="1:8">
      <c r="A34478" s="32">
        <v>44641</v>
      </c>
      <c r="B34478" s="1" t="s">
        <v>35</v>
      </c>
      <c r="C34478">
        <v>147208</v>
      </c>
      <c r="D34478">
        <v>702001</v>
      </c>
      <c r="E34478" s="31">
        <v>138197</v>
      </c>
      <c r="F34478">
        <v>604</v>
      </c>
      <c r="G34478" s="31">
        <v>7995</v>
      </c>
      <c r="H34478" s="31">
        <v>31</v>
      </c>
    </row>
    <row r="34479" spans="1:8">
      <c r="A34479" s="32">
        <v>44641</v>
      </c>
      <c r="B34479" s="1" t="s">
        <v>36</v>
      </c>
      <c r="C34479">
        <v>759912</v>
      </c>
      <c r="D34479">
        <v>6023285</v>
      </c>
      <c r="E34479" s="31">
        <v>706425</v>
      </c>
      <c r="F34479">
        <v>4490</v>
      </c>
      <c r="G34479" s="31">
        <v>48963</v>
      </c>
      <c r="H34479" s="31">
        <v>576</v>
      </c>
    </row>
    <row r="34480" spans="1:8">
      <c r="A34480" s="32">
        <v>44641</v>
      </c>
      <c r="B34480" s="1" t="s">
        <v>37</v>
      </c>
      <c r="C34480">
        <v>315243</v>
      </c>
      <c r="D34480">
        <v>1321003</v>
      </c>
      <c r="E34480" s="31">
        <v>294012</v>
      </c>
      <c r="F34480">
        <v>2044</v>
      </c>
      <c r="G34480" s="31">
        <v>19188</v>
      </c>
      <c r="H34480" s="31">
        <v>20</v>
      </c>
    </row>
    <row r="34481" spans="1:8">
      <c r="A34481" s="32">
        <v>44641</v>
      </c>
      <c r="B34481" s="1" t="s">
        <v>38</v>
      </c>
      <c r="C34481">
        <v>70806</v>
      </c>
      <c r="D34481">
        <v>431917</v>
      </c>
      <c r="E34481" s="31">
        <v>61884</v>
      </c>
      <c r="F34481">
        <v>332</v>
      </c>
      <c r="G34481" s="31">
        <v>8590</v>
      </c>
      <c r="H34481" s="31">
        <v>11</v>
      </c>
    </row>
    <row r="34482" spans="1:8">
      <c r="A34482" s="32">
        <v>44641</v>
      </c>
      <c r="B34482" s="1" t="s">
        <v>39</v>
      </c>
      <c r="C34482">
        <v>26704</v>
      </c>
      <c r="D34482">
        <v>131303</v>
      </c>
      <c r="E34482" s="31">
        <v>25573</v>
      </c>
      <c r="F34482">
        <v>107</v>
      </c>
      <c r="G34482" s="31">
        <v>864</v>
      </c>
      <c r="H34482" s="31">
        <v>2</v>
      </c>
    </row>
    <row r="34483" spans="1:8">
      <c r="A34483" s="32">
        <v>44641</v>
      </c>
      <c r="B34483" s="1" t="s">
        <v>40</v>
      </c>
      <c r="C34483">
        <v>8463</v>
      </c>
      <c r="D34483">
        <v>287527</v>
      </c>
      <c r="E34483" s="31">
        <v>7634</v>
      </c>
      <c r="F34483">
        <v>11</v>
      </c>
      <c r="G34483" s="31">
        <v>720</v>
      </c>
      <c r="H34483" s="31">
        <v>0</v>
      </c>
    </row>
    <row r="34484" spans="1:8">
      <c r="A34484" s="32">
        <v>44641</v>
      </c>
      <c r="B34484" s="1" t="s">
        <v>41</v>
      </c>
      <c r="C34484">
        <v>8369</v>
      </c>
      <c r="D34484">
        <v>130033</v>
      </c>
      <c r="E34484" s="31">
        <v>7514</v>
      </c>
      <c r="F34484">
        <v>9</v>
      </c>
      <c r="G34484" s="31">
        <v>846</v>
      </c>
      <c r="H34484" s="31">
        <v>1</v>
      </c>
    </row>
    <row r="34485" spans="1:8">
      <c r="A34485" s="32">
        <v>44641</v>
      </c>
      <c r="B34485" s="1" t="s">
        <v>42</v>
      </c>
      <c r="C34485">
        <v>58762</v>
      </c>
      <c r="D34485">
        <v>467245</v>
      </c>
      <c r="E34485" s="31">
        <v>52944</v>
      </c>
      <c r="F34485">
        <v>221</v>
      </c>
      <c r="G34485" s="31">
        <v>3674</v>
      </c>
      <c r="H34485" s="31">
        <v>5</v>
      </c>
    </row>
    <row r="34486" spans="1:8">
      <c r="A34486" s="32">
        <v>44641</v>
      </c>
      <c r="B34486" s="1" t="s">
        <v>43</v>
      </c>
      <c r="C34486">
        <v>88320</v>
      </c>
      <c r="D34486">
        <v>1476989</v>
      </c>
      <c r="E34486" s="31">
        <v>80420</v>
      </c>
      <c r="F34486">
        <v>439</v>
      </c>
      <c r="G34486" s="31">
        <v>7461</v>
      </c>
      <c r="H34486" s="31">
        <v>8</v>
      </c>
    </row>
    <row r="34487" spans="1:8">
      <c r="A34487" s="32">
        <v>44641</v>
      </c>
      <c r="B34487" s="1" t="s">
        <v>44</v>
      </c>
      <c r="C34487">
        <v>26825</v>
      </c>
      <c r="D34487">
        <v>462176</v>
      </c>
      <c r="E34487" s="31">
        <v>24396</v>
      </c>
      <c r="F34487">
        <v>160</v>
      </c>
      <c r="G34487" s="31">
        <v>2269</v>
      </c>
      <c r="H34487" s="31">
        <v>1</v>
      </c>
    </row>
    <row r="34488" spans="1:8">
      <c r="A34488" s="32">
        <v>44641</v>
      </c>
      <c r="B34488" s="1" t="s">
        <v>45</v>
      </c>
      <c r="C34488">
        <v>15120</v>
      </c>
      <c r="D34488">
        <v>172235</v>
      </c>
      <c r="E34488" s="31">
        <v>13745</v>
      </c>
      <c r="F34488">
        <v>78</v>
      </c>
      <c r="G34488" s="31">
        <v>1300</v>
      </c>
      <c r="H34488" s="31">
        <v>1</v>
      </c>
    </row>
    <row r="34489" spans="1:8">
      <c r="A34489" s="32">
        <v>44641</v>
      </c>
      <c r="B34489" s="1" t="s">
        <v>46</v>
      </c>
      <c r="C34489">
        <v>26518</v>
      </c>
      <c r="D34489">
        <v>217535</v>
      </c>
      <c r="E34489" s="31">
        <v>23375</v>
      </c>
      <c r="F34489">
        <v>101</v>
      </c>
      <c r="G34489" s="31">
        <v>3042</v>
      </c>
      <c r="H34489" s="31">
        <v>1</v>
      </c>
    </row>
    <row r="34490" spans="1:8">
      <c r="A34490" s="32">
        <v>44641</v>
      </c>
      <c r="B34490" s="1" t="s">
        <v>47</v>
      </c>
      <c r="C34490">
        <v>22378</v>
      </c>
      <c r="D34490">
        <v>282832</v>
      </c>
      <c r="E34490" s="31">
        <v>20130</v>
      </c>
      <c r="F34490">
        <v>126</v>
      </c>
      <c r="G34490" s="31">
        <v>2122</v>
      </c>
      <c r="H34490" s="31">
        <v>3</v>
      </c>
    </row>
    <row r="34491" spans="1:8">
      <c r="A34491" s="32">
        <v>44641</v>
      </c>
      <c r="B34491" s="1" t="s">
        <v>48</v>
      </c>
      <c r="C34491">
        <v>15660</v>
      </c>
      <c r="D34491">
        <v>206016</v>
      </c>
      <c r="E34491" s="31">
        <v>14155</v>
      </c>
      <c r="F34491">
        <v>97</v>
      </c>
      <c r="G34491" s="31">
        <v>1408</v>
      </c>
      <c r="H34491" s="31">
        <v>3</v>
      </c>
    </row>
    <row r="34492" spans="1:8">
      <c r="A34492" s="32">
        <v>44641</v>
      </c>
      <c r="B34492" s="1" t="s">
        <v>49</v>
      </c>
      <c r="C34492">
        <v>282574</v>
      </c>
      <c r="D34492">
        <v>2167155</v>
      </c>
      <c r="E34492" s="31">
        <v>248899</v>
      </c>
      <c r="F34492">
        <v>1094</v>
      </c>
      <c r="G34492" s="31">
        <v>27438</v>
      </c>
      <c r="H34492" s="31">
        <v>12</v>
      </c>
    </row>
    <row r="34493" spans="1:8">
      <c r="A34493" s="32">
        <v>44641</v>
      </c>
      <c r="B34493" s="1" t="s">
        <v>50</v>
      </c>
      <c r="C34493">
        <v>29184</v>
      </c>
      <c r="D34493">
        <v>207984</v>
      </c>
      <c r="E34493" s="31">
        <v>24743</v>
      </c>
      <c r="F34493">
        <v>77</v>
      </c>
      <c r="G34493" s="31">
        <v>2277</v>
      </c>
      <c r="H34493" s="31">
        <v>1</v>
      </c>
    </row>
    <row r="34494" spans="1:8">
      <c r="A34494" s="32">
        <v>44641</v>
      </c>
      <c r="B34494" s="1" t="s">
        <v>51</v>
      </c>
      <c r="C34494">
        <v>30678</v>
      </c>
      <c r="D34494">
        <v>297432</v>
      </c>
      <c r="E34494" s="31">
        <v>29274</v>
      </c>
      <c r="F34494">
        <v>116</v>
      </c>
      <c r="G34494" s="31">
        <v>2677</v>
      </c>
      <c r="H34494" s="31">
        <v>1</v>
      </c>
    </row>
    <row r="34495" spans="1:8">
      <c r="A34495" s="32">
        <v>44641</v>
      </c>
      <c r="B34495" s="1" t="s">
        <v>52</v>
      </c>
      <c r="C34495">
        <v>60460</v>
      </c>
      <c r="D34495">
        <v>221507</v>
      </c>
      <c r="E34495" s="31">
        <v>54801</v>
      </c>
      <c r="F34495">
        <v>266</v>
      </c>
      <c r="G34495" s="31">
        <v>5393</v>
      </c>
      <c r="H34495" s="31">
        <v>9</v>
      </c>
    </row>
    <row r="34496" spans="1:8">
      <c r="A34496" s="32">
        <v>44641</v>
      </c>
      <c r="B34496" s="1" t="s">
        <v>53</v>
      </c>
      <c r="C34496">
        <v>29293</v>
      </c>
      <c r="D34496">
        <v>461550</v>
      </c>
      <c r="E34496" s="31">
        <v>27509</v>
      </c>
      <c r="F34496">
        <v>126</v>
      </c>
      <c r="G34496" s="31">
        <v>1658</v>
      </c>
      <c r="H34496" s="31">
        <v>3</v>
      </c>
    </row>
    <row r="34497" spans="1:8">
      <c r="A34497" s="32">
        <v>44641</v>
      </c>
      <c r="B34497" s="1" t="s">
        <v>54</v>
      </c>
      <c r="C34497">
        <v>23154</v>
      </c>
      <c r="D34497">
        <v>145944</v>
      </c>
      <c r="E34497" s="31">
        <v>20997</v>
      </c>
      <c r="F34497">
        <v>115</v>
      </c>
      <c r="G34497" s="31">
        <v>2118</v>
      </c>
      <c r="H34497" s="31">
        <v>0</v>
      </c>
    </row>
    <row r="34498" spans="1:8">
      <c r="A34498" s="32">
        <v>44641</v>
      </c>
      <c r="B34498" s="1" t="s">
        <v>55</v>
      </c>
      <c r="C34498">
        <v>38590</v>
      </c>
      <c r="D34498">
        <v>291656</v>
      </c>
      <c r="E34498" s="31">
        <v>35408</v>
      </c>
      <c r="F34498">
        <v>161</v>
      </c>
      <c r="G34498" s="31">
        <v>2803</v>
      </c>
      <c r="H34498" s="31">
        <v>3</v>
      </c>
    </row>
    <row r="34499" spans="1:8">
      <c r="A34499" s="32">
        <v>44641</v>
      </c>
      <c r="B34499" s="1" t="s">
        <v>56</v>
      </c>
      <c r="C34499">
        <v>114081</v>
      </c>
      <c r="D34499">
        <v>637281</v>
      </c>
      <c r="E34499" s="31">
        <v>108598</v>
      </c>
      <c r="F34499">
        <v>437</v>
      </c>
      <c r="G34499" s="31">
        <v>5048</v>
      </c>
      <c r="H34499" s="31">
        <v>6</v>
      </c>
    </row>
    <row r="34500" spans="1:8">
      <c r="A34500" s="32">
        <v>44642</v>
      </c>
      <c r="B34500" s="1" t="s">
        <v>7</v>
      </c>
      <c r="C34500">
        <v>207760</v>
      </c>
      <c r="D34500">
        <v>1792389</v>
      </c>
      <c r="E34500" s="31">
        <v>190623</v>
      </c>
      <c r="F34500">
        <v>1904</v>
      </c>
      <c r="G34500" s="31">
        <v>15794</v>
      </c>
      <c r="H34500" s="31">
        <v>5</v>
      </c>
    </row>
    <row r="34501" spans="1:8">
      <c r="A34501" s="32">
        <v>44642</v>
      </c>
      <c r="B34501" s="1" t="s">
        <v>11</v>
      </c>
      <c r="C34501">
        <v>31395</v>
      </c>
      <c r="D34501">
        <v>186073</v>
      </c>
      <c r="E34501" s="31">
        <v>27589</v>
      </c>
      <c r="F34501">
        <v>81</v>
      </c>
      <c r="G34501" s="31">
        <v>3725</v>
      </c>
      <c r="H34501" s="31">
        <v>0</v>
      </c>
    </row>
    <row r="34502" spans="1:8">
      <c r="A34502" s="32">
        <v>44642</v>
      </c>
      <c r="B34502" s="1" t="s">
        <v>12</v>
      </c>
      <c r="C34502">
        <v>16192</v>
      </c>
      <c r="D34502">
        <v>209027</v>
      </c>
      <c r="E34502" s="31">
        <v>13748</v>
      </c>
      <c r="F34502">
        <v>72</v>
      </c>
      <c r="G34502" s="31">
        <v>2372</v>
      </c>
      <c r="H34502" s="31">
        <v>1</v>
      </c>
    </row>
    <row r="34503" spans="1:8">
      <c r="A34503" s="32">
        <v>44642</v>
      </c>
      <c r="B34503" s="1" t="s">
        <v>13</v>
      </c>
      <c r="C34503">
        <v>53047</v>
      </c>
      <c r="D34503">
        <v>436577</v>
      </c>
      <c r="E34503" s="31">
        <v>47419</v>
      </c>
      <c r="F34503">
        <v>170</v>
      </c>
      <c r="G34503" s="31">
        <v>5208</v>
      </c>
      <c r="H34503" s="31">
        <v>2</v>
      </c>
    </row>
    <row r="34504" spans="1:8">
      <c r="A34504" s="32">
        <v>44642</v>
      </c>
      <c r="B34504" s="1" t="s">
        <v>14</v>
      </c>
      <c r="C34504">
        <v>13970</v>
      </c>
      <c r="D34504">
        <v>49068</v>
      </c>
      <c r="E34504" s="31">
        <v>12245</v>
      </c>
      <c r="F34504">
        <v>44</v>
      </c>
      <c r="G34504" s="31">
        <v>1681</v>
      </c>
      <c r="H34504" s="31">
        <v>0</v>
      </c>
    </row>
    <row r="34505" spans="1:8">
      <c r="A34505" s="32">
        <v>44642</v>
      </c>
      <c r="B34505" s="1" t="s">
        <v>15</v>
      </c>
      <c r="C34505">
        <v>15960</v>
      </c>
      <c r="D34505">
        <v>166924</v>
      </c>
      <c r="E34505" s="31">
        <v>13927</v>
      </c>
      <c r="F34505">
        <v>77</v>
      </c>
      <c r="G34505" s="31">
        <v>1956</v>
      </c>
      <c r="H34505" s="31">
        <v>1</v>
      </c>
    </row>
    <row r="34506" spans="1:8">
      <c r="A34506" s="32">
        <v>44642</v>
      </c>
      <c r="B34506" s="1" t="s">
        <v>16</v>
      </c>
      <c r="C34506">
        <v>32136</v>
      </c>
      <c r="D34506">
        <v>657796</v>
      </c>
      <c r="E34506" s="31">
        <v>28807</v>
      </c>
      <c r="F34506">
        <v>190</v>
      </c>
      <c r="G34506" s="31">
        <v>3139</v>
      </c>
      <c r="H34506" s="31">
        <v>1</v>
      </c>
    </row>
    <row r="34507" spans="1:8">
      <c r="A34507" s="32">
        <v>44642</v>
      </c>
      <c r="B34507" s="1" t="s">
        <v>17</v>
      </c>
      <c r="C34507">
        <v>103560</v>
      </c>
      <c r="D34507">
        <v>44674</v>
      </c>
      <c r="E34507" s="31">
        <v>94231</v>
      </c>
      <c r="F34507">
        <v>363</v>
      </c>
      <c r="G34507" s="31">
        <v>8966</v>
      </c>
      <c r="H34507" s="31">
        <v>4</v>
      </c>
    </row>
    <row r="34508" spans="1:8">
      <c r="A34508" s="32">
        <v>44642</v>
      </c>
      <c r="B34508" s="1" t="s">
        <v>18</v>
      </c>
      <c r="C34508">
        <v>57026</v>
      </c>
      <c r="D34508">
        <v>651092</v>
      </c>
      <c r="E34508" s="31">
        <v>51301</v>
      </c>
      <c r="F34508">
        <v>233</v>
      </c>
      <c r="G34508" s="31">
        <v>5492</v>
      </c>
      <c r="H34508" s="31">
        <v>1</v>
      </c>
    </row>
    <row r="34509" spans="1:8">
      <c r="A34509" s="32">
        <v>44642</v>
      </c>
      <c r="B34509" s="1" t="s">
        <v>19</v>
      </c>
      <c r="C34509">
        <v>64591</v>
      </c>
      <c r="D34509">
        <v>528640</v>
      </c>
      <c r="E34509" s="31">
        <v>59720</v>
      </c>
      <c r="F34509">
        <v>277</v>
      </c>
      <c r="G34509" s="31">
        <v>4594</v>
      </c>
      <c r="H34509" s="31">
        <v>3</v>
      </c>
    </row>
    <row r="34510" spans="1:8">
      <c r="A34510" s="32">
        <v>44642</v>
      </c>
      <c r="B34510" s="1" t="s">
        <v>20</v>
      </c>
      <c r="C34510">
        <v>396308</v>
      </c>
      <c r="D34510">
        <v>2372169</v>
      </c>
      <c r="E34510" s="31">
        <v>368824</v>
      </c>
      <c r="F34510">
        <v>1306</v>
      </c>
      <c r="G34510" s="31">
        <v>26178</v>
      </c>
      <c r="H34510" s="31">
        <v>26</v>
      </c>
    </row>
    <row r="34511" spans="1:8">
      <c r="A34511" s="32">
        <v>44642</v>
      </c>
      <c r="B34511" s="1" t="s">
        <v>21</v>
      </c>
      <c r="C34511">
        <v>334875</v>
      </c>
      <c r="D34511">
        <v>1750676</v>
      </c>
      <c r="E34511" s="31">
        <v>310051</v>
      </c>
      <c r="F34511">
        <v>1606</v>
      </c>
      <c r="G34511" s="31">
        <v>22073</v>
      </c>
      <c r="H34511" s="31">
        <v>20</v>
      </c>
    </row>
    <row r="34512" spans="1:8">
      <c r="A34512" s="32">
        <v>44642</v>
      </c>
      <c r="B34512" s="1" t="s">
        <v>22</v>
      </c>
      <c r="C34512">
        <v>1182871</v>
      </c>
      <c r="D34512">
        <v>5828126</v>
      </c>
      <c r="E34512" s="31">
        <v>1077729</v>
      </c>
      <c r="F34512">
        <v>4073</v>
      </c>
      <c r="G34512" s="31">
        <v>101069</v>
      </c>
      <c r="H34512" s="31">
        <v>45</v>
      </c>
    </row>
    <row r="34513" spans="1:8">
      <c r="A34513" s="32">
        <v>44642</v>
      </c>
      <c r="B34513" s="1" t="s">
        <v>23</v>
      </c>
      <c r="C34513">
        <v>568149</v>
      </c>
      <c r="D34513">
        <v>2180686</v>
      </c>
      <c r="E34513" s="31">
        <v>533166</v>
      </c>
      <c r="F34513">
        <v>1956</v>
      </c>
      <c r="G34513" s="31">
        <v>33027</v>
      </c>
      <c r="H34513" s="31">
        <v>55</v>
      </c>
    </row>
    <row r="34514" spans="1:8">
      <c r="A34514" s="32">
        <v>44642</v>
      </c>
      <c r="B34514" s="1" t="s">
        <v>24</v>
      </c>
      <c r="C34514">
        <v>37957</v>
      </c>
      <c r="D34514">
        <v>501364</v>
      </c>
      <c r="E34514" s="31">
        <v>34487</v>
      </c>
      <c r="F34514">
        <v>87</v>
      </c>
      <c r="G34514" s="31">
        <v>3383</v>
      </c>
      <c r="H34514" s="31">
        <v>2</v>
      </c>
    </row>
    <row r="34515" spans="1:8">
      <c r="A34515" s="32">
        <v>44642</v>
      </c>
      <c r="B34515" s="1" t="s">
        <v>25</v>
      </c>
      <c r="C34515">
        <v>25691</v>
      </c>
      <c r="D34515">
        <v>205471</v>
      </c>
      <c r="E34515" s="31">
        <v>21243</v>
      </c>
      <c r="F34515">
        <v>71</v>
      </c>
      <c r="G34515" s="31">
        <v>4377</v>
      </c>
      <c r="H34515" s="31">
        <v>1</v>
      </c>
    </row>
    <row r="34516" spans="1:8">
      <c r="A34516" s="32">
        <v>44642</v>
      </c>
      <c r="B34516" s="1" t="s">
        <v>26</v>
      </c>
      <c r="C34516">
        <v>32536</v>
      </c>
      <c r="D34516">
        <v>329593</v>
      </c>
      <c r="E34516" s="31">
        <v>29271</v>
      </c>
      <c r="F34516">
        <v>181</v>
      </c>
      <c r="G34516" s="31">
        <v>3061</v>
      </c>
      <c r="H34516" s="31">
        <v>5</v>
      </c>
    </row>
    <row r="34517" spans="1:8">
      <c r="A34517" s="32">
        <v>44642</v>
      </c>
      <c r="B34517" s="1" t="s">
        <v>27</v>
      </c>
      <c r="C34517">
        <v>19741</v>
      </c>
      <c r="D34517">
        <v>254276</v>
      </c>
      <c r="E34517" s="31">
        <v>17903</v>
      </c>
      <c r="F34517">
        <v>41</v>
      </c>
      <c r="G34517" s="31">
        <v>1797</v>
      </c>
      <c r="H34517" s="31">
        <v>3</v>
      </c>
    </row>
    <row r="34518" spans="1:8">
      <c r="A34518" s="32">
        <v>44642</v>
      </c>
      <c r="B34518" s="1" t="s">
        <v>28</v>
      </c>
      <c r="C34518">
        <v>21243</v>
      </c>
      <c r="D34518">
        <v>229365</v>
      </c>
      <c r="E34518" s="31">
        <v>19680</v>
      </c>
      <c r="F34518">
        <v>61</v>
      </c>
      <c r="G34518" s="31">
        <v>1508</v>
      </c>
      <c r="H34518" s="31">
        <v>1</v>
      </c>
    </row>
    <row r="34519" spans="1:8">
      <c r="A34519" s="32">
        <v>44642</v>
      </c>
      <c r="B34519" s="1" t="s">
        <v>29</v>
      </c>
      <c r="C34519">
        <v>39560</v>
      </c>
      <c r="D34519">
        <v>550160</v>
      </c>
      <c r="E34519" s="31">
        <v>34920</v>
      </c>
      <c r="F34519">
        <v>160</v>
      </c>
      <c r="G34519" s="31">
        <v>3663</v>
      </c>
      <c r="H34519" s="31">
        <v>2</v>
      </c>
    </row>
    <row r="34520" spans="1:8">
      <c r="A34520" s="32">
        <v>44642</v>
      </c>
      <c r="B34520" s="1" t="s">
        <v>30</v>
      </c>
      <c r="C34520">
        <v>64140</v>
      </c>
      <c r="D34520">
        <v>705457</v>
      </c>
      <c r="E34520" s="31">
        <v>60101</v>
      </c>
      <c r="F34520">
        <v>306</v>
      </c>
      <c r="G34520" s="31">
        <v>3417</v>
      </c>
      <c r="H34520" s="31">
        <v>3</v>
      </c>
    </row>
    <row r="34521" spans="1:8">
      <c r="A34521" s="32">
        <v>44642</v>
      </c>
      <c r="B34521" s="1" t="s">
        <v>31</v>
      </c>
      <c r="C34521">
        <v>113392</v>
      </c>
      <c r="D34521">
        <v>1025186</v>
      </c>
      <c r="E34521" s="31">
        <v>103646</v>
      </c>
      <c r="F34521">
        <v>373</v>
      </c>
      <c r="G34521" s="31">
        <v>9212</v>
      </c>
      <c r="H34521" s="31">
        <v>4</v>
      </c>
    </row>
    <row r="34522" spans="1:8">
      <c r="A34522" s="32">
        <v>44642</v>
      </c>
      <c r="B34522" s="1" t="s">
        <v>32</v>
      </c>
      <c r="C34522">
        <v>388261</v>
      </c>
      <c r="D34522">
        <v>2258592</v>
      </c>
      <c r="E34522" s="31">
        <v>365772</v>
      </c>
      <c r="F34522">
        <v>1915</v>
      </c>
      <c r="G34522" s="31">
        <v>20574</v>
      </c>
      <c r="H34522" s="31">
        <v>33</v>
      </c>
    </row>
    <row r="34523" spans="1:8">
      <c r="A34523" s="32">
        <v>44642</v>
      </c>
      <c r="B34523" s="1" t="s">
        <v>33</v>
      </c>
      <c r="C34523">
        <v>51266</v>
      </c>
      <c r="D34523">
        <v>408628</v>
      </c>
      <c r="E34523" s="31">
        <v>49275</v>
      </c>
      <c r="F34523">
        <v>262</v>
      </c>
      <c r="G34523" s="31">
        <v>3143</v>
      </c>
      <c r="H34523" s="31">
        <v>7</v>
      </c>
    </row>
    <row r="34524" spans="1:8">
      <c r="A34524" s="32">
        <v>44642</v>
      </c>
      <c r="B34524" s="1" t="s">
        <v>34</v>
      </c>
      <c r="C34524">
        <v>64205</v>
      </c>
      <c r="D34524">
        <v>501533</v>
      </c>
      <c r="E34524" s="31">
        <v>57897</v>
      </c>
      <c r="F34524">
        <v>185</v>
      </c>
      <c r="G34524" s="31">
        <v>6123</v>
      </c>
      <c r="H34524" s="31">
        <v>3</v>
      </c>
    </row>
    <row r="34525" spans="1:8">
      <c r="A34525" s="32">
        <v>44642</v>
      </c>
      <c r="B34525" s="1" t="s">
        <v>35</v>
      </c>
      <c r="C34525">
        <v>147434</v>
      </c>
      <c r="D34525">
        <v>702501</v>
      </c>
      <c r="E34525" s="31">
        <v>139335</v>
      </c>
      <c r="F34525">
        <v>612</v>
      </c>
      <c r="G34525" s="31">
        <v>7269</v>
      </c>
      <c r="H34525" s="31">
        <v>29</v>
      </c>
    </row>
    <row r="34526" spans="1:8">
      <c r="A34526" s="32">
        <v>44642</v>
      </c>
      <c r="B34526" s="1" t="s">
        <v>36</v>
      </c>
      <c r="C34526">
        <v>760910</v>
      </c>
      <c r="D34526">
        <v>6034038</v>
      </c>
      <c r="E34526" s="31">
        <v>711515</v>
      </c>
      <c r="F34526">
        <v>4498</v>
      </c>
      <c r="G34526" s="31">
        <v>44867</v>
      </c>
      <c r="H34526" s="31">
        <v>571</v>
      </c>
    </row>
    <row r="34527" spans="1:8">
      <c r="A34527" s="32">
        <v>44642</v>
      </c>
      <c r="B34527" s="1" t="s">
        <v>37</v>
      </c>
      <c r="C34527">
        <v>316191</v>
      </c>
      <c r="D34527">
        <v>1322935</v>
      </c>
      <c r="E34527" s="31">
        <v>295450</v>
      </c>
      <c r="F34527">
        <v>2046</v>
      </c>
      <c r="G34527" s="31">
        <v>18697</v>
      </c>
      <c r="H34527" s="31">
        <v>19</v>
      </c>
    </row>
    <row r="34528" spans="1:8">
      <c r="A34528" s="32">
        <v>44642</v>
      </c>
      <c r="B34528" s="1" t="s">
        <v>38</v>
      </c>
      <c r="C34528">
        <v>71001</v>
      </c>
      <c r="D34528">
        <v>435157</v>
      </c>
      <c r="E34528" s="31">
        <v>62381</v>
      </c>
      <c r="F34528">
        <v>336</v>
      </c>
      <c r="G34528" s="31">
        <v>8284</v>
      </c>
      <c r="H34528" s="31">
        <v>11</v>
      </c>
    </row>
    <row r="34529" spans="1:8">
      <c r="A34529" s="32">
        <v>44642</v>
      </c>
      <c r="B34529" s="1" t="s">
        <v>39</v>
      </c>
      <c r="C34529">
        <v>26782</v>
      </c>
      <c r="D34529">
        <v>131555</v>
      </c>
      <c r="E34529" s="31">
        <v>25695</v>
      </c>
      <c r="F34529">
        <v>107</v>
      </c>
      <c r="G34529" s="31">
        <v>820</v>
      </c>
      <c r="H34529" s="31">
        <v>2</v>
      </c>
    </row>
    <row r="34530" spans="1:8">
      <c r="A34530" s="32">
        <v>44642</v>
      </c>
      <c r="B34530" s="1" t="s">
        <v>40</v>
      </c>
      <c r="C34530">
        <v>8510</v>
      </c>
      <c r="D34530">
        <v>288047</v>
      </c>
      <c r="E34530" s="31">
        <v>7673</v>
      </c>
      <c r="F34530">
        <v>11</v>
      </c>
      <c r="G34530" s="31">
        <v>727</v>
      </c>
      <c r="H34530" s="31">
        <v>0</v>
      </c>
    </row>
    <row r="34531" spans="1:8">
      <c r="A34531" s="32">
        <v>44642</v>
      </c>
      <c r="B34531" s="1" t="s">
        <v>41</v>
      </c>
      <c r="C34531">
        <v>8420</v>
      </c>
      <c r="D34531">
        <v>130033</v>
      </c>
      <c r="E34531" s="31">
        <v>7621</v>
      </c>
      <c r="F34531">
        <v>9</v>
      </c>
      <c r="G34531" s="31">
        <v>790</v>
      </c>
      <c r="H34531" s="31">
        <v>1</v>
      </c>
    </row>
    <row r="34532" spans="1:8">
      <c r="A34532" s="32">
        <v>44642</v>
      </c>
      <c r="B34532" s="1" t="s">
        <v>42</v>
      </c>
      <c r="C34532">
        <v>58934</v>
      </c>
      <c r="D34532">
        <v>467245</v>
      </c>
      <c r="E34532" s="31">
        <v>52944</v>
      </c>
      <c r="F34532">
        <v>221</v>
      </c>
      <c r="G34532" s="31">
        <v>3674</v>
      </c>
      <c r="H34532" s="31">
        <v>5</v>
      </c>
    </row>
    <row r="34533" spans="1:8">
      <c r="A34533" s="32">
        <v>44642</v>
      </c>
      <c r="B34533" s="1" t="s">
        <v>43</v>
      </c>
      <c r="C34533">
        <v>88767</v>
      </c>
      <c r="D34533">
        <v>1476989</v>
      </c>
      <c r="E34533" s="31">
        <v>80914</v>
      </c>
      <c r="F34533">
        <v>440</v>
      </c>
      <c r="G34533" s="31">
        <v>7413</v>
      </c>
      <c r="H34533" s="31">
        <v>9</v>
      </c>
    </row>
    <row r="34534" spans="1:8">
      <c r="A34534" s="32">
        <v>44642</v>
      </c>
      <c r="B34534" s="1" t="s">
        <v>44</v>
      </c>
      <c r="C34534">
        <v>26978</v>
      </c>
      <c r="D34534">
        <v>462176</v>
      </c>
      <c r="E34534" s="31">
        <v>24649</v>
      </c>
      <c r="F34534">
        <v>161</v>
      </c>
      <c r="G34534" s="31">
        <v>2168</v>
      </c>
      <c r="H34534" s="31">
        <v>1</v>
      </c>
    </row>
    <row r="34535" spans="1:8">
      <c r="A34535" s="32">
        <v>44642</v>
      </c>
      <c r="B34535" s="1" t="s">
        <v>45</v>
      </c>
      <c r="C34535">
        <v>15188</v>
      </c>
      <c r="D34535">
        <v>172557</v>
      </c>
      <c r="E34535" s="31">
        <v>13927</v>
      </c>
      <c r="F34535">
        <v>78</v>
      </c>
      <c r="G34535" s="31">
        <v>1187</v>
      </c>
      <c r="H34535" s="31">
        <v>1</v>
      </c>
    </row>
    <row r="34536" spans="1:8">
      <c r="A34536" s="32">
        <v>44642</v>
      </c>
      <c r="B34536" s="1" t="s">
        <v>46</v>
      </c>
      <c r="C34536">
        <v>26676</v>
      </c>
      <c r="D34536">
        <v>217735</v>
      </c>
      <c r="E34536" s="31">
        <v>23792</v>
      </c>
      <c r="F34536">
        <v>102</v>
      </c>
      <c r="G34536" s="31">
        <v>2782</v>
      </c>
      <c r="H34536" s="31">
        <v>1</v>
      </c>
    </row>
    <row r="34537" spans="1:8">
      <c r="A34537" s="32">
        <v>44642</v>
      </c>
      <c r="B34537" s="1" t="s">
        <v>47</v>
      </c>
      <c r="C34537">
        <v>22457</v>
      </c>
      <c r="D34537">
        <v>283036</v>
      </c>
      <c r="E34537" s="31">
        <v>20343</v>
      </c>
      <c r="F34537">
        <v>126</v>
      </c>
      <c r="G34537" s="31">
        <v>1988</v>
      </c>
      <c r="H34537" s="31">
        <v>4</v>
      </c>
    </row>
    <row r="34538" spans="1:8">
      <c r="A34538" s="32">
        <v>44642</v>
      </c>
      <c r="B34538" s="1" t="s">
        <v>48</v>
      </c>
      <c r="C34538">
        <v>15750</v>
      </c>
      <c r="D34538">
        <v>208678</v>
      </c>
      <c r="E34538" s="31">
        <v>14334</v>
      </c>
      <c r="F34538">
        <v>97</v>
      </c>
      <c r="G34538" s="31">
        <v>1319</v>
      </c>
      <c r="H34538" s="31">
        <v>3</v>
      </c>
    </row>
    <row r="34539" spans="1:8">
      <c r="A34539" s="32">
        <v>44642</v>
      </c>
      <c r="B34539" s="1" t="s">
        <v>49</v>
      </c>
      <c r="C34539">
        <v>283343</v>
      </c>
      <c r="D34539">
        <v>2170646</v>
      </c>
      <c r="E34539" s="31">
        <v>250618</v>
      </c>
      <c r="F34539">
        <v>1094</v>
      </c>
      <c r="G34539" s="31">
        <v>26880</v>
      </c>
      <c r="H34539" s="31">
        <v>12</v>
      </c>
    </row>
    <row r="34540" spans="1:8">
      <c r="A34540" s="32">
        <v>44642</v>
      </c>
      <c r="B34540" s="1" t="s">
        <v>50</v>
      </c>
      <c r="C34540">
        <v>29405</v>
      </c>
      <c r="D34540">
        <v>208591</v>
      </c>
      <c r="E34540" s="31">
        <v>25003</v>
      </c>
      <c r="F34540">
        <v>78</v>
      </c>
      <c r="G34540" s="31">
        <v>2110</v>
      </c>
      <c r="H34540" s="31">
        <v>1</v>
      </c>
    </row>
    <row r="34541" spans="1:8">
      <c r="A34541" s="32">
        <v>44642</v>
      </c>
      <c r="B34541" s="1" t="s">
        <v>51</v>
      </c>
      <c r="C34541">
        <v>30778</v>
      </c>
      <c r="D34541">
        <v>297874</v>
      </c>
      <c r="E34541" s="31">
        <v>29478</v>
      </c>
      <c r="F34541">
        <v>116</v>
      </c>
      <c r="G34541" s="31">
        <v>2594</v>
      </c>
      <c r="H34541" s="31">
        <v>1</v>
      </c>
    </row>
    <row r="34542" spans="1:8">
      <c r="A34542" s="32">
        <v>44642</v>
      </c>
      <c r="B34542" s="1" t="s">
        <v>52</v>
      </c>
      <c r="C34542">
        <v>60699</v>
      </c>
      <c r="D34542">
        <v>221934</v>
      </c>
      <c r="E34542" s="31">
        <v>55309</v>
      </c>
      <c r="F34542">
        <v>266</v>
      </c>
      <c r="G34542" s="31">
        <v>5124</v>
      </c>
      <c r="H34542" s="31">
        <v>7</v>
      </c>
    </row>
    <row r="34543" spans="1:8">
      <c r="A34543" s="32">
        <v>44642</v>
      </c>
      <c r="B34543" s="1" t="s">
        <v>53</v>
      </c>
      <c r="C34543">
        <v>29466</v>
      </c>
      <c r="D34543">
        <v>461911</v>
      </c>
      <c r="E34543" s="31">
        <v>27723</v>
      </c>
      <c r="F34543">
        <v>129</v>
      </c>
      <c r="G34543" s="31">
        <v>1614</v>
      </c>
      <c r="H34543" s="31">
        <v>3</v>
      </c>
    </row>
    <row r="34544" spans="1:8">
      <c r="A34544" s="32">
        <v>44642</v>
      </c>
      <c r="B34544" s="1" t="s">
        <v>54</v>
      </c>
      <c r="C34544">
        <v>23242</v>
      </c>
      <c r="D34544">
        <v>146339</v>
      </c>
      <c r="E34544" s="31">
        <v>21417</v>
      </c>
      <c r="F34544">
        <v>116</v>
      </c>
      <c r="G34544" s="31">
        <v>1786</v>
      </c>
      <c r="H34544" s="31">
        <v>0</v>
      </c>
    </row>
    <row r="34545" spans="1:8">
      <c r="A34545" s="32">
        <v>44642</v>
      </c>
      <c r="B34545" s="1" t="s">
        <v>55</v>
      </c>
      <c r="C34545">
        <v>38809</v>
      </c>
      <c r="D34545">
        <v>292266</v>
      </c>
      <c r="E34545" s="31">
        <v>35709</v>
      </c>
      <c r="F34545">
        <v>164</v>
      </c>
      <c r="G34545" s="31">
        <v>2717</v>
      </c>
      <c r="H34545" s="31">
        <v>3</v>
      </c>
    </row>
    <row r="34546" spans="1:8">
      <c r="A34546" s="32">
        <v>44642</v>
      </c>
      <c r="B34546" s="1" t="s">
        <v>56</v>
      </c>
      <c r="C34546">
        <v>114407</v>
      </c>
      <c r="D34546">
        <v>638807</v>
      </c>
      <c r="E34546" s="31">
        <v>109184</v>
      </c>
      <c r="F34546">
        <v>437</v>
      </c>
      <c r="G34546" s="31">
        <v>4787</v>
      </c>
      <c r="H34546" s="31">
        <v>4</v>
      </c>
    </row>
    <row r="34547" spans="1:8">
      <c r="A34547" s="32">
        <v>44643</v>
      </c>
      <c r="B34547" s="1" t="s">
        <v>7</v>
      </c>
      <c r="C34547">
        <v>208984</v>
      </c>
      <c r="D34547">
        <v>1798824</v>
      </c>
      <c r="E34547" s="31">
        <v>192200</v>
      </c>
      <c r="F34547">
        <v>1905</v>
      </c>
      <c r="G34547" s="31">
        <v>15233</v>
      </c>
      <c r="H34547" s="31">
        <v>4</v>
      </c>
    </row>
    <row r="34548" spans="1:8">
      <c r="A34548" s="32">
        <v>44643</v>
      </c>
      <c r="B34548" s="1" t="s">
        <v>11</v>
      </c>
      <c r="C34548">
        <v>31893</v>
      </c>
      <c r="D34548">
        <v>187722</v>
      </c>
      <c r="E34548" s="31">
        <v>28113</v>
      </c>
      <c r="F34548">
        <v>82</v>
      </c>
      <c r="G34548" s="31">
        <v>3698</v>
      </c>
      <c r="H34548" s="31">
        <v>0</v>
      </c>
    </row>
    <row r="34549" spans="1:8">
      <c r="A34549" s="32">
        <v>44643</v>
      </c>
      <c r="B34549" s="1" t="s">
        <v>12</v>
      </c>
      <c r="C34549">
        <v>16416</v>
      </c>
      <c r="D34549">
        <v>209881</v>
      </c>
      <c r="E34549" s="31">
        <v>13986</v>
      </c>
      <c r="F34549">
        <v>75</v>
      </c>
      <c r="G34549" s="31">
        <v>2355</v>
      </c>
      <c r="H34549" s="31">
        <v>1</v>
      </c>
    </row>
    <row r="34550" spans="1:8">
      <c r="A34550" s="32">
        <v>44643</v>
      </c>
      <c r="B34550" s="1" t="s">
        <v>13</v>
      </c>
      <c r="C34550">
        <v>53577</v>
      </c>
      <c r="D34550">
        <v>440281</v>
      </c>
      <c r="E34550" s="31">
        <v>47936</v>
      </c>
      <c r="F34550">
        <v>170</v>
      </c>
      <c r="G34550" s="31">
        <v>4944</v>
      </c>
      <c r="H34550" s="31">
        <v>3</v>
      </c>
    </row>
    <row r="34551" spans="1:8">
      <c r="A34551" s="32">
        <v>44643</v>
      </c>
      <c r="B34551" s="1" t="s">
        <v>14</v>
      </c>
      <c r="C34551">
        <v>14256</v>
      </c>
      <c r="D34551">
        <v>49282</v>
      </c>
      <c r="E34551" s="31">
        <v>12441</v>
      </c>
      <c r="F34551">
        <v>44</v>
      </c>
      <c r="G34551" s="31">
        <v>1771</v>
      </c>
      <c r="H34551" s="31">
        <v>2</v>
      </c>
    </row>
    <row r="34552" spans="1:8">
      <c r="A34552" s="32">
        <v>44643</v>
      </c>
      <c r="B34552" s="1" t="s">
        <v>15</v>
      </c>
      <c r="C34552">
        <v>16075</v>
      </c>
      <c r="D34552">
        <v>167049</v>
      </c>
      <c r="E34552" s="31">
        <v>14123</v>
      </c>
      <c r="F34552">
        <v>77</v>
      </c>
      <c r="G34552" s="31">
        <v>1875</v>
      </c>
      <c r="H34552" s="31">
        <v>1</v>
      </c>
    </row>
    <row r="34553" spans="1:8">
      <c r="A34553" s="32">
        <v>44643</v>
      </c>
      <c r="B34553" s="1" t="s">
        <v>16</v>
      </c>
      <c r="C34553">
        <v>32512</v>
      </c>
      <c r="D34553">
        <v>660241</v>
      </c>
      <c r="E34553" s="31">
        <v>29216</v>
      </c>
      <c r="F34553">
        <v>190</v>
      </c>
      <c r="G34553" s="31">
        <v>3106</v>
      </c>
      <c r="H34553" s="31">
        <v>1</v>
      </c>
    </row>
    <row r="34554" spans="1:8">
      <c r="A34554" s="32">
        <v>44643</v>
      </c>
      <c r="B34554" s="1" t="s">
        <v>17</v>
      </c>
      <c r="C34554">
        <v>104181</v>
      </c>
      <c r="D34554">
        <v>44674</v>
      </c>
      <c r="E34554" s="31">
        <v>95646</v>
      </c>
      <c r="F34554">
        <v>365</v>
      </c>
      <c r="G34554" s="31">
        <v>8170</v>
      </c>
      <c r="H34554" s="31">
        <v>4</v>
      </c>
    </row>
    <row r="34555" spans="1:8">
      <c r="A34555" s="32">
        <v>44643</v>
      </c>
      <c r="B34555" s="1" t="s">
        <v>18</v>
      </c>
      <c r="C34555">
        <v>57706</v>
      </c>
      <c r="D34555">
        <v>651659</v>
      </c>
      <c r="E34555" s="31">
        <v>52708</v>
      </c>
      <c r="F34555">
        <v>234</v>
      </c>
      <c r="G34555" s="31">
        <v>4764</v>
      </c>
      <c r="H34555" s="31">
        <v>1</v>
      </c>
    </row>
    <row r="34556" spans="1:8">
      <c r="A34556" s="32">
        <v>44643</v>
      </c>
      <c r="B34556" s="1" t="s">
        <v>19</v>
      </c>
      <c r="C34556">
        <v>65286</v>
      </c>
      <c r="D34556">
        <v>531955</v>
      </c>
      <c r="E34556" s="31">
        <v>60276</v>
      </c>
      <c r="F34556">
        <v>277</v>
      </c>
      <c r="G34556" s="31">
        <v>4733</v>
      </c>
      <c r="H34556" s="31">
        <v>3</v>
      </c>
    </row>
    <row r="34557" spans="1:8">
      <c r="A34557" s="32">
        <v>44643</v>
      </c>
      <c r="B34557" s="1" t="s">
        <v>20</v>
      </c>
      <c r="C34557">
        <v>398422</v>
      </c>
      <c r="D34557">
        <v>2383560</v>
      </c>
      <c r="E34557" s="31">
        <v>373323</v>
      </c>
      <c r="F34557">
        <v>1318</v>
      </c>
      <c r="G34557" s="31">
        <v>23781</v>
      </c>
      <c r="H34557" s="31">
        <v>23</v>
      </c>
    </row>
    <row r="34558" spans="1:8">
      <c r="A34558" s="32">
        <v>44643</v>
      </c>
      <c r="B34558" s="1" t="s">
        <v>21</v>
      </c>
      <c r="C34558">
        <v>336936</v>
      </c>
      <c r="D34558">
        <v>1765627</v>
      </c>
      <c r="E34558" s="31">
        <v>311406</v>
      </c>
      <c r="F34558">
        <v>1611</v>
      </c>
      <c r="G34558" s="31">
        <v>21863</v>
      </c>
      <c r="H34558" s="31">
        <v>18</v>
      </c>
    </row>
    <row r="34559" spans="1:8">
      <c r="A34559" s="32">
        <v>44643</v>
      </c>
      <c r="B34559" s="1" t="s">
        <v>22</v>
      </c>
      <c r="C34559">
        <v>1189301</v>
      </c>
      <c r="D34559">
        <v>5851116</v>
      </c>
      <c r="E34559" s="31">
        <v>1090301</v>
      </c>
      <c r="F34559">
        <v>4087</v>
      </c>
      <c r="G34559" s="31">
        <v>94913</v>
      </c>
      <c r="H34559" s="31">
        <v>44</v>
      </c>
    </row>
    <row r="34560" spans="1:8">
      <c r="A34560" s="32">
        <v>44643</v>
      </c>
      <c r="B34560" s="1" t="s">
        <v>23</v>
      </c>
      <c r="C34560">
        <v>570979</v>
      </c>
      <c r="D34560">
        <v>2180686</v>
      </c>
      <c r="E34560" s="31">
        <v>539170</v>
      </c>
      <c r="F34560">
        <v>1960</v>
      </c>
      <c r="G34560" s="31">
        <v>29849</v>
      </c>
      <c r="H34560" s="31">
        <v>49</v>
      </c>
    </row>
    <row r="34561" spans="1:8">
      <c r="A34561" s="32">
        <v>44643</v>
      </c>
      <c r="B34561" s="1" t="s">
        <v>24</v>
      </c>
      <c r="C34561">
        <v>38298</v>
      </c>
      <c r="D34561">
        <v>504789</v>
      </c>
      <c r="E34561" s="31">
        <v>34976</v>
      </c>
      <c r="F34561">
        <v>87</v>
      </c>
      <c r="G34561" s="31">
        <v>3235</v>
      </c>
      <c r="H34561" s="31">
        <v>1</v>
      </c>
    </row>
    <row r="34562" spans="1:8">
      <c r="A34562" s="32">
        <v>44643</v>
      </c>
      <c r="B34562" s="1" t="s">
        <v>25</v>
      </c>
      <c r="C34562">
        <v>25937</v>
      </c>
      <c r="D34562">
        <v>206403</v>
      </c>
      <c r="E34562" s="31">
        <v>21650</v>
      </c>
      <c r="F34562">
        <v>72</v>
      </c>
      <c r="G34562" s="31">
        <v>4215</v>
      </c>
      <c r="H34562" s="31">
        <v>3</v>
      </c>
    </row>
    <row r="34563" spans="1:8">
      <c r="A34563" s="32">
        <v>44643</v>
      </c>
      <c r="B34563" s="1" t="s">
        <v>26</v>
      </c>
      <c r="C34563">
        <v>32639</v>
      </c>
      <c r="D34563">
        <v>331271</v>
      </c>
      <c r="E34563" s="31">
        <v>29788</v>
      </c>
      <c r="F34563">
        <v>181</v>
      </c>
      <c r="G34563" s="31">
        <v>2647</v>
      </c>
      <c r="H34563" s="31">
        <v>5</v>
      </c>
    </row>
    <row r="34564" spans="1:8">
      <c r="A34564" s="32">
        <v>44643</v>
      </c>
      <c r="B34564" s="1" t="s">
        <v>27</v>
      </c>
      <c r="C34564">
        <v>19903</v>
      </c>
      <c r="D34564">
        <v>255334</v>
      </c>
      <c r="E34564" s="31">
        <v>18185</v>
      </c>
      <c r="F34564">
        <v>41</v>
      </c>
      <c r="G34564" s="31">
        <v>1677</v>
      </c>
      <c r="H34564" s="31">
        <v>3</v>
      </c>
    </row>
    <row r="34565" spans="1:8">
      <c r="A34565" s="32">
        <v>44643</v>
      </c>
      <c r="B34565" s="1" t="s">
        <v>28</v>
      </c>
      <c r="C34565">
        <v>21315</v>
      </c>
      <c r="D34565">
        <v>229365</v>
      </c>
      <c r="E34565" s="31">
        <v>19881</v>
      </c>
      <c r="F34565">
        <v>61</v>
      </c>
      <c r="G34565" s="31">
        <v>1379</v>
      </c>
      <c r="H34565" s="31">
        <v>1</v>
      </c>
    </row>
    <row r="34566" spans="1:8">
      <c r="A34566" s="32">
        <v>44643</v>
      </c>
      <c r="B34566" s="1" t="s">
        <v>29</v>
      </c>
      <c r="C34566">
        <v>40113</v>
      </c>
      <c r="D34566">
        <v>555057</v>
      </c>
      <c r="E34566" s="31">
        <v>35453</v>
      </c>
      <c r="F34566">
        <v>160</v>
      </c>
      <c r="G34566" s="31">
        <v>3827</v>
      </c>
      <c r="H34566" s="31">
        <v>2</v>
      </c>
    </row>
    <row r="34567" spans="1:8">
      <c r="A34567" s="32">
        <v>44643</v>
      </c>
      <c r="B34567" s="1" t="s">
        <v>30</v>
      </c>
      <c r="C34567">
        <v>64746</v>
      </c>
      <c r="D34567">
        <v>710192</v>
      </c>
      <c r="E34567" s="31">
        <v>60540</v>
      </c>
      <c r="F34567">
        <v>308</v>
      </c>
      <c r="G34567" s="31">
        <v>3292</v>
      </c>
      <c r="H34567" s="31">
        <v>3</v>
      </c>
    </row>
    <row r="34568" spans="1:8">
      <c r="A34568" s="32">
        <v>44643</v>
      </c>
      <c r="B34568" s="1" t="s">
        <v>31</v>
      </c>
      <c r="C34568">
        <v>114038</v>
      </c>
      <c r="D34568">
        <v>1025186</v>
      </c>
      <c r="E34568" s="31">
        <v>105092</v>
      </c>
      <c r="F34568">
        <v>373</v>
      </c>
      <c r="G34568" s="31">
        <v>8028</v>
      </c>
      <c r="H34568" s="31">
        <v>3</v>
      </c>
    </row>
    <row r="34569" spans="1:8">
      <c r="A34569" s="32">
        <v>44643</v>
      </c>
      <c r="B34569" s="1" t="s">
        <v>32</v>
      </c>
      <c r="C34569">
        <v>389201</v>
      </c>
      <c r="D34569">
        <v>2267025</v>
      </c>
      <c r="E34569" s="31">
        <v>368077</v>
      </c>
      <c r="F34569">
        <v>1918</v>
      </c>
      <c r="G34569" s="31">
        <v>19206</v>
      </c>
      <c r="H34569" s="31">
        <v>36</v>
      </c>
    </row>
    <row r="34570" spans="1:8">
      <c r="A34570" s="32">
        <v>44643</v>
      </c>
      <c r="B34570" s="1" t="s">
        <v>33</v>
      </c>
      <c r="C34570">
        <v>51591</v>
      </c>
      <c r="D34570">
        <v>408628</v>
      </c>
      <c r="E34570" s="31">
        <v>49659</v>
      </c>
      <c r="F34570">
        <v>262</v>
      </c>
      <c r="G34570" s="31">
        <v>3087</v>
      </c>
      <c r="H34570" s="31">
        <v>7</v>
      </c>
    </row>
    <row r="34571" spans="1:8">
      <c r="A34571" s="32">
        <v>44643</v>
      </c>
      <c r="B34571" s="1" t="s">
        <v>34</v>
      </c>
      <c r="C34571">
        <v>64793</v>
      </c>
      <c r="D34571">
        <v>503204</v>
      </c>
      <c r="E34571" s="31">
        <v>58540</v>
      </c>
      <c r="F34571">
        <v>188</v>
      </c>
      <c r="G34571" s="31">
        <v>6065</v>
      </c>
      <c r="H34571" s="31">
        <v>3</v>
      </c>
    </row>
    <row r="34572" spans="1:8">
      <c r="A34572" s="32">
        <v>44643</v>
      </c>
      <c r="B34572" s="1" t="s">
        <v>35</v>
      </c>
      <c r="C34572">
        <v>148082</v>
      </c>
      <c r="D34572">
        <v>704373</v>
      </c>
      <c r="E34572" s="31">
        <v>139559</v>
      </c>
      <c r="F34572">
        <v>618</v>
      </c>
      <c r="G34572" s="31">
        <v>7263</v>
      </c>
      <c r="H34572" s="31">
        <v>25</v>
      </c>
    </row>
    <row r="34573" spans="1:8">
      <c r="A34573" s="32">
        <v>44643</v>
      </c>
      <c r="B34573" s="1" t="s">
        <v>36</v>
      </c>
      <c r="C34573">
        <v>765693</v>
      </c>
      <c r="D34573">
        <v>6042993</v>
      </c>
      <c r="E34573" s="31">
        <v>720772</v>
      </c>
      <c r="F34573">
        <v>4527</v>
      </c>
      <c r="G34573" s="31">
        <v>40370</v>
      </c>
      <c r="H34573" s="31">
        <v>555</v>
      </c>
    </row>
    <row r="34574" spans="1:8">
      <c r="A34574" s="32">
        <v>44643</v>
      </c>
      <c r="B34574" s="1" t="s">
        <v>37</v>
      </c>
      <c r="C34574">
        <v>316818</v>
      </c>
      <c r="D34574">
        <v>1324451</v>
      </c>
      <c r="E34574" s="31">
        <v>297441</v>
      </c>
      <c r="F34574">
        <v>2056</v>
      </c>
      <c r="G34574" s="31">
        <v>17331</v>
      </c>
      <c r="H34574" s="31">
        <v>20</v>
      </c>
    </row>
    <row r="34575" spans="1:8">
      <c r="A34575" s="32">
        <v>44643</v>
      </c>
      <c r="B34575" s="1" t="s">
        <v>38</v>
      </c>
      <c r="C34575">
        <v>71190</v>
      </c>
      <c r="D34575">
        <v>436783</v>
      </c>
      <c r="E34575" s="31">
        <v>62514</v>
      </c>
      <c r="F34575">
        <v>336</v>
      </c>
      <c r="G34575" s="31">
        <v>8340</v>
      </c>
      <c r="H34575" s="31">
        <v>11</v>
      </c>
    </row>
    <row r="34576" spans="1:8">
      <c r="A34576" s="32">
        <v>44643</v>
      </c>
      <c r="B34576" s="1" t="s">
        <v>39</v>
      </c>
      <c r="C34576">
        <v>26938</v>
      </c>
      <c r="D34576">
        <v>132012</v>
      </c>
      <c r="E34576" s="31">
        <v>25860</v>
      </c>
      <c r="F34576">
        <v>107</v>
      </c>
      <c r="G34576" s="31">
        <v>810</v>
      </c>
      <c r="H34576" s="31">
        <v>3</v>
      </c>
    </row>
    <row r="34577" spans="1:8">
      <c r="A34577" s="32">
        <v>44643</v>
      </c>
      <c r="B34577" s="1" t="s">
        <v>40</v>
      </c>
      <c r="C34577">
        <v>8587</v>
      </c>
      <c r="D34577">
        <v>291912</v>
      </c>
      <c r="E34577" s="31">
        <v>7772</v>
      </c>
      <c r="F34577">
        <v>11</v>
      </c>
      <c r="G34577" s="31">
        <v>703</v>
      </c>
      <c r="H34577" s="31">
        <v>0</v>
      </c>
    </row>
    <row r="34578" spans="1:8">
      <c r="A34578" s="32">
        <v>44643</v>
      </c>
      <c r="B34578" s="1" t="s">
        <v>41</v>
      </c>
      <c r="C34578">
        <v>8498</v>
      </c>
      <c r="D34578">
        <v>130033</v>
      </c>
      <c r="E34578" s="31">
        <v>7715</v>
      </c>
      <c r="F34578">
        <v>9</v>
      </c>
      <c r="G34578" s="31">
        <v>774</v>
      </c>
      <c r="H34578" s="31">
        <v>1</v>
      </c>
    </row>
    <row r="34579" spans="1:8">
      <c r="A34579" s="32">
        <v>44643</v>
      </c>
      <c r="B34579" s="1" t="s">
        <v>42</v>
      </c>
      <c r="C34579">
        <v>59308</v>
      </c>
      <c r="D34579">
        <v>467245</v>
      </c>
      <c r="E34579" s="31">
        <v>52944</v>
      </c>
      <c r="F34579">
        <v>221</v>
      </c>
      <c r="G34579" s="31">
        <v>3674</v>
      </c>
      <c r="H34579" s="31">
        <v>5</v>
      </c>
    </row>
    <row r="34580" spans="1:8">
      <c r="A34580" s="32">
        <v>44643</v>
      </c>
      <c r="B34580" s="1" t="s">
        <v>43</v>
      </c>
      <c r="C34580">
        <v>89138</v>
      </c>
      <c r="D34580">
        <v>1488326</v>
      </c>
      <c r="E34580" s="31">
        <v>81340</v>
      </c>
      <c r="F34580">
        <v>442</v>
      </c>
      <c r="G34580" s="31">
        <v>7356</v>
      </c>
      <c r="H34580" s="31">
        <v>7</v>
      </c>
    </row>
    <row r="34581" spans="1:8">
      <c r="A34581" s="32">
        <v>44643</v>
      </c>
      <c r="B34581" s="1" t="s">
        <v>44</v>
      </c>
      <c r="C34581">
        <v>27220</v>
      </c>
      <c r="D34581">
        <v>473883</v>
      </c>
      <c r="E34581" s="31">
        <v>24914</v>
      </c>
      <c r="F34581">
        <v>161</v>
      </c>
      <c r="G34581" s="31">
        <v>2145</v>
      </c>
      <c r="H34581" s="31">
        <v>1</v>
      </c>
    </row>
    <row r="34582" spans="1:8">
      <c r="A34582" s="32">
        <v>44643</v>
      </c>
      <c r="B34582" s="1" t="s">
        <v>45</v>
      </c>
      <c r="C34582">
        <v>15302</v>
      </c>
      <c r="D34582">
        <v>173813</v>
      </c>
      <c r="E34582" s="31">
        <v>14113</v>
      </c>
      <c r="F34582">
        <v>78</v>
      </c>
      <c r="G34582" s="31">
        <v>1116</v>
      </c>
      <c r="H34582" s="31">
        <v>0</v>
      </c>
    </row>
    <row r="34583" spans="1:8">
      <c r="A34583" s="32">
        <v>44643</v>
      </c>
      <c r="B34583" s="1" t="s">
        <v>46</v>
      </c>
      <c r="C34583">
        <v>27100</v>
      </c>
      <c r="D34583">
        <v>218131</v>
      </c>
      <c r="E34583" s="31">
        <v>24190</v>
      </c>
      <c r="F34583">
        <v>102</v>
      </c>
      <c r="G34583" s="31">
        <v>2808</v>
      </c>
      <c r="H34583" s="31">
        <v>2</v>
      </c>
    </row>
    <row r="34584" spans="1:8">
      <c r="A34584" s="32">
        <v>44643</v>
      </c>
      <c r="B34584" s="1" t="s">
        <v>47</v>
      </c>
      <c r="C34584">
        <v>22775</v>
      </c>
      <c r="D34584">
        <v>283473</v>
      </c>
      <c r="E34584" s="31">
        <v>20684</v>
      </c>
      <c r="F34584">
        <v>126</v>
      </c>
      <c r="G34584" s="31">
        <v>1965</v>
      </c>
      <c r="H34584" s="31">
        <v>4</v>
      </c>
    </row>
    <row r="34585" spans="1:8">
      <c r="A34585" s="32">
        <v>44643</v>
      </c>
      <c r="B34585" s="1" t="s">
        <v>48</v>
      </c>
      <c r="C34585">
        <v>15922</v>
      </c>
      <c r="D34585">
        <v>208909</v>
      </c>
      <c r="E34585" s="31">
        <v>14478</v>
      </c>
      <c r="F34585">
        <v>97</v>
      </c>
      <c r="G34585" s="31">
        <v>1347</v>
      </c>
      <c r="H34585" s="31">
        <v>2</v>
      </c>
    </row>
    <row r="34586" spans="1:8">
      <c r="A34586" s="32">
        <v>44643</v>
      </c>
      <c r="B34586" s="1" t="s">
        <v>49</v>
      </c>
      <c r="C34586">
        <v>285036</v>
      </c>
      <c r="D34586">
        <v>2178400</v>
      </c>
      <c r="E34586" s="31">
        <v>251525</v>
      </c>
      <c r="F34586">
        <v>1100</v>
      </c>
      <c r="G34586" s="31">
        <v>26732</v>
      </c>
      <c r="H34586" s="31">
        <v>11</v>
      </c>
    </row>
    <row r="34587" spans="1:8">
      <c r="A34587" s="32">
        <v>44643</v>
      </c>
      <c r="B34587" s="1" t="s">
        <v>50</v>
      </c>
      <c r="C34587">
        <v>29696</v>
      </c>
      <c r="D34587">
        <v>209573</v>
      </c>
      <c r="E34587" s="31">
        <v>25310</v>
      </c>
      <c r="F34587">
        <v>78</v>
      </c>
      <c r="G34587" s="31">
        <v>1875</v>
      </c>
      <c r="H34587" s="31">
        <v>1</v>
      </c>
    </row>
    <row r="34588" spans="1:8">
      <c r="A34588" s="32">
        <v>44643</v>
      </c>
      <c r="B34588" s="1" t="s">
        <v>51</v>
      </c>
      <c r="C34588">
        <v>31047</v>
      </c>
      <c r="D34588">
        <v>299026</v>
      </c>
      <c r="E34588" s="31">
        <v>29871</v>
      </c>
      <c r="F34588">
        <v>116</v>
      </c>
      <c r="G34588" s="31">
        <v>2475</v>
      </c>
      <c r="H34588" s="31">
        <v>2</v>
      </c>
    </row>
    <row r="34589" spans="1:8">
      <c r="A34589" s="32">
        <v>44643</v>
      </c>
      <c r="B34589" s="1" t="s">
        <v>52</v>
      </c>
      <c r="C34589">
        <v>61178</v>
      </c>
      <c r="D34589">
        <v>222597</v>
      </c>
      <c r="E34589" s="31">
        <v>56439</v>
      </c>
      <c r="F34589">
        <v>267</v>
      </c>
      <c r="G34589" s="31">
        <v>4472</v>
      </c>
      <c r="H34589" s="31">
        <v>8</v>
      </c>
    </row>
    <row r="34590" spans="1:8">
      <c r="A34590" s="32">
        <v>44643</v>
      </c>
      <c r="B34590" s="1" t="s">
        <v>53</v>
      </c>
      <c r="C34590">
        <v>29721</v>
      </c>
      <c r="D34590">
        <v>464623</v>
      </c>
      <c r="E34590" s="31">
        <v>27932</v>
      </c>
      <c r="F34590">
        <v>131</v>
      </c>
      <c r="G34590" s="31">
        <v>1658</v>
      </c>
      <c r="H34590" s="31">
        <v>2</v>
      </c>
    </row>
    <row r="34591" spans="1:8">
      <c r="A34591" s="32">
        <v>44643</v>
      </c>
      <c r="B34591" s="1" t="s">
        <v>54</v>
      </c>
      <c r="C34591">
        <v>23522</v>
      </c>
      <c r="D34591">
        <v>146819</v>
      </c>
      <c r="E34591" s="31">
        <v>21649</v>
      </c>
      <c r="F34591">
        <v>116</v>
      </c>
      <c r="G34591" s="31">
        <v>1834</v>
      </c>
      <c r="H34591" s="31">
        <v>0</v>
      </c>
    </row>
    <row r="34592" spans="1:8">
      <c r="A34592" s="32">
        <v>44643</v>
      </c>
      <c r="B34592" s="1" t="s">
        <v>55</v>
      </c>
      <c r="C34592">
        <v>39302</v>
      </c>
      <c r="D34592">
        <v>293725</v>
      </c>
      <c r="E34592" s="31">
        <v>36030</v>
      </c>
      <c r="F34592">
        <v>165</v>
      </c>
      <c r="G34592" s="31">
        <v>2614</v>
      </c>
      <c r="H34592" s="31">
        <v>3</v>
      </c>
    </row>
    <row r="34593" spans="1:8">
      <c r="A34593" s="32">
        <v>44643</v>
      </c>
      <c r="B34593" s="1" t="s">
        <v>56</v>
      </c>
      <c r="C34593">
        <v>115320</v>
      </c>
      <c r="D34593">
        <v>641390</v>
      </c>
      <c r="E34593" s="31">
        <v>109737</v>
      </c>
      <c r="F34593">
        <v>438</v>
      </c>
      <c r="G34593" s="31">
        <v>5146</v>
      </c>
      <c r="H34593" s="31">
        <v>7</v>
      </c>
    </row>
    <row r="34594" spans="1:8">
      <c r="A34594" s="32">
        <v>44644</v>
      </c>
      <c r="B34594" s="1" t="s">
        <v>7</v>
      </c>
      <c r="C34594">
        <v>211032</v>
      </c>
      <c r="D34594">
        <v>1807406</v>
      </c>
      <c r="E34594" s="31">
        <v>193940</v>
      </c>
      <c r="F34594">
        <v>1911</v>
      </c>
      <c r="G34594" s="31">
        <v>14879</v>
      </c>
      <c r="H34594" s="31">
        <v>4</v>
      </c>
    </row>
    <row r="34595" spans="1:8">
      <c r="A34595" s="32">
        <v>44644</v>
      </c>
      <c r="B34595" s="1" t="s">
        <v>11</v>
      </c>
      <c r="C34595">
        <v>32454</v>
      </c>
      <c r="D34595">
        <v>188849</v>
      </c>
      <c r="E34595" s="31">
        <v>28582</v>
      </c>
      <c r="F34595">
        <v>82</v>
      </c>
      <c r="G34595" s="31">
        <v>3790</v>
      </c>
      <c r="H34595" s="31">
        <v>0</v>
      </c>
    </row>
    <row r="34596" spans="1:8">
      <c r="A34596" s="32">
        <v>44644</v>
      </c>
      <c r="B34596" s="1" t="s">
        <v>12</v>
      </c>
      <c r="C34596">
        <v>16658</v>
      </c>
      <c r="D34596">
        <v>210700</v>
      </c>
      <c r="E34596" s="31">
        <v>14182</v>
      </c>
      <c r="F34596">
        <v>76</v>
      </c>
      <c r="G34596" s="31">
        <v>2400</v>
      </c>
      <c r="H34596" s="31">
        <v>0</v>
      </c>
    </row>
    <row r="34597" spans="1:8">
      <c r="A34597" s="32">
        <v>44644</v>
      </c>
      <c r="B34597" s="1" t="s">
        <v>13</v>
      </c>
      <c r="C34597">
        <v>54276</v>
      </c>
      <c r="D34597">
        <v>442595</v>
      </c>
      <c r="E34597" s="31">
        <v>48346</v>
      </c>
      <c r="F34597">
        <v>170</v>
      </c>
      <c r="G34597" s="31">
        <v>5071</v>
      </c>
      <c r="H34597" s="31">
        <v>3</v>
      </c>
    </row>
    <row r="34598" spans="1:8">
      <c r="A34598" s="32">
        <v>44644</v>
      </c>
      <c r="B34598" s="1" t="s">
        <v>14</v>
      </c>
      <c r="C34598">
        <v>14494</v>
      </c>
      <c r="D34598">
        <v>49473</v>
      </c>
      <c r="E34598" s="31">
        <v>12652</v>
      </c>
      <c r="F34598">
        <v>45</v>
      </c>
      <c r="G34598" s="31">
        <v>1797</v>
      </c>
      <c r="H34598" s="31">
        <v>2</v>
      </c>
    </row>
    <row r="34599" spans="1:8">
      <c r="A34599" s="32">
        <v>44644</v>
      </c>
      <c r="B34599" s="1" t="s">
        <v>15</v>
      </c>
      <c r="C34599">
        <v>16245</v>
      </c>
      <c r="D34599">
        <v>167462</v>
      </c>
      <c r="E34599" s="31">
        <v>14324</v>
      </c>
      <c r="F34599">
        <v>78</v>
      </c>
      <c r="G34599" s="31">
        <v>1843</v>
      </c>
      <c r="H34599" s="31">
        <v>1</v>
      </c>
    </row>
    <row r="34600" spans="1:8">
      <c r="A34600" s="32">
        <v>44644</v>
      </c>
      <c r="B34600" s="1" t="s">
        <v>16</v>
      </c>
      <c r="C34600">
        <v>32956</v>
      </c>
      <c r="D34600">
        <v>663429</v>
      </c>
      <c r="E34600" s="31">
        <v>29551</v>
      </c>
      <c r="F34600">
        <v>190</v>
      </c>
      <c r="G34600" s="31">
        <v>3215</v>
      </c>
      <c r="H34600" s="31">
        <v>1</v>
      </c>
    </row>
    <row r="34601" spans="1:8">
      <c r="A34601" s="32">
        <v>44644</v>
      </c>
      <c r="B34601" s="1" t="s">
        <v>17</v>
      </c>
      <c r="C34601">
        <v>105114</v>
      </c>
      <c r="D34601">
        <v>44674</v>
      </c>
      <c r="E34601" s="31">
        <v>97065</v>
      </c>
      <c r="F34601">
        <v>367</v>
      </c>
      <c r="G34601" s="31">
        <v>7682</v>
      </c>
      <c r="H34601" s="31">
        <v>4</v>
      </c>
    </row>
    <row r="34602" spans="1:8">
      <c r="A34602" s="32">
        <v>44644</v>
      </c>
      <c r="B34602" s="1" t="s">
        <v>18</v>
      </c>
      <c r="C34602">
        <v>58387</v>
      </c>
      <c r="D34602">
        <v>654053</v>
      </c>
      <c r="E34602" s="31">
        <v>53120</v>
      </c>
      <c r="F34602">
        <v>235</v>
      </c>
      <c r="G34602" s="31">
        <v>5032</v>
      </c>
      <c r="H34602" s="31">
        <v>1</v>
      </c>
    </row>
    <row r="34603" spans="1:8">
      <c r="A34603" s="32">
        <v>44644</v>
      </c>
      <c r="B34603" s="1" t="s">
        <v>19</v>
      </c>
      <c r="C34603">
        <v>65891</v>
      </c>
      <c r="D34603">
        <v>533633</v>
      </c>
      <c r="E34603" s="31">
        <v>61070</v>
      </c>
      <c r="F34603">
        <v>277</v>
      </c>
      <c r="G34603" s="31">
        <v>4544</v>
      </c>
      <c r="H34603" s="31">
        <v>4</v>
      </c>
    </row>
    <row r="34604" spans="1:8">
      <c r="A34604" s="32">
        <v>44644</v>
      </c>
      <c r="B34604" s="1" t="s">
        <v>20</v>
      </c>
      <c r="C34604">
        <v>401994</v>
      </c>
      <c r="D34604">
        <v>2391470</v>
      </c>
      <c r="E34604" s="31">
        <v>376154</v>
      </c>
      <c r="F34604">
        <v>1328</v>
      </c>
      <c r="G34604" s="31">
        <v>24512</v>
      </c>
      <c r="H34604" s="31">
        <v>22</v>
      </c>
    </row>
    <row r="34605" spans="1:8">
      <c r="A34605" s="32">
        <v>44644</v>
      </c>
      <c r="B34605" s="1" t="s">
        <v>21</v>
      </c>
      <c r="C34605">
        <v>339275</v>
      </c>
      <c r="D34605">
        <v>1769318</v>
      </c>
      <c r="E34605" s="31">
        <v>314246</v>
      </c>
      <c r="F34605">
        <v>1622</v>
      </c>
      <c r="G34605" s="31">
        <v>21079</v>
      </c>
      <c r="H34605" s="31">
        <v>17</v>
      </c>
    </row>
    <row r="34606" spans="1:8">
      <c r="A34606" s="32">
        <v>44644</v>
      </c>
      <c r="B34606" s="1" t="s">
        <v>22</v>
      </c>
      <c r="C34606">
        <v>1198176</v>
      </c>
      <c r="D34606">
        <v>5868037</v>
      </c>
      <c r="E34606" s="31">
        <v>1095827</v>
      </c>
      <c r="F34606">
        <v>4103</v>
      </c>
      <c r="G34606" s="31">
        <v>98246</v>
      </c>
      <c r="H34606" s="31">
        <v>41</v>
      </c>
    </row>
    <row r="34607" spans="1:8">
      <c r="A34607" s="32">
        <v>44644</v>
      </c>
      <c r="B34607" s="1" t="s">
        <v>23</v>
      </c>
      <c r="C34607">
        <v>574721</v>
      </c>
      <c r="D34607">
        <v>2180686</v>
      </c>
      <c r="E34607" s="31">
        <v>543579</v>
      </c>
      <c r="F34607">
        <v>1970</v>
      </c>
      <c r="G34607" s="31">
        <v>29172</v>
      </c>
      <c r="H34607" s="31">
        <v>50</v>
      </c>
    </row>
    <row r="34608" spans="1:8">
      <c r="A34608" s="32">
        <v>44644</v>
      </c>
      <c r="B34608" s="1" t="s">
        <v>24</v>
      </c>
      <c r="C34608">
        <v>38835</v>
      </c>
      <c r="D34608">
        <v>507056</v>
      </c>
      <c r="E34608" s="31">
        <v>35447</v>
      </c>
      <c r="F34608">
        <v>87</v>
      </c>
      <c r="G34608" s="31">
        <v>3301</v>
      </c>
      <c r="H34608" s="31">
        <v>1</v>
      </c>
    </row>
    <row r="34609" spans="1:8">
      <c r="A34609" s="32">
        <v>44644</v>
      </c>
      <c r="B34609" s="1" t="s">
        <v>25</v>
      </c>
      <c r="C34609">
        <v>26262</v>
      </c>
      <c r="D34609">
        <v>207285</v>
      </c>
      <c r="E34609" s="31">
        <v>22081</v>
      </c>
      <c r="F34609">
        <v>72</v>
      </c>
      <c r="G34609" s="31">
        <v>4109</v>
      </c>
      <c r="H34609" s="31">
        <v>2</v>
      </c>
    </row>
    <row r="34610" spans="1:8">
      <c r="A34610" s="32">
        <v>44644</v>
      </c>
      <c r="B34610" s="1" t="s">
        <v>26</v>
      </c>
      <c r="C34610">
        <v>32679</v>
      </c>
      <c r="D34610">
        <v>331862</v>
      </c>
      <c r="E34610" s="31">
        <v>30254</v>
      </c>
      <c r="F34610">
        <v>183</v>
      </c>
      <c r="G34610" s="31">
        <v>2219</v>
      </c>
      <c r="H34610" s="31">
        <v>4</v>
      </c>
    </row>
    <row r="34611" spans="1:8">
      <c r="A34611" s="32">
        <v>44644</v>
      </c>
      <c r="B34611" s="1" t="s">
        <v>27</v>
      </c>
      <c r="C34611">
        <v>20064</v>
      </c>
      <c r="D34611">
        <v>256143</v>
      </c>
      <c r="E34611" s="31">
        <v>18435</v>
      </c>
      <c r="F34611">
        <v>41</v>
      </c>
      <c r="G34611" s="31">
        <v>1588</v>
      </c>
      <c r="H34611" s="31">
        <v>1</v>
      </c>
    </row>
    <row r="34612" spans="1:8">
      <c r="A34612" s="32">
        <v>44644</v>
      </c>
      <c r="B34612" s="1" t="s">
        <v>28</v>
      </c>
      <c r="C34612">
        <v>21541</v>
      </c>
      <c r="D34612">
        <v>229365</v>
      </c>
      <c r="E34612" s="31">
        <v>20097</v>
      </c>
      <c r="F34612">
        <v>61</v>
      </c>
      <c r="G34612" s="31">
        <v>1389</v>
      </c>
      <c r="H34612" s="31">
        <v>2</v>
      </c>
    </row>
    <row r="34613" spans="1:8">
      <c r="A34613" s="32">
        <v>44644</v>
      </c>
      <c r="B34613" s="1" t="s">
        <v>29</v>
      </c>
      <c r="C34613">
        <v>40591</v>
      </c>
      <c r="D34613">
        <v>556653</v>
      </c>
      <c r="E34613" s="31">
        <v>35737</v>
      </c>
      <c r="F34613">
        <v>160</v>
      </c>
      <c r="G34613" s="31">
        <v>4254</v>
      </c>
      <c r="H34613" s="31">
        <v>2</v>
      </c>
    </row>
    <row r="34614" spans="1:8">
      <c r="A34614" s="32">
        <v>44644</v>
      </c>
      <c r="B34614" s="1" t="s">
        <v>30</v>
      </c>
      <c r="C34614">
        <v>65268</v>
      </c>
      <c r="D34614">
        <v>713875</v>
      </c>
      <c r="E34614" s="31">
        <v>61047</v>
      </c>
      <c r="F34614">
        <v>308</v>
      </c>
      <c r="G34614" s="31">
        <v>3391</v>
      </c>
      <c r="H34614" s="31">
        <v>3</v>
      </c>
    </row>
    <row r="34615" spans="1:8">
      <c r="A34615" s="32">
        <v>44644</v>
      </c>
      <c r="B34615" s="1" t="s">
        <v>31</v>
      </c>
      <c r="C34615">
        <v>115013</v>
      </c>
      <c r="D34615">
        <v>1038520</v>
      </c>
      <c r="E34615" s="31">
        <v>105835</v>
      </c>
      <c r="F34615">
        <v>373</v>
      </c>
      <c r="G34615" s="31">
        <v>8177</v>
      </c>
      <c r="H34615" s="31">
        <v>1</v>
      </c>
    </row>
    <row r="34616" spans="1:8">
      <c r="A34616" s="32">
        <v>44644</v>
      </c>
      <c r="B34616" s="1" t="s">
        <v>32</v>
      </c>
      <c r="C34616">
        <v>392359</v>
      </c>
      <c r="D34616">
        <v>2275201</v>
      </c>
      <c r="E34616" s="31">
        <v>371075</v>
      </c>
      <c r="F34616">
        <v>1924</v>
      </c>
      <c r="G34616" s="31">
        <v>19360</v>
      </c>
      <c r="H34616" s="31">
        <v>37</v>
      </c>
    </row>
    <row r="34617" spans="1:8">
      <c r="A34617" s="32">
        <v>44644</v>
      </c>
      <c r="B34617" s="1" t="s">
        <v>33</v>
      </c>
      <c r="C34617">
        <v>52148</v>
      </c>
      <c r="D34617">
        <v>408628</v>
      </c>
      <c r="E34617" s="31">
        <v>50145</v>
      </c>
      <c r="F34617">
        <v>262</v>
      </c>
      <c r="G34617" s="31">
        <v>3167</v>
      </c>
      <c r="H34617" s="31">
        <v>7</v>
      </c>
    </row>
    <row r="34618" spans="1:8">
      <c r="A34618" s="32">
        <v>44644</v>
      </c>
      <c r="B34618" s="1" t="s">
        <v>34</v>
      </c>
      <c r="C34618">
        <v>65478</v>
      </c>
      <c r="D34618">
        <v>505221</v>
      </c>
      <c r="E34618" s="31">
        <v>59613</v>
      </c>
      <c r="F34618">
        <v>188</v>
      </c>
      <c r="G34618" s="31">
        <v>5677</v>
      </c>
      <c r="H34618" s="31">
        <v>3</v>
      </c>
    </row>
    <row r="34619" spans="1:8">
      <c r="A34619" s="32">
        <v>44644</v>
      </c>
      <c r="B34619" s="1" t="s">
        <v>35</v>
      </c>
      <c r="C34619">
        <v>149045</v>
      </c>
      <c r="D34619">
        <v>706991</v>
      </c>
      <c r="E34619" s="31">
        <v>140030</v>
      </c>
      <c r="F34619">
        <v>624</v>
      </c>
      <c r="G34619" s="31">
        <v>7434</v>
      </c>
      <c r="H34619" s="31">
        <v>26</v>
      </c>
    </row>
    <row r="34620" spans="1:8">
      <c r="A34620" s="32">
        <v>44644</v>
      </c>
      <c r="B34620" s="1" t="s">
        <v>36</v>
      </c>
      <c r="C34620">
        <v>770175</v>
      </c>
      <c r="D34620">
        <v>6065785</v>
      </c>
      <c r="E34620" s="31">
        <v>722812</v>
      </c>
      <c r="F34620">
        <v>4553</v>
      </c>
      <c r="G34620" s="31">
        <v>42784</v>
      </c>
      <c r="H34620" s="31">
        <v>409</v>
      </c>
    </row>
    <row r="34621" spans="1:8">
      <c r="A34621" s="32">
        <v>44644</v>
      </c>
      <c r="B34621" s="1" t="s">
        <v>37</v>
      </c>
      <c r="C34621">
        <v>318922</v>
      </c>
      <c r="D34621">
        <v>1328234</v>
      </c>
      <c r="E34621" s="31">
        <v>299782</v>
      </c>
      <c r="F34621">
        <v>2066</v>
      </c>
      <c r="G34621" s="31">
        <v>17084</v>
      </c>
      <c r="H34621" s="31">
        <v>16</v>
      </c>
    </row>
    <row r="34622" spans="1:8">
      <c r="A34622" s="32">
        <v>44644</v>
      </c>
      <c r="B34622" s="1" t="s">
        <v>38</v>
      </c>
      <c r="C34622">
        <v>71684</v>
      </c>
      <c r="D34622">
        <v>437521</v>
      </c>
      <c r="E34622" s="31">
        <v>62936</v>
      </c>
      <c r="F34622">
        <v>336</v>
      </c>
      <c r="G34622" s="31">
        <v>8412</v>
      </c>
      <c r="H34622" s="31">
        <v>10</v>
      </c>
    </row>
    <row r="34623" spans="1:8">
      <c r="A34623" s="32">
        <v>44644</v>
      </c>
      <c r="B34623" s="1" t="s">
        <v>39</v>
      </c>
      <c r="C34623">
        <v>27136</v>
      </c>
      <c r="D34623">
        <v>132575</v>
      </c>
      <c r="E34623" s="31">
        <v>26033</v>
      </c>
      <c r="F34623">
        <v>108</v>
      </c>
      <c r="G34623" s="31">
        <v>832</v>
      </c>
      <c r="H34623" s="31">
        <v>2</v>
      </c>
    </row>
    <row r="34624" spans="1:8">
      <c r="A34624" s="32">
        <v>44644</v>
      </c>
      <c r="B34624" s="1" t="s">
        <v>40</v>
      </c>
      <c r="C34624">
        <v>8668</v>
      </c>
      <c r="D34624">
        <v>293224</v>
      </c>
      <c r="E34624" s="31">
        <v>7844</v>
      </c>
      <c r="F34624">
        <v>11</v>
      </c>
      <c r="G34624" s="31">
        <v>712</v>
      </c>
      <c r="H34624" s="31">
        <v>0</v>
      </c>
    </row>
    <row r="34625" spans="1:8">
      <c r="A34625" s="32">
        <v>44644</v>
      </c>
      <c r="B34625" s="1" t="s">
        <v>41</v>
      </c>
      <c r="C34625">
        <v>8575</v>
      </c>
      <c r="D34625">
        <v>135610</v>
      </c>
      <c r="E34625" s="31">
        <v>7800</v>
      </c>
      <c r="F34625">
        <v>9</v>
      </c>
      <c r="G34625" s="31">
        <v>766</v>
      </c>
      <c r="H34625" s="31">
        <v>0</v>
      </c>
    </row>
    <row r="34626" spans="1:8">
      <c r="A34626" s="32">
        <v>44644</v>
      </c>
      <c r="B34626" s="1" t="s">
        <v>42</v>
      </c>
      <c r="C34626">
        <v>59825</v>
      </c>
      <c r="D34626">
        <v>467245</v>
      </c>
      <c r="E34626" s="31">
        <v>52944</v>
      </c>
      <c r="F34626">
        <v>221</v>
      </c>
      <c r="G34626" s="31">
        <v>3674</v>
      </c>
      <c r="H34626" s="31">
        <v>5</v>
      </c>
    </row>
    <row r="34627" spans="1:8">
      <c r="A34627" s="32">
        <v>44644</v>
      </c>
      <c r="B34627" s="1" t="s">
        <v>43</v>
      </c>
      <c r="C34627">
        <v>89834</v>
      </c>
      <c r="D34627">
        <v>1488326</v>
      </c>
      <c r="E34627" s="31">
        <v>81785</v>
      </c>
      <c r="F34627">
        <v>444</v>
      </c>
      <c r="G34627" s="31">
        <v>7605</v>
      </c>
      <c r="H34627" s="31">
        <v>6</v>
      </c>
    </row>
    <row r="34628" spans="1:8">
      <c r="A34628" s="32">
        <v>44644</v>
      </c>
      <c r="B34628" s="1" t="s">
        <v>44</v>
      </c>
      <c r="C34628">
        <v>27487</v>
      </c>
      <c r="D34628">
        <v>473883</v>
      </c>
      <c r="E34628" s="31">
        <v>25299</v>
      </c>
      <c r="F34628">
        <v>162</v>
      </c>
      <c r="G34628" s="31">
        <v>2026</v>
      </c>
      <c r="H34628" s="31">
        <v>1</v>
      </c>
    </row>
    <row r="34629" spans="1:8">
      <c r="A34629" s="32">
        <v>44644</v>
      </c>
      <c r="B34629" s="1" t="s">
        <v>45</v>
      </c>
      <c r="C34629">
        <v>15426</v>
      </c>
      <c r="D34629">
        <v>174970</v>
      </c>
      <c r="E34629" s="31">
        <v>14279</v>
      </c>
      <c r="F34629">
        <v>78</v>
      </c>
      <c r="G34629" s="31">
        <v>1076</v>
      </c>
      <c r="H34629" s="31">
        <v>0</v>
      </c>
    </row>
    <row r="34630" spans="1:8">
      <c r="A34630" s="32">
        <v>44644</v>
      </c>
      <c r="B34630" s="1" t="s">
        <v>46</v>
      </c>
      <c r="C34630">
        <v>27518</v>
      </c>
      <c r="D34630">
        <v>219670</v>
      </c>
      <c r="E34630" s="31">
        <v>24603</v>
      </c>
      <c r="F34630">
        <v>105</v>
      </c>
      <c r="G34630" s="31">
        <v>2810</v>
      </c>
      <c r="H34630" s="31">
        <v>2</v>
      </c>
    </row>
    <row r="34631" spans="1:8">
      <c r="A34631" s="32">
        <v>44644</v>
      </c>
      <c r="B34631" s="1" t="s">
        <v>47</v>
      </c>
      <c r="C34631">
        <v>23040</v>
      </c>
      <c r="D34631">
        <v>283858</v>
      </c>
      <c r="E34631" s="31">
        <v>20955</v>
      </c>
      <c r="F34631">
        <v>126</v>
      </c>
      <c r="G34631" s="31">
        <v>1959</v>
      </c>
      <c r="H34631" s="31">
        <v>4</v>
      </c>
    </row>
    <row r="34632" spans="1:8">
      <c r="A34632" s="32">
        <v>44644</v>
      </c>
      <c r="B34632" s="1" t="s">
        <v>48</v>
      </c>
      <c r="C34632">
        <v>16087</v>
      </c>
      <c r="D34632">
        <v>209210</v>
      </c>
      <c r="E34632" s="31">
        <v>14572</v>
      </c>
      <c r="F34632">
        <v>97</v>
      </c>
      <c r="G34632" s="31">
        <v>1418</v>
      </c>
      <c r="H34632" s="31">
        <v>3</v>
      </c>
    </row>
    <row r="34633" spans="1:8">
      <c r="A34633" s="32">
        <v>44644</v>
      </c>
      <c r="B34633" s="1" t="s">
        <v>49</v>
      </c>
      <c r="C34633">
        <v>287356</v>
      </c>
      <c r="D34633">
        <v>2186990</v>
      </c>
      <c r="E34633" s="31">
        <v>253891</v>
      </c>
      <c r="F34633">
        <v>1109</v>
      </c>
      <c r="G34633" s="31">
        <v>26027</v>
      </c>
      <c r="H34633" s="31">
        <v>11</v>
      </c>
    </row>
    <row r="34634" spans="1:8">
      <c r="A34634" s="32">
        <v>44644</v>
      </c>
      <c r="B34634" s="1" t="s">
        <v>50</v>
      </c>
      <c r="C34634">
        <v>29940</v>
      </c>
      <c r="D34634">
        <v>210659</v>
      </c>
      <c r="E34634" s="31">
        <v>25603</v>
      </c>
      <c r="F34634">
        <v>78</v>
      </c>
      <c r="G34634" s="31">
        <v>1911</v>
      </c>
      <c r="H34634" s="31">
        <v>1</v>
      </c>
    </row>
    <row r="34635" spans="1:8">
      <c r="A34635" s="32">
        <v>44644</v>
      </c>
      <c r="B34635" s="1" t="s">
        <v>51</v>
      </c>
      <c r="C34635">
        <v>31336</v>
      </c>
      <c r="D34635">
        <v>300052</v>
      </c>
      <c r="E34635" s="31">
        <v>30054</v>
      </c>
      <c r="F34635">
        <v>116</v>
      </c>
      <c r="G34635" s="31">
        <v>2587</v>
      </c>
      <c r="H34635" s="31">
        <v>3</v>
      </c>
    </row>
    <row r="34636" spans="1:8">
      <c r="A34636" s="32">
        <v>44644</v>
      </c>
      <c r="B34636" s="1" t="s">
        <v>52</v>
      </c>
      <c r="C34636">
        <v>61612</v>
      </c>
      <c r="D34636">
        <v>223467</v>
      </c>
      <c r="E34636" s="31">
        <v>57125</v>
      </c>
      <c r="F34636">
        <v>267</v>
      </c>
      <c r="G34636" s="31">
        <v>4220</v>
      </c>
      <c r="H34636" s="31">
        <v>8</v>
      </c>
    </row>
    <row r="34637" spans="1:8">
      <c r="A34637" s="32">
        <v>44644</v>
      </c>
      <c r="B34637" s="1" t="s">
        <v>53</v>
      </c>
      <c r="C34637">
        <v>30013</v>
      </c>
      <c r="D34637">
        <v>467223</v>
      </c>
      <c r="E34637" s="31">
        <v>28154</v>
      </c>
      <c r="F34637">
        <v>134</v>
      </c>
      <c r="G34637" s="31">
        <v>1725</v>
      </c>
      <c r="H34637" s="31">
        <v>2</v>
      </c>
    </row>
    <row r="34638" spans="1:8">
      <c r="A34638" s="32">
        <v>44644</v>
      </c>
      <c r="B34638" s="1" t="s">
        <v>54</v>
      </c>
      <c r="C34638">
        <v>23715</v>
      </c>
      <c r="D34638">
        <v>147091</v>
      </c>
      <c r="E34638" s="31">
        <v>21964</v>
      </c>
      <c r="F34638">
        <v>117</v>
      </c>
      <c r="G34638" s="31">
        <v>1709</v>
      </c>
      <c r="H34638" s="31">
        <v>0</v>
      </c>
    </row>
    <row r="34639" spans="1:8">
      <c r="A34639" s="32">
        <v>44644</v>
      </c>
      <c r="B34639" s="1" t="s">
        <v>55</v>
      </c>
      <c r="C34639">
        <v>39841</v>
      </c>
      <c r="D34639">
        <v>295144</v>
      </c>
      <c r="E34639" s="31">
        <v>36344</v>
      </c>
      <c r="F34639">
        <v>165</v>
      </c>
      <c r="G34639" s="31">
        <v>2793</v>
      </c>
      <c r="H34639" s="31">
        <v>3</v>
      </c>
    </row>
    <row r="34640" spans="1:8">
      <c r="A34640" s="32">
        <v>44644</v>
      </c>
      <c r="B34640" s="1" t="s">
        <v>56</v>
      </c>
      <c r="C34640">
        <v>116301</v>
      </c>
      <c r="D34640">
        <v>643580</v>
      </c>
      <c r="E34640" s="31">
        <v>110331</v>
      </c>
      <c r="F34640">
        <v>438</v>
      </c>
      <c r="G34640" s="31">
        <v>5530</v>
      </c>
      <c r="H34640" s="31">
        <v>8</v>
      </c>
    </row>
    <row r="34641" spans="1:8">
      <c r="A34641" s="32">
        <v>44645</v>
      </c>
      <c r="B34641" s="1" t="s">
        <v>7</v>
      </c>
      <c r="C34641">
        <v>213170</v>
      </c>
      <c r="D34641">
        <v>1815869</v>
      </c>
      <c r="E34641" s="31">
        <v>195627</v>
      </c>
      <c r="F34641">
        <v>1915</v>
      </c>
      <c r="G34641" s="31">
        <v>15181</v>
      </c>
      <c r="H34641" s="31">
        <v>4</v>
      </c>
    </row>
    <row r="34642" spans="1:8">
      <c r="A34642" s="32">
        <v>44645</v>
      </c>
      <c r="B34642" s="1" t="s">
        <v>11</v>
      </c>
      <c r="C34642">
        <v>33112</v>
      </c>
      <c r="D34642">
        <v>189920</v>
      </c>
      <c r="E34642" s="31">
        <v>29000</v>
      </c>
      <c r="F34642">
        <v>82</v>
      </c>
      <c r="G34642" s="31">
        <v>4030</v>
      </c>
      <c r="H34642" s="31">
        <v>0</v>
      </c>
    </row>
    <row r="34643" spans="1:8">
      <c r="A34643" s="32">
        <v>44645</v>
      </c>
      <c r="B34643" s="1" t="s">
        <v>12</v>
      </c>
      <c r="C34643">
        <v>16921</v>
      </c>
      <c r="D34643">
        <v>211568</v>
      </c>
      <c r="E34643" s="31">
        <v>14445</v>
      </c>
      <c r="F34643">
        <v>76</v>
      </c>
      <c r="G34643" s="31">
        <v>2400</v>
      </c>
      <c r="H34643" s="31">
        <v>1</v>
      </c>
    </row>
    <row r="34644" spans="1:8">
      <c r="A34644" s="32">
        <v>44645</v>
      </c>
      <c r="B34644" s="1" t="s">
        <v>13</v>
      </c>
      <c r="C34644">
        <v>54717</v>
      </c>
      <c r="D34644">
        <v>444361</v>
      </c>
      <c r="E34644" s="31">
        <v>49024</v>
      </c>
      <c r="F34644">
        <v>170</v>
      </c>
      <c r="G34644" s="31">
        <v>5084</v>
      </c>
      <c r="H34644" s="31">
        <v>3</v>
      </c>
    </row>
    <row r="34645" spans="1:8">
      <c r="A34645" s="32">
        <v>44645</v>
      </c>
      <c r="B34645" s="1" t="s">
        <v>14</v>
      </c>
      <c r="C34645">
        <v>14750</v>
      </c>
      <c r="D34645">
        <v>49681</v>
      </c>
      <c r="E34645" s="31">
        <v>12932</v>
      </c>
      <c r="F34645">
        <v>45</v>
      </c>
      <c r="G34645" s="31">
        <v>1773</v>
      </c>
      <c r="H34645" s="31">
        <v>2</v>
      </c>
    </row>
    <row r="34646" spans="1:8">
      <c r="A34646" s="32">
        <v>44645</v>
      </c>
      <c r="B34646" s="1" t="s">
        <v>15</v>
      </c>
      <c r="C34646">
        <v>16420</v>
      </c>
      <c r="D34646">
        <v>167882</v>
      </c>
      <c r="E34646" s="31">
        <v>14371</v>
      </c>
      <c r="F34646">
        <v>79</v>
      </c>
      <c r="G34646" s="31">
        <v>1970</v>
      </c>
      <c r="H34646" s="31">
        <v>1</v>
      </c>
    </row>
    <row r="34647" spans="1:8">
      <c r="A34647" s="32">
        <v>44645</v>
      </c>
      <c r="B34647" s="1" t="s">
        <v>16</v>
      </c>
      <c r="C34647">
        <v>33436</v>
      </c>
      <c r="D34647">
        <v>666002</v>
      </c>
      <c r="E34647" s="31">
        <v>29866</v>
      </c>
      <c r="F34647">
        <v>190</v>
      </c>
      <c r="G34647" s="31">
        <v>3380</v>
      </c>
      <c r="H34647" s="31">
        <v>2</v>
      </c>
    </row>
    <row r="34648" spans="1:8">
      <c r="A34648" s="32">
        <v>44645</v>
      </c>
      <c r="B34648" s="1" t="s">
        <v>17</v>
      </c>
      <c r="C34648">
        <v>106473</v>
      </c>
      <c r="D34648">
        <v>44674</v>
      </c>
      <c r="E34648" s="31">
        <v>98746</v>
      </c>
      <c r="F34648">
        <v>371</v>
      </c>
      <c r="G34648" s="31">
        <v>7356</v>
      </c>
      <c r="H34648" s="31">
        <v>4</v>
      </c>
    </row>
    <row r="34649" spans="1:8">
      <c r="A34649" s="32">
        <v>44645</v>
      </c>
      <c r="B34649" s="1" t="s">
        <v>18</v>
      </c>
      <c r="C34649">
        <v>58958</v>
      </c>
      <c r="D34649">
        <v>655491</v>
      </c>
      <c r="E34649" s="31">
        <v>53739</v>
      </c>
      <c r="F34649">
        <v>235</v>
      </c>
      <c r="G34649" s="31">
        <v>4984</v>
      </c>
      <c r="H34649" s="31">
        <v>1</v>
      </c>
    </row>
    <row r="34650" spans="1:8">
      <c r="A34650" s="32">
        <v>44645</v>
      </c>
      <c r="B34650" s="1" t="s">
        <v>19</v>
      </c>
      <c r="C34650">
        <v>66464</v>
      </c>
      <c r="D34650">
        <v>535025</v>
      </c>
      <c r="E34650" s="31">
        <v>61813</v>
      </c>
      <c r="F34650">
        <v>279</v>
      </c>
      <c r="G34650" s="31">
        <v>4372</v>
      </c>
      <c r="H34650" s="31">
        <v>4</v>
      </c>
    </row>
    <row r="34651" spans="1:8">
      <c r="A34651" s="32">
        <v>44645</v>
      </c>
      <c r="B34651" s="1" t="s">
        <v>20</v>
      </c>
      <c r="C34651">
        <v>406139</v>
      </c>
      <c r="D34651">
        <v>2398819</v>
      </c>
      <c r="E34651" s="31">
        <v>379714</v>
      </c>
      <c r="F34651">
        <v>1339</v>
      </c>
      <c r="G34651" s="31">
        <v>25086</v>
      </c>
      <c r="H34651" s="31">
        <v>25</v>
      </c>
    </row>
    <row r="34652" spans="1:8">
      <c r="A34652" s="32">
        <v>44645</v>
      </c>
      <c r="B34652" s="1" t="s">
        <v>21</v>
      </c>
      <c r="C34652">
        <v>342087</v>
      </c>
      <c r="D34652">
        <v>1771574</v>
      </c>
      <c r="E34652" s="31">
        <v>317927</v>
      </c>
      <c r="F34652">
        <v>1627</v>
      </c>
      <c r="G34652" s="31">
        <v>19726</v>
      </c>
      <c r="H34652" s="31">
        <v>15</v>
      </c>
    </row>
    <row r="34653" spans="1:8">
      <c r="A34653" s="32">
        <v>44645</v>
      </c>
      <c r="B34653" s="1" t="s">
        <v>22</v>
      </c>
      <c r="C34653">
        <v>1205465</v>
      </c>
      <c r="D34653">
        <v>5885947</v>
      </c>
      <c r="E34653" s="31">
        <v>1108164</v>
      </c>
      <c r="F34653">
        <v>4114</v>
      </c>
      <c r="G34653" s="31">
        <v>93187</v>
      </c>
      <c r="H34653" s="31">
        <v>38</v>
      </c>
    </row>
    <row r="34654" spans="1:8">
      <c r="A34654" s="32">
        <v>44645</v>
      </c>
      <c r="B34654" s="1" t="s">
        <v>23</v>
      </c>
      <c r="C34654">
        <v>578492</v>
      </c>
      <c r="D34654">
        <v>2180686</v>
      </c>
      <c r="E34654" s="31">
        <v>547308</v>
      </c>
      <c r="F34654">
        <v>1975</v>
      </c>
      <c r="G34654" s="31">
        <v>29209</v>
      </c>
      <c r="H34654" s="31">
        <v>49</v>
      </c>
    </row>
    <row r="34655" spans="1:8">
      <c r="A34655" s="32">
        <v>44645</v>
      </c>
      <c r="B34655" s="1" t="s">
        <v>24</v>
      </c>
      <c r="C34655">
        <v>39359</v>
      </c>
      <c r="D34655">
        <v>509200</v>
      </c>
      <c r="E34655" s="31">
        <v>35923</v>
      </c>
      <c r="F34655">
        <v>87</v>
      </c>
      <c r="G34655" s="31">
        <v>3349</v>
      </c>
      <c r="H34655" s="31">
        <v>1</v>
      </c>
    </row>
    <row r="34656" spans="1:8">
      <c r="A34656" s="32">
        <v>44645</v>
      </c>
      <c r="B34656" s="1" t="s">
        <v>25</v>
      </c>
      <c r="C34656">
        <v>26501</v>
      </c>
      <c r="D34656">
        <v>207665</v>
      </c>
      <c r="E34656" s="31">
        <v>22642</v>
      </c>
      <c r="F34656">
        <v>73</v>
      </c>
      <c r="G34656" s="31">
        <v>3786</v>
      </c>
      <c r="H34656" s="31">
        <v>3</v>
      </c>
    </row>
    <row r="34657" spans="1:8">
      <c r="A34657" s="32">
        <v>44645</v>
      </c>
      <c r="B34657" s="1" t="s">
        <v>26</v>
      </c>
      <c r="C34657">
        <v>33014</v>
      </c>
      <c r="D34657">
        <v>334856</v>
      </c>
      <c r="E34657" s="31">
        <v>30625</v>
      </c>
      <c r="F34657">
        <v>183</v>
      </c>
      <c r="G34657" s="31">
        <v>2183</v>
      </c>
      <c r="H34657" s="31">
        <v>4</v>
      </c>
    </row>
    <row r="34658" spans="1:8">
      <c r="A34658" s="32">
        <v>44645</v>
      </c>
      <c r="B34658" s="1" t="s">
        <v>27</v>
      </c>
      <c r="C34658">
        <v>20229</v>
      </c>
      <c r="D34658">
        <v>256907</v>
      </c>
      <c r="E34658" s="31">
        <v>18696</v>
      </c>
      <c r="F34658">
        <v>41</v>
      </c>
      <c r="G34658" s="31">
        <v>1492</v>
      </c>
      <c r="H34658" s="31">
        <v>1</v>
      </c>
    </row>
    <row r="34659" spans="1:8">
      <c r="A34659" s="32">
        <v>44645</v>
      </c>
      <c r="B34659" s="1" t="s">
        <v>28</v>
      </c>
      <c r="C34659">
        <v>21744</v>
      </c>
      <c r="D34659">
        <v>239637</v>
      </c>
      <c r="E34659" s="31">
        <v>20312</v>
      </c>
      <c r="F34659">
        <v>62</v>
      </c>
      <c r="G34659" s="31">
        <v>1376</v>
      </c>
      <c r="H34659" s="31">
        <v>2</v>
      </c>
    </row>
    <row r="34660" spans="1:8">
      <c r="A34660" s="32">
        <v>44645</v>
      </c>
      <c r="B34660" s="1" t="s">
        <v>29</v>
      </c>
      <c r="C34660">
        <v>41107</v>
      </c>
      <c r="D34660">
        <v>558525</v>
      </c>
      <c r="E34660" s="31">
        <v>35989</v>
      </c>
      <c r="F34660">
        <v>161</v>
      </c>
      <c r="G34660" s="31">
        <v>4304</v>
      </c>
      <c r="H34660" s="31">
        <v>0</v>
      </c>
    </row>
    <row r="34661" spans="1:8">
      <c r="A34661" s="32">
        <v>44645</v>
      </c>
      <c r="B34661" s="1" t="s">
        <v>30</v>
      </c>
      <c r="C34661">
        <v>65792</v>
      </c>
      <c r="D34661">
        <v>716394</v>
      </c>
      <c r="E34661" s="31">
        <v>61506</v>
      </c>
      <c r="F34661">
        <v>309</v>
      </c>
      <c r="G34661" s="31">
        <v>3453</v>
      </c>
      <c r="H34661" s="31">
        <v>3</v>
      </c>
    </row>
    <row r="34662" spans="1:8">
      <c r="A34662" s="32">
        <v>44645</v>
      </c>
      <c r="B34662" s="1" t="s">
        <v>31</v>
      </c>
      <c r="C34662">
        <v>116012</v>
      </c>
      <c r="D34662">
        <v>1042858</v>
      </c>
      <c r="E34662" s="31">
        <v>106938</v>
      </c>
      <c r="F34662">
        <v>375</v>
      </c>
      <c r="G34662" s="31">
        <v>8086</v>
      </c>
      <c r="H34662" s="31">
        <v>1</v>
      </c>
    </row>
    <row r="34663" spans="1:8">
      <c r="A34663" s="32">
        <v>44645</v>
      </c>
      <c r="B34663" s="1" t="s">
        <v>32</v>
      </c>
      <c r="C34663">
        <v>395583</v>
      </c>
      <c r="D34663">
        <v>2282527</v>
      </c>
      <c r="E34663" s="31">
        <v>374353</v>
      </c>
      <c r="F34663">
        <v>1932</v>
      </c>
      <c r="G34663" s="31">
        <v>19298</v>
      </c>
      <c r="H34663" s="31">
        <v>30</v>
      </c>
    </row>
    <row r="34664" spans="1:8">
      <c r="A34664" s="32">
        <v>44645</v>
      </c>
      <c r="B34664" s="1" t="s">
        <v>33</v>
      </c>
      <c r="C34664">
        <v>52639</v>
      </c>
      <c r="D34664">
        <v>419043</v>
      </c>
      <c r="E34664" s="31">
        <v>50611</v>
      </c>
      <c r="F34664">
        <v>262</v>
      </c>
      <c r="G34664" s="31">
        <v>3203</v>
      </c>
      <c r="H34664" s="31">
        <v>7</v>
      </c>
    </row>
    <row r="34665" spans="1:8">
      <c r="A34665" s="32">
        <v>44645</v>
      </c>
      <c r="B34665" s="1" t="s">
        <v>34</v>
      </c>
      <c r="C34665">
        <v>66114</v>
      </c>
      <c r="D34665">
        <v>506586</v>
      </c>
      <c r="E34665" s="31">
        <v>60346</v>
      </c>
      <c r="F34665">
        <v>188</v>
      </c>
      <c r="G34665" s="31">
        <v>5580</v>
      </c>
      <c r="H34665" s="31">
        <v>2</v>
      </c>
    </row>
    <row r="34666" spans="1:8">
      <c r="A34666" s="32">
        <v>44645</v>
      </c>
      <c r="B34666" s="1" t="s">
        <v>35</v>
      </c>
      <c r="C34666">
        <v>150045</v>
      </c>
      <c r="D34666">
        <v>708886</v>
      </c>
      <c r="E34666" s="31">
        <v>140921</v>
      </c>
      <c r="F34666">
        <v>632</v>
      </c>
      <c r="G34666" s="31">
        <v>7500</v>
      </c>
      <c r="H34666" s="31">
        <v>22</v>
      </c>
    </row>
    <row r="34667" spans="1:8">
      <c r="A34667" s="32">
        <v>44645</v>
      </c>
      <c r="B34667" s="1" t="s">
        <v>36</v>
      </c>
      <c r="C34667">
        <v>773952</v>
      </c>
      <c r="D34667">
        <v>6085567</v>
      </c>
      <c r="E34667" s="31">
        <v>728110</v>
      </c>
      <c r="F34667">
        <v>4585</v>
      </c>
      <c r="G34667" s="31">
        <v>41236</v>
      </c>
      <c r="H34667" s="31">
        <v>405</v>
      </c>
    </row>
    <row r="34668" spans="1:8">
      <c r="A34668" s="32">
        <v>44645</v>
      </c>
      <c r="B34668" s="1" t="s">
        <v>37</v>
      </c>
      <c r="C34668">
        <v>321245</v>
      </c>
      <c r="D34668">
        <v>1332065</v>
      </c>
      <c r="E34668" s="31">
        <v>304340</v>
      </c>
      <c r="F34668">
        <v>2071</v>
      </c>
      <c r="G34668" s="31">
        <v>14839</v>
      </c>
      <c r="H34668" s="31">
        <v>18</v>
      </c>
    </row>
    <row r="34669" spans="1:8">
      <c r="A34669" s="32">
        <v>44645</v>
      </c>
      <c r="B34669" s="1" t="s">
        <v>38</v>
      </c>
      <c r="C34669">
        <v>72136</v>
      </c>
      <c r="D34669">
        <v>439573</v>
      </c>
      <c r="E34669" s="31">
        <v>63237</v>
      </c>
      <c r="F34669">
        <v>340</v>
      </c>
      <c r="G34669" s="31">
        <v>8559</v>
      </c>
      <c r="H34669" s="31">
        <v>10</v>
      </c>
    </row>
    <row r="34670" spans="1:8">
      <c r="A34670" s="32">
        <v>44645</v>
      </c>
      <c r="B34670" s="1" t="s">
        <v>39</v>
      </c>
      <c r="C34670">
        <v>27284</v>
      </c>
      <c r="D34670">
        <v>133030</v>
      </c>
      <c r="E34670" s="31">
        <v>26193</v>
      </c>
      <c r="F34670">
        <v>108</v>
      </c>
      <c r="G34670" s="31">
        <v>817</v>
      </c>
      <c r="H34670" s="31">
        <v>3</v>
      </c>
    </row>
    <row r="34671" spans="1:8">
      <c r="A34671" s="32">
        <v>44645</v>
      </c>
      <c r="B34671" s="1" t="s">
        <v>40</v>
      </c>
      <c r="C34671">
        <v>8806</v>
      </c>
      <c r="D34671">
        <v>294613</v>
      </c>
      <c r="E34671" s="31">
        <v>7936</v>
      </c>
      <c r="F34671">
        <v>11</v>
      </c>
      <c r="G34671" s="31">
        <v>758</v>
      </c>
      <c r="H34671" s="31">
        <v>0</v>
      </c>
    </row>
    <row r="34672" spans="1:8">
      <c r="A34672" s="32">
        <v>44645</v>
      </c>
      <c r="B34672" s="1" t="s">
        <v>41</v>
      </c>
      <c r="C34672">
        <v>8685</v>
      </c>
      <c r="D34672">
        <v>135610</v>
      </c>
      <c r="E34672" s="31">
        <v>7907</v>
      </c>
      <c r="F34672">
        <v>9</v>
      </c>
      <c r="G34672" s="31">
        <v>769</v>
      </c>
      <c r="H34672" s="31">
        <v>0</v>
      </c>
    </row>
    <row r="34673" spans="1:8">
      <c r="A34673" s="32">
        <v>44645</v>
      </c>
      <c r="B34673" s="1" t="s">
        <v>42</v>
      </c>
      <c r="C34673">
        <v>60281</v>
      </c>
      <c r="D34673">
        <v>474647</v>
      </c>
      <c r="E34673" s="31">
        <v>56294</v>
      </c>
      <c r="F34673">
        <v>221</v>
      </c>
      <c r="G34673" s="31">
        <v>2704</v>
      </c>
      <c r="H34673" s="31">
        <v>2</v>
      </c>
    </row>
    <row r="34674" spans="1:8">
      <c r="A34674" s="32">
        <v>44645</v>
      </c>
      <c r="B34674" s="1" t="s">
        <v>43</v>
      </c>
      <c r="C34674">
        <v>90752</v>
      </c>
      <c r="D34674">
        <v>1494137</v>
      </c>
      <c r="E34674" s="31">
        <v>82379</v>
      </c>
      <c r="F34674">
        <v>445</v>
      </c>
      <c r="G34674" s="31">
        <v>7928</v>
      </c>
      <c r="H34674" s="31">
        <v>4</v>
      </c>
    </row>
    <row r="34675" spans="1:8">
      <c r="A34675" s="32">
        <v>44645</v>
      </c>
      <c r="B34675" s="1" t="s">
        <v>44</v>
      </c>
      <c r="C34675">
        <v>27744</v>
      </c>
      <c r="D34675">
        <v>473883</v>
      </c>
      <c r="E34675" s="31">
        <v>25571</v>
      </c>
      <c r="F34675">
        <v>162</v>
      </c>
      <c r="G34675" s="31">
        <v>2011</v>
      </c>
      <c r="H34675" s="31">
        <v>1</v>
      </c>
    </row>
    <row r="34676" spans="1:8">
      <c r="A34676" s="32">
        <v>44645</v>
      </c>
      <c r="B34676" s="1" t="s">
        <v>45</v>
      </c>
      <c r="C34676">
        <v>15574</v>
      </c>
      <c r="D34676">
        <v>175462</v>
      </c>
      <c r="E34676" s="31">
        <v>14480</v>
      </c>
      <c r="F34676">
        <v>78</v>
      </c>
      <c r="G34676" s="31">
        <v>1022</v>
      </c>
      <c r="H34676" s="31">
        <v>0</v>
      </c>
    </row>
    <row r="34677" spans="1:8">
      <c r="A34677" s="32">
        <v>44645</v>
      </c>
      <c r="B34677" s="1" t="s">
        <v>46</v>
      </c>
      <c r="C34677">
        <v>27836</v>
      </c>
      <c r="D34677">
        <v>220732</v>
      </c>
      <c r="E34677" s="31">
        <v>24991</v>
      </c>
      <c r="F34677">
        <v>105</v>
      </c>
      <c r="G34677" s="31">
        <v>2740</v>
      </c>
      <c r="H34677" s="31">
        <v>2</v>
      </c>
    </row>
    <row r="34678" spans="1:8">
      <c r="A34678" s="32">
        <v>44645</v>
      </c>
      <c r="B34678" s="1" t="s">
        <v>47</v>
      </c>
      <c r="C34678">
        <v>23360</v>
      </c>
      <c r="D34678">
        <v>288673</v>
      </c>
      <c r="E34678" s="31">
        <v>21235</v>
      </c>
      <c r="F34678">
        <v>126</v>
      </c>
      <c r="G34678" s="31">
        <v>1999</v>
      </c>
      <c r="H34678" s="31">
        <v>4</v>
      </c>
    </row>
    <row r="34679" spans="1:8">
      <c r="A34679" s="32">
        <v>44645</v>
      </c>
      <c r="B34679" s="1" t="s">
        <v>48</v>
      </c>
      <c r="C34679">
        <v>16236</v>
      </c>
      <c r="D34679">
        <v>209477</v>
      </c>
      <c r="E34679" s="31">
        <v>14833</v>
      </c>
      <c r="F34679">
        <v>97</v>
      </c>
      <c r="G34679" s="31">
        <v>1306</v>
      </c>
      <c r="H34679" s="31">
        <v>4</v>
      </c>
    </row>
    <row r="34680" spans="1:8">
      <c r="A34680" s="32">
        <v>44645</v>
      </c>
      <c r="B34680" s="1" t="s">
        <v>49</v>
      </c>
      <c r="C34680">
        <v>289527</v>
      </c>
      <c r="D34680">
        <v>2194274</v>
      </c>
      <c r="E34680" s="31">
        <v>257643</v>
      </c>
      <c r="F34680">
        <v>1112</v>
      </c>
      <c r="G34680" s="31">
        <v>24537</v>
      </c>
      <c r="H34680" s="31">
        <v>9</v>
      </c>
    </row>
    <row r="34681" spans="1:8">
      <c r="A34681" s="32">
        <v>44645</v>
      </c>
      <c r="B34681" s="1" t="s">
        <v>50</v>
      </c>
      <c r="C34681">
        <v>30160</v>
      </c>
      <c r="D34681">
        <v>211675</v>
      </c>
      <c r="E34681" s="31">
        <v>25906</v>
      </c>
      <c r="F34681">
        <v>78</v>
      </c>
      <c r="G34681" s="31">
        <v>1897</v>
      </c>
      <c r="H34681" s="31">
        <v>1</v>
      </c>
    </row>
    <row r="34682" spans="1:8">
      <c r="A34682" s="32">
        <v>44645</v>
      </c>
      <c r="B34682" s="1" t="s">
        <v>51</v>
      </c>
      <c r="C34682">
        <v>31540</v>
      </c>
      <c r="D34682">
        <v>301352</v>
      </c>
      <c r="E34682" s="31">
        <v>30165</v>
      </c>
      <c r="F34682">
        <v>116</v>
      </c>
      <c r="G34682" s="31">
        <v>2684</v>
      </c>
      <c r="H34682" s="31">
        <v>1</v>
      </c>
    </row>
    <row r="34683" spans="1:8">
      <c r="A34683" s="32">
        <v>44645</v>
      </c>
      <c r="B34683" s="1" t="s">
        <v>52</v>
      </c>
      <c r="C34683">
        <v>62025</v>
      </c>
      <c r="D34683">
        <v>224166</v>
      </c>
      <c r="E34683" s="31">
        <v>57303</v>
      </c>
      <c r="F34683">
        <v>269</v>
      </c>
      <c r="G34683" s="31">
        <v>4453</v>
      </c>
      <c r="H34683" s="31">
        <v>8</v>
      </c>
    </row>
    <row r="34684" spans="1:8">
      <c r="A34684" s="32">
        <v>44645</v>
      </c>
      <c r="B34684" s="1" t="s">
        <v>53</v>
      </c>
      <c r="C34684">
        <v>30291</v>
      </c>
      <c r="D34684">
        <v>469645</v>
      </c>
      <c r="E34684" s="31">
        <v>28367</v>
      </c>
      <c r="F34684">
        <v>137</v>
      </c>
      <c r="G34684" s="31">
        <v>1787</v>
      </c>
      <c r="H34684" s="31">
        <v>1</v>
      </c>
    </row>
    <row r="34685" spans="1:8">
      <c r="A34685" s="32">
        <v>44645</v>
      </c>
      <c r="B34685" s="1" t="s">
        <v>54</v>
      </c>
      <c r="C34685">
        <v>23969</v>
      </c>
      <c r="D34685">
        <v>147826</v>
      </c>
      <c r="E34685" s="31">
        <v>22114</v>
      </c>
      <c r="F34685">
        <v>117</v>
      </c>
      <c r="G34685" s="31">
        <v>1813</v>
      </c>
      <c r="H34685" s="31">
        <v>0</v>
      </c>
    </row>
    <row r="34686" spans="1:8">
      <c r="A34686" s="32">
        <v>44645</v>
      </c>
      <c r="B34686" s="1" t="s">
        <v>55</v>
      </c>
      <c r="C34686">
        <v>40332</v>
      </c>
      <c r="D34686">
        <v>296501</v>
      </c>
      <c r="E34686" s="31">
        <v>36681</v>
      </c>
      <c r="F34686">
        <v>166</v>
      </c>
      <c r="G34686" s="31">
        <v>2994</v>
      </c>
      <c r="H34686" s="31">
        <v>1</v>
      </c>
    </row>
    <row r="34687" spans="1:8">
      <c r="A34687" s="32">
        <v>44645</v>
      </c>
      <c r="B34687" s="1" t="s">
        <v>56</v>
      </c>
      <c r="C34687">
        <v>117126</v>
      </c>
      <c r="D34687">
        <v>645759</v>
      </c>
      <c r="E34687" s="31">
        <v>111016</v>
      </c>
      <c r="F34687">
        <v>438</v>
      </c>
      <c r="G34687" s="31">
        <v>5678</v>
      </c>
      <c r="H34687" s="31">
        <v>8</v>
      </c>
    </row>
    <row r="34688" spans="1:8">
      <c r="A34688" s="32">
        <v>44646</v>
      </c>
      <c r="B34688" s="1" t="s">
        <v>7</v>
      </c>
      <c r="C34688">
        <v>214871</v>
      </c>
      <c r="D34688">
        <v>1823879</v>
      </c>
      <c r="E34688" s="31">
        <v>197108</v>
      </c>
      <c r="F34688">
        <v>1917</v>
      </c>
      <c r="G34688" s="31">
        <v>15628</v>
      </c>
      <c r="H34688" s="31">
        <v>4</v>
      </c>
    </row>
    <row r="34689" spans="1:8">
      <c r="A34689" s="32">
        <v>44646</v>
      </c>
      <c r="B34689" s="1" t="s">
        <v>11</v>
      </c>
      <c r="C34689">
        <v>33626</v>
      </c>
      <c r="D34689">
        <v>190905</v>
      </c>
      <c r="E34689" s="31">
        <v>29639</v>
      </c>
      <c r="F34689">
        <v>82</v>
      </c>
      <c r="G34689" s="31">
        <v>3905</v>
      </c>
      <c r="H34689" s="31">
        <v>0</v>
      </c>
    </row>
    <row r="34690" spans="1:8">
      <c r="A34690" s="32">
        <v>44646</v>
      </c>
      <c r="B34690" s="1" t="s">
        <v>12</v>
      </c>
      <c r="C34690">
        <v>17168</v>
      </c>
      <c r="D34690">
        <v>212765</v>
      </c>
      <c r="E34690" s="31">
        <v>15080</v>
      </c>
      <c r="F34690">
        <v>77</v>
      </c>
      <c r="G34690" s="31">
        <v>2011</v>
      </c>
      <c r="H34690" s="31">
        <v>0</v>
      </c>
    </row>
    <row r="34691" spans="1:8">
      <c r="A34691" s="32">
        <v>44646</v>
      </c>
      <c r="B34691" s="1" t="s">
        <v>13</v>
      </c>
      <c r="C34691">
        <v>55277</v>
      </c>
      <c r="D34691">
        <v>446290</v>
      </c>
      <c r="E34691" s="31">
        <v>49614</v>
      </c>
      <c r="F34691">
        <v>171</v>
      </c>
      <c r="G34691" s="31">
        <v>4932</v>
      </c>
      <c r="H34691" s="31">
        <v>5</v>
      </c>
    </row>
    <row r="34692" spans="1:8">
      <c r="A34692" s="32">
        <v>44646</v>
      </c>
      <c r="B34692" s="1" t="s">
        <v>14</v>
      </c>
      <c r="C34692">
        <v>15038</v>
      </c>
      <c r="D34692">
        <v>49681</v>
      </c>
      <c r="E34692" s="31">
        <v>13144</v>
      </c>
      <c r="F34692">
        <v>45</v>
      </c>
      <c r="G34692" s="31">
        <v>1849</v>
      </c>
      <c r="H34692" s="31">
        <v>2</v>
      </c>
    </row>
    <row r="34693" spans="1:8">
      <c r="A34693" s="32">
        <v>44646</v>
      </c>
      <c r="B34693" s="1" t="s">
        <v>15</v>
      </c>
      <c r="C34693">
        <v>16615</v>
      </c>
      <c r="D34693">
        <v>167839</v>
      </c>
      <c r="E34693" s="31">
        <v>14563</v>
      </c>
      <c r="F34693">
        <v>79</v>
      </c>
      <c r="G34693" s="31">
        <v>1973</v>
      </c>
      <c r="H34693" s="31">
        <v>2</v>
      </c>
    </row>
    <row r="34694" spans="1:8">
      <c r="A34694" s="32">
        <v>44646</v>
      </c>
      <c r="B34694" s="1" t="s">
        <v>16</v>
      </c>
      <c r="C34694">
        <v>33856</v>
      </c>
      <c r="D34694">
        <v>666002</v>
      </c>
      <c r="E34694" s="31">
        <v>30261</v>
      </c>
      <c r="F34694">
        <v>196</v>
      </c>
      <c r="G34694" s="31">
        <v>3399</v>
      </c>
      <c r="H34694" s="31">
        <v>2</v>
      </c>
    </row>
    <row r="34695" spans="1:8">
      <c r="A34695" s="32">
        <v>44646</v>
      </c>
      <c r="B34695" s="1" t="s">
        <v>17</v>
      </c>
      <c r="C34695">
        <v>107812</v>
      </c>
      <c r="D34695">
        <v>44674</v>
      </c>
      <c r="E34695" s="31">
        <v>100261</v>
      </c>
      <c r="F34695">
        <v>371</v>
      </c>
      <c r="G34695" s="31">
        <v>7180</v>
      </c>
      <c r="H34695" s="31">
        <v>6</v>
      </c>
    </row>
    <row r="34696" spans="1:8">
      <c r="A34696" s="32">
        <v>44646</v>
      </c>
      <c r="B34696" s="1" t="s">
        <v>18</v>
      </c>
      <c r="C34696">
        <v>59586</v>
      </c>
      <c r="D34696">
        <v>656702</v>
      </c>
      <c r="E34696" s="31">
        <v>54239</v>
      </c>
      <c r="F34696">
        <v>235</v>
      </c>
      <c r="G34696" s="31">
        <v>5112</v>
      </c>
      <c r="H34696" s="31">
        <v>1</v>
      </c>
    </row>
    <row r="34697" spans="1:8">
      <c r="A34697" s="32">
        <v>44646</v>
      </c>
      <c r="B34697" s="1" t="s">
        <v>19</v>
      </c>
      <c r="C34697">
        <v>67044</v>
      </c>
      <c r="D34697">
        <v>535025</v>
      </c>
      <c r="E34697" s="31">
        <v>62228</v>
      </c>
      <c r="F34697">
        <v>279</v>
      </c>
      <c r="G34697" s="31">
        <v>4537</v>
      </c>
      <c r="H34697" s="31">
        <v>4</v>
      </c>
    </row>
    <row r="34698" spans="1:8">
      <c r="A34698" s="32">
        <v>44646</v>
      </c>
      <c r="B34698" s="1" t="s">
        <v>20</v>
      </c>
      <c r="C34698">
        <v>410268</v>
      </c>
      <c r="D34698">
        <v>2408384</v>
      </c>
      <c r="E34698" s="31">
        <v>383486</v>
      </c>
      <c r="F34698">
        <v>1348</v>
      </c>
      <c r="G34698" s="31">
        <v>25434</v>
      </c>
      <c r="H34698" s="31">
        <v>22</v>
      </c>
    </row>
    <row r="34699" spans="1:8">
      <c r="A34699" s="32">
        <v>44646</v>
      </c>
      <c r="B34699" s="1" t="s">
        <v>21</v>
      </c>
      <c r="C34699">
        <v>344736</v>
      </c>
      <c r="D34699">
        <v>1771574</v>
      </c>
      <c r="E34699" s="31">
        <v>321697</v>
      </c>
      <c r="F34699">
        <v>1634</v>
      </c>
      <c r="G34699" s="31">
        <v>18763</v>
      </c>
      <c r="H34699" s="31">
        <v>17</v>
      </c>
    </row>
    <row r="34700" spans="1:8">
      <c r="A34700" s="32">
        <v>44646</v>
      </c>
      <c r="B34700" s="1" t="s">
        <v>22</v>
      </c>
      <c r="C34700">
        <v>1212905</v>
      </c>
      <c r="D34700">
        <v>5901828</v>
      </c>
      <c r="E34700" s="31">
        <v>1116501</v>
      </c>
      <c r="F34700">
        <v>4132</v>
      </c>
      <c r="G34700" s="31">
        <v>92272</v>
      </c>
      <c r="H34700" s="31">
        <v>35</v>
      </c>
    </row>
    <row r="34701" spans="1:8">
      <c r="A34701" s="32">
        <v>44646</v>
      </c>
      <c r="B34701" s="1" t="s">
        <v>23</v>
      </c>
      <c r="C34701">
        <v>583339</v>
      </c>
      <c r="D34701">
        <v>2180686</v>
      </c>
      <c r="E34701" s="31">
        <v>552819</v>
      </c>
      <c r="F34701">
        <v>1982</v>
      </c>
      <c r="G34701" s="31">
        <v>28538</v>
      </c>
      <c r="H34701" s="31">
        <v>46</v>
      </c>
    </row>
    <row r="34702" spans="1:8">
      <c r="A34702" s="32">
        <v>44646</v>
      </c>
      <c r="B34702" s="1" t="s">
        <v>24</v>
      </c>
      <c r="C34702">
        <v>39904</v>
      </c>
      <c r="D34702">
        <v>509931</v>
      </c>
      <c r="E34702" s="31">
        <v>36365</v>
      </c>
      <c r="F34702">
        <v>87</v>
      </c>
      <c r="G34702" s="31">
        <v>3452</v>
      </c>
      <c r="H34702" s="31">
        <v>1</v>
      </c>
    </row>
    <row r="34703" spans="1:8">
      <c r="A34703" s="32">
        <v>44646</v>
      </c>
      <c r="B34703" s="1" t="s">
        <v>25</v>
      </c>
      <c r="C34703">
        <v>26737</v>
      </c>
      <c r="D34703">
        <v>207665</v>
      </c>
      <c r="E34703" s="31">
        <v>23127</v>
      </c>
      <c r="F34703">
        <v>74</v>
      </c>
      <c r="G34703" s="31">
        <v>3536</v>
      </c>
      <c r="H34703" s="31">
        <v>3</v>
      </c>
    </row>
    <row r="34704" spans="1:8">
      <c r="A34704" s="32">
        <v>44646</v>
      </c>
      <c r="B34704" s="1" t="s">
        <v>26</v>
      </c>
      <c r="C34704">
        <v>33248</v>
      </c>
      <c r="D34704">
        <v>337865</v>
      </c>
      <c r="E34704" s="31">
        <v>31043</v>
      </c>
      <c r="F34704">
        <v>184</v>
      </c>
      <c r="G34704" s="31">
        <v>1998</v>
      </c>
      <c r="H34704" s="31">
        <v>4</v>
      </c>
    </row>
    <row r="34705" spans="1:8">
      <c r="A34705" s="32">
        <v>44646</v>
      </c>
      <c r="B34705" s="1" t="s">
        <v>27</v>
      </c>
      <c r="C34705">
        <v>20390</v>
      </c>
      <c r="D34705">
        <v>257752</v>
      </c>
      <c r="E34705" s="31">
        <v>18917</v>
      </c>
      <c r="F34705">
        <v>41</v>
      </c>
      <c r="G34705" s="31">
        <v>1432</v>
      </c>
      <c r="H34705" s="31">
        <v>1</v>
      </c>
    </row>
    <row r="34706" spans="1:8">
      <c r="A34706" s="32">
        <v>44646</v>
      </c>
      <c r="B34706" s="1" t="s">
        <v>28</v>
      </c>
      <c r="C34706">
        <v>21744</v>
      </c>
      <c r="D34706">
        <v>239637</v>
      </c>
      <c r="E34706" s="31">
        <v>20312</v>
      </c>
      <c r="F34706">
        <v>62</v>
      </c>
      <c r="G34706" s="31">
        <v>1376</v>
      </c>
      <c r="H34706" s="31">
        <v>2</v>
      </c>
    </row>
    <row r="34707" spans="1:8">
      <c r="A34707" s="32">
        <v>44646</v>
      </c>
      <c r="B34707" s="1" t="s">
        <v>29</v>
      </c>
      <c r="C34707">
        <v>41607</v>
      </c>
      <c r="D34707">
        <v>558525</v>
      </c>
      <c r="E34707" s="31">
        <v>36883</v>
      </c>
      <c r="F34707">
        <v>161</v>
      </c>
      <c r="G34707" s="31">
        <v>3966</v>
      </c>
      <c r="H34707" s="31">
        <v>0</v>
      </c>
    </row>
    <row r="34708" spans="1:8">
      <c r="A34708" s="32">
        <v>44646</v>
      </c>
      <c r="B34708" s="1" t="s">
        <v>30</v>
      </c>
      <c r="C34708">
        <v>66320</v>
      </c>
      <c r="D34708">
        <v>719340</v>
      </c>
      <c r="E34708" s="31">
        <v>62032</v>
      </c>
      <c r="F34708">
        <v>309</v>
      </c>
      <c r="G34708" s="31">
        <v>3451</v>
      </c>
      <c r="H34708" s="31">
        <v>3</v>
      </c>
    </row>
    <row r="34709" spans="1:8">
      <c r="A34709" s="32">
        <v>44646</v>
      </c>
      <c r="B34709" s="1" t="s">
        <v>31</v>
      </c>
      <c r="C34709">
        <v>117053</v>
      </c>
      <c r="D34709">
        <v>1042858</v>
      </c>
      <c r="E34709" s="31">
        <v>106938</v>
      </c>
      <c r="F34709">
        <v>375</v>
      </c>
      <c r="G34709" s="31">
        <v>7563</v>
      </c>
      <c r="H34709" s="31">
        <v>1</v>
      </c>
    </row>
    <row r="34710" spans="1:8">
      <c r="A34710" s="32">
        <v>44646</v>
      </c>
      <c r="B34710" s="1" t="s">
        <v>32</v>
      </c>
      <c r="C34710">
        <v>398302</v>
      </c>
      <c r="D34710">
        <v>2282527</v>
      </c>
      <c r="E34710" s="31">
        <v>377220</v>
      </c>
      <c r="F34710">
        <v>1938</v>
      </c>
      <c r="G34710" s="31">
        <v>19144</v>
      </c>
      <c r="H34710" s="31">
        <v>28</v>
      </c>
    </row>
    <row r="34711" spans="1:8">
      <c r="A34711" s="32">
        <v>44646</v>
      </c>
      <c r="B34711" s="1" t="s">
        <v>33</v>
      </c>
      <c r="C34711">
        <v>53132</v>
      </c>
      <c r="D34711">
        <v>419043</v>
      </c>
      <c r="E34711" s="31">
        <v>51040</v>
      </c>
      <c r="F34711">
        <v>262</v>
      </c>
      <c r="G34711" s="31">
        <v>3273</v>
      </c>
      <c r="H34711" s="31">
        <v>8</v>
      </c>
    </row>
    <row r="34712" spans="1:8">
      <c r="A34712" s="32">
        <v>44646</v>
      </c>
      <c r="B34712" s="1" t="s">
        <v>34</v>
      </c>
      <c r="C34712">
        <v>66610</v>
      </c>
      <c r="D34712">
        <v>507601</v>
      </c>
      <c r="E34712" s="31">
        <v>60988</v>
      </c>
      <c r="F34712">
        <v>188</v>
      </c>
      <c r="G34712" s="31">
        <v>5434</v>
      </c>
      <c r="H34712" s="31">
        <v>2</v>
      </c>
    </row>
    <row r="34713" spans="1:8">
      <c r="A34713" s="32">
        <v>44646</v>
      </c>
      <c r="B34713" s="1" t="s">
        <v>35</v>
      </c>
      <c r="C34713">
        <v>150884</v>
      </c>
      <c r="D34713">
        <v>710967</v>
      </c>
      <c r="E34713" s="31">
        <v>141654</v>
      </c>
      <c r="F34713">
        <v>641</v>
      </c>
      <c r="G34713" s="31">
        <v>7759</v>
      </c>
      <c r="H34713" s="31">
        <v>20</v>
      </c>
    </row>
    <row r="34714" spans="1:8">
      <c r="A34714" s="32">
        <v>44646</v>
      </c>
      <c r="B34714" s="1" t="s">
        <v>36</v>
      </c>
      <c r="C34714">
        <v>777597</v>
      </c>
      <c r="D34714">
        <v>6107635</v>
      </c>
      <c r="E34714" s="31">
        <v>733862</v>
      </c>
      <c r="F34714">
        <v>4600</v>
      </c>
      <c r="G34714" s="31">
        <v>39117</v>
      </c>
      <c r="H34714" s="31">
        <v>401</v>
      </c>
    </row>
    <row r="34715" spans="1:8">
      <c r="A34715" s="32">
        <v>44646</v>
      </c>
      <c r="B34715" s="1" t="s">
        <v>37</v>
      </c>
      <c r="C34715">
        <v>323268</v>
      </c>
      <c r="D34715">
        <v>1336614</v>
      </c>
      <c r="E34715" s="31">
        <v>306470</v>
      </c>
      <c r="F34715">
        <v>2078</v>
      </c>
      <c r="G34715" s="31">
        <v>14727</v>
      </c>
      <c r="H34715" s="31">
        <v>17</v>
      </c>
    </row>
    <row r="34716" spans="1:8">
      <c r="A34716" s="32">
        <v>44646</v>
      </c>
      <c r="B34716" s="1" t="s">
        <v>38</v>
      </c>
      <c r="C34716">
        <v>72518</v>
      </c>
      <c r="D34716">
        <v>439573</v>
      </c>
      <c r="E34716" s="31">
        <v>63484</v>
      </c>
      <c r="F34716">
        <v>342</v>
      </c>
      <c r="G34716" s="31">
        <v>8692</v>
      </c>
      <c r="H34716" s="31">
        <v>10</v>
      </c>
    </row>
    <row r="34717" spans="1:8">
      <c r="A34717" s="32">
        <v>44646</v>
      </c>
      <c r="B34717" s="1" t="s">
        <v>39</v>
      </c>
      <c r="C34717">
        <v>27438</v>
      </c>
      <c r="D34717">
        <v>133415</v>
      </c>
      <c r="E34717" s="31">
        <v>26349</v>
      </c>
      <c r="F34717">
        <v>108</v>
      </c>
      <c r="G34717" s="31">
        <v>814</v>
      </c>
      <c r="H34717" s="31">
        <v>3</v>
      </c>
    </row>
    <row r="34718" spans="1:8">
      <c r="A34718" s="32">
        <v>44646</v>
      </c>
      <c r="B34718" s="1" t="s">
        <v>40</v>
      </c>
      <c r="C34718">
        <v>8910</v>
      </c>
      <c r="D34718">
        <v>296297</v>
      </c>
      <c r="E34718" s="31">
        <v>8022</v>
      </c>
      <c r="F34718">
        <v>11</v>
      </c>
      <c r="G34718" s="31">
        <v>776</v>
      </c>
      <c r="H34718" s="31">
        <v>0</v>
      </c>
    </row>
    <row r="34719" spans="1:8">
      <c r="A34719" s="32">
        <v>44646</v>
      </c>
      <c r="B34719" s="1" t="s">
        <v>41</v>
      </c>
      <c r="C34719">
        <v>8796</v>
      </c>
      <c r="D34719">
        <v>135610</v>
      </c>
      <c r="E34719" s="31">
        <v>8025</v>
      </c>
      <c r="F34719">
        <v>9</v>
      </c>
      <c r="G34719" s="31">
        <v>762</v>
      </c>
      <c r="H34719" s="31">
        <v>0</v>
      </c>
    </row>
    <row r="34720" spans="1:8">
      <c r="A34720" s="32">
        <v>44646</v>
      </c>
      <c r="B34720" s="1" t="s">
        <v>42</v>
      </c>
      <c r="C34720">
        <v>60647</v>
      </c>
      <c r="D34720">
        <v>474647</v>
      </c>
      <c r="E34720" s="31">
        <v>56294</v>
      </c>
      <c r="F34720">
        <v>221</v>
      </c>
      <c r="G34720" s="31">
        <v>2704</v>
      </c>
      <c r="H34720" s="31">
        <v>2</v>
      </c>
    </row>
    <row r="34721" spans="1:8">
      <c r="A34721" s="32">
        <v>44646</v>
      </c>
      <c r="B34721" s="1" t="s">
        <v>43</v>
      </c>
      <c r="C34721">
        <v>91754</v>
      </c>
      <c r="D34721">
        <v>1494137</v>
      </c>
      <c r="E34721" s="31">
        <v>83107</v>
      </c>
      <c r="F34721">
        <v>445</v>
      </c>
      <c r="G34721" s="31">
        <v>8202</v>
      </c>
      <c r="H34721" s="31">
        <v>4</v>
      </c>
    </row>
    <row r="34722" spans="1:8">
      <c r="A34722" s="32">
        <v>44646</v>
      </c>
      <c r="B34722" s="1" t="s">
        <v>44</v>
      </c>
      <c r="C34722">
        <v>27984</v>
      </c>
      <c r="D34722">
        <v>473883</v>
      </c>
      <c r="E34722" s="31">
        <v>25816</v>
      </c>
      <c r="F34722">
        <v>162</v>
      </c>
      <c r="G34722" s="31">
        <v>2006</v>
      </c>
      <c r="H34722" s="31">
        <v>1</v>
      </c>
    </row>
    <row r="34723" spans="1:8">
      <c r="A34723" s="32">
        <v>44646</v>
      </c>
      <c r="B34723" s="1" t="s">
        <v>45</v>
      </c>
      <c r="C34723">
        <v>15682</v>
      </c>
      <c r="D34723">
        <v>175837</v>
      </c>
      <c r="E34723" s="31">
        <v>14630</v>
      </c>
      <c r="F34723">
        <v>79</v>
      </c>
      <c r="G34723" s="31">
        <v>980</v>
      </c>
      <c r="H34723" s="31">
        <v>0</v>
      </c>
    </row>
    <row r="34724" spans="1:8">
      <c r="A34724" s="32">
        <v>44646</v>
      </c>
      <c r="B34724" s="1" t="s">
        <v>46</v>
      </c>
      <c r="C34724">
        <v>28109</v>
      </c>
      <c r="D34724">
        <v>221642</v>
      </c>
      <c r="E34724" s="31">
        <v>25371</v>
      </c>
      <c r="F34724">
        <v>106</v>
      </c>
      <c r="G34724" s="31">
        <v>2632</v>
      </c>
      <c r="H34724" s="31">
        <v>0</v>
      </c>
    </row>
    <row r="34725" spans="1:8">
      <c r="A34725" s="32">
        <v>44646</v>
      </c>
      <c r="B34725" s="1" t="s">
        <v>47</v>
      </c>
      <c r="C34725">
        <v>23617</v>
      </c>
      <c r="D34725">
        <v>289119</v>
      </c>
      <c r="E34725" s="31">
        <v>21481</v>
      </c>
      <c r="F34725">
        <v>127</v>
      </c>
      <c r="G34725" s="31">
        <v>2009</v>
      </c>
      <c r="H34725" s="31">
        <v>4</v>
      </c>
    </row>
    <row r="34726" spans="1:8">
      <c r="A34726" s="32">
        <v>44646</v>
      </c>
      <c r="B34726" s="1" t="s">
        <v>48</v>
      </c>
      <c r="C34726">
        <v>16369</v>
      </c>
      <c r="D34726">
        <v>209679</v>
      </c>
      <c r="E34726" s="31">
        <v>14993</v>
      </c>
      <c r="F34726">
        <v>98</v>
      </c>
      <c r="G34726" s="31">
        <v>1278</v>
      </c>
      <c r="H34726" s="31">
        <v>3</v>
      </c>
    </row>
    <row r="34727" spans="1:8">
      <c r="A34727" s="32">
        <v>44646</v>
      </c>
      <c r="B34727" s="1" t="s">
        <v>49</v>
      </c>
      <c r="C34727">
        <v>291799</v>
      </c>
      <c r="D34727">
        <v>2201889</v>
      </c>
      <c r="E34727" s="31">
        <v>259364</v>
      </c>
      <c r="F34727">
        <v>1113</v>
      </c>
      <c r="G34727" s="31">
        <v>24941</v>
      </c>
      <c r="H34727" s="31">
        <v>10</v>
      </c>
    </row>
    <row r="34728" spans="1:8">
      <c r="A34728" s="32">
        <v>44646</v>
      </c>
      <c r="B34728" s="1" t="s">
        <v>50</v>
      </c>
      <c r="C34728">
        <v>30476</v>
      </c>
      <c r="D34728">
        <v>212491</v>
      </c>
      <c r="E34728" s="31">
        <v>26235</v>
      </c>
      <c r="F34728">
        <v>79</v>
      </c>
      <c r="G34728" s="31">
        <v>1784</v>
      </c>
      <c r="H34728" s="31">
        <v>1</v>
      </c>
    </row>
    <row r="34729" spans="1:8">
      <c r="A34729" s="32">
        <v>44646</v>
      </c>
      <c r="B34729" s="1" t="s">
        <v>51</v>
      </c>
      <c r="C34729">
        <v>31789</v>
      </c>
      <c r="D34729">
        <v>302093</v>
      </c>
      <c r="E34729" s="31">
        <v>30466</v>
      </c>
      <c r="F34729">
        <v>116</v>
      </c>
      <c r="G34729" s="31">
        <v>2640</v>
      </c>
      <c r="H34729" s="31">
        <v>1</v>
      </c>
    </row>
    <row r="34730" spans="1:8">
      <c r="A34730" s="32">
        <v>44646</v>
      </c>
      <c r="B34730" s="1" t="s">
        <v>52</v>
      </c>
      <c r="C34730">
        <v>62025</v>
      </c>
      <c r="D34730">
        <v>225013</v>
      </c>
      <c r="E34730" s="31">
        <v>57303</v>
      </c>
      <c r="F34730">
        <v>269</v>
      </c>
      <c r="G34730" s="31">
        <v>4453</v>
      </c>
      <c r="H34730" s="31">
        <v>8</v>
      </c>
    </row>
    <row r="34731" spans="1:8">
      <c r="A34731" s="32">
        <v>44646</v>
      </c>
      <c r="B34731" s="1" t="s">
        <v>53</v>
      </c>
      <c r="C34731">
        <v>30574</v>
      </c>
      <c r="D34731">
        <v>471365</v>
      </c>
      <c r="E34731" s="31">
        <v>28559</v>
      </c>
      <c r="F34731">
        <v>137</v>
      </c>
      <c r="G34731" s="31">
        <v>1878</v>
      </c>
      <c r="H34731" s="31">
        <v>1</v>
      </c>
    </row>
    <row r="34732" spans="1:8">
      <c r="A34732" s="32">
        <v>44646</v>
      </c>
      <c r="B34732" s="1" t="s">
        <v>54</v>
      </c>
      <c r="C34732">
        <v>24188</v>
      </c>
      <c r="D34732">
        <v>148115</v>
      </c>
      <c r="E34732" s="31">
        <v>22363</v>
      </c>
      <c r="F34732">
        <v>117</v>
      </c>
      <c r="G34732" s="31">
        <v>1783</v>
      </c>
      <c r="H34732" s="31">
        <v>0</v>
      </c>
    </row>
    <row r="34733" spans="1:8">
      <c r="A34733" s="32">
        <v>44646</v>
      </c>
      <c r="B34733" s="1" t="s">
        <v>55</v>
      </c>
      <c r="C34733">
        <v>40929</v>
      </c>
      <c r="D34733">
        <v>298150</v>
      </c>
      <c r="E34733" s="31">
        <v>37024</v>
      </c>
      <c r="F34733">
        <v>166</v>
      </c>
      <c r="G34733" s="31">
        <v>3142</v>
      </c>
      <c r="H34733" s="31">
        <v>1</v>
      </c>
    </row>
    <row r="34734" spans="1:8">
      <c r="A34734" s="32">
        <v>44646</v>
      </c>
      <c r="B34734" s="1" t="s">
        <v>56</v>
      </c>
      <c r="C34734">
        <v>118005</v>
      </c>
      <c r="D34734">
        <v>647901</v>
      </c>
      <c r="E34734" s="31">
        <v>111802</v>
      </c>
      <c r="F34734">
        <v>438</v>
      </c>
      <c r="G34734" s="31">
        <v>5763</v>
      </c>
      <c r="H34734" s="31">
        <v>8</v>
      </c>
    </row>
    <row r="34735" spans="1:8">
      <c r="A34735" s="32">
        <v>44647</v>
      </c>
      <c r="B34735" s="1" t="s">
        <v>7</v>
      </c>
      <c r="C34735">
        <v>216368</v>
      </c>
      <c r="D34735">
        <v>1827758</v>
      </c>
      <c r="E34735" s="31">
        <v>198758</v>
      </c>
      <c r="F34735">
        <v>1918</v>
      </c>
      <c r="G34735" s="31">
        <v>15846</v>
      </c>
      <c r="H34735" s="31">
        <v>4</v>
      </c>
    </row>
    <row r="34736" spans="1:8">
      <c r="A34736" s="32">
        <v>44647</v>
      </c>
      <c r="B34736" s="1" t="s">
        <v>11</v>
      </c>
      <c r="C34736">
        <v>34076</v>
      </c>
      <c r="D34736">
        <v>191402</v>
      </c>
      <c r="E34736" s="31">
        <v>30098</v>
      </c>
      <c r="F34736">
        <v>82</v>
      </c>
      <c r="G34736" s="31">
        <v>3896</v>
      </c>
      <c r="H34736" s="31">
        <v>0</v>
      </c>
    </row>
    <row r="34737" spans="1:8">
      <c r="A34737" s="32">
        <v>44647</v>
      </c>
      <c r="B34737" s="1" t="s">
        <v>12</v>
      </c>
      <c r="C34737">
        <v>17433</v>
      </c>
      <c r="D34737">
        <v>213455</v>
      </c>
      <c r="E34737" s="31">
        <v>15255</v>
      </c>
      <c r="F34737">
        <v>77</v>
      </c>
      <c r="G34737" s="31">
        <v>2101</v>
      </c>
      <c r="H34737" s="31">
        <v>0</v>
      </c>
    </row>
    <row r="34738" spans="1:8">
      <c r="A34738" s="32">
        <v>44647</v>
      </c>
      <c r="B34738" s="1" t="s">
        <v>13</v>
      </c>
      <c r="C34738">
        <v>55751</v>
      </c>
      <c r="D34738">
        <v>447223</v>
      </c>
      <c r="E34738" s="31">
        <v>49975</v>
      </c>
      <c r="F34738">
        <v>171</v>
      </c>
      <c r="G34738" s="31">
        <v>5133</v>
      </c>
      <c r="H34738" s="31">
        <v>6</v>
      </c>
    </row>
    <row r="34739" spans="1:8">
      <c r="A34739" s="32">
        <v>44647</v>
      </c>
      <c r="B34739" s="1" t="s">
        <v>14</v>
      </c>
      <c r="C34739">
        <v>15269</v>
      </c>
      <c r="D34739">
        <v>50081</v>
      </c>
      <c r="E34739" s="31">
        <v>13264</v>
      </c>
      <c r="F34739">
        <v>45</v>
      </c>
      <c r="G34739" s="31">
        <v>1960</v>
      </c>
      <c r="H34739" s="31">
        <v>2</v>
      </c>
    </row>
    <row r="34740" spans="1:8">
      <c r="A34740" s="32">
        <v>44647</v>
      </c>
      <c r="B34740" s="1" t="s">
        <v>15</v>
      </c>
      <c r="C34740">
        <v>16783</v>
      </c>
      <c r="D34740">
        <v>167839</v>
      </c>
      <c r="E34740" s="31">
        <v>14676</v>
      </c>
      <c r="F34740">
        <v>79</v>
      </c>
      <c r="G34740" s="31">
        <v>2028</v>
      </c>
      <c r="H34740" s="31">
        <v>2</v>
      </c>
    </row>
    <row r="34741" spans="1:8">
      <c r="A34741" s="32">
        <v>44647</v>
      </c>
      <c r="B34741" s="1" t="s">
        <v>16</v>
      </c>
      <c r="C34741">
        <v>34245</v>
      </c>
      <c r="D34741">
        <v>666002</v>
      </c>
      <c r="E34741" s="31">
        <v>30769</v>
      </c>
      <c r="F34741">
        <v>196</v>
      </c>
      <c r="G34741" s="31">
        <v>3280</v>
      </c>
      <c r="H34741" s="31">
        <v>2</v>
      </c>
    </row>
    <row r="34742" spans="1:8">
      <c r="A34742" s="32">
        <v>44647</v>
      </c>
      <c r="B34742" s="1" t="s">
        <v>17</v>
      </c>
      <c r="C34742">
        <v>109105</v>
      </c>
      <c r="D34742">
        <v>44674</v>
      </c>
      <c r="E34742" s="31">
        <v>101538</v>
      </c>
      <c r="F34742">
        <v>371</v>
      </c>
      <c r="G34742" s="31">
        <v>7196</v>
      </c>
      <c r="H34742" s="31">
        <v>5</v>
      </c>
    </row>
    <row r="34743" spans="1:8">
      <c r="A34743" s="32">
        <v>44647</v>
      </c>
      <c r="B34743" s="1" t="s">
        <v>18</v>
      </c>
      <c r="C34743">
        <v>60065</v>
      </c>
      <c r="D34743">
        <v>658472</v>
      </c>
      <c r="E34743" s="31">
        <v>54687</v>
      </c>
      <c r="F34743">
        <v>239</v>
      </c>
      <c r="G34743" s="31">
        <v>5139</v>
      </c>
      <c r="H34743" s="31">
        <v>1</v>
      </c>
    </row>
    <row r="34744" spans="1:8">
      <c r="A34744" s="32">
        <v>44647</v>
      </c>
      <c r="B34744" s="1" t="s">
        <v>19</v>
      </c>
      <c r="C34744">
        <v>67565</v>
      </c>
      <c r="D34744">
        <v>535025</v>
      </c>
      <c r="E34744" s="31">
        <v>62706</v>
      </c>
      <c r="F34744">
        <v>280</v>
      </c>
      <c r="G34744" s="31">
        <v>4579</v>
      </c>
      <c r="H34744" s="31">
        <v>4</v>
      </c>
    </row>
    <row r="34745" spans="1:8">
      <c r="A34745" s="32">
        <v>44647</v>
      </c>
      <c r="B34745" s="1" t="s">
        <v>20</v>
      </c>
      <c r="C34745">
        <v>414207</v>
      </c>
      <c r="D34745">
        <v>2410841</v>
      </c>
      <c r="E34745" s="31">
        <v>387984</v>
      </c>
      <c r="F34745">
        <v>1356</v>
      </c>
      <c r="G34745" s="31">
        <v>24867</v>
      </c>
      <c r="H34745" s="31">
        <v>23</v>
      </c>
    </row>
    <row r="34746" spans="1:8">
      <c r="A34746" s="32">
        <v>44647</v>
      </c>
      <c r="B34746" s="1" t="s">
        <v>21</v>
      </c>
      <c r="C34746">
        <v>347251</v>
      </c>
      <c r="D34746">
        <v>1786390</v>
      </c>
      <c r="E34746" s="31">
        <v>324616</v>
      </c>
      <c r="F34746">
        <v>1639</v>
      </c>
      <c r="G34746" s="31">
        <v>18486</v>
      </c>
      <c r="H34746" s="31">
        <v>16</v>
      </c>
    </row>
    <row r="34747" spans="1:8">
      <c r="A34747" s="32">
        <v>44647</v>
      </c>
      <c r="B34747" s="1" t="s">
        <v>22</v>
      </c>
      <c r="C34747">
        <v>1220749</v>
      </c>
      <c r="D34747">
        <v>5901828</v>
      </c>
      <c r="E34747" s="31">
        <v>1123661</v>
      </c>
      <c r="F34747">
        <v>4141</v>
      </c>
      <c r="G34747" s="31">
        <v>92947</v>
      </c>
      <c r="H34747" s="31">
        <v>36</v>
      </c>
    </row>
    <row r="34748" spans="1:8">
      <c r="A34748" s="32">
        <v>44647</v>
      </c>
      <c r="B34748" s="1" t="s">
        <v>23</v>
      </c>
      <c r="C34748">
        <v>586892</v>
      </c>
      <c r="D34748">
        <v>2180686</v>
      </c>
      <c r="E34748" s="31">
        <v>556200</v>
      </c>
      <c r="F34748">
        <v>1991</v>
      </c>
      <c r="G34748" s="31">
        <v>28701</v>
      </c>
      <c r="H34748" s="31">
        <v>44</v>
      </c>
    </row>
    <row r="34749" spans="1:8">
      <c r="A34749" s="32">
        <v>44647</v>
      </c>
      <c r="B34749" s="1" t="s">
        <v>24</v>
      </c>
      <c r="C34749">
        <v>40411</v>
      </c>
      <c r="D34749">
        <v>510694</v>
      </c>
      <c r="E34749" s="31">
        <v>36788</v>
      </c>
      <c r="F34749">
        <v>87</v>
      </c>
      <c r="G34749" s="31">
        <v>3536</v>
      </c>
      <c r="H34749" s="31">
        <v>0</v>
      </c>
    </row>
    <row r="34750" spans="1:8">
      <c r="A34750" s="32">
        <v>44647</v>
      </c>
      <c r="B34750" s="1" t="s">
        <v>25</v>
      </c>
      <c r="C34750">
        <v>26962</v>
      </c>
      <c r="D34750">
        <v>207665</v>
      </c>
      <c r="E34750" s="31">
        <v>23591</v>
      </c>
      <c r="F34750">
        <v>74</v>
      </c>
      <c r="G34750" s="31">
        <v>3297</v>
      </c>
      <c r="H34750" s="31">
        <v>3</v>
      </c>
    </row>
    <row r="34751" spans="1:8">
      <c r="A34751" s="32">
        <v>44647</v>
      </c>
      <c r="B34751" s="1" t="s">
        <v>26</v>
      </c>
      <c r="C34751">
        <v>33502</v>
      </c>
      <c r="D34751">
        <v>338612</v>
      </c>
      <c r="E34751" s="31">
        <v>31182</v>
      </c>
      <c r="F34751">
        <v>184</v>
      </c>
      <c r="G34751" s="31">
        <v>2113</v>
      </c>
      <c r="H34751" s="31">
        <v>4</v>
      </c>
    </row>
    <row r="34752" spans="1:8">
      <c r="A34752" s="32">
        <v>44647</v>
      </c>
      <c r="B34752" s="1" t="s">
        <v>27</v>
      </c>
      <c r="C34752">
        <v>20531</v>
      </c>
      <c r="D34752">
        <v>258436</v>
      </c>
      <c r="E34752" s="31">
        <v>19169</v>
      </c>
      <c r="F34752">
        <v>41</v>
      </c>
      <c r="G34752" s="31">
        <v>1321</v>
      </c>
      <c r="H34752" s="31">
        <v>1</v>
      </c>
    </row>
    <row r="34753" spans="1:8">
      <c r="A34753" s="32">
        <v>44647</v>
      </c>
      <c r="B34753" s="1" t="s">
        <v>28</v>
      </c>
      <c r="C34753">
        <v>21744</v>
      </c>
      <c r="D34753">
        <v>239637</v>
      </c>
      <c r="E34753" s="31">
        <v>20312</v>
      </c>
      <c r="F34753">
        <v>62</v>
      </c>
      <c r="G34753" s="31">
        <v>1376</v>
      </c>
      <c r="H34753" s="31">
        <v>2</v>
      </c>
    </row>
    <row r="34754" spans="1:8">
      <c r="A34754" s="32">
        <v>44647</v>
      </c>
      <c r="B34754" s="1" t="s">
        <v>29</v>
      </c>
      <c r="C34754">
        <v>41986</v>
      </c>
      <c r="D34754">
        <v>558525</v>
      </c>
      <c r="E34754" s="31">
        <v>37280</v>
      </c>
      <c r="F34754">
        <v>161</v>
      </c>
      <c r="G34754" s="31">
        <v>4249</v>
      </c>
      <c r="H34754" s="31">
        <v>0</v>
      </c>
    </row>
    <row r="34755" spans="1:8">
      <c r="A34755" s="32">
        <v>44647</v>
      </c>
      <c r="B34755" s="1" t="s">
        <v>30</v>
      </c>
      <c r="C34755">
        <v>66680</v>
      </c>
      <c r="D34755">
        <v>719669</v>
      </c>
      <c r="E34755" s="31">
        <v>62497</v>
      </c>
      <c r="F34755">
        <v>310</v>
      </c>
      <c r="G34755" s="31">
        <v>3513</v>
      </c>
      <c r="H34755" s="31">
        <v>3</v>
      </c>
    </row>
    <row r="34756" spans="1:8">
      <c r="A34756" s="32">
        <v>44647</v>
      </c>
      <c r="B34756" s="1" t="s">
        <v>31</v>
      </c>
      <c r="C34756">
        <v>118026</v>
      </c>
      <c r="D34756">
        <v>1042858</v>
      </c>
      <c r="E34756" s="31">
        <v>106938</v>
      </c>
      <c r="F34756">
        <v>375</v>
      </c>
      <c r="G34756" s="31">
        <v>7576</v>
      </c>
      <c r="H34756" s="31">
        <v>1</v>
      </c>
    </row>
    <row r="34757" spans="1:8">
      <c r="A34757" s="32">
        <v>44647</v>
      </c>
      <c r="B34757" s="1" t="s">
        <v>32</v>
      </c>
      <c r="C34757">
        <v>400896</v>
      </c>
      <c r="D34757">
        <v>2282527</v>
      </c>
      <c r="E34757" s="31">
        <v>379632</v>
      </c>
      <c r="F34757">
        <v>1947</v>
      </c>
      <c r="G34757" s="31">
        <v>19317</v>
      </c>
      <c r="H34757" s="31">
        <v>27</v>
      </c>
    </row>
    <row r="34758" spans="1:8">
      <c r="A34758" s="32">
        <v>44647</v>
      </c>
      <c r="B34758" s="1" t="s">
        <v>33</v>
      </c>
      <c r="C34758">
        <v>53581</v>
      </c>
      <c r="D34758">
        <v>419043</v>
      </c>
      <c r="E34758" s="31">
        <v>51465</v>
      </c>
      <c r="F34758">
        <v>265</v>
      </c>
      <c r="G34758" s="31">
        <v>3302</v>
      </c>
      <c r="H34758" s="31">
        <v>8</v>
      </c>
    </row>
    <row r="34759" spans="1:8">
      <c r="A34759" s="32">
        <v>44647</v>
      </c>
      <c r="B34759" s="1" t="s">
        <v>34</v>
      </c>
      <c r="C34759">
        <v>67233</v>
      </c>
      <c r="D34759">
        <v>511660</v>
      </c>
      <c r="E34759" s="31">
        <v>61688</v>
      </c>
      <c r="F34759">
        <v>188</v>
      </c>
      <c r="G34759" s="31">
        <v>5357</v>
      </c>
      <c r="H34759" s="31">
        <v>2</v>
      </c>
    </row>
    <row r="34760" spans="1:8">
      <c r="A34760" s="32">
        <v>44647</v>
      </c>
      <c r="B34760" s="1" t="s">
        <v>35</v>
      </c>
      <c r="C34760">
        <v>151748</v>
      </c>
      <c r="D34760">
        <v>712475</v>
      </c>
      <c r="E34760" s="31">
        <v>142540</v>
      </c>
      <c r="F34760">
        <v>646</v>
      </c>
      <c r="G34760" s="31">
        <v>7703</v>
      </c>
      <c r="H34760" s="31">
        <v>18</v>
      </c>
    </row>
    <row r="34761" spans="1:8">
      <c r="A34761" s="32">
        <v>44647</v>
      </c>
      <c r="B34761" s="1" t="s">
        <v>36</v>
      </c>
      <c r="C34761">
        <v>781081</v>
      </c>
      <c r="D34761">
        <v>6121999</v>
      </c>
      <c r="E34761" s="31">
        <v>738055</v>
      </c>
      <c r="F34761">
        <v>4606</v>
      </c>
      <c r="G34761" s="31">
        <v>38403</v>
      </c>
      <c r="H34761" s="31">
        <v>401</v>
      </c>
    </row>
    <row r="34762" spans="1:8">
      <c r="A34762" s="32">
        <v>44647</v>
      </c>
      <c r="B34762" s="1" t="s">
        <v>37</v>
      </c>
      <c r="C34762">
        <v>325252</v>
      </c>
      <c r="D34762">
        <v>1340483</v>
      </c>
      <c r="E34762" s="31">
        <v>308399</v>
      </c>
      <c r="F34762">
        <v>2078</v>
      </c>
      <c r="G34762" s="31">
        <v>14775</v>
      </c>
      <c r="H34762" s="31">
        <v>18</v>
      </c>
    </row>
    <row r="34763" spans="1:8">
      <c r="A34763" s="32">
        <v>44647</v>
      </c>
      <c r="B34763" s="1" t="s">
        <v>38</v>
      </c>
      <c r="C34763">
        <v>72864</v>
      </c>
      <c r="D34763">
        <v>439573</v>
      </c>
      <c r="E34763" s="31">
        <v>63637</v>
      </c>
      <c r="F34763">
        <v>342</v>
      </c>
      <c r="G34763" s="31">
        <v>8885</v>
      </c>
      <c r="H34763" s="31">
        <v>11</v>
      </c>
    </row>
    <row r="34764" spans="1:8">
      <c r="A34764" s="32">
        <v>44647</v>
      </c>
      <c r="B34764" s="1" t="s">
        <v>39</v>
      </c>
      <c r="C34764">
        <v>27580</v>
      </c>
      <c r="D34764">
        <v>133928</v>
      </c>
      <c r="E34764" s="31">
        <v>26473</v>
      </c>
      <c r="F34764">
        <v>109</v>
      </c>
      <c r="G34764" s="31">
        <v>830</v>
      </c>
      <c r="H34764" s="31">
        <v>3</v>
      </c>
    </row>
    <row r="34765" spans="1:8">
      <c r="A34765" s="32">
        <v>44647</v>
      </c>
      <c r="B34765" s="1" t="s">
        <v>40</v>
      </c>
      <c r="C34765">
        <v>8987</v>
      </c>
      <c r="D34765">
        <v>297317</v>
      </c>
      <c r="E34765" s="31">
        <v>8108</v>
      </c>
      <c r="F34765">
        <v>11</v>
      </c>
      <c r="G34765" s="31">
        <v>766</v>
      </c>
      <c r="H34765" s="31">
        <v>0</v>
      </c>
    </row>
    <row r="34766" spans="1:8">
      <c r="A34766" s="32">
        <v>44647</v>
      </c>
      <c r="B34766" s="1" t="s">
        <v>41</v>
      </c>
      <c r="C34766">
        <v>8899</v>
      </c>
      <c r="D34766">
        <v>135610</v>
      </c>
      <c r="E34766" s="31">
        <v>8120</v>
      </c>
      <c r="F34766">
        <v>9</v>
      </c>
      <c r="G34766" s="31">
        <v>770</v>
      </c>
      <c r="H34766" s="31">
        <v>0</v>
      </c>
    </row>
    <row r="34767" spans="1:8">
      <c r="A34767" s="32">
        <v>44647</v>
      </c>
      <c r="B34767" s="1" t="s">
        <v>42</v>
      </c>
      <c r="C34767">
        <v>61062</v>
      </c>
      <c r="D34767">
        <v>474647</v>
      </c>
      <c r="E34767" s="31">
        <v>56294</v>
      </c>
      <c r="F34767">
        <v>221</v>
      </c>
      <c r="G34767" s="31">
        <v>2704</v>
      </c>
      <c r="H34767" s="31">
        <v>2</v>
      </c>
    </row>
    <row r="34768" spans="1:8">
      <c r="A34768" s="32">
        <v>44647</v>
      </c>
      <c r="B34768" s="1" t="s">
        <v>43</v>
      </c>
      <c r="C34768">
        <v>92623</v>
      </c>
      <c r="D34768">
        <v>1494137</v>
      </c>
      <c r="E34768" s="31">
        <v>83549</v>
      </c>
      <c r="F34768">
        <v>446</v>
      </c>
      <c r="G34768" s="31">
        <v>8628</v>
      </c>
      <c r="H34768" s="31">
        <v>5</v>
      </c>
    </row>
    <row r="34769" spans="1:8">
      <c r="A34769" s="32">
        <v>44647</v>
      </c>
      <c r="B34769" s="1" t="s">
        <v>44</v>
      </c>
      <c r="C34769">
        <v>28218</v>
      </c>
      <c r="D34769">
        <v>473883</v>
      </c>
      <c r="E34769" s="31">
        <v>26035</v>
      </c>
      <c r="F34769">
        <v>162</v>
      </c>
      <c r="G34769" s="31">
        <v>2021</v>
      </c>
      <c r="H34769" s="31">
        <v>1</v>
      </c>
    </row>
    <row r="34770" spans="1:8">
      <c r="A34770" s="32">
        <v>44647</v>
      </c>
      <c r="B34770" s="1" t="s">
        <v>45</v>
      </c>
      <c r="C34770">
        <v>15775</v>
      </c>
      <c r="D34770">
        <v>176319</v>
      </c>
      <c r="E34770" s="31">
        <v>14779</v>
      </c>
      <c r="F34770">
        <v>79</v>
      </c>
      <c r="G34770" s="31">
        <v>923</v>
      </c>
      <c r="H34770" s="31">
        <v>0</v>
      </c>
    </row>
    <row r="34771" spans="1:8">
      <c r="A34771" s="32">
        <v>44647</v>
      </c>
      <c r="B34771" s="1" t="s">
        <v>46</v>
      </c>
      <c r="C34771">
        <v>28394</v>
      </c>
      <c r="D34771">
        <v>222054</v>
      </c>
      <c r="E34771" s="31">
        <v>25673</v>
      </c>
      <c r="F34771">
        <v>107</v>
      </c>
      <c r="G34771" s="31">
        <v>2614</v>
      </c>
      <c r="H34771" s="31">
        <v>0</v>
      </c>
    </row>
    <row r="34772" spans="1:8">
      <c r="A34772" s="32">
        <v>44647</v>
      </c>
      <c r="B34772" s="1" t="s">
        <v>47</v>
      </c>
      <c r="C34772">
        <v>23830</v>
      </c>
      <c r="D34772">
        <v>289504</v>
      </c>
      <c r="E34772" s="31">
        <v>21722</v>
      </c>
      <c r="F34772">
        <v>127</v>
      </c>
      <c r="G34772" s="31">
        <v>1981</v>
      </c>
      <c r="H34772" s="31">
        <v>4</v>
      </c>
    </row>
    <row r="34773" spans="1:8">
      <c r="A34773" s="32">
        <v>44647</v>
      </c>
      <c r="B34773" s="1" t="s">
        <v>48</v>
      </c>
      <c r="C34773">
        <v>16492</v>
      </c>
      <c r="D34773">
        <v>209869</v>
      </c>
      <c r="E34773" s="31">
        <v>15118</v>
      </c>
      <c r="F34773">
        <v>98</v>
      </c>
      <c r="G34773" s="31">
        <v>1276</v>
      </c>
      <c r="H34773" s="31">
        <v>3</v>
      </c>
    </row>
    <row r="34774" spans="1:8">
      <c r="A34774" s="32">
        <v>44647</v>
      </c>
      <c r="B34774" s="1" t="s">
        <v>49</v>
      </c>
      <c r="C34774">
        <v>293739</v>
      </c>
      <c r="D34774">
        <v>2208073</v>
      </c>
      <c r="E34774" s="31">
        <v>261651</v>
      </c>
      <c r="F34774">
        <v>1116</v>
      </c>
      <c r="G34774" s="31">
        <v>24904</v>
      </c>
      <c r="H34774" s="31">
        <v>8</v>
      </c>
    </row>
    <row r="34775" spans="1:8">
      <c r="A34775" s="32">
        <v>44647</v>
      </c>
      <c r="B34775" s="1" t="s">
        <v>50</v>
      </c>
      <c r="C34775">
        <v>30662</v>
      </c>
      <c r="D34775">
        <v>213109</v>
      </c>
      <c r="E34775" s="31">
        <v>26511</v>
      </c>
      <c r="F34775">
        <v>79</v>
      </c>
      <c r="G34775" s="31">
        <v>1752</v>
      </c>
      <c r="H34775" s="31">
        <v>1</v>
      </c>
    </row>
    <row r="34776" spans="1:8">
      <c r="A34776" s="32">
        <v>44647</v>
      </c>
      <c r="B34776" s="1" t="s">
        <v>51</v>
      </c>
      <c r="C34776">
        <v>31989</v>
      </c>
      <c r="D34776">
        <v>302842</v>
      </c>
      <c r="E34776" s="31">
        <v>30638</v>
      </c>
      <c r="F34776">
        <v>116</v>
      </c>
      <c r="G34776" s="31">
        <v>2678</v>
      </c>
      <c r="H34776" s="31">
        <v>1</v>
      </c>
    </row>
    <row r="34777" spans="1:8">
      <c r="A34777" s="32">
        <v>44647</v>
      </c>
      <c r="B34777" s="1" t="s">
        <v>52</v>
      </c>
      <c r="C34777">
        <v>62025</v>
      </c>
      <c r="D34777">
        <v>225705</v>
      </c>
      <c r="E34777" s="31">
        <v>57303</v>
      </c>
      <c r="F34777">
        <v>269</v>
      </c>
      <c r="G34777" s="31">
        <v>4453</v>
      </c>
      <c r="H34777" s="31">
        <v>8</v>
      </c>
    </row>
    <row r="34778" spans="1:8">
      <c r="A34778" s="32">
        <v>44647</v>
      </c>
      <c r="B34778" s="1" t="s">
        <v>53</v>
      </c>
      <c r="C34778">
        <v>30820</v>
      </c>
      <c r="D34778">
        <v>471718</v>
      </c>
      <c r="E34778" s="31">
        <v>28752</v>
      </c>
      <c r="F34778">
        <v>137</v>
      </c>
      <c r="G34778" s="31">
        <v>1931</v>
      </c>
      <c r="H34778" s="31">
        <v>1</v>
      </c>
    </row>
    <row r="34779" spans="1:8">
      <c r="A34779" s="32">
        <v>44647</v>
      </c>
      <c r="B34779" s="1" t="s">
        <v>54</v>
      </c>
      <c r="C34779">
        <v>24392</v>
      </c>
      <c r="D34779">
        <v>148591</v>
      </c>
      <c r="E34779" s="31">
        <v>22613</v>
      </c>
      <c r="F34779">
        <v>117</v>
      </c>
      <c r="G34779" s="31">
        <v>1736</v>
      </c>
      <c r="H34779" s="31">
        <v>0</v>
      </c>
    </row>
    <row r="34780" spans="1:8">
      <c r="A34780" s="32">
        <v>44647</v>
      </c>
      <c r="B34780" s="1" t="s">
        <v>55</v>
      </c>
      <c r="C34780">
        <v>41397</v>
      </c>
      <c r="D34780">
        <v>299708</v>
      </c>
      <c r="E34780" s="31">
        <v>37349</v>
      </c>
      <c r="F34780">
        <v>167</v>
      </c>
      <c r="G34780" s="31">
        <v>3413</v>
      </c>
      <c r="H34780" s="31">
        <v>1</v>
      </c>
    </row>
    <row r="34781" spans="1:8">
      <c r="A34781" s="32">
        <v>44647</v>
      </c>
      <c r="B34781" s="1" t="s">
        <v>56</v>
      </c>
      <c r="C34781">
        <v>118843</v>
      </c>
      <c r="D34781">
        <v>649253</v>
      </c>
      <c r="E34781" s="31">
        <v>112465</v>
      </c>
      <c r="F34781">
        <v>438</v>
      </c>
      <c r="G34781" s="31">
        <v>5945</v>
      </c>
      <c r="H34781" s="31">
        <v>9</v>
      </c>
    </row>
    <row r="34782" spans="1:8">
      <c r="A34782" s="32">
        <v>44648</v>
      </c>
      <c r="B34782" s="1" t="s">
        <v>7</v>
      </c>
      <c r="C34782">
        <v>217567</v>
      </c>
      <c r="D34782">
        <v>1830106</v>
      </c>
      <c r="E34782" s="31">
        <v>199574</v>
      </c>
      <c r="F34782">
        <v>1919</v>
      </c>
      <c r="G34782" s="31">
        <v>15692</v>
      </c>
      <c r="H34782" s="31">
        <v>4</v>
      </c>
    </row>
    <row r="34783" spans="1:8">
      <c r="A34783" s="32">
        <v>44648</v>
      </c>
      <c r="B34783" s="1" t="s">
        <v>11</v>
      </c>
      <c r="C34783">
        <v>34411</v>
      </c>
      <c r="D34783">
        <v>192088</v>
      </c>
      <c r="E34783" s="31">
        <v>30628</v>
      </c>
      <c r="F34783">
        <v>82</v>
      </c>
      <c r="G34783" s="31">
        <v>3701</v>
      </c>
      <c r="H34783" s="31">
        <v>0</v>
      </c>
    </row>
    <row r="34784" spans="1:8">
      <c r="A34784" s="32">
        <v>44648</v>
      </c>
      <c r="B34784" s="1" t="s">
        <v>12</v>
      </c>
      <c r="C34784">
        <v>17587</v>
      </c>
      <c r="D34784">
        <v>213785</v>
      </c>
      <c r="E34784" s="31">
        <v>15397</v>
      </c>
      <c r="F34784">
        <v>77</v>
      </c>
      <c r="G34784" s="31">
        <v>2113</v>
      </c>
      <c r="H34784" s="31">
        <v>0</v>
      </c>
    </row>
    <row r="34785" spans="1:8">
      <c r="A34785" s="32">
        <v>44648</v>
      </c>
      <c r="B34785" s="1" t="s">
        <v>13</v>
      </c>
      <c r="C34785">
        <v>56053</v>
      </c>
      <c r="D34785">
        <v>448599</v>
      </c>
      <c r="E34785" s="31">
        <v>50317</v>
      </c>
      <c r="F34785">
        <v>172</v>
      </c>
      <c r="G34785" s="31">
        <v>5262</v>
      </c>
      <c r="H34785" s="31">
        <v>6</v>
      </c>
    </row>
    <row r="34786" spans="1:8">
      <c r="A34786" s="32">
        <v>44648</v>
      </c>
      <c r="B34786" s="1" t="s">
        <v>14</v>
      </c>
      <c r="C34786">
        <v>15421</v>
      </c>
      <c r="D34786">
        <v>50456</v>
      </c>
      <c r="E34786" s="31">
        <v>13428</v>
      </c>
      <c r="F34786">
        <v>45</v>
      </c>
      <c r="G34786" s="31">
        <v>1948</v>
      </c>
      <c r="H34786" s="31">
        <v>2</v>
      </c>
    </row>
    <row r="34787" spans="1:8">
      <c r="A34787" s="32">
        <v>44648</v>
      </c>
      <c r="B34787" s="1" t="s">
        <v>15</v>
      </c>
      <c r="C34787">
        <v>16939</v>
      </c>
      <c r="D34787">
        <v>169841</v>
      </c>
      <c r="E34787" s="31">
        <v>14787</v>
      </c>
      <c r="F34787">
        <v>79</v>
      </c>
      <c r="G34787" s="31">
        <v>2073</v>
      </c>
      <c r="H34787" s="31">
        <v>2</v>
      </c>
    </row>
    <row r="34788" spans="1:8">
      <c r="A34788" s="32">
        <v>44648</v>
      </c>
      <c r="B34788" s="1" t="s">
        <v>16</v>
      </c>
      <c r="C34788">
        <v>34555</v>
      </c>
      <c r="D34788">
        <v>671692</v>
      </c>
      <c r="E34788" s="31">
        <v>31091</v>
      </c>
      <c r="F34788">
        <v>196</v>
      </c>
      <c r="G34788" s="31">
        <v>3268</v>
      </c>
      <c r="H34788" s="31">
        <v>2</v>
      </c>
    </row>
    <row r="34789" spans="1:8">
      <c r="A34789" s="32">
        <v>44648</v>
      </c>
      <c r="B34789" s="1" t="s">
        <v>17</v>
      </c>
      <c r="C34789">
        <v>110344</v>
      </c>
      <c r="D34789">
        <v>44762</v>
      </c>
      <c r="E34789" s="31">
        <v>102749</v>
      </c>
      <c r="F34789">
        <v>373</v>
      </c>
      <c r="G34789" s="31">
        <v>7222</v>
      </c>
      <c r="H34789" s="31">
        <v>5</v>
      </c>
    </row>
    <row r="34790" spans="1:8">
      <c r="A34790" s="32">
        <v>44648</v>
      </c>
      <c r="B34790" s="1" t="s">
        <v>18</v>
      </c>
      <c r="C34790">
        <v>60388</v>
      </c>
      <c r="D34790">
        <v>658613</v>
      </c>
      <c r="E34790" s="31">
        <v>54963</v>
      </c>
      <c r="F34790">
        <v>240</v>
      </c>
      <c r="G34790" s="31">
        <v>5185</v>
      </c>
      <c r="H34790" s="31">
        <v>1</v>
      </c>
    </row>
    <row r="34791" spans="1:8">
      <c r="A34791" s="32">
        <v>44648</v>
      </c>
      <c r="B34791" s="1" t="s">
        <v>19</v>
      </c>
      <c r="C34791">
        <v>67866</v>
      </c>
      <c r="D34791">
        <v>539792</v>
      </c>
      <c r="E34791" s="31">
        <v>63240</v>
      </c>
      <c r="F34791">
        <v>280</v>
      </c>
      <c r="G34791" s="31">
        <v>4346</v>
      </c>
      <c r="H34791" s="31">
        <v>2</v>
      </c>
    </row>
    <row r="34792" spans="1:8">
      <c r="A34792" s="32">
        <v>44648</v>
      </c>
      <c r="B34792" s="1" t="s">
        <v>20</v>
      </c>
      <c r="C34792">
        <v>417485</v>
      </c>
      <c r="D34792">
        <v>2417805</v>
      </c>
      <c r="E34792" s="31">
        <v>389955</v>
      </c>
      <c r="F34792">
        <v>1363</v>
      </c>
      <c r="G34792" s="31">
        <v>26167</v>
      </c>
      <c r="H34792" s="31">
        <v>21</v>
      </c>
    </row>
    <row r="34793" spans="1:8">
      <c r="A34793" s="32">
        <v>44648</v>
      </c>
      <c r="B34793" s="1" t="s">
        <v>21</v>
      </c>
      <c r="C34793">
        <v>349110</v>
      </c>
      <c r="D34793">
        <v>1786390</v>
      </c>
      <c r="E34793" s="31">
        <v>327701</v>
      </c>
      <c r="F34793">
        <v>1643</v>
      </c>
      <c r="G34793" s="31">
        <v>17911</v>
      </c>
      <c r="H34793" s="31">
        <v>18</v>
      </c>
    </row>
    <row r="34794" spans="1:8">
      <c r="A34794" s="32">
        <v>44648</v>
      </c>
      <c r="B34794" s="1" t="s">
        <v>22</v>
      </c>
      <c r="C34794">
        <v>1225293</v>
      </c>
      <c r="D34794">
        <v>5923205</v>
      </c>
      <c r="E34794" s="31">
        <v>1133905</v>
      </c>
      <c r="F34794">
        <v>4141</v>
      </c>
      <c r="G34794" s="31">
        <v>87247</v>
      </c>
      <c r="H34794" s="31">
        <v>37</v>
      </c>
    </row>
    <row r="34795" spans="1:8">
      <c r="A34795" s="32">
        <v>44648</v>
      </c>
      <c r="B34795" s="1" t="s">
        <v>23</v>
      </c>
      <c r="C34795">
        <v>590417</v>
      </c>
      <c r="D34795">
        <v>2180686</v>
      </c>
      <c r="E34795" s="31">
        <v>560100</v>
      </c>
      <c r="F34795">
        <v>1997</v>
      </c>
      <c r="G34795" s="31">
        <v>28320</v>
      </c>
      <c r="H34795" s="31">
        <v>42</v>
      </c>
    </row>
    <row r="34796" spans="1:8">
      <c r="A34796" s="32">
        <v>44648</v>
      </c>
      <c r="B34796" s="1" t="s">
        <v>24</v>
      </c>
      <c r="C34796">
        <v>40761</v>
      </c>
      <c r="D34796">
        <v>513522</v>
      </c>
      <c r="E34796" s="31">
        <v>37165</v>
      </c>
      <c r="F34796">
        <v>87</v>
      </c>
      <c r="G34796" s="31">
        <v>3509</v>
      </c>
      <c r="H34796" s="31">
        <v>0</v>
      </c>
    </row>
    <row r="34797" spans="1:8">
      <c r="A34797" s="32">
        <v>44648</v>
      </c>
      <c r="B34797" s="1" t="s">
        <v>25</v>
      </c>
      <c r="C34797">
        <v>27070</v>
      </c>
      <c r="D34797">
        <v>209121</v>
      </c>
      <c r="E34797" s="31">
        <v>24026</v>
      </c>
      <c r="F34797">
        <v>74</v>
      </c>
      <c r="G34797" s="31">
        <v>2970</v>
      </c>
      <c r="H34797" s="31">
        <v>3</v>
      </c>
    </row>
    <row r="34798" spans="1:8">
      <c r="A34798" s="32">
        <v>44648</v>
      </c>
      <c r="B34798" s="1" t="s">
        <v>26</v>
      </c>
      <c r="C34798">
        <v>33752</v>
      </c>
      <c r="D34798">
        <v>339080</v>
      </c>
      <c r="E34798" s="31">
        <v>31408</v>
      </c>
      <c r="F34798">
        <v>184</v>
      </c>
      <c r="G34798" s="31">
        <v>2138</v>
      </c>
      <c r="H34798" s="31">
        <v>4</v>
      </c>
    </row>
    <row r="34799" spans="1:8">
      <c r="A34799" s="32">
        <v>44648</v>
      </c>
      <c r="B34799" s="1" t="s">
        <v>27</v>
      </c>
      <c r="C34799">
        <v>20687</v>
      </c>
      <c r="D34799">
        <v>259135</v>
      </c>
      <c r="E34799" s="31">
        <v>19394</v>
      </c>
      <c r="F34799">
        <v>41</v>
      </c>
      <c r="G34799" s="31">
        <v>1252</v>
      </c>
      <c r="H34799" s="31">
        <v>1</v>
      </c>
    </row>
    <row r="34800" spans="1:8">
      <c r="A34800" s="32">
        <v>44648</v>
      </c>
      <c r="B34800" s="1" t="s">
        <v>28</v>
      </c>
      <c r="C34800">
        <v>22379</v>
      </c>
      <c r="D34800">
        <v>239637</v>
      </c>
      <c r="E34800" s="31">
        <v>20872</v>
      </c>
      <c r="F34800">
        <v>62</v>
      </c>
      <c r="G34800" s="31">
        <v>1446</v>
      </c>
      <c r="H34800" s="31">
        <v>2</v>
      </c>
    </row>
    <row r="34801" spans="1:8">
      <c r="A34801" s="32">
        <v>44648</v>
      </c>
      <c r="B34801" s="1" t="s">
        <v>29</v>
      </c>
      <c r="C34801">
        <v>42330</v>
      </c>
      <c r="D34801">
        <v>562396</v>
      </c>
      <c r="E34801" s="31">
        <v>37587</v>
      </c>
      <c r="F34801">
        <v>167</v>
      </c>
      <c r="G34801" s="31">
        <v>4186</v>
      </c>
      <c r="H34801" s="31">
        <v>0</v>
      </c>
    </row>
    <row r="34802" spans="1:8">
      <c r="A34802" s="32">
        <v>44648</v>
      </c>
      <c r="B34802" s="1" t="s">
        <v>30</v>
      </c>
      <c r="C34802">
        <v>66939</v>
      </c>
      <c r="D34802">
        <v>720381</v>
      </c>
      <c r="E34802" s="31">
        <v>62916</v>
      </c>
      <c r="F34802">
        <v>310</v>
      </c>
      <c r="G34802" s="31">
        <v>3454</v>
      </c>
      <c r="H34802" s="31">
        <v>2</v>
      </c>
    </row>
    <row r="34803" spans="1:8">
      <c r="A34803" s="32">
        <v>44648</v>
      </c>
      <c r="B34803" s="1" t="s">
        <v>31</v>
      </c>
      <c r="C34803">
        <v>118609</v>
      </c>
      <c r="D34803">
        <v>1046435</v>
      </c>
      <c r="E34803" s="31">
        <v>110617</v>
      </c>
      <c r="F34803">
        <v>375</v>
      </c>
      <c r="G34803" s="31">
        <v>7258</v>
      </c>
      <c r="H34803" s="31">
        <v>0</v>
      </c>
    </row>
    <row r="34804" spans="1:8">
      <c r="A34804" s="32">
        <v>44648</v>
      </c>
      <c r="B34804" s="1" t="s">
        <v>32</v>
      </c>
      <c r="C34804">
        <v>403186</v>
      </c>
      <c r="D34804">
        <v>2297122</v>
      </c>
      <c r="E34804" s="31">
        <v>382186</v>
      </c>
      <c r="F34804">
        <v>1950</v>
      </c>
      <c r="G34804" s="31">
        <v>19050</v>
      </c>
      <c r="H34804" s="31">
        <v>26</v>
      </c>
    </row>
    <row r="34805" spans="1:8">
      <c r="A34805" s="32">
        <v>44648</v>
      </c>
      <c r="B34805" s="1" t="s">
        <v>33</v>
      </c>
      <c r="C34805">
        <v>53983</v>
      </c>
      <c r="D34805">
        <v>419043</v>
      </c>
      <c r="E34805" s="31">
        <v>51773</v>
      </c>
      <c r="F34805">
        <v>265</v>
      </c>
      <c r="G34805" s="31">
        <v>3404</v>
      </c>
      <c r="H34805" s="31">
        <v>7</v>
      </c>
    </row>
    <row r="34806" spans="1:8">
      <c r="A34806" s="32">
        <v>44648</v>
      </c>
      <c r="B34806" s="1" t="s">
        <v>34</v>
      </c>
      <c r="C34806">
        <v>67233</v>
      </c>
      <c r="D34806">
        <v>511660</v>
      </c>
      <c r="E34806" s="31">
        <v>61688</v>
      </c>
      <c r="F34806">
        <v>188</v>
      </c>
      <c r="G34806" s="31">
        <v>5357</v>
      </c>
      <c r="H34806" s="31">
        <v>2</v>
      </c>
    </row>
    <row r="34807" spans="1:8">
      <c r="A34807" s="32">
        <v>44648</v>
      </c>
      <c r="B34807" s="1" t="s">
        <v>35</v>
      </c>
      <c r="C34807">
        <v>152266</v>
      </c>
      <c r="D34807">
        <v>712994</v>
      </c>
      <c r="E34807" s="31">
        <v>143352</v>
      </c>
      <c r="F34807">
        <v>650</v>
      </c>
      <c r="G34807" s="31">
        <v>7750</v>
      </c>
      <c r="H34807" s="31">
        <v>18</v>
      </c>
    </row>
    <row r="34808" spans="1:8">
      <c r="A34808" s="32">
        <v>44648</v>
      </c>
      <c r="B34808" s="1" t="s">
        <v>36</v>
      </c>
      <c r="C34808">
        <v>782221</v>
      </c>
      <c r="D34808">
        <v>6136649</v>
      </c>
      <c r="E34808" s="31">
        <v>740531</v>
      </c>
      <c r="F34808">
        <v>4607</v>
      </c>
      <c r="G34808" s="31">
        <v>37068</v>
      </c>
      <c r="H34808" s="31">
        <v>392</v>
      </c>
    </row>
    <row r="34809" spans="1:8">
      <c r="A34809" s="32">
        <v>44648</v>
      </c>
      <c r="B34809" s="1" t="s">
        <v>37</v>
      </c>
      <c r="C34809">
        <v>326997</v>
      </c>
      <c r="D34809">
        <v>1343691</v>
      </c>
      <c r="E34809" s="31">
        <v>310419</v>
      </c>
      <c r="F34809">
        <v>2090</v>
      </c>
      <c r="G34809" s="31">
        <v>14500</v>
      </c>
      <c r="H34809" s="31">
        <v>18</v>
      </c>
    </row>
    <row r="34810" spans="1:8">
      <c r="A34810" s="32">
        <v>44648</v>
      </c>
      <c r="B34810" s="1" t="s">
        <v>38</v>
      </c>
      <c r="C34810">
        <v>73266</v>
      </c>
      <c r="D34810">
        <v>442071</v>
      </c>
      <c r="E34810" s="31">
        <v>63786</v>
      </c>
      <c r="F34810">
        <v>342</v>
      </c>
      <c r="G34810" s="31">
        <v>9138</v>
      </c>
      <c r="H34810" s="31">
        <v>12</v>
      </c>
    </row>
    <row r="34811" spans="1:8">
      <c r="A34811" s="32">
        <v>44648</v>
      </c>
      <c r="B34811" s="1" t="s">
        <v>39</v>
      </c>
      <c r="C34811">
        <v>27701</v>
      </c>
      <c r="D34811">
        <v>134280</v>
      </c>
      <c r="E34811" s="31">
        <v>26588</v>
      </c>
      <c r="F34811">
        <v>109</v>
      </c>
      <c r="G34811" s="31">
        <v>834</v>
      </c>
      <c r="H34811" s="31">
        <v>2</v>
      </c>
    </row>
    <row r="34812" spans="1:8">
      <c r="A34812" s="32">
        <v>44648</v>
      </c>
      <c r="B34812" s="1" t="s">
        <v>40</v>
      </c>
      <c r="C34812">
        <v>9057</v>
      </c>
      <c r="D34812">
        <v>297760</v>
      </c>
      <c r="E34812" s="31">
        <v>8203</v>
      </c>
      <c r="F34812">
        <v>11</v>
      </c>
      <c r="G34812" s="31">
        <v>741</v>
      </c>
      <c r="H34812" s="31">
        <v>0</v>
      </c>
    </row>
    <row r="34813" spans="1:8">
      <c r="A34813" s="32">
        <v>44648</v>
      </c>
      <c r="B34813" s="1" t="s">
        <v>41</v>
      </c>
      <c r="C34813">
        <v>8996</v>
      </c>
      <c r="D34813">
        <v>135610</v>
      </c>
      <c r="E34813" s="31">
        <v>8197</v>
      </c>
      <c r="F34813">
        <v>10</v>
      </c>
      <c r="G34813" s="31">
        <v>789</v>
      </c>
      <c r="H34813" s="31">
        <v>0</v>
      </c>
    </row>
    <row r="34814" spans="1:8">
      <c r="A34814" s="32">
        <v>44648</v>
      </c>
      <c r="B34814" s="1" t="s">
        <v>42</v>
      </c>
      <c r="C34814">
        <v>61317</v>
      </c>
      <c r="D34814">
        <v>474647</v>
      </c>
      <c r="E34814" s="31">
        <v>56294</v>
      </c>
      <c r="F34814">
        <v>223</v>
      </c>
      <c r="G34814" s="31">
        <v>2704</v>
      </c>
      <c r="H34814" s="31">
        <v>2</v>
      </c>
    </row>
    <row r="34815" spans="1:8">
      <c r="A34815" s="32">
        <v>44648</v>
      </c>
      <c r="B34815" s="1" t="s">
        <v>43</v>
      </c>
      <c r="C34815">
        <v>93423</v>
      </c>
      <c r="D34815">
        <v>1494137</v>
      </c>
      <c r="E34815" s="31">
        <v>84212</v>
      </c>
      <c r="F34815">
        <v>446</v>
      </c>
      <c r="G34815" s="31">
        <v>8765</v>
      </c>
      <c r="H34815" s="31">
        <v>5</v>
      </c>
    </row>
    <row r="34816" spans="1:8">
      <c r="A34816" s="32">
        <v>44648</v>
      </c>
      <c r="B34816" s="1" t="s">
        <v>44</v>
      </c>
      <c r="C34816">
        <v>28367</v>
      </c>
      <c r="D34816">
        <v>473883</v>
      </c>
      <c r="E34816" s="31">
        <v>26245</v>
      </c>
      <c r="F34816">
        <v>162</v>
      </c>
      <c r="G34816" s="31">
        <v>1960</v>
      </c>
      <c r="H34816" s="31">
        <v>1</v>
      </c>
    </row>
    <row r="34817" spans="1:8">
      <c r="A34817" s="32">
        <v>44648</v>
      </c>
      <c r="B34817" s="1" t="s">
        <v>45</v>
      </c>
      <c r="C34817">
        <v>15839</v>
      </c>
      <c r="D34817">
        <v>176634</v>
      </c>
      <c r="E34817" s="31">
        <v>14914</v>
      </c>
      <c r="F34817">
        <v>79</v>
      </c>
      <c r="G34817" s="31">
        <v>850</v>
      </c>
      <c r="H34817" s="31">
        <v>1</v>
      </c>
    </row>
    <row r="34818" spans="1:8">
      <c r="A34818" s="32">
        <v>44648</v>
      </c>
      <c r="B34818" s="1" t="s">
        <v>46</v>
      </c>
      <c r="C34818">
        <v>28545</v>
      </c>
      <c r="D34818">
        <v>222267</v>
      </c>
      <c r="E34818" s="31">
        <v>25966</v>
      </c>
      <c r="F34818">
        <v>108</v>
      </c>
      <c r="G34818" s="31">
        <v>2471</v>
      </c>
      <c r="H34818" s="31">
        <v>0</v>
      </c>
    </row>
    <row r="34819" spans="1:8">
      <c r="A34819" s="32">
        <v>44648</v>
      </c>
      <c r="B34819" s="1" t="s">
        <v>47</v>
      </c>
      <c r="C34819">
        <v>23972</v>
      </c>
      <c r="D34819">
        <v>289899</v>
      </c>
      <c r="E34819" s="31">
        <v>21886</v>
      </c>
      <c r="F34819">
        <v>128</v>
      </c>
      <c r="G34819" s="31">
        <v>1958</v>
      </c>
      <c r="H34819" s="31">
        <v>3</v>
      </c>
    </row>
    <row r="34820" spans="1:8">
      <c r="A34820" s="32">
        <v>44648</v>
      </c>
      <c r="B34820" s="1" t="s">
        <v>48</v>
      </c>
      <c r="C34820">
        <v>16572</v>
      </c>
      <c r="D34820">
        <v>215903</v>
      </c>
      <c r="E34820" s="31">
        <v>15230</v>
      </c>
      <c r="F34820">
        <v>99</v>
      </c>
      <c r="G34820" s="31">
        <v>1243</v>
      </c>
      <c r="H34820" s="31">
        <v>3</v>
      </c>
    </row>
    <row r="34821" spans="1:8">
      <c r="A34821" s="32">
        <v>44648</v>
      </c>
      <c r="B34821" s="1" t="s">
        <v>49</v>
      </c>
      <c r="C34821">
        <v>295243</v>
      </c>
      <c r="D34821">
        <v>2211847</v>
      </c>
      <c r="E34821" s="31">
        <v>262917</v>
      </c>
      <c r="F34821">
        <v>1116</v>
      </c>
      <c r="G34821" s="31">
        <v>25544</v>
      </c>
      <c r="H34821" s="31">
        <v>8</v>
      </c>
    </row>
    <row r="34822" spans="1:8">
      <c r="A34822" s="32">
        <v>44648</v>
      </c>
      <c r="B34822" s="1" t="s">
        <v>50</v>
      </c>
      <c r="C34822">
        <v>30959</v>
      </c>
      <c r="D34822">
        <v>213510</v>
      </c>
      <c r="E34822" s="31">
        <v>26730</v>
      </c>
      <c r="F34822">
        <v>80</v>
      </c>
      <c r="G34822" s="31">
        <v>1804</v>
      </c>
      <c r="H34822" s="31">
        <v>1</v>
      </c>
    </row>
    <row r="34823" spans="1:8">
      <c r="A34823" s="32">
        <v>44648</v>
      </c>
      <c r="B34823" s="1" t="s">
        <v>51</v>
      </c>
      <c r="C34823">
        <v>32085</v>
      </c>
      <c r="D34823">
        <v>303352</v>
      </c>
      <c r="E34823" s="31">
        <v>30878</v>
      </c>
      <c r="F34823">
        <v>116</v>
      </c>
      <c r="G34823" s="31">
        <v>2533</v>
      </c>
      <c r="H34823" s="31">
        <v>1</v>
      </c>
    </row>
    <row r="34824" spans="1:8">
      <c r="A34824" s="32">
        <v>44648</v>
      </c>
      <c r="B34824" s="1" t="s">
        <v>52</v>
      </c>
      <c r="C34824">
        <v>63000</v>
      </c>
      <c r="D34824">
        <v>226264</v>
      </c>
      <c r="E34824" s="31">
        <v>58691</v>
      </c>
      <c r="F34824">
        <v>272</v>
      </c>
      <c r="G34824" s="31">
        <v>4037</v>
      </c>
      <c r="H34824" s="31">
        <v>7</v>
      </c>
    </row>
    <row r="34825" spans="1:8">
      <c r="A34825" s="32">
        <v>44648</v>
      </c>
      <c r="B34825" s="1" t="s">
        <v>53</v>
      </c>
      <c r="C34825">
        <v>31060</v>
      </c>
      <c r="D34825">
        <v>472193</v>
      </c>
      <c r="E34825" s="31">
        <v>29113</v>
      </c>
      <c r="F34825">
        <v>140</v>
      </c>
      <c r="G34825" s="31">
        <v>1807</v>
      </c>
      <c r="H34825" s="31">
        <v>1</v>
      </c>
    </row>
    <row r="34826" spans="1:8">
      <c r="A34826" s="32">
        <v>44648</v>
      </c>
      <c r="B34826" s="1" t="s">
        <v>54</v>
      </c>
      <c r="C34826">
        <v>24575</v>
      </c>
      <c r="D34826">
        <v>148961</v>
      </c>
      <c r="E34826" s="31">
        <v>22734</v>
      </c>
      <c r="F34826">
        <v>117</v>
      </c>
      <c r="G34826" s="31">
        <v>1800</v>
      </c>
      <c r="H34826" s="31">
        <v>0</v>
      </c>
    </row>
    <row r="34827" spans="1:8">
      <c r="A34827" s="32">
        <v>44648</v>
      </c>
      <c r="B34827" s="1" t="s">
        <v>55</v>
      </c>
      <c r="C34827">
        <v>41727</v>
      </c>
      <c r="D34827">
        <v>300552</v>
      </c>
      <c r="E34827" s="31">
        <v>37638</v>
      </c>
      <c r="F34827">
        <v>170</v>
      </c>
      <c r="G34827" s="31">
        <v>3589</v>
      </c>
      <c r="H34827" s="31">
        <v>1</v>
      </c>
    </row>
    <row r="34828" spans="1:8">
      <c r="A34828" s="32">
        <v>44648</v>
      </c>
      <c r="B34828" s="1" t="s">
        <v>56</v>
      </c>
      <c r="C34828">
        <v>119205</v>
      </c>
      <c r="D34828">
        <v>651104</v>
      </c>
      <c r="E34828" s="31">
        <v>113076</v>
      </c>
      <c r="F34828">
        <v>438</v>
      </c>
      <c r="G34828" s="31">
        <v>5697</v>
      </c>
      <c r="H34828" s="31">
        <v>8</v>
      </c>
    </row>
    <row r="34829" spans="1:8">
      <c r="A34829" s="32">
        <v>44649</v>
      </c>
      <c r="B34829" s="1" t="s">
        <v>7</v>
      </c>
      <c r="C34829">
        <v>218934</v>
      </c>
      <c r="D34829">
        <v>1835730</v>
      </c>
      <c r="E34829" s="31">
        <v>201241</v>
      </c>
      <c r="F34829">
        <v>1924</v>
      </c>
      <c r="G34829" s="31">
        <v>16074</v>
      </c>
      <c r="H34829" s="31">
        <v>4</v>
      </c>
    </row>
    <row r="34830" spans="1:8">
      <c r="A34830" s="32">
        <v>44649</v>
      </c>
      <c r="B34830" s="1" t="s">
        <v>11</v>
      </c>
      <c r="C34830">
        <v>34825</v>
      </c>
      <c r="D34830">
        <v>193276</v>
      </c>
      <c r="E34830" s="31">
        <v>31059</v>
      </c>
      <c r="F34830">
        <v>82</v>
      </c>
      <c r="G34830" s="31">
        <v>3684</v>
      </c>
      <c r="H34830" s="31">
        <v>0</v>
      </c>
    </row>
    <row r="34831" spans="1:8">
      <c r="A34831" s="32">
        <v>44649</v>
      </c>
      <c r="B34831" s="1" t="s">
        <v>12</v>
      </c>
      <c r="C34831">
        <v>17798</v>
      </c>
      <c r="D34831">
        <v>214782</v>
      </c>
      <c r="E34831" s="31">
        <v>15660</v>
      </c>
      <c r="F34831">
        <v>77</v>
      </c>
      <c r="G34831" s="31">
        <v>2061</v>
      </c>
      <c r="H34831" s="31">
        <v>0</v>
      </c>
    </row>
    <row r="34832" spans="1:8">
      <c r="A34832" s="32">
        <v>44649</v>
      </c>
      <c r="B34832" s="1" t="s">
        <v>13</v>
      </c>
      <c r="C34832">
        <v>56627</v>
      </c>
      <c r="D34832">
        <v>452320</v>
      </c>
      <c r="E34832" s="31">
        <v>50773</v>
      </c>
      <c r="F34832">
        <v>174</v>
      </c>
      <c r="G34832" s="31">
        <v>5107</v>
      </c>
      <c r="H34832" s="31">
        <v>4</v>
      </c>
    </row>
    <row r="34833" spans="1:8">
      <c r="A34833" s="32">
        <v>44649</v>
      </c>
      <c r="B34833" s="1" t="s">
        <v>14</v>
      </c>
      <c r="C34833">
        <v>15746</v>
      </c>
      <c r="D34833">
        <v>50615</v>
      </c>
      <c r="E34833" s="31">
        <v>13600</v>
      </c>
      <c r="F34833">
        <v>45</v>
      </c>
      <c r="G34833" s="31">
        <v>2101</v>
      </c>
      <c r="H34833" s="31">
        <v>2</v>
      </c>
    </row>
    <row r="34834" spans="1:8">
      <c r="A34834" s="32">
        <v>44649</v>
      </c>
      <c r="B34834" s="1" t="s">
        <v>15</v>
      </c>
      <c r="C34834">
        <v>17123</v>
      </c>
      <c r="D34834">
        <v>170006</v>
      </c>
      <c r="E34834" s="31">
        <v>14926</v>
      </c>
      <c r="F34834">
        <v>79</v>
      </c>
      <c r="G34834" s="31">
        <v>2114</v>
      </c>
      <c r="H34834" s="31">
        <v>2</v>
      </c>
    </row>
    <row r="34835" spans="1:8">
      <c r="A34835" s="32">
        <v>44649</v>
      </c>
      <c r="B34835" s="1" t="s">
        <v>16</v>
      </c>
      <c r="C34835">
        <v>34884</v>
      </c>
      <c r="D34835">
        <v>673865</v>
      </c>
      <c r="E34835" s="31">
        <v>31420</v>
      </c>
      <c r="F34835">
        <v>196</v>
      </c>
      <c r="G34835" s="31">
        <v>3268</v>
      </c>
      <c r="H34835" s="31">
        <v>2</v>
      </c>
    </row>
    <row r="34836" spans="1:8">
      <c r="A34836" s="32">
        <v>44649</v>
      </c>
      <c r="B34836" s="1" t="s">
        <v>17</v>
      </c>
      <c r="C34836">
        <v>111278</v>
      </c>
      <c r="D34836">
        <v>44762</v>
      </c>
      <c r="E34836" s="31">
        <v>103793</v>
      </c>
      <c r="F34836">
        <v>375</v>
      </c>
      <c r="G34836" s="31">
        <v>7110</v>
      </c>
      <c r="H34836" s="31">
        <v>5</v>
      </c>
    </row>
    <row r="34837" spans="1:8">
      <c r="A34837" s="32">
        <v>44649</v>
      </c>
      <c r="B34837" s="1" t="s">
        <v>18</v>
      </c>
      <c r="C34837">
        <v>61134</v>
      </c>
      <c r="D34837">
        <v>658962</v>
      </c>
      <c r="E34837" s="31">
        <v>55346</v>
      </c>
      <c r="F34837">
        <v>242</v>
      </c>
      <c r="G34837" s="31">
        <v>5546</v>
      </c>
      <c r="H34837" s="31">
        <v>1</v>
      </c>
    </row>
    <row r="34838" spans="1:8">
      <c r="A34838" s="32">
        <v>44649</v>
      </c>
      <c r="B34838" s="1" t="s">
        <v>19</v>
      </c>
      <c r="C34838">
        <v>68485</v>
      </c>
      <c r="D34838">
        <v>542355</v>
      </c>
      <c r="E34838" s="31">
        <v>63777</v>
      </c>
      <c r="F34838">
        <v>280</v>
      </c>
      <c r="G34838" s="31">
        <v>4428</v>
      </c>
      <c r="H34838" s="31">
        <v>2</v>
      </c>
    </row>
    <row r="34839" spans="1:8">
      <c r="A34839" s="32">
        <v>44649</v>
      </c>
      <c r="B34839" s="1" t="s">
        <v>20</v>
      </c>
      <c r="C34839">
        <v>420158</v>
      </c>
      <c r="D34839">
        <v>2430031</v>
      </c>
      <c r="E34839" s="31">
        <v>393063</v>
      </c>
      <c r="F34839">
        <v>1369</v>
      </c>
      <c r="G34839" s="31">
        <v>25726</v>
      </c>
      <c r="H34839" s="31">
        <v>24</v>
      </c>
    </row>
    <row r="34840" spans="1:8">
      <c r="A34840" s="32">
        <v>44649</v>
      </c>
      <c r="B34840" s="1" t="s">
        <v>21</v>
      </c>
      <c r="C34840">
        <v>351508</v>
      </c>
      <c r="D34840">
        <v>1786390</v>
      </c>
      <c r="E34840" s="31">
        <v>329966</v>
      </c>
      <c r="F34840">
        <v>1653</v>
      </c>
      <c r="G34840" s="31">
        <v>17501</v>
      </c>
      <c r="H34840" s="31">
        <v>17</v>
      </c>
    </row>
    <row r="34841" spans="1:8">
      <c r="A34841" s="32">
        <v>44649</v>
      </c>
      <c r="B34841" s="1" t="s">
        <v>22</v>
      </c>
      <c r="C34841">
        <v>1233139</v>
      </c>
      <c r="D34841">
        <v>5942854</v>
      </c>
      <c r="E34841" s="31">
        <v>1141547</v>
      </c>
      <c r="F34841">
        <v>4146</v>
      </c>
      <c r="G34841" s="31">
        <v>87446</v>
      </c>
      <c r="H34841" s="31">
        <v>33</v>
      </c>
    </row>
    <row r="34842" spans="1:8">
      <c r="A34842" s="32">
        <v>44649</v>
      </c>
      <c r="B34842" s="1" t="s">
        <v>23</v>
      </c>
      <c r="C34842">
        <v>593717</v>
      </c>
      <c r="D34842">
        <v>2180686</v>
      </c>
      <c r="E34842" s="31">
        <v>563799</v>
      </c>
      <c r="F34842">
        <v>2006</v>
      </c>
      <c r="G34842" s="31">
        <v>27912</v>
      </c>
      <c r="H34842" s="31">
        <v>46</v>
      </c>
    </row>
    <row r="34843" spans="1:8">
      <c r="A34843" s="32">
        <v>44649</v>
      </c>
      <c r="B34843" s="1" t="s">
        <v>24</v>
      </c>
      <c r="C34843">
        <v>41110</v>
      </c>
      <c r="D34843">
        <v>516303</v>
      </c>
      <c r="E34843" s="31">
        <v>37554</v>
      </c>
      <c r="F34843">
        <v>88</v>
      </c>
      <c r="G34843" s="31">
        <v>3468</v>
      </c>
      <c r="H34843" s="31">
        <v>0</v>
      </c>
    </row>
    <row r="34844" spans="1:8">
      <c r="A34844" s="32">
        <v>44649</v>
      </c>
      <c r="B34844" s="1" t="s">
        <v>25</v>
      </c>
      <c r="C34844">
        <v>27294</v>
      </c>
      <c r="D34844">
        <v>209748</v>
      </c>
      <c r="E34844" s="31">
        <v>24241</v>
      </c>
      <c r="F34844">
        <v>76</v>
      </c>
      <c r="G34844" s="31">
        <v>2977</v>
      </c>
      <c r="H34844" s="31">
        <v>4</v>
      </c>
    </row>
    <row r="34845" spans="1:8">
      <c r="A34845" s="32">
        <v>44649</v>
      </c>
      <c r="B34845" s="1" t="s">
        <v>26</v>
      </c>
      <c r="C34845">
        <v>33865</v>
      </c>
      <c r="D34845">
        <v>344073</v>
      </c>
      <c r="E34845" s="31">
        <v>31806</v>
      </c>
      <c r="F34845">
        <v>184</v>
      </c>
      <c r="G34845" s="31">
        <v>1853</v>
      </c>
      <c r="H34845" s="31">
        <v>4</v>
      </c>
    </row>
    <row r="34846" spans="1:8">
      <c r="A34846" s="32">
        <v>44649</v>
      </c>
      <c r="B34846" s="1" t="s">
        <v>27</v>
      </c>
      <c r="C34846">
        <v>20875</v>
      </c>
      <c r="D34846">
        <v>260498</v>
      </c>
      <c r="E34846" s="31">
        <v>19611</v>
      </c>
      <c r="F34846">
        <v>41</v>
      </c>
      <c r="G34846" s="31">
        <v>1223</v>
      </c>
      <c r="H34846" s="31">
        <v>1</v>
      </c>
    </row>
    <row r="34847" spans="1:8">
      <c r="A34847" s="32">
        <v>44649</v>
      </c>
      <c r="B34847" s="1" t="s">
        <v>28</v>
      </c>
      <c r="C34847">
        <v>22509</v>
      </c>
      <c r="D34847">
        <v>239637</v>
      </c>
      <c r="E34847" s="31">
        <v>21033</v>
      </c>
      <c r="F34847">
        <v>62</v>
      </c>
      <c r="G34847" s="31">
        <v>1417</v>
      </c>
      <c r="H34847" s="31">
        <v>1</v>
      </c>
    </row>
    <row r="34848" spans="1:8">
      <c r="A34848" s="32">
        <v>44649</v>
      </c>
      <c r="B34848" s="1" t="s">
        <v>29</v>
      </c>
      <c r="C34848">
        <v>42807</v>
      </c>
      <c r="D34848">
        <v>567952</v>
      </c>
      <c r="E34848" s="31">
        <v>37835</v>
      </c>
      <c r="F34848">
        <v>167</v>
      </c>
      <c r="G34848" s="31">
        <v>4301</v>
      </c>
      <c r="H34848" s="31">
        <v>0</v>
      </c>
    </row>
    <row r="34849" spans="1:8">
      <c r="A34849" s="32">
        <v>44649</v>
      </c>
      <c r="B34849" s="1" t="s">
        <v>30</v>
      </c>
      <c r="C34849">
        <v>67528</v>
      </c>
      <c r="D34849">
        <v>724570</v>
      </c>
      <c r="E34849" s="31">
        <v>63250</v>
      </c>
      <c r="F34849">
        <v>310</v>
      </c>
      <c r="G34849" s="31">
        <v>3379</v>
      </c>
      <c r="H34849" s="31">
        <v>2</v>
      </c>
    </row>
    <row r="34850" spans="1:8">
      <c r="A34850" s="32">
        <v>44649</v>
      </c>
      <c r="B34850" s="1" t="s">
        <v>31</v>
      </c>
      <c r="C34850">
        <v>119276</v>
      </c>
      <c r="D34850">
        <v>1051443</v>
      </c>
      <c r="E34850" s="31">
        <v>111675</v>
      </c>
      <c r="F34850">
        <v>375</v>
      </c>
      <c r="G34850" s="31">
        <v>6678</v>
      </c>
      <c r="H34850" s="31">
        <v>0</v>
      </c>
    </row>
    <row r="34851" spans="1:8">
      <c r="A34851" s="32">
        <v>44649</v>
      </c>
      <c r="B34851" s="1" t="s">
        <v>32</v>
      </c>
      <c r="C34851">
        <v>404270</v>
      </c>
      <c r="D34851">
        <v>2300072</v>
      </c>
      <c r="E34851" s="31">
        <v>384489</v>
      </c>
      <c r="F34851">
        <v>1953</v>
      </c>
      <c r="G34851" s="31">
        <v>17828</v>
      </c>
      <c r="H34851" s="31">
        <v>23</v>
      </c>
    </row>
    <row r="34852" spans="1:8">
      <c r="A34852" s="32">
        <v>44649</v>
      </c>
      <c r="B34852" s="1" t="s">
        <v>33</v>
      </c>
      <c r="C34852">
        <v>54364</v>
      </c>
      <c r="D34852">
        <v>419043</v>
      </c>
      <c r="E34852" s="31">
        <v>52171</v>
      </c>
      <c r="F34852">
        <v>265</v>
      </c>
      <c r="G34852" s="31">
        <v>3394</v>
      </c>
      <c r="H34852" s="31">
        <v>6</v>
      </c>
    </row>
    <row r="34853" spans="1:8">
      <c r="A34853" s="32">
        <v>44649</v>
      </c>
      <c r="B34853" s="1" t="s">
        <v>34</v>
      </c>
      <c r="C34853">
        <v>68121</v>
      </c>
      <c r="D34853">
        <v>515966</v>
      </c>
      <c r="E34853" s="31">
        <v>62772</v>
      </c>
      <c r="F34853">
        <v>190</v>
      </c>
      <c r="G34853" s="31">
        <v>5159</v>
      </c>
      <c r="H34853" s="31">
        <v>3</v>
      </c>
    </row>
    <row r="34854" spans="1:8">
      <c r="A34854" s="32">
        <v>44649</v>
      </c>
      <c r="B34854" s="1" t="s">
        <v>35</v>
      </c>
      <c r="C34854">
        <v>152965</v>
      </c>
      <c r="D34854">
        <v>714086</v>
      </c>
      <c r="E34854" s="31">
        <v>143821</v>
      </c>
      <c r="F34854">
        <v>655</v>
      </c>
      <c r="G34854" s="31">
        <v>7795</v>
      </c>
      <c r="H34854" s="31">
        <v>20</v>
      </c>
    </row>
    <row r="34855" spans="1:8">
      <c r="A34855" s="32">
        <v>44649</v>
      </c>
      <c r="B34855" s="1" t="s">
        <v>36</v>
      </c>
      <c r="C34855">
        <v>786559</v>
      </c>
      <c r="D34855">
        <v>6146888</v>
      </c>
      <c r="E34855" s="31">
        <v>745102</v>
      </c>
      <c r="F34855">
        <v>4620</v>
      </c>
      <c r="G34855" s="31">
        <v>36818</v>
      </c>
      <c r="H34855" s="31">
        <v>382</v>
      </c>
    </row>
    <row r="34856" spans="1:8">
      <c r="A34856" s="32">
        <v>44649</v>
      </c>
      <c r="B34856" s="1" t="s">
        <v>37</v>
      </c>
      <c r="C34856">
        <v>327954</v>
      </c>
      <c r="D34856">
        <v>1345717</v>
      </c>
      <c r="E34856" s="31">
        <v>311880</v>
      </c>
      <c r="F34856">
        <v>2093</v>
      </c>
      <c r="G34856" s="31">
        <v>13984</v>
      </c>
      <c r="H34856" s="31">
        <v>15</v>
      </c>
    </row>
    <row r="34857" spans="1:8">
      <c r="A34857" s="32">
        <v>44649</v>
      </c>
      <c r="B34857" s="1" t="s">
        <v>38</v>
      </c>
      <c r="C34857">
        <v>73575</v>
      </c>
      <c r="D34857">
        <v>444483</v>
      </c>
      <c r="E34857" s="31">
        <v>63956</v>
      </c>
      <c r="F34857">
        <v>345</v>
      </c>
      <c r="G34857" s="31">
        <v>9274</v>
      </c>
      <c r="H34857" s="31">
        <v>12</v>
      </c>
    </row>
    <row r="34858" spans="1:8">
      <c r="A34858" s="32">
        <v>44649</v>
      </c>
      <c r="B34858" s="1" t="s">
        <v>39</v>
      </c>
      <c r="C34858">
        <v>27933</v>
      </c>
      <c r="D34858">
        <v>134792</v>
      </c>
      <c r="E34858" s="31">
        <v>26680</v>
      </c>
      <c r="F34858">
        <v>109</v>
      </c>
      <c r="G34858" s="31">
        <v>973</v>
      </c>
      <c r="H34858" s="31">
        <v>2</v>
      </c>
    </row>
    <row r="34859" spans="1:8">
      <c r="A34859" s="32">
        <v>44649</v>
      </c>
      <c r="B34859" s="1" t="s">
        <v>40</v>
      </c>
      <c r="C34859">
        <v>9115</v>
      </c>
      <c r="D34859">
        <v>298993</v>
      </c>
      <c r="E34859" s="31">
        <v>8280</v>
      </c>
      <c r="F34859">
        <v>11</v>
      </c>
      <c r="G34859" s="31">
        <v>720</v>
      </c>
      <c r="H34859" s="31">
        <v>0</v>
      </c>
    </row>
    <row r="34860" spans="1:8">
      <c r="A34860" s="32">
        <v>44649</v>
      </c>
      <c r="B34860" s="1" t="s">
        <v>41</v>
      </c>
      <c r="C34860">
        <v>9093</v>
      </c>
      <c r="D34860">
        <v>135610</v>
      </c>
      <c r="E34860" s="31">
        <v>8269</v>
      </c>
      <c r="F34860">
        <v>10</v>
      </c>
      <c r="G34860" s="31">
        <v>814</v>
      </c>
      <c r="H34860" s="31">
        <v>0</v>
      </c>
    </row>
    <row r="34861" spans="1:8">
      <c r="A34861" s="32">
        <v>44649</v>
      </c>
      <c r="B34861" s="1" t="s">
        <v>42</v>
      </c>
      <c r="C34861">
        <v>61660</v>
      </c>
      <c r="D34861">
        <v>474647</v>
      </c>
      <c r="E34861" s="31">
        <v>56294</v>
      </c>
      <c r="F34861">
        <v>223</v>
      </c>
      <c r="G34861" s="31">
        <v>2704</v>
      </c>
      <c r="H34861" s="31">
        <v>2</v>
      </c>
    </row>
    <row r="34862" spans="1:8">
      <c r="A34862" s="32">
        <v>44649</v>
      </c>
      <c r="B34862" s="1" t="s">
        <v>43</v>
      </c>
      <c r="C34862">
        <v>94107</v>
      </c>
      <c r="D34862">
        <v>1494137</v>
      </c>
      <c r="E34862" s="31">
        <v>84488</v>
      </c>
      <c r="F34862">
        <v>447</v>
      </c>
      <c r="G34862" s="31">
        <v>9172</v>
      </c>
      <c r="H34862" s="31">
        <v>4</v>
      </c>
    </row>
    <row r="34863" spans="1:8">
      <c r="A34863" s="32">
        <v>44649</v>
      </c>
      <c r="B34863" s="1" t="s">
        <v>44</v>
      </c>
      <c r="C34863">
        <v>28669</v>
      </c>
      <c r="D34863">
        <v>473883</v>
      </c>
      <c r="E34863" s="31">
        <v>26454</v>
      </c>
      <c r="F34863">
        <v>163</v>
      </c>
      <c r="G34863" s="31">
        <v>2052</v>
      </c>
      <c r="H34863" s="31">
        <v>1</v>
      </c>
    </row>
    <row r="34864" spans="1:8">
      <c r="A34864" s="32">
        <v>44649</v>
      </c>
      <c r="B34864" s="1" t="s">
        <v>45</v>
      </c>
      <c r="C34864">
        <v>15942</v>
      </c>
      <c r="D34864">
        <v>177667</v>
      </c>
      <c r="E34864" s="31">
        <v>15004</v>
      </c>
      <c r="F34864">
        <v>79</v>
      </c>
      <c r="G34864" s="31">
        <v>864</v>
      </c>
      <c r="H34864" s="31">
        <v>1</v>
      </c>
    </row>
    <row r="34865" spans="1:8">
      <c r="A34865" s="32">
        <v>44649</v>
      </c>
      <c r="B34865" s="1" t="s">
        <v>46</v>
      </c>
      <c r="C34865">
        <v>28889</v>
      </c>
      <c r="D34865">
        <v>222652</v>
      </c>
      <c r="E34865" s="31">
        <v>26327</v>
      </c>
      <c r="F34865">
        <v>108</v>
      </c>
      <c r="G34865" s="31">
        <v>2454</v>
      </c>
      <c r="H34865" s="31">
        <v>2</v>
      </c>
    </row>
    <row r="34866" spans="1:8">
      <c r="A34866" s="32">
        <v>44649</v>
      </c>
      <c r="B34866" s="1" t="s">
        <v>47</v>
      </c>
      <c r="C34866">
        <v>24334</v>
      </c>
      <c r="D34866">
        <v>291027</v>
      </c>
      <c r="E34866" s="31">
        <v>22080</v>
      </c>
      <c r="F34866">
        <v>129</v>
      </c>
      <c r="G34866" s="31">
        <v>2125</v>
      </c>
      <c r="H34866" s="31">
        <v>3</v>
      </c>
    </row>
    <row r="34867" spans="1:8">
      <c r="A34867" s="32">
        <v>44649</v>
      </c>
      <c r="B34867" s="1" t="s">
        <v>48</v>
      </c>
      <c r="C34867">
        <v>16745</v>
      </c>
      <c r="D34867">
        <v>216166</v>
      </c>
      <c r="E34867" s="31">
        <v>15374</v>
      </c>
      <c r="F34867">
        <v>100</v>
      </c>
      <c r="G34867" s="31">
        <v>1271</v>
      </c>
      <c r="H34867" s="31">
        <v>2</v>
      </c>
    </row>
    <row r="34868" spans="1:8">
      <c r="A34868" s="32">
        <v>44649</v>
      </c>
      <c r="B34868" s="1" t="s">
        <v>49</v>
      </c>
      <c r="C34868">
        <v>297099</v>
      </c>
      <c r="D34868">
        <v>2220558</v>
      </c>
      <c r="E34868" s="31">
        <v>264043</v>
      </c>
      <c r="F34868">
        <v>1119</v>
      </c>
      <c r="G34868" s="31">
        <v>25887</v>
      </c>
      <c r="H34868" s="31">
        <v>9</v>
      </c>
    </row>
    <row r="34869" spans="1:8">
      <c r="A34869" s="32">
        <v>44649</v>
      </c>
      <c r="B34869" s="1" t="s">
        <v>50</v>
      </c>
      <c r="C34869">
        <v>31312</v>
      </c>
      <c r="D34869">
        <v>214538</v>
      </c>
      <c r="E34869" s="31">
        <v>26920</v>
      </c>
      <c r="F34869">
        <v>80</v>
      </c>
      <c r="G34869" s="31">
        <v>1802</v>
      </c>
      <c r="H34869" s="31">
        <v>0</v>
      </c>
    </row>
    <row r="34870" spans="1:8">
      <c r="A34870" s="32">
        <v>44649</v>
      </c>
      <c r="B34870" s="1" t="s">
        <v>51</v>
      </c>
      <c r="C34870">
        <v>32343</v>
      </c>
      <c r="D34870">
        <v>304695</v>
      </c>
      <c r="E34870" s="31">
        <v>31054</v>
      </c>
      <c r="F34870">
        <v>116</v>
      </c>
      <c r="G34870" s="31">
        <v>2633</v>
      </c>
      <c r="H34870" s="31">
        <v>2</v>
      </c>
    </row>
    <row r="34871" spans="1:8">
      <c r="A34871" s="32">
        <v>44649</v>
      </c>
      <c r="B34871" s="1" t="s">
        <v>52</v>
      </c>
      <c r="C34871">
        <v>63500</v>
      </c>
      <c r="D34871">
        <v>227071</v>
      </c>
      <c r="E34871" s="31">
        <v>59239</v>
      </c>
      <c r="F34871">
        <v>272</v>
      </c>
      <c r="G34871" s="31">
        <v>3989</v>
      </c>
      <c r="H34871" s="31">
        <v>6</v>
      </c>
    </row>
    <row r="34872" spans="1:8">
      <c r="A34872" s="32">
        <v>44649</v>
      </c>
      <c r="B34872" s="1" t="s">
        <v>53</v>
      </c>
      <c r="C34872">
        <v>31410</v>
      </c>
      <c r="D34872">
        <v>475281</v>
      </c>
      <c r="E34872" s="31">
        <v>29170</v>
      </c>
      <c r="F34872">
        <v>142</v>
      </c>
      <c r="G34872" s="31">
        <v>2098</v>
      </c>
      <c r="H34872" s="31">
        <v>1</v>
      </c>
    </row>
    <row r="34873" spans="1:8">
      <c r="A34873" s="32">
        <v>44649</v>
      </c>
      <c r="B34873" s="1" t="s">
        <v>54</v>
      </c>
      <c r="C34873">
        <v>24889</v>
      </c>
      <c r="D34873">
        <v>149644</v>
      </c>
      <c r="E34873" s="31">
        <v>22756</v>
      </c>
      <c r="F34873">
        <v>117</v>
      </c>
      <c r="G34873" s="31">
        <v>2090</v>
      </c>
      <c r="H34873" s="31">
        <v>0</v>
      </c>
    </row>
    <row r="34874" spans="1:8">
      <c r="A34874" s="32">
        <v>44649</v>
      </c>
      <c r="B34874" s="1" t="s">
        <v>55</v>
      </c>
      <c r="C34874">
        <v>42486</v>
      </c>
      <c r="D34874">
        <v>302241</v>
      </c>
      <c r="E34874" s="31">
        <v>37948</v>
      </c>
      <c r="F34874">
        <v>170</v>
      </c>
      <c r="G34874" s="31">
        <v>3609</v>
      </c>
      <c r="H34874" s="31">
        <v>1</v>
      </c>
    </row>
    <row r="34875" spans="1:8">
      <c r="A34875" s="32">
        <v>44649</v>
      </c>
      <c r="B34875" s="1" t="s">
        <v>56</v>
      </c>
      <c r="C34875">
        <v>120189</v>
      </c>
      <c r="D34875">
        <v>652827</v>
      </c>
      <c r="E34875" s="31">
        <v>113740</v>
      </c>
      <c r="F34875">
        <v>438</v>
      </c>
      <c r="G34875" s="31">
        <v>6013</v>
      </c>
      <c r="H34875" s="31">
        <v>4</v>
      </c>
    </row>
    <row r="34876" spans="1:8">
      <c r="A34876" s="32">
        <v>44650</v>
      </c>
      <c r="B34876" s="1" t="s">
        <v>7</v>
      </c>
      <c r="C34876">
        <v>220913</v>
      </c>
      <c r="D34876">
        <v>1843648</v>
      </c>
      <c r="E34876" s="31">
        <v>203125</v>
      </c>
      <c r="F34876">
        <v>1928</v>
      </c>
      <c r="G34876" s="31">
        <v>15769</v>
      </c>
      <c r="H34876" s="31">
        <v>3</v>
      </c>
    </row>
    <row r="34877" spans="1:8">
      <c r="A34877" s="32">
        <v>44650</v>
      </c>
      <c r="B34877" s="1" t="s">
        <v>11</v>
      </c>
      <c r="C34877">
        <v>35325</v>
      </c>
      <c r="D34877">
        <v>194168</v>
      </c>
      <c r="E34877" s="31">
        <v>31476</v>
      </c>
      <c r="F34877">
        <v>82</v>
      </c>
      <c r="G34877" s="31">
        <v>3767</v>
      </c>
      <c r="H34877" s="31">
        <v>0</v>
      </c>
    </row>
    <row r="34878" spans="1:8">
      <c r="A34878" s="32">
        <v>44650</v>
      </c>
      <c r="B34878" s="1" t="s">
        <v>12</v>
      </c>
      <c r="C34878">
        <v>18009</v>
      </c>
      <c r="D34878">
        <v>215707</v>
      </c>
      <c r="E34878" s="31">
        <v>15777</v>
      </c>
      <c r="F34878">
        <v>77</v>
      </c>
      <c r="G34878" s="31">
        <v>2155</v>
      </c>
      <c r="H34878" s="31">
        <v>0</v>
      </c>
    </row>
    <row r="34879" spans="1:8">
      <c r="A34879" s="32">
        <v>44650</v>
      </c>
      <c r="B34879" s="1" t="s">
        <v>13</v>
      </c>
      <c r="C34879">
        <v>57370</v>
      </c>
      <c r="D34879">
        <v>454481</v>
      </c>
      <c r="E34879" s="31">
        <v>51383</v>
      </c>
      <c r="F34879">
        <v>174</v>
      </c>
      <c r="G34879" s="31">
        <v>5078</v>
      </c>
      <c r="H34879" s="31">
        <v>5</v>
      </c>
    </row>
    <row r="34880" spans="1:8">
      <c r="A34880" s="32">
        <v>44650</v>
      </c>
      <c r="B34880" s="1" t="s">
        <v>14</v>
      </c>
      <c r="C34880">
        <v>16049</v>
      </c>
      <c r="D34880">
        <v>50815</v>
      </c>
      <c r="E34880" s="31">
        <v>13823</v>
      </c>
      <c r="F34880">
        <v>45</v>
      </c>
      <c r="G34880" s="31">
        <v>2181</v>
      </c>
      <c r="H34880" s="31">
        <v>2</v>
      </c>
    </row>
    <row r="34881" spans="1:8">
      <c r="A34881" s="32">
        <v>44650</v>
      </c>
      <c r="B34881" s="1" t="s">
        <v>15</v>
      </c>
      <c r="C34881">
        <v>17363</v>
      </c>
      <c r="D34881">
        <v>170594</v>
      </c>
      <c r="E34881" s="31">
        <v>15180</v>
      </c>
      <c r="F34881">
        <v>79</v>
      </c>
      <c r="G34881" s="31">
        <v>2104</v>
      </c>
      <c r="H34881" s="31">
        <v>2</v>
      </c>
    </row>
    <row r="34882" spans="1:8">
      <c r="A34882" s="32">
        <v>44650</v>
      </c>
      <c r="B34882" s="1" t="s">
        <v>16</v>
      </c>
      <c r="C34882">
        <v>35376</v>
      </c>
      <c r="D34882">
        <v>677230</v>
      </c>
      <c r="E34882" s="31">
        <v>31739</v>
      </c>
      <c r="F34882">
        <v>198</v>
      </c>
      <c r="G34882" s="31">
        <v>3439</v>
      </c>
      <c r="H34882" s="31">
        <v>3</v>
      </c>
    </row>
    <row r="34883" spans="1:8">
      <c r="A34883" s="32">
        <v>44650</v>
      </c>
      <c r="B34883" s="1" t="s">
        <v>17</v>
      </c>
      <c r="C34883">
        <v>112205</v>
      </c>
      <c r="D34883">
        <v>44762</v>
      </c>
      <c r="E34883" s="31">
        <v>104796</v>
      </c>
      <c r="F34883">
        <v>377</v>
      </c>
      <c r="G34883" s="31">
        <v>7032</v>
      </c>
      <c r="H34883" s="31">
        <v>4</v>
      </c>
    </row>
    <row r="34884" spans="1:8">
      <c r="A34884" s="32">
        <v>44650</v>
      </c>
      <c r="B34884" s="1" t="s">
        <v>18</v>
      </c>
      <c r="C34884">
        <v>61895</v>
      </c>
      <c r="D34884">
        <v>661069</v>
      </c>
      <c r="E34884" s="31">
        <v>55774</v>
      </c>
      <c r="F34884">
        <v>243</v>
      </c>
      <c r="G34884" s="31">
        <v>5878</v>
      </c>
      <c r="H34884" s="31">
        <v>1</v>
      </c>
    </row>
    <row r="34885" spans="1:8">
      <c r="A34885" s="32">
        <v>44650</v>
      </c>
      <c r="B34885" s="1" t="s">
        <v>19</v>
      </c>
      <c r="C34885">
        <v>69233</v>
      </c>
      <c r="D34885">
        <v>542355</v>
      </c>
      <c r="E34885" s="31">
        <v>64280</v>
      </c>
      <c r="F34885">
        <v>284</v>
      </c>
      <c r="G34885" s="31">
        <v>4669</v>
      </c>
      <c r="H34885" s="31">
        <v>2</v>
      </c>
    </row>
    <row r="34886" spans="1:8">
      <c r="A34886" s="32">
        <v>44650</v>
      </c>
      <c r="B34886" s="1" t="s">
        <v>20</v>
      </c>
      <c r="C34886">
        <v>423962</v>
      </c>
      <c r="D34886">
        <v>2437514</v>
      </c>
      <c r="E34886" s="31">
        <v>396415</v>
      </c>
      <c r="F34886">
        <v>1376</v>
      </c>
      <c r="G34886" s="31">
        <v>26171</v>
      </c>
      <c r="H34886" s="31">
        <v>23</v>
      </c>
    </row>
    <row r="34887" spans="1:8">
      <c r="A34887" s="32">
        <v>44650</v>
      </c>
      <c r="B34887" s="1" t="s">
        <v>21</v>
      </c>
      <c r="C34887">
        <v>354519</v>
      </c>
      <c r="D34887">
        <v>1801695</v>
      </c>
      <c r="E34887" s="31">
        <v>332519</v>
      </c>
      <c r="F34887">
        <v>1657</v>
      </c>
      <c r="G34887" s="31">
        <v>17336</v>
      </c>
      <c r="H34887" s="31">
        <v>15</v>
      </c>
    </row>
    <row r="34888" spans="1:8">
      <c r="A34888" s="32">
        <v>44650</v>
      </c>
      <c r="B34888" s="1" t="s">
        <v>22</v>
      </c>
      <c r="C34888">
        <v>1242659</v>
      </c>
      <c r="D34888">
        <v>5961304</v>
      </c>
      <c r="E34888" s="31">
        <v>1147545</v>
      </c>
      <c r="F34888">
        <v>4157</v>
      </c>
      <c r="G34888" s="31">
        <v>90957</v>
      </c>
      <c r="H34888" s="31">
        <v>32</v>
      </c>
    </row>
    <row r="34889" spans="1:8">
      <c r="A34889" s="32">
        <v>44650</v>
      </c>
      <c r="B34889" s="1" t="s">
        <v>23</v>
      </c>
      <c r="C34889">
        <v>597511</v>
      </c>
      <c r="D34889">
        <v>2180686</v>
      </c>
      <c r="E34889" s="31">
        <v>566067</v>
      </c>
      <c r="F34889">
        <v>2011</v>
      </c>
      <c r="G34889" s="31">
        <v>29433</v>
      </c>
      <c r="H34889" s="31">
        <v>38</v>
      </c>
    </row>
    <row r="34890" spans="1:8">
      <c r="A34890" s="32">
        <v>44650</v>
      </c>
      <c r="B34890" s="1" t="s">
        <v>24</v>
      </c>
      <c r="C34890">
        <v>41805</v>
      </c>
      <c r="D34890">
        <v>518977</v>
      </c>
      <c r="E34890" s="31">
        <v>37980</v>
      </c>
      <c r="F34890">
        <v>88</v>
      </c>
      <c r="G34890" s="31">
        <v>3737</v>
      </c>
      <c r="H34890" s="31">
        <v>0</v>
      </c>
    </row>
    <row r="34891" spans="1:8">
      <c r="A34891" s="32">
        <v>44650</v>
      </c>
      <c r="B34891" s="1" t="s">
        <v>25</v>
      </c>
      <c r="C34891">
        <v>27586</v>
      </c>
      <c r="D34891">
        <v>210762</v>
      </c>
      <c r="E34891" s="31">
        <v>24508</v>
      </c>
      <c r="F34891">
        <v>76</v>
      </c>
      <c r="G34891" s="31">
        <v>3002</v>
      </c>
      <c r="H34891" s="31">
        <v>4</v>
      </c>
    </row>
    <row r="34892" spans="1:8">
      <c r="A34892" s="32">
        <v>44650</v>
      </c>
      <c r="B34892" s="1" t="s">
        <v>26</v>
      </c>
      <c r="C34892">
        <v>34165</v>
      </c>
      <c r="D34892">
        <v>348670</v>
      </c>
      <c r="E34892" s="31">
        <v>32006</v>
      </c>
      <c r="F34892">
        <v>184</v>
      </c>
      <c r="G34892" s="31">
        <v>1953</v>
      </c>
      <c r="H34892" s="31">
        <v>5</v>
      </c>
    </row>
    <row r="34893" spans="1:8">
      <c r="A34893" s="32">
        <v>44650</v>
      </c>
      <c r="B34893" s="1" t="s">
        <v>27</v>
      </c>
      <c r="C34893">
        <v>21057</v>
      </c>
      <c r="D34893">
        <v>261585</v>
      </c>
      <c r="E34893" s="31">
        <v>19825</v>
      </c>
      <c r="F34893">
        <v>41</v>
      </c>
      <c r="G34893" s="31">
        <v>1191</v>
      </c>
      <c r="H34893" s="31">
        <v>1</v>
      </c>
    </row>
    <row r="34894" spans="1:8">
      <c r="A34894" s="32">
        <v>44650</v>
      </c>
      <c r="B34894" s="1" t="s">
        <v>28</v>
      </c>
      <c r="C34894">
        <v>22826</v>
      </c>
      <c r="D34894">
        <v>239637</v>
      </c>
      <c r="E34894" s="31">
        <v>21110</v>
      </c>
      <c r="F34894">
        <v>63</v>
      </c>
      <c r="G34894" s="31">
        <v>1655</v>
      </c>
      <c r="H34894" s="31">
        <v>1</v>
      </c>
    </row>
    <row r="34895" spans="1:8">
      <c r="A34895" s="32">
        <v>44650</v>
      </c>
      <c r="B34895" s="1" t="s">
        <v>29</v>
      </c>
      <c r="C34895">
        <v>43388</v>
      </c>
      <c r="D34895">
        <v>569748</v>
      </c>
      <c r="E34895" s="31">
        <v>38327</v>
      </c>
      <c r="F34895">
        <v>167</v>
      </c>
      <c r="G34895" s="31">
        <v>4412</v>
      </c>
      <c r="H34895" s="31">
        <v>0</v>
      </c>
    </row>
    <row r="34896" spans="1:8">
      <c r="A34896" s="32">
        <v>44650</v>
      </c>
      <c r="B34896" s="1" t="s">
        <v>30</v>
      </c>
      <c r="C34896">
        <v>68061</v>
      </c>
      <c r="D34896">
        <v>727859</v>
      </c>
      <c r="E34896" s="31">
        <v>63608</v>
      </c>
      <c r="F34896">
        <v>312</v>
      </c>
      <c r="G34896" s="31">
        <v>3608</v>
      </c>
      <c r="H34896" s="31">
        <v>1</v>
      </c>
    </row>
    <row r="34897" spans="1:8">
      <c r="A34897" s="32">
        <v>44650</v>
      </c>
      <c r="B34897" s="1" t="s">
        <v>31</v>
      </c>
      <c r="C34897">
        <v>120366</v>
      </c>
      <c r="D34897">
        <v>1051443</v>
      </c>
      <c r="E34897" s="31">
        <v>112167</v>
      </c>
      <c r="F34897">
        <v>376</v>
      </c>
      <c r="G34897" s="31">
        <v>7158</v>
      </c>
      <c r="H34897" s="31">
        <v>0</v>
      </c>
    </row>
    <row r="34898" spans="1:8">
      <c r="A34898" s="32">
        <v>44650</v>
      </c>
      <c r="B34898" s="1" t="s">
        <v>32</v>
      </c>
      <c r="C34898">
        <v>407197</v>
      </c>
      <c r="D34898">
        <v>2308180</v>
      </c>
      <c r="E34898" s="31">
        <v>386381</v>
      </c>
      <c r="F34898">
        <v>1958</v>
      </c>
      <c r="G34898" s="31">
        <v>18858</v>
      </c>
      <c r="H34898" s="31">
        <v>23</v>
      </c>
    </row>
    <row r="34899" spans="1:8">
      <c r="A34899" s="32">
        <v>44650</v>
      </c>
      <c r="B34899" s="1" t="s">
        <v>33</v>
      </c>
      <c r="C34899">
        <v>55024</v>
      </c>
      <c r="D34899">
        <v>419043</v>
      </c>
      <c r="E34899" s="31">
        <v>52486</v>
      </c>
      <c r="F34899">
        <v>265</v>
      </c>
      <c r="G34899" s="31">
        <v>3746</v>
      </c>
      <c r="H34899" s="31">
        <v>6</v>
      </c>
    </row>
    <row r="34900" spans="1:8">
      <c r="A34900" s="32">
        <v>44650</v>
      </c>
      <c r="B34900" s="1" t="s">
        <v>34</v>
      </c>
      <c r="C34900">
        <v>68653</v>
      </c>
      <c r="D34900">
        <v>517413</v>
      </c>
      <c r="E34900" s="31">
        <v>63199</v>
      </c>
      <c r="F34900">
        <v>190</v>
      </c>
      <c r="G34900" s="31">
        <v>5264</v>
      </c>
      <c r="H34900" s="31">
        <v>3</v>
      </c>
    </row>
    <row r="34901" spans="1:8">
      <c r="A34901" s="32">
        <v>44650</v>
      </c>
      <c r="B34901" s="1" t="s">
        <v>35</v>
      </c>
      <c r="C34901">
        <v>154131</v>
      </c>
      <c r="D34901">
        <v>716904</v>
      </c>
      <c r="E34901" s="31">
        <v>143754</v>
      </c>
      <c r="F34901">
        <v>660</v>
      </c>
      <c r="G34901" s="31">
        <v>8556</v>
      </c>
      <c r="H34901" s="31">
        <v>11</v>
      </c>
    </row>
    <row r="34902" spans="1:8">
      <c r="A34902" s="32">
        <v>44650</v>
      </c>
      <c r="B34902" s="1" t="s">
        <v>36</v>
      </c>
      <c r="C34902">
        <v>791075</v>
      </c>
      <c r="D34902">
        <v>6165596</v>
      </c>
      <c r="E34902" s="31">
        <v>749777</v>
      </c>
      <c r="F34902">
        <v>4643</v>
      </c>
      <c r="G34902" s="31">
        <v>36636</v>
      </c>
      <c r="H34902" s="31">
        <v>380</v>
      </c>
    </row>
    <row r="34903" spans="1:8">
      <c r="A34903" s="32">
        <v>44650</v>
      </c>
      <c r="B34903" s="1" t="s">
        <v>37</v>
      </c>
      <c r="C34903">
        <v>329941</v>
      </c>
      <c r="D34903">
        <v>1349577</v>
      </c>
      <c r="E34903" s="31">
        <v>313385</v>
      </c>
      <c r="F34903">
        <v>2096</v>
      </c>
      <c r="G34903" s="31">
        <v>14463</v>
      </c>
      <c r="H34903" s="31">
        <v>13</v>
      </c>
    </row>
    <row r="34904" spans="1:8">
      <c r="A34904" s="32">
        <v>44650</v>
      </c>
      <c r="B34904" s="1" t="s">
        <v>38</v>
      </c>
      <c r="C34904">
        <v>74026</v>
      </c>
      <c r="D34904">
        <v>445915</v>
      </c>
      <c r="E34904" s="31">
        <v>64475</v>
      </c>
      <c r="F34904">
        <v>345</v>
      </c>
      <c r="G34904" s="31">
        <v>9206</v>
      </c>
      <c r="H34904" s="31">
        <v>11</v>
      </c>
    </row>
    <row r="34905" spans="1:8">
      <c r="A34905" s="32">
        <v>44650</v>
      </c>
      <c r="B34905" s="1" t="s">
        <v>39</v>
      </c>
      <c r="C34905">
        <v>28156</v>
      </c>
      <c r="D34905">
        <v>135408</v>
      </c>
      <c r="E34905" s="31">
        <v>26895</v>
      </c>
      <c r="F34905">
        <v>110</v>
      </c>
      <c r="G34905" s="31">
        <v>980</v>
      </c>
      <c r="H34905" s="31">
        <v>1</v>
      </c>
    </row>
    <row r="34906" spans="1:8">
      <c r="A34906" s="32">
        <v>44650</v>
      </c>
      <c r="B34906" s="1" t="s">
        <v>40</v>
      </c>
      <c r="C34906">
        <v>9200</v>
      </c>
      <c r="D34906">
        <v>301822</v>
      </c>
      <c r="E34906" s="31">
        <v>8344</v>
      </c>
      <c r="F34906">
        <v>12</v>
      </c>
      <c r="G34906" s="31">
        <v>738</v>
      </c>
      <c r="H34906" s="31">
        <v>0</v>
      </c>
    </row>
    <row r="34907" spans="1:8">
      <c r="A34907" s="32">
        <v>44650</v>
      </c>
      <c r="B34907" s="1" t="s">
        <v>41</v>
      </c>
      <c r="C34907">
        <v>9216</v>
      </c>
      <c r="D34907">
        <v>135610</v>
      </c>
      <c r="E34907" s="31">
        <v>8331</v>
      </c>
      <c r="F34907">
        <v>10</v>
      </c>
      <c r="G34907" s="31">
        <v>875</v>
      </c>
      <c r="H34907" s="31">
        <v>0</v>
      </c>
    </row>
    <row r="34908" spans="1:8">
      <c r="A34908" s="32">
        <v>44650</v>
      </c>
      <c r="B34908" s="1" t="s">
        <v>42</v>
      </c>
      <c r="C34908">
        <v>62311</v>
      </c>
      <c r="D34908">
        <v>474647</v>
      </c>
      <c r="E34908" s="31">
        <v>56294</v>
      </c>
      <c r="F34908">
        <v>223</v>
      </c>
      <c r="G34908" s="31">
        <v>2704</v>
      </c>
      <c r="H34908" s="31">
        <v>2</v>
      </c>
    </row>
    <row r="34909" spans="1:8">
      <c r="A34909" s="32">
        <v>44650</v>
      </c>
      <c r="B34909" s="1" t="s">
        <v>43</v>
      </c>
      <c r="C34909">
        <v>94817</v>
      </c>
      <c r="D34909">
        <v>1494137</v>
      </c>
      <c r="E34909" s="31">
        <v>86816</v>
      </c>
      <c r="F34909">
        <v>448</v>
      </c>
      <c r="G34909" s="31">
        <v>7553</v>
      </c>
      <c r="H34909" s="31">
        <v>2</v>
      </c>
    </row>
    <row r="34910" spans="1:8">
      <c r="A34910" s="32">
        <v>44650</v>
      </c>
      <c r="B34910" s="1" t="s">
        <v>44</v>
      </c>
      <c r="C34910">
        <v>28987</v>
      </c>
      <c r="D34910">
        <v>484444</v>
      </c>
      <c r="E34910" s="31">
        <v>26644</v>
      </c>
      <c r="F34910">
        <v>163</v>
      </c>
      <c r="G34910" s="31">
        <v>2180</v>
      </c>
      <c r="H34910" s="31">
        <v>1</v>
      </c>
    </row>
    <row r="34911" spans="1:8">
      <c r="A34911" s="32">
        <v>44650</v>
      </c>
      <c r="B34911" s="1" t="s">
        <v>45</v>
      </c>
      <c r="C34911">
        <v>16042</v>
      </c>
      <c r="D34911">
        <v>178250</v>
      </c>
      <c r="E34911" s="31">
        <v>15111</v>
      </c>
      <c r="F34911">
        <v>79</v>
      </c>
      <c r="G34911" s="31">
        <v>856</v>
      </c>
      <c r="H34911" s="31">
        <v>1</v>
      </c>
    </row>
    <row r="34912" spans="1:8">
      <c r="A34912" s="32">
        <v>44650</v>
      </c>
      <c r="B34912" s="1" t="s">
        <v>46</v>
      </c>
      <c r="C34912">
        <v>29294</v>
      </c>
      <c r="D34912">
        <v>224050</v>
      </c>
      <c r="E34912" s="31">
        <v>26592</v>
      </c>
      <c r="F34912">
        <v>109</v>
      </c>
      <c r="G34912" s="31">
        <v>2593</v>
      </c>
      <c r="H34912" s="31">
        <v>2</v>
      </c>
    </row>
    <row r="34913" spans="1:8">
      <c r="A34913" s="32">
        <v>44650</v>
      </c>
      <c r="B34913" s="1" t="s">
        <v>47</v>
      </c>
      <c r="C34913">
        <v>24598</v>
      </c>
      <c r="D34913">
        <v>291443</v>
      </c>
      <c r="E34913" s="31">
        <v>22246</v>
      </c>
      <c r="F34913">
        <v>129</v>
      </c>
      <c r="G34913" s="31">
        <v>2223</v>
      </c>
      <c r="H34913" s="31">
        <v>4</v>
      </c>
    </row>
    <row r="34914" spans="1:8">
      <c r="A34914" s="32">
        <v>44650</v>
      </c>
      <c r="B34914" s="1" t="s">
        <v>48</v>
      </c>
      <c r="C34914">
        <v>16919</v>
      </c>
      <c r="D34914">
        <v>216426</v>
      </c>
      <c r="E34914" s="31">
        <v>15488</v>
      </c>
      <c r="F34914">
        <v>101</v>
      </c>
      <c r="G34914" s="31">
        <v>1330</v>
      </c>
      <c r="H34914" s="31">
        <v>1</v>
      </c>
    </row>
    <row r="34915" spans="1:8">
      <c r="A34915" s="32">
        <v>44650</v>
      </c>
      <c r="B34915" s="1" t="s">
        <v>49</v>
      </c>
      <c r="C34915">
        <v>299567</v>
      </c>
      <c r="D34915">
        <v>2229348</v>
      </c>
      <c r="E34915" s="31">
        <v>266460</v>
      </c>
      <c r="F34915">
        <v>1123</v>
      </c>
      <c r="G34915" s="31">
        <v>25311</v>
      </c>
      <c r="H34915" s="31">
        <v>10</v>
      </c>
    </row>
    <row r="34916" spans="1:8">
      <c r="A34916" s="32">
        <v>44650</v>
      </c>
      <c r="B34916" s="1" t="s">
        <v>50</v>
      </c>
      <c r="C34916">
        <v>31770</v>
      </c>
      <c r="D34916">
        <v>215715</v>
      </c>
      <c r="E34916" s="31">
        <v>27093</v>
      </c>
      <c r="F34916">
        <v>87</v>
      </c>
      <c r="G34916" s="31">
        <v>1954</v>
      </c>
      <c r="H34916" s="31">
        <v>0</v>
      </c>
    </row>
    <row r="34917" spans="1:8">
      <c r="A34917" s="32">
        <v>44650</v>
      </c>
      <c r="B34917" s="1" t="s">
        <v>51</v>
      </c>
      <c r="C34917">
        <v>32632</v>
      </c>
      <c r="D34917">
        <v>305517</v>
      </c>
      <c r="E34917" s="31">
        <v>31253</v>
      </c>
      <c r="F34917">
        <v>116</v>
      </c>
      <c r="G34917" s="31">
        <v>2729</v>
      </c>
      <c r="H34917" s="31">
        <v>1</v>
      </c>
    </row>
    <row r="34918" spans="1:8">
      <c r="A34918" s="32">
        <v>44650</v>
      </c>
      <c r="B34918" s="1" t="s">
        <v>52</v>
      </c>
      <c r="C34918">
        <v>64061</v>
      </c>
      <c r="D34918">
        <v>228012</v>
      </c>
      <c r="E34918" s="31">
        <v>59476</v>
      </c>
      <c r="F34918">
        <v>272</v>
      </c>
      <c r="G34918" s="31">
        <v>4313</v>
      </c>
      <c r="H34918" s="31">
        <v>6</v>
      </c>
    </row>
    <row r="34919" spans="1:8">
      <c r="A34919" s="32">
        <v>44650</v>
      </c>
      <c r="B34919" s="1" t="s">
        <v>53</v>
      </c>
      <c r="C34919">
        <v>31808</v>
      </c>
      <c r="D34919">
        <v>478019</v>
      </c>
      <c r="E34919" s="31">
        <v>29361</v>
      </c>
      <c r="F34919">
        <v>142</v>
      </c>
      <c r="G34919" s="31">
        <v>2305</v>
      </c>
      <c r="H34919" s="31">
        <v>2</v>
      </c>
    </row>
    <row r="34920" spans="1:8">
      <c r="A34920" s="32">
        <v>44650</v>
      </c>
      <c r="B34920" s="1" t="s">
        <v>54</v>
      </c>
      <c r="C34920">
        <v>25273</v>
      </c>
      <c r="D34920">
        <v>150099</v>
      </c>
      <c r="E34920" s="31">
        <v>23100</v>
      </c>
      <c r="F34920">
        <v>117</v>
      </c>
      <c r="G34920" s="31">
        <v>2130</v>
      </c>
      <c r="H34920" s="31">
        <v>0</v>
      </c>
    </row>
    <row r="34921" spans="1:8">
      <c r="A34921" s="32">
        <v>44650</v>
      </c>
      <c r="B34921" s="1" t="s">
        <v>55</v>
      </c>
      <c r="C34921">
        <v>43262</v>
      </c>
      <c r="D34921">
        <v>304465</v>
      </c>
      <c r="E34921" s="31">
        <v>38316</v>
      </c>
      <c r="F34921">
        <v>170</v>
      </c>
      <c r="G34921" s="31">
        <v>4000</v>
      </c>
      <c r="H34921" s="31">
        <v>1</v>
      </c>
    </row>
    <row r="34922" spans="1:8">
      <c r="A34922" s="32">
        <v>44650</v>
      </c>
      <c r="B34922" s="1" t="s">
        <v>56</v>
      </c>
      <c r="C34922">
        <v>121209</v>
      </c>
      <c r="D34922">
        <v>656252</v>
      </c>
      <c r="E34922" s="31">
        <v>114327</v>
      </c>
      <c r="F34922">
        <v>439</v>
      </c>
      <c r="G34922" s="31">
        <v>6448</v>
      </c>
      <c r="H34922" s="31">
        <v>4</v>
      </c>
    </row>
    <row r="34923" spans="1:8">
      <c r="A34923" s="32">
        <v>44651</v>
      </c>
      <c r="B34923" s="1" t="s">
        <v>7</v>
      </c>
      <c r="C34923">
        <v>223019</v>
      </c>
      <c r="D34923">
        <v>1851220</v>
      </c>
      <c r="E34923" s="31">
        <v>204476</v>
      </c>
      <c r="F34923">
        <v>1932</v>
      </c>
      <c r="G34923" s="31">
        <v>15860</v>
      </c>
      <c r="H34923" s="31">
        <v>4</v>
      </c>
    </row>
    <row r="34924" spans="1:8">
      <c r="A34924" s="32">
        <v>44651</v>
      </c>
      <c r="B34924" s="1" t="s">
        <v>11</v>
      </c>
      <c r="C34924">
        <v>35907</v>
      </c>
      <c r="D34924">
        <v>195598</v>
      </c>
      <c r="E34924" s="31">
        <v>31862</v>
      </c>
      <c r="F34924">
        <v>82</v>
      </c>
      <c r="G34924" s="31">
        <v>3963</v>
      </c>
      <c r="H34924" s="31">
        <v>0</v>
      </c>
    </row>
    <row r="34925" spans="1:8">
      <c r="A34925" s="32">
        <v>44651</v>
      </c>
      <c r="B34925" s="1" t="s">
        <v>12</v>
      </c>
      <c r="C34925">
        <v>18262</v>
      </c>
      <c r="D34925">
        <v>216619</v>
      </c>
      <c r="E34925" s="31">
        <v>15918</v>
      </c>
      <c r="F34925">
        <v>77</v>
      </c>
      <c r="G34925" s="31">
        <v>2267</v>
      </c>
      <c r="H34925" s="31">
        <v>0</v>
      </c>
    </row>
    <row r="34926" spans="1:8">
      <c r="A34926" s="32">
        <v>44651</v>
      </c>
      <c r="B34926" s="1" t="s">
        <v>13</v>
      </c>
      <c r="C34926">
        <v>57994</v>
      </c>
      <c r="D34926">
        <v>456325</v>
      </c>
      <c r="E34926" s="31">
        <v>51857</v>
      </c>
      <c r="F34926">
        <v>174</v>
      </c>
      <c r="G34926" s="31">
        <v>5339</v>
      </c>
      <c r="H34926" s="31">
        <v>5</v>
      </c>
    </row>
    <row r="34927" spans="1:8">
      <c r="A34927" s="32">
        <v>44651</v>
      </c>
      <c r="B34927" s="1" t="s">
        <v>14</v>
      </c>
      <c r="C34927">
        <v>16049</v>
      </c>
      <c r="D34927">
        <v>50980</v>
      </c>
      <c r="E34927" s="31">
        <v>13823</v>
      </c>
      <c r="F34927">
        <v>45</v>
      </c>
      <c r="G34927" s="31">
        <v>2181</v>
      </c>
      <c r="H34927" s="31">
        <v>2</v>
      </c>
    </row>
    <row r="34928" spans="1:8">
      <c r="A34928" s="32">
        <v>44651</v>
      </c>
      <c r="B34928" s="1" t="s">
        <v>15</v>
      </c>
      <c r="C34928">
        <v>17363</v>
      </c>
      <c r="D34928">
        <v>170594</v>
      </c>
      <c r="E34928" s="31">
        <v>15180</v>
      </c>
      <c r="F34928">
        <v>79</v>
      </c>
      <c r="G34928" s="31">
        <v>2104</v>
      </c>
      <c r="H34928" s="31">
        <v>2</v>
      </c>
    </row>
    <row r="34929" spans="1:8">
      <c r="A34929" s="32">
        <v>44651</v>
      </c>
      <c r="B34929" s="1" t="s">
        <v>16</v>
      </c>
      <c r="C34929">
        <v>36521</v>
      </c>
      <c r="D34929">
        <v>679537</v>
      </c>
      <c r="E34929" s="31">
        <v>32705</v>
      </c>
      <c r="F34929">
        <v>198</v>
      </c>
      <c r="G34929" s="31">
        <v>3618</v>
      </c>
      <c r="H34929" s="31">
        <v>3</v>
      </c>
    </row>
    <row r="34930" spans="1:8">
      <c r="A34930" s="32">
        <v>44651</v>
      </c>
      <c r="B34930" s="1" t="s">
        <v>17</v>
      </c>
      <c r="C34930">
        <v>113668</v>
      </c>
      <c r="D34930">
        <v>44762</v>
      </c>
      <c r="E34930" s="31">
        <v>105742</v>
      </c>
      <c r="F34930">
        <v>377</v>
      </c>
      <c r="G34930" s="31">
        <v>7549</v>
      </c>
      <c r="H34930" s="31">
        <v>4</v>
      </c>
    </row>
    <row r="34931" spans="1:8">
      <c r="A34931" s="32">
        <v>44651</v>
      </c>
      <c r="B34931" s="1" t="s">
        <v>18</v>
      </c>
      <c r="C34931">
        <v>62635</v>
      </c>
      <c r="D34931">
        <v>662989</v>
      </c>
      <c r="E34931" s="31">
        <v>56151</v>
      </c>
      <c r="F34931">
        <v>244</v>
      </c>
      <c r="G34931" s="31">
        <v>6240</v>
      </c>
      <c r="H34931" s="31">
        <v>1</v>
      </c>
    </row>
    <row r="34932" spans="1:8">
      <c r="A34932" s="32">
        <v>44651</v>
      </c>
      <c r="B34932" s="1" t="s">
        <v>19</v>
      </c>
      <c r="C34932">
        <v>69900</v>
      </c>
      <c r="D34932">
        <v>546010</v>
      </c>
      <c r="E34932" s="31">
        <v>64665</v>
      </c>
      <c r="F34932">
        <v>284</v>
      </c>
      <c r="G34932" s="31">
        <v>4951</v>
      </c>
      <c r="H34932" s="31">
        <v>2</v>
      </c>
    </row>
    <row r="34933" spans="1:8">
      <c r="A34933" s="32">
        <v>44651</v>
      </c>
      <c r="B34933" s="1" t="s">
        <v>20</v>
      </c>
      <c r="C34933">
        <v>423962</v>
      </c>
      <c r="D34933">
        <v>2437514</v>
      </c>
      <c r="E34933" s="31">
        <v>396415</v>
      </c>
      <c r="F34933">
        <v>1376</v>
      </c>
      <c r="G34933" s="31">
        <v>26171</v>
      </c>
      <c r="H34933" s="31">
        <v>23</v>
      </c>
    </row>
    <row r="34934" spans="1:8">
      <c r="A34934" s="32">
        <v>44651</v>
      </c>
      <c r="B34934" s="1" t="s">
        <v>21</v>
      </c>
      <c r="C34934">
        <v>357473</v>
      </c>
      <c r="D34934">
        <v>1804132</v>
      </c>
      <c r="E34934" s="31">
        <v>334901</v>
      </c>
      <c r="F34934">
        <v>1657</v>
      </c>
      <c r="G34934" s="31">
        <v>17961</v>
      </c>
      <c r="H34934" s="31">
        <v>18</v>
      </c>
    </row>
    <row r="34935" spans="1:8">
      <c r="A34935" s="32">
        <v>44651</v>
      </c>
      <c r="B34935" s="1" t="s">
        <v>22</v>
      </c>
      <c r="C34935">
        <v>1250651</v>
      </c>
      <c r="D34935">
        <v>5982168</v>
      </c>
      <c r="E34935" s="31">
        <v>1151895</v>
      </c>
      <c r="F34935">
        <v>4169</v>
      </c>
      <c r="G34935" s="31">
        <v>94587</v>
      </c>
      <c r="H34935" s="31">
        <v>32</v>
      </c>
    </row>
    <row r="34936" spans="1:8">
      <c r="A34936" s="32">
        <v>44651</v>
      </c>
      <c r="B34936" s="1" t="s">
        <v>23</v>
      </c>
      <c r="C34936">
        <v>601399</v>
      </c>
      <c r="D34936">
        <v>2180686</v>
      </c>
      <c r="E34936" s="31">
        <v>569884</v>
      </c>
      <c r="F34936">
        <v>2016</v>
      </c>
      <c r="G34936" s="31">
        <v>29499</v>
      </c>
      <c r="H34936" s="31">
        <v>32</v>
      </c>
    </row>
    <row r="34937" spans="1:8">
      <c r="A34937" s="32">
        <v>44651</v>
      </c>
      <c r="B34937" s="1" t="s">
        <v>24</v>
      </c>
      <c r="C34937">
        <v>42481</v>
      </c>
      <c r="D34937">
        <v>521985</v>
      </c>
      <c r="E34937" s="31">
        <v>38402</v>
      </c>
      <c r="F34937">
        <v>88</v>
      </c>
      <c r="G34937" s="31">
        <v>3991</v>
      </c>
      <c r="H34937" s="31">
        <v>0</v>
      </c>
    </row>
    <row r="34938" spans="1:8">
      <c r="A34938" s="32">
        <v>44651</v>
      </c>
      <c r="B34938" s="1" t="s">
        <v>25</v>
      </c>
      <c r="C34938">
        <v>27875</v>
      </c>
      <c r="D34938">
        <v>211848</v>
      </c>
      <c r="E34938" s="31">
        <v>24841</v>
      </c>
      <c r="F34938">
        <v>77</v>
      </c>
      <c r="G34938" s="31">
        <v>2957</v>
      </c>
      <c r="H34938" s="31">
        <v>2</v>
      </c>
    </row>
    <row r="34939" spans="1:8">
      <c r="A34939" s="32">
        <v>44651</v>
      </c>
      <c r="B34939" s="1" t="s">
        <v>26</v>
      </c>
      <c r="C34939">
        <v>34553</v>
      </c>
      <c r="D34939">
        <v>351571</v>
      </c>
      <c r="E34939" s="31">
        <v>32194</v>
      </c>
      <c r="F34939">
        <v>184</v>
      </c>
      <c r="G34939" s="31">
        <v>2153</v>
      </c>
      <c r="H34939" s="31">
        <v>4</v>
      </c>
    </row>
    <row r="34940" spans="1:8">
      <c r="A34940" s="32">
        <v>44651</v>
      </c>
      <c r="B34940" s="1" t="s">
        <v>27</v>
      </c>
      <c r="C34940">
        <v>21280</v>
      </c>
      <c r="D34940">
        <v>262680</v>
      </c>
      <c r="E34940" s="31">
        <v>19965</v>
      </c>
      <c r="F34940">
        <v>41</v>
      </c>
      <c r="G34940" s="31">
        <v>1274</v>
      </c>
      <c r="H34940" s="31">
        <v>1</v>
      </c>
    </row>
    <row r="34941" spans="1:8">
      <c r="A34941" s="32">
        <v>44651</v>
      </c>
      <c r="B34941" s="1" t="s">
        <v>28</v>
      </c>
      <c r="C34941">
        <v>23127</v>
      </c>
      <c r="D34941">
        <v>239637</v>
      </c>
      <c r="E34941" s="31">
        <v>21312</v>
      </c>
      <c r="F34941">
        <v>64</v>
      </c>
      <c r="G34941" s="31">
        <v>1753</v>
      </c>
      <c r="H34941" s="31">
        <v>1</v>
      </c>
    </row>
    <row r="34942" spans="1:8">
      <c r="A34942" s="32">
        <v>44651</v>
      </c>
      <c r="B34942" s="1" t="s">
        <v>29</v>
      </c>
      <c r="C34942">
        <v>43991</v>
      </c>
      <c r="D34942">
        <v>571417</v>
      </c>
      <c r="E34942" s="31">
        <v>38976</v>
      </c>
      <c r="F34942">
        <v>167</v>
      </c>
      <c r="G34942" s="31">
        <v>4353</v>
      </c>
      <c r="H34942" s="31">
        <v>0</v>
      </c>
    </row>
    <row r="34943" spans="1:8">
      <c r="A34943" s="32">
        <v>44651</v>
      </c>
      <c r="B34943" s="1" t="s">
        <v>30</v>
      </c>
      <c r="C34943">
        <v>68667</v>
      </c>
      <c r="D34943">
        <v>730730</v>
      </c>
      <c r="E34943" s="31">
        <v>63975</v>
      </c>
      <c r="F34943">
        <v>312</v>
      </c>
      <c r="G34943" s="31">
        <v>3774</v>
      </c>
      <c r="H34943" s="31">
        <v>1</v>
      </c>
    </row>
    <row r="34944" spans="1:8">
      <c r="A34944" s="32">
        <v>44651</v>
      </c>
      <c r="B34944" s="1" t="s">
        <v>31</v>
      </c>
      <c r="C34944">
        <v>121386</v>
      </c>
      <c r="D34944">
        <v>1051443</v>
      </c>
      <c r="E34944" s="31">
        <v>113176</v>
      </c>
      <c r="F34944">
        <v>376</v>
      </c>
      <c r="G34944" s="31">
        <v>7277</v>
      </c>
      <c r="H34944" s="31">
        <v>0</v>
      </c>
    </row>
    <row r="34945" spans="1:8">
      <c r="A34945" s="32">
        <v>44651</v>
      </c>
      <c r="B34945" s="1" t="s">
        <v>32</v>
      </c>
      <c r="C34945">
        <v>410474</v>
      </c>
      <c r="D34945">
        <v>2316355</v>
      </c>
      <c r="E34945" s="31">
        <v>388958</v>
      </c>
      <c r="F34945">
        <v>1964</v>
      </c>
      <c r="G34945" s="31">
        <v>19552</v>
      </c>
      <c r="H34945" s="31">
        <v>19</v>
      </c>
    </row>
    <row r="34946" spans="1:8">
      <c r="A34946" s="32">
        <v>44651</v>
      </c>
      <c r="B34946" s="1" t="s">
        <v>33</v>
      </c>
      <c r="C34946">
        <v>55595</v>
      </c>
      <c r="D34946">
        <v>419043</v>
      </c>
      <c r="E34946" s="31">
        <v>52809</v>
      </c>
      <c r="F34946">
        <v>265</v>
      </c>
      <c r="G34946" s="31">
        <v>4007</v>
      </c>
      <c r="H34946" s="31">
        <v>6</v>
      </c>
    </row>
    <row r="34947" spans="1:8">
      <c r="A34947" s="32">
        <v>44651</v>
      </c>
      <c r="B34947" s="1" t="s">
        <v>34</v>
      </c>
      <c r="C34947">
        <v>69151</v>
      </c>
      <c r="D34947">
        <v>521842</v>
      </c>
      <c r="E34947" s="31">
        <v>63854</v>
      </c>
      <c r="F34947">
        <v>191</v>
      </c>
      <c r="G34947" s="31">
        <v>5106</v>
      </c>
      <c r="H34947" s="31">
        <v>3</v>
      </c>
    </row>
    <row r="34948" spans="1:8">
      <c r="A34948" s="32">
        <v>44651</v>
      </c>
      <c r="B34948" s="1" t="s">
        <v>35</v>
      </c>
      <c r="C34948">
        <v>155223</v>
      </c>
      <c r="D34948">
        <v>719080</v>
      </c>
      <c r="E34948" s="31">
        <v>144576</v>
      </c>
      <c r="F34948">
        <v>667</v>
      </c>
      <c r="G34948" s="31">
        <v>8895</v>
      </c>
      <c r="H34948" s="31">
        <v>9</v>
      </c>
    </row>
    <row r="34949" spans="1:8">
      <c r="A34949" s="32">
        <v>44651</v>
      </c>
      <c r="B34949" s="1" t="s">
        <v>36</v>
      </c>
      <c r="C34949">
        <v>794809</v>
      </c>
      <c r="D34949">
        <v>6185857</v>
      </c>
      <c r="E34949" s="31">
        <v>753713</v>
      </c>
      <c r="F34949">
        <v>4667</v>
      </c>
      <c r="G34949" s="31">
        <v>36410</v>
      </c>
      <c r="H34949" s="31">
        <v>300</v>
      </c>
    </row>
    <row r="34950" spans="1:8">
      <c r="A34950" s="32">
        <v>44651</v>
      </c>
      <c r="B34950" s="1" t="s">
        <v>37</v>
      </c>
      <c r="C34950">
        <v>332097</v>
      </c>
      <c r="D34950">
        <v>1354207</v>
      </c>
      <c r="E34950" s="31">
        <v>315692</v>
      </c>
      <c r="F34950">
        <v>2100</v>
      </c>
      <c r="G34950" s="31">
        <v>14309</v>
      </c>
      <c r="H34950" s="31">
        <v>14</v>
      </c>
    </row>
    <row r="34951" spans="1:8">
      <c r="A34951" s="32">
        <v>44651</v>
      </c>
      <c r="B34951" s="1" t="s">
        <v>38</v>
      </c>
      <c r="C34951">
        <v>74412</v>
      </c>
      <c r="D34951">
        <v>447330</v>
      </c>
      <c r="E34951" s="31">
        <v>64775</v>
      </c>
      <c r="F34951">
        <v>347</v>
      </c>
      <c r="G34951" s="31">
        <v>9290</v>
      </c>
      <c r="H34951" s="31">
        <v>10</v>
      </c>
    </row>
    <row r="34952" spans="1:8">
      <c r="A34952" s="32">
        <v>44651</v>
      </c>
      <c r="B34952" s="1" t="s">
        <v>39</v>
      </c>
      <c r="C34952">
        <v>28347</v>
      </c>
      <c r="D34952">
        <v>135942</v>
      </c>
      <c r="E34952" s="31">
        <v>27034</v>
      </c>
      <c r="F34952">
        <v>110</v>
      </c>
      <c r="G34952" s="31">
        <v>1030</v>
      </c>
      <c r="H34952" s="31">
        <v>1</v>
      </c>
    </row>
    <row r="34953" spans="1:8">
      <c r="A34953" s="32">
        <v>44651</v>
      </c>
      <c r="B34953" s="1" t="s">
        <v>40</v>
      </c>
      <c r="C34953">
        <v>9294</v>
      </c>
      <c r="D34953">
        <v>302725</v>
      </c>
      <c r="E34953" s="31">
        <v>8425</v>
      </c>
      <c r="F34953">
        <v>12</v>
      </c>
      <c r="G34953" s="31">
        <v>751</v>
      </c>
      <c r="H34953" s="31">
        <v>0</v>
      </c>
    </row>
    <row r="34954" spans="1:8">
      <c r="A34954" s="32">
        <v>44651</v>
      </c>
      <c r="B34954" s="1" t="s">
        <v>41</v>
      </c>
      <c r="C34954">
        <v>9344</v>
      </c>
      <c r="D34954">
        <v>141330</v>
      </c>
      <c r="E34954" s="31">
        <v>8396</v>
      </c>
      <c r="F34954">
        <v>11</v>
      </c>
      <c r="G34954" s="31">
        <v>937</v>
      </c>
      <c r="H34954" s="31">
        <v>0</v>
      </c>
    </row>
    <row r="34955" spans="1:8">
      <c r="A34955" s="32">
        <v>44651</v>
      </c>
      <c r="B34955" s="1" t="s">
        <v>42</v>
      </c>
      <c r="C34955">
        <v>62856</v>
      </c>
      <c r="D34955">
        <v>474647</v>
      </c>
      <c r="E34955" s="31">
        <v>56294</v>
      </c>
      <c r="F34955">
        <v>223</v>
      </c>
      <c r="G34955" s="31">
        <v>2704</v>
      </c>
      <c r="H34955" s="31">
        <v>2</v>
      </c>
    </row>
    <row r="34956" spans="1:8">
      <c r="A34956" s="32">
        <v>44651</v>
      </c>
      <c r="B34956" s="1" t="s">
        <v>43</v>
      </c>
      <c r="C34956">
        <v>95908</v>
      </c>
      <c r="D34956">
        <v>1507872</v>
      </c>
      <c r="E34956" s="31">
        <v>87541</v>
      </c>
      <c r="F34956">
        <v>448</v>
      </c>
      <c r="G34956" s="31">
        <v>7919</v>
      </c>
      <c r="H34956" s="31">
        <v>1</v>
      </c>
    </row>
    <row r="34957" spans="1:8">
      <c r="A34957" s="32">
        <v>44651</v>
      </c>
      <c r="B34957" s="1" t="s">
        <v>44</v>
      </c>
      <c r="C34957">
        <v>29318</v>
      </c>
      <c r="D34957">
        <v>484444</v>
      </c>
      <c r="E34957" s="31">
        <v>26809</v>
      </c>
      <c r="F34957">
        <v>164</v>
      </c>
      <c r="G34957" s="31">
        <v>2345</v>
      </c>
      <c r="H34957" s="31">
        <v>1</v>
      </c>
    </row>
    <row r="34958" spans="1:8">
      <c r="A34958" s="32">
        <v>44651</v>
      </c>
      <c r="B34958" s="1" t="s">
        <v>45</v>
      </c>
      <c r="C34958">
        <v>16144</v>
      </c>
      <c r="D34958">
        <v>179046</v>
      </c>
      <c r="E34958" s="31">
        <v>15232</v>
      </c>
      <c r="F34958">
        <v>79</v>
      </c>
      <c r="G34958" s="31">
        <v>838</v>
      </c>
      <c r="H34958" s="31">
        <v>1</v>
      </c>
    </row>
    <row r="34959" spans="1:8">
      <c r="A34959" s="32">
        <v>44651</v>
      </c>
      <c r="B34959" s="1" t="s">
        <v>46</v>
      </c>
      <c r="C34959">
        <v>29602</v>
      </c>
      <c r="D34959">
        <v>225343</v>
      </c>
      <c r="E34959" s="31">
        <v>26886</v>
      </c>
      <c r="F34959">
        <v>111</v>
      </c>
      <c r="G34959" s="31">
        <v>2605</v>
      </c>
      <c r="H34959" s="31">
        <v>1</v>
      </c>
    </row>
    <row r="34960" spans="1:8">
      <c r="A34960" s="32">
        <v>44651</v>
      </c>
      <c r="B34960" s="1" t="s">
        <v>47</v>
      </c>
      <c r="C34960">
        <v>24870</v>
      </c>
      <c r="D34960">
        <v>292056</v>
      </c>
      <c r="E34960" s="31">
        <v>22471</v>
      </c>
      <c r="F34960">
        <v>129</v>
      </c>
      <c r="G34960" s="31">
        <v>2270</v>
      </c>
      <c r="H34960" s="31">
        <v>4</v>
      </c>
    </row>
    <row r="34961" spans="1:8">
      <c r="A34961" s="32">
        <v>44651</v>
      </c>
      <c r="B34961" s="1" t="s">
        <v>48</v>
      </c>
      <c r="C34961">
        <v>17073</v>
      </c>
      <c r="D34961">
        <v>216700</v>
      </c>
      <c r="E34961" s="31">
        <v>15628</v>
      </c>
      <c r="F34961">
        <v>101</v>
      </c>
      <c r="G34961" s="31">
        <v>1344</v>
      </c>
      <c r="H34961" s="31">
        <v>1</v>
      </c>
    </row>
    <row r="34962" spans="1:8">
      <c r="A34962" s="32">
        <v>44651</v>
      </c>
      <c r="B34962" s="1" t="s">
        <v>49</v>
      </c>
      <c r="C34962">
        <v>302151</v>
      </c>
      <c r="D34962">
        <v>2237306</v>
      </c>
      <c r="E34962" s="31">
        <v>267817</v>
      </c>
      <c r="F34962">
        <v>1133</v>
      </c>
      <c r="G34962" s="31">
        <v>26393</v>
      </c>
      <c r="H34962" s="31">
        <v>10</v>
      </c>
    </row>
    <row r="34963" spans="1:8">
      <c r="A34963" s="32">
        <v>44651</v>
      </c>
      <c r="B34963" s="1" t="s">
        <v>50</v>
      </c>
      <c r="C34963">
        <v>32167</v>
      </c>
      <c r="D34963">
        <v>216716</v>
      </c>
      <c r="E34963" s="31">
        <v>27235</v>
      </c>
      <c r="F34963">
        <v>88</v>
      </c>
      <c r="G34963" s="31">
        <v>2238</v>
      </c>
      <c r="H34963" s="31">
        <v>0</v>
      </c>
    </row>
    <row r="34964" spans="1:8">
      <c r="A34964" s="32">
        <v>44651</v>
      </c>
      <c r="B34964" s="1" t="s">
        <v>51</v>
      </c>
      <c r="C34964">
        <v>32940</v>
      </c>
      <c r="D34964">
        <v>306729</v>
      </c>
      <c r="E34964" s="31">
        <v>31432</v>
      </c>
      <c r="F34964">
        <v>116</v>
      </c>
      <c r="G34964" s="31">
        <v>2862</v>
      </c>
      <c r="H34964" s="31">
        <v>1</v>
      </c>
    </row>
    <row r="34965" spans="1:8">
      <c r="A34965" s="32">
        <v>44651</v>
      </c>
      <c r="B34965" s="1" t="s">
        <v>52</v>
      </c>
      <c r="C34965">
        <v>64629</v>
      </c>
      <c r="D34965">
        <v>228879</v>
      </c>
      <c r="E34965" s="31">
        <v>59564</v>
      </c>
      <c r="F34965">
        <v>272</v>
      </c>
      <c r="G34965" s="31">
        <v>4793</v>
      </c>
      <c r="H34965" s="31">
        <v>5</v>
      </c>
    </row>
    <row r="34966" spans="1:8">
      <c r="A34966" s="32">
        <v>44651</v>
      </c>
      <c r="B34966" s="1" t="s">
        <v>53</v>
      </c>
      <c r="C34966">
        <v>32219</v>
      </c>
      <c r="D34966">
        <v>479927</v>
      </c>
      <c r="E34966" s="31">
        <v>29618</v>
      </c>
      <c r="F34966">
        <v>144</v>
      </c>
      <c r="G34966" s="31">
        <v>2457</v>
      </c>
      <c r="H34966" s="31">
        <v>1</v>
      </c>
    </row>
    <row r="34967" spans="1:8">
      <c r="A34967" s="32">
        <v>44651</v>
      </c>
      <c r="B34967" s="1" t="s">
        <v>54</v>
      </c>
      <c r="C34967">
        <v>25663</v>
      </c>
      <c r="D34967">
        <v>150821</v>
      </c>
      <c r="E34967" s="31">
        <v>23193</v>
      </c>
      <c r="F34967">
        <v>117</v>
      </c>
      <c r="G34967" s="31">
        <v>2427</v>
      </c>
      <c r="H34967" s="31">
        <v>0</v>
      </c>
    </row>
    <row r="34968" spans="1:8">
      <c r="A34968" s="32">
        <v>44651</v>
      </c>
      <c r="B34968" s="1" t="s">
        <v>55</v>
      </c>
      <c r="C34968">
        <v>43951</v>
      </c>
      <c r="D34968">
        <v>306591</v>
      </c>
      <c r="E34968" s="31">
        <v>38634</v>
      </c>
      <c r="F34968">
        <v>170</v>
      </c>
      <c r="G34968" s="31">
        <v>4458</v>
      </c>
      <c r="H34968" s="31">
        <v>1</v>
      </c>
    </row>
    <row r="34969" spans="1:8">
      <c r="A34969" s="32">
        <v>44651</v>
      </c>
      <c r="B34969" s="1" t="s">
        <v>56</v>
      </c>
      <c r="C34969">
        <v>122341</v>
      </c>
      <c r="D34969">
        <v>658752</v>
      </c>
      <c r="E34969" s="31">
        <v>114987</v>
      </c>
      <c r="F34969">
        <v>441</v>
      </c>
      <c r="G34969" s="31">
        <v>6919</v>
      </c>
      <c r="H34969" s="31">
        <v>5</v>
      </c>
    </row>
    <row r="34970" spans="1:8">
      <c r="A34970" s="32">
        <v>44652</v>
      </c>
      <c r="B34970" s="1" t="s">
        <v>7</v>
      </c>
      <c r="C34970">
        <v>225052</v>
      </c>
      <c r="D34970">
        <v>1858794</v>
      </c>
      <c r="E34970" s="31">
        <v>205954</v>
      </c>
      <c r="F34970">
        <v>1935</v>
      </c>
      <c r="G34970" s="31">
        <v>16611</v>
      </c>
      <c r="H34970" s="31">
        <v>3</v>
      </c>
    </row>
    <row r="34971" spans="1:8">
      <c r="A34971" s="32">
        <v>44652</v>
      </c>
      <c r="B34971" s="1" t="s">
        <v>11</v>
      </c>
      <c r="C34971">
        <v>36445</v>
      </c>
      <c r="D34971">
        <v>196785</v>
      </c>
      <c r="E34971" s="31">
        <v>32235</v>
      </c>
      <c r="F34971">
        <v>83</v>
      </c>
      <c r="G34971" s="31">
        <v>4127</v>
      </c>
      <c r="H34971" s="31">
        <v>0</v>
      </c>
    </row>
    <row r="34972" spans="1:8">
      <c r="A34972" s="32">
        <v>44652</v>
      </c>
      <c r="B34972" s="1" t="s">
        <v>12</v>
      </c>
      <c r="C34972">
        <v>18471</v>
      </c>
      <c r="D34972">
        <v>217395</v>
      </c>
      <c r="E34972" s="31">
        <v>16045</v>
      </c>
      <c r="F34972">
        <v>77</v>
      </c>
      <c r="G34972" s="31">
        <v>2349</v>
      </c>
      <c r="H34972" s="31">
        <v>0</v>
      </c>
    </row>
    <row r="34973" spans="1:8">
      <c r="A34973" s="32">
        <v>44652</v>
      </c>
      <c r="B34973" s="1" t="s">
        <v>13</v>
      </c>
      <c r="C34973">
        <v>58536</v>
      </c>
      <c r="D34973">
        <v>458698</v>
      </c>
      <c r="E34973" s="31">
        <v>52294</v>
      </c>
      <c r="F34973">
        <v>174</v>
      </c>
      <c r="G34973" s="31">
        <v>5526</v>
      </c>
      <c r="H34973" s="31">
        <v>4</v>
      </c>
    </row>
    <row r="34974" spans="1:8">
      <c r="A34974" s="32">
        <v>44652</v>
      </c>
      <c r="B34974" s="1" t="s">
        <v>14</v>
      </c>
      <c r="C34974">
        <v>16595</v>
      </c>
      <c r="D34974">
        <v>51107</v>
      </c>
      <c r="E34974" s="31">
        <v>14117</v>
      </c>
      <c r="F34974">
        <v>46</v>
      </c>
      <c r="G34974" s="31">
        <v>2432</v>
      </c>
      <c r="H34974" s="31">
        <v>3</v>
      </c>
    </row>
    <row r="34975" spans="1:8">
      <c r="A34975" s="32">
        <v>44652</v>
      </c>
      <c r="B34975" s="1" t="s">
        <v>15</v>
      </c>
      <c r="C34975">
        <v>17785</v>
      </c>
      <c r="D34975">
        <v>171506</v>
      </c>
      <c r="E34975" s="31">
        <v>15180</v>
      </c>
      <c r="F34975">
        <v>79</v>
      </c>
      <c r="G34975" s="31">
        <v>2082</v>
      </c>
      <c r="H34975" s="31">
        <v>2</v>
      </c>
    </row>
    <row r="34976" spans="1:8">
      <c r="A34976" s="32">
        <v>44652</v>
      </c>
      <c r="B34976" s="1" t="s">
        <v>16</v>
      </c>
      <c r="C34976">
        <v>36453</v>
      </c>
      <c r="D34976">
        <v>682576</v>
      </c>
      <c r="E34976" s="31">
        <v>32423</v>
      </c>
      <c r="F34976">
        <v>198</v>
      </c>
      <c r="G34976" s="31">
        <v>3832</v>
      </c>
      <c r="H34976" s="31">
        <v>3</v>
      </c>
    </row>
    <row r="34977" spans="1:8">
      <c r="A34977" s="32">
        <v>44652</v>
      </c>
      <c r="B34977" s="1" t="s">
        <v>17</v>
      </c>
      <c r="C34977">
        <v>115030</v>
      </c>
      <c r="D34977">
        <v>44762</v>
      </c>
      <c r="E34977" s="31">
        <v>106818</v>
      </c>
      <c r="F34977">
        <v>377</v>
      </c>
      <c r="G34977" s="31">
        <v>7835</v>
      </c>
      <c r="H34977" s="31">
        <v>4</v>
      </c>
    </row>
    <row r="34978" spans="1:8">
      <c r="A34978" s="32">
        <v>44652</v>
      </c>
      <c r="B34978" s="1" t="s">
        <v>18</v>
      </c>
      <c r="C34978">
        <v>63267</v>
      </c>
      <c r="D34978">
        <v>664422</v>
      </c>
      <c r="E34978" s="31">
        <v>56679</v>
      </c>
      <c r="F34978">
        <v>245</v>
      </c>
      <c r="G34978" s="31">
        <v>6343</v>
      </c>
      <c r="H34978" s="31">
        <v>1</v>
      </c>
    </row>
    <row r="34979" spans="1:8">
      <c r="A34979" s="32">
        <v>44652</v>
      </c>
      <c r="B34979" s="1" t="s">
        <v>19</v>
      </c>
      <c r="C34979">
        <v>70509</v>
      </c>
      <c r="D34979">
        <v>547317</v>
      </c>
      <c r="E34979" s="31">
        <v>65224</v>
      </c>
      <c r="F34979">
        <v>284</v>
      </c>
      <c r="G34979" s="31">
        <v>5001</v>
      </c>
      <c r="H34979" s="31">
        <v>2</v>
      </c>
    </row>
    <row r="34980" spans="1:8">
      <c r="A34980" s="32">
        <v>44652</v>
      </c>
      <c r="B34980" s="1" t="s">
        <v>20</v>
      </c>
      <c r="C34980">
        <v>432387</v>
      </c>
      <c r="D34980">
        <v>2456373</v>
      </c>
      <c r="E34980" s="31">
        <v>403056</v>
      </c>
      <c r="F34980">
        <v>1395</v>
      </c>
      <c r="G34980" s="31">
        <v>27936</v>
      </c>
      <c r="H34980" s="31">
        <v>24</v>
      </c>
    </row>
    <row r="34981" spans="1:8">
      <c r="A34981" s="32">
        <v>44652</v>
      </c>
      <c r="B34981" s="1" t="s">
        <v>21</v>
      </c>
      <c r="C34981">
        <v>360032</v>
      </c>
      <c r="D34981">
        <v>1812531</v>
      </c>
      <c r="E34981" s="31">
        <v>336860</v>
      </c>
      <c r="F34981">
        <v>1657</v>
      </c>
      <c r="G34981" s="31">
        <v>18956</v>
      </c>
      <c r="H34981" s="31">
        <v>17</v>
      </c>
    </row>
    <row r="34982" spans="1:8">
      <c r="A34982" s="32">
        <v>44652</v>
      </c>
      <c r="B34982" s="1" t="s">
        <v>22</v>
      </c>
      <c r="C34982">
        <v>1258633</v>
      </c>
      <c r="D34982">
        <v>6001522</v>
      </c>
      <c r="E34982" s="31">
        <v>1155408</v>
      </c>
      <c r="F34982">
        <v>4178</v>
      </c>
      <c r="G34982" s="31">
        <v>99047</v>
      </c>
      <c r="H34982" s="31">
        <v>30</v>
      </c>
    </row>
    <row r="34983" spans="1:8">
      <c r="A34983" s="32">
        <v>44652</v>
      </c>
      <c r="B34983" s="1" t="s">
        <v>23</v>
      </c>
      <c r="C34983">
        <v>605051</v>
      </c>
      <c r="D34983">
        <v>2180686</v>
      </c>
      <c r="E34983" s="31">
        <v>570466</v>
      </c>
      <c r="F34983">
        <v>2026</v>
      </c>
      <c r="G34983" s="31">
        <v>32559</v>
      </c>
      <c r="H34983" s="31">
        <v>28</v>
      </c>
    </row>
    <row r="34984" spans="1:8">
      <c r="A34984" s="32">
        <v>44652</v>
      </c>
      <c r="B34984" s="1" t="s">
        <v>24</v>
      </c>
      <c r="C34984">
        <v>43210</v>
      </c>
      <c r="D34984">
        <v>524938</v>
      </c>
      <c r="E34984" s="31">
        <v>38899</v>
      </c>
      <c r="F34984">
        <v>90</v>
      </c>
      <c r="G34984" s="31">
        <v>4221</v>
      </c>
      <c r="H34984" s="31">
        <v>0</v>
      </c>
    </row>
    <row r="34985" spans="1:8">
      <c r="A34985" s="32">
        <v>44652</v>
      </c>
      <c r="B34985" s="1" t="s">
        <v>25</v>
      </c>
      <c r="C34985">
        <v>28128</v>
      </c>
      <c r="D34985">
        <v>212439</v>
      </c>
      <c r="E34985" s="31">
        <v>25199</v>
      </c>
      <c r="F34985">
        <v>78</v>
      </c>
      <c r="G34985" s="31">
        <v>2851</v>
      </c>
      <c r="H34985" s="31">
        <v>2</v>
      </c>
    </row>
    <row r="34986" spans="1:8">
      <c r="A34986" s="32">
        <v>44652</v>
      </c>
      <c r="B34986" s="1" t="s">
        <v>26</v>
      </c>
      <c r="C34986">
        <v>34553</v>
      </c>
      <c r="D34986">
        <v>351571</v>
      </c>
      <c r="E34986" s="31">
        <v>32194</v>
      </c>
      <c r="F34986">
        <v>184</v>
      </c>
      <c r="G34986" s="31">
        <v>2153</v>
      </c>
      <c r="H34986" s="31">
        <v>4</v>
      </c>
    </row>
    <row r="34987" spans="1:8">
      <c r="A34987" s="32">
        <v>44652</v>
      </c>
      <c r="B34987" s="1" t="s">
        <v>27</v>
      </c>
      <c r="C34987">
        <v>21444</v>
      </c>
      <c r="D34987">
        <v>263629</v>
      </c>
      <c r="E34987" s="31">
        <v>20152</v>
      </c>
      <c r="F34987">
        <v>41</v>
      </c>
      <c r="G34987" s="31">
        <v>1251</v>
      </c>
      <c r="H34987" s="31">
        <v>0</v>
      </c>
    </row>
    <row r="34988" spans="1:8">
      <c r="A34988" s="32">
        <v>44652</v>
      </c>
      <c r="B34988" s="1" t="s">
        <v>28</v>
      </c>
      <c r="C34988">
        <v>23382</v>
      </c>
      <c r="D34988">
        <v>248105</v>
      </c>
      <c r="E34988" s="31">
        <v>21525</v>
      </c>
      <c r="F34988">
        <v>64</v>
      </c>
      <c r="G34988" s="31">
        <v>1799</v>
      </c>
      <c r="H34988" s="31">
        <v>1</v>
      </c>
    </row>
    <row r="34989" spans="1:8">
      <c r="A34989" s="32">
        <v>44652</v>
      </c>
      <c r="B34989" s="1" t="s">
        <v>29</v>
      </c>
      <c r="C34989">
        <v>44580</v>
      </c>
      <c r="D34989">
        <v>582039</v>
      </c>
      <c r="E34989" s="31">
        <v>39826</v>
      </c>
      <c r="F34989">
        <v>167</v>
      </c>
      <c r="G34989" s="31">
        <v>4077</v>
      </c>
      <c r="H34989" s="31">
        <v>0</v>
      </c>
    </row>
    <row r="34990" spans="1:8">
      <c r="A34990" s="32">
        <v>44652</v>
      </c>
      <c r="B34990" s="1" t="s">
        <v>30</v>
      </c>
      <c r="C34990">
        <v>69194</v>
      </c>
      <c r="D34990">
        <v>733205</v>
      </c>
      <c r="E34990" s="31">
        <v>64389</v>
      </c>
      <c r="F34990">
        <v>314</v>
      </c>
      <c r="G34990" s="31">
        <v>3964</v>
      </c>
      <c r="H34990" s="31">
        <v>1</v>
      </c>
    </row>
    <row r="34991" spans="1:8">
      <c r="A34991" s="32">
        <v>44652</v>
      </c>
      <c r="B34991" s="1" t="s">
        <v>31</v>
      </c>
      <c r="C34991">
        <v>122606</v>
      </c>
      <c r="D34991">
        <v>1059734</v>
      </c>
      <c r="E34991" s="31">
        <v>113694</v>
      </c>
      <c r="F34991">
        <v>376</v>
      </c>
      <c r="G34991" s="31">
        <v>7809</v>
      </c>
      <c r="H34991" s="31">
        <v>1</v>
      </c>
    </row>
    <row r="34992" spans="1:8">
      <c r="A34992" s="32">
        <v>44652</v>
      </c>
      <c r="B34992" s="1" t="s">
        <v>32</v>
      </c>
      <c r="C34992">
        <v>413167</v>
      </c>
      <c r="D34992">
        <v>2326478</v>
      </c>
      <c r="E34992" s="31">
        <v>391288</v>
      </c>
      <c r="F34992">
        <v>1969</v>
      </c>
      <c r="G34992" s="31">
        <v>19910</v>
      </c>
      <c r="H34992" s="31">
        <v>18</v>
      </c>
    </row>
    <row r="34993" spans="1:8">
      <c r="A34993" s="32">
        <v>44652</v>
      </c>
      <c r="B34993" s="1" t="s">
        <v>33</v>
      </c>
      <c r="C34993">
        <v>56192</v>
      </c>
      <c r="D34993">
        <v>430346</v>
      </c>
      <c r="E34993" s="31">
        <v>53239</v>
      </c>
      <c r="F34993">
        <v>265</v>
      </c>
      <c r="G34993" s="31">
        <v>4182</v>
      </c>
      <c r="H34993" s="31">
        <v>5</v>
      </c>
    </row>
    <row r="34994" spans="1:8">
      <c r="A34994" s="32">
        <v>44652</v>
      </c>
      <c r="B34994" s="1" t="s">
        <v>34</v>
      </c>
      <c r="C34994">
        <v>69454</v>
      </c>
      <c r="D34994">
        <v>522959</v>
      </c>
      <c r="E34994" s="31">
        <v>64244</v>
      </c>
      <c r="F34994">
        <v>191</v>
      </c>
      <c r="G34994" s="31">
        <v>5019</v>
      </c>
      <c r="H34994" s="31">
        <v>2</v>
      </c>
    </row>
    <row r="34995" spans="1:8">
      <c r="A34995" s="32">
        <v>44652</v>
      </c>
      <c r="B34995" s="1" t="s">
        <v>35</v>
      </c>
      <c r="C34995">
        <v>156210</v>
      </c>
      <c r="D34995">
        <v>721385</v>
      </c>
      <c r="E34995" s="31">
        <v>145129</v>
      </c>
      <c r="F34995">
        <v>669</v>
      </c>
      <c r="G34995" s="31">
        <v>9427</v>
      </c>
      <c r="H34995" s="31">
        <v>11</v>
      </c>
    </row>
    <row r="34996" spans="1:8">
      <c r="A34996" s="32">
        <v>44652</v>
      </c>
      <c r="B34996" s="1" t="s">
        <v>36</v>
      </c>
      <c r="C34996">
        <v>798479</v>
      </c>
      <c r="D34996">
        <v>6205662</v>
      </c>
      <c r="E34996" s="31">
        <v>757028</v>
      </c>
      <c r="F34996">
        <v>4701</v>
      </c>
      <c r="G34996" s="31">
        <v>36729</v>
      </c>
      <c r="H34996" s="31">
        <v>293</v>
      </c>
    </row>
    <row r="34997" spans="1:8">
      <c r="A34997" s="32">
        <v>44652</v>
      </c>
      <c r="B34997" s="1" t="s">
        <v>37</v>
      </c>
      <c r="C34997">
        <v>334167</v>
      </c>
      <c r="D34997">
        <v>1358385</v>
      </c>
      <c r="E34997" s="31">
        <v>317023</v>
      </c>
      <c r="F34997">
        <v>2109</v>
      </c>
      <c r="G34997" s="31">
        <v>15044</v>
      </c>
      <c r="H34997" s="31">
        <v>16</v>
      </c>
    </row>
    <row r="34998" spans="1:8">
      <c r="A34998" s="32">
        <v>44652</v>
      </c>
      <c r="B34998" s="1" t="s">
        <v>38</v>
      </c>
      <c r="C34998">
        <v>74748</v>
      </c>
      <c r="D34998">
        <v>448383</v>
      </c>
      <c r="E34998" s="31">
        <v>64844</v>
      </c>
      <c r="F34998">
        <v>347</v>
      </c>
      <c r="G34998" s="31">
        <v>9557</v>
      </c>
      <c r="H34998" s="31">
        <v>9</v>
      </c>
    </row>
    <row r="34999" spans="1:8">
      <c r="A34999" s="32">
        <v>44652</v>
      </c>
      <c r="B34999" s="1" t="s">
        <v>39</v>
      </c>
      <c r="C34999">
        <v>28579</v>
      </c>
      <c r="D34999">
        <v>136518</v>
      </c>
      <c r="E34999" s="31">
        <v>27196</v>
      </c>
      <c r="F34999">
        <v>110</v>
      </c>
      <c r="G34999" s="31">
        <v>1099</v>
      </c>
      <c r="H34999" s="31">
        <v>0</v>
      </c>
    </row>
    <row r="35000" spans="1:8">
      <c r="A35000" s="32">
        <v>44652</v>
      </c>
      <c r="B35000" s="1" t="s">
        <v>40</v>
      </c>
      <c r="C35000">
        <v>9363</v>
      </c>
      <c r="D35000">
        <v>305041</v>
      </c>
      <c r="E35000" s="31">
        <v>8504</v>
      </c>
      <c r="F35000">
        <v>12</v>
      </c>
      <c r="G35000" s="31">
        <v>739</v>
      </c>
      <c r="H35000" s="31">
        <v>0</v>
      </c>
    </row>
    <row r="35001" spans="1:8">
      <c r="A35001" s="32">
        <v>44652</v>
      </c>
      <c r="B35001" s="1" t="s">
        <v>41</v>
      </c>
      <c r="C35001">
        <v>9507</v>
      </c>
      <c r="D35001">
        <v>141330</v>
      </c>
      <c r="E35001" s="31">
        <v>8460</v>
      </c>
      <c r="F35001">
        <v>11</v>
      </c>
      <c r="G35001" s="31">
        <v>1036</v>
      </c>
      <c r="H35001" s="31">
        <v>0</v>
      </c>
    </row>
    <row r="35002" spans="1:8">
      <c r="A35002" s="32">
        <v>44652</v>
      </c>
      <c r="B35002" s="1" t="s">
        <v>42</v>
      </c>
      <c r="C35002">
        <v>63317</v>
      </c>
      <c r="D35002">
        <v>483667</v>
      </c>
      <c r="E35002" s="31">
        <v>58933</v>
      </c>
      <c r="F35002">
        <v>223</v>
      </c>
      <c r="G35002" s="31">
        <v>2953</v>
      </c>
      <c r="H35002" s="31">
        <v>1</v>
      </c>
    </row>
    <row r="35003" spans="1:8">
      <c r="A35003" s="32">
        <v>44652</v>
      </c>
      <c r="B35003" s="1" t="s">
        <v>43</v>
      </c>
      <c r="C35003">
        <v>97041</v>
      </c>
      <c r="D35003">
        <v>1507872</v>
      </c>
      <c r="E35003" s="31">
        <v>88270</v>
      </c>
      <c r="F35003">
        <v>448</v>
      </c>
      <c r="G35003" s="31">
        <v>8323</v>
      </c>
      <c r="H35003" s="31">
        <v>1</v>
      </c>
    </row>
    <row r="35004" spans="1:8">
      <c r="A35004" s="32">
        <v>44652</v>
      </c>
      <c r="B35004" s="1" t="s">
        <v>44</v>
      </c>
      <c r="C35004">
        <v>29681</v>
      </c>
      <c r="D35004">
        <v>484444</v>
      </c>
      <c r="E35004" s="31">
        <v>27034</v>
      </c>
      <c r="F35004">
        <v>164</v>
      </c>
      <c r="G35004" s="31">
        <v>2483</v>
      </c>
      <c r="H35004" s="31">
        <v>1</v>
      </c>
    </row>
    <row r="35005" spans="1:8">
      <c r="A35005" s="32">
        <v>44652</v>
      </c>
      <c r="B35005" s="1" t="s">
        <v>45</v>
      </c>
      <c r="C35005">
        <v>16244</v>
      </c>
      <c r="D35005">
        <v>179524</v>
      </c>
      <c r="E35005" s="31">
        <v>15342</v>
      </c>
      <c r="F35005">
        <v>79</v>
      </c>
      <c r="G35005" s="31">
        <v>827</v>
      </c>
      <c r="H35005" s="31">
        <v>1</v>
      </c>
    </row>
    <row r="35006" spans="1:8">
      <c r="A35006" s="32">
        <v>44652</v>
      </c>
      <c r="B35006" s="1" t="s">
        <v>46</v>
      </c>
      <c r="C35006">
        <v>29943</v>
      </c>
      <c r="D35006">
        <v>226435</v>
      </c>
      <c r="E35006" s="31">
        <v>27171</v>
      </c>
      <c r="F35006">
        <v>113</v>
      </c>
      <c r="G35006" s="31">
        <v>2659</v>
      </c>
      <c r="H35006" s="31">
        <v>1</v>
      </c>
    </row>
    <row r="35007" spans="1:8">
      <c r="A35007" s="32">
        <v>44652</v>
      </c>
      <c r="B35007" s="1" t="s">
        <v>47</v>
      </c>
      <c r="C35007">
        <v>25131</v>
      </c>
      <c r="D35007">
        <v>296586</v>
      </c>
      <c r="E35007" s="31">
        <v>22648</v>
      </c>
      <c r="F35007">
        <v>129</v>
      </c>
      <c r="G35007" s="31">
        <v>2354</v>
      </c>
      <c r="H35007" s="31">
        <v>4</v>
      </c>
    </row>
    <row r="35008" spans="1:8">
      <c r="A35008" s="32">
        <v>44652</v>
      </c>
      <c r="B35008" s="1" t="s">
        <v>48</v>
      </c>
      <c r="C35008">
        <v>17209</v>
      </c>
      <c r="D35008">
        <v>216923</v>
      </c>
      <c r="E35008" s="31">
        <v>15763</v>
      </c>
      <c r="F35008">
        <v>101</v>
      </c>
      <c r="G35008" s="31">
        <v>1345</v>
      </c>
      <c r="H35008" s="31">
        <v>1</v>
      </c>
    </row>
    <row r="35009" spans="1:8">
      <c r="A35009" s="32">
        <v>44652</v>
      </c>
      <c r="B35009" s="1" t="s">
        <v>49</v>
      </c>
      <c r="C35009">
        <v>304633</v>
      </c>
      <c r="D35009">
        <v>2245244</v>
      </c>
      <c r="E35009" s="31">
        <v>270826</v>
      </c>
      <c r="F35009">
        <v>1135</v>
      </c>
      <c r="G35009" s="31">
        <v>25915</v>
      </c>
      <c r="H35009" s="31">
        <v>9</v>
      </c>
    </row>
    <row r="35010" spans="1:8">
      <c r="A35010" s="32">
        <v>44652</v>
      </c>
      <c r="B35010" s="1" t="s">
        <v>50</v>
      </c>
      <c r="C35010">
        <v>32503</v>
      </c>
      <c r="D35010">
        <v>217625</v>
      </c>
      <c r="E35010" s="31">
        <v>27401</v>
      </c>
      <c r="F35010">
        <v>88</v>
      </c>
      <c r="G35010" s="31">
        <v>2497</v>
      </c>
      <c r="H35010" s="31">
        <v>0</v>
      </c>
    </row>
    <row r="35011" spans="1:8">
      <c r="A35011" s="32">
        <v>44652</v>
      </c>
      <c r="B35011" s="1" t="s">
        <v>51</v>
      </c>
      <c r="C35011">
        <v>33245</v>
      </c>
      <c r="D35011">
        <v>307999</v>
      </c>
      <c r="E35011" s="31">
        <v>31669</v>
      </c>
      <c r="F35011">
        <v>116</v>
      </c>
      <c r="G35011" s="31">
        <v>2950</v>
      </c>
      <c r="H35011" s="31">
        <v>1</v>
      </c>
    </row>
    <row r="35012" spans="1:8">
      <c r="A35012" s="32">
        <v>44652</v>
      </c>
      <c r="B35012" s="1" t="s">
        <v>52</v>
      </c>
      <c r="C35012">
        <v>65163</v>
      </c>
      <c r="D35012">
        <v>229879</v>
      </c>
      <c r="E35012" s="31">
        <v>60357</v>
      </c>
      <c r="F35012">
        <v>272</v>
      </c>
      <c r="G35012" s="31">
        <v>4534</v>
      </c>
      <c r="H35012" s="31">
        <v>5</v>
      </c>
    </row>
    <row r="35013" spans="1:8">
      <c r="A35013" s="32">
        <v>44652</v>
      </c>
      <c r="B35013" s="1" t="s">
        <v>53</v>
      </c>
      <c r="C35013">
        <v>32634</v>
      </c>
      <c r="D35013">
        <v>481754</v>
      </c>
      <c r="E35013" s="31">
        <v>29896</v>
      </c>
      <c r="F35013">
        <v>144</v>
      </c>
      <c r="G35013" s="31">
        <v>2594</v>
      </c>
      <c r="H35013" s="31">
        <v>1</v>
      </c>
    </row>
    <row r="35014" spans="1:8">
      <c r="A35014" s="32">
        <v>44652</v>
      </c>
      <c r="B35014" s="1" t="s">
        <v>54</v>
      </c>
      <c r="C35014">
        <v>26056</v>
      </c>
      <c r="D35014">
        <v>151802</v>
      </c>
      <c r="E35014" s="31">
        <v>23560</v>
      </c>
      <c r="F35014">
        <v>117</v>
      </c>
      <c r="G35014" s="31">
        <v>2453</v>
      </c>
      <c r="H35014" s="31">
        <v>0</v>
      </c>
    </row>
    <row r="35015" spans="1:8">
      <c r="A35015" s="32">
        <v>44652</v>
      </c>
      <c r="B35015" s="1" t="s">
        <v>55</v>
      </c>
      <c r="C35015">
        <v>44696</v>
      </c>
      <c r="D35015">
        <v>308925</v>
      </c>
      <c r="E35015" s="31">
        <v>39009</v>
      </c>
      <c r="F35015">
        <v>170</v>
      </c>
      <c r="G35015" s="31">
        <v>4772</v>
      </c>
      <c r="H35015" s="31">
        <v>1</v>
      </c>
    </row>
    <row r="35016" spans="1:8">
      <c r="A35016" s="32">
        <v>44652</v>
      </c>
      <c r="B35016" s="1" t="s">
        <v>56</v>
      </c>
      <c r="C35016">
        <v>123466</v>
      </c>
      <c r="D35016">
        <v>658752</v>
      </c>
      <c r="E35016" s="31">
        <v>115684</v>
      </c>
      <c r="F35016">
        <v>441</v>
      </c>
      <c r="G35016" s="31">
        <v>7347</v>
      </c>
      <c r="H35016" s="31">
        <v>7</v>
      </c>
    </row>
    <row r="35017" spans="1:8">
      <c r="A35017" s="32">
        <v>44653</v>
      </c>
      <c r="B35017" s="1" t="s">
        <v>7</v>
      </c>
      <c r="C35017">
        <v>227037</v>
      </c>
      <c r="D35017">
        <v>1866241</v>
      </c>
      <c r="E35017" s="31">
        <v>207430</v>
      </c>
      <c r="F35017">
        <v>1935</v>
      </c>
      <c r="G35017" s="31">
        <v>17163</v>
      </c>
      <c r="H35017" s="31">
        <v>3</v>
      </c>
    </row>
    <row r="35018" spans="1:8">
      <c r="A35018" s="32">
        <v>44653</v>
      </c>
      <c r="B35018" s="1" t="s">
        <v>11</v>
      </c>
      <c r="C35018">
        <v>36921</v>
      </c>
      <c r="D35018">
        <v>197626</v>
      </c>
      <c r="E35018" s="31">
        <v>32908</v>
      </c>
      <c r="F35018">
        <v>84</v>
      </c>
      <c r="G35018" s="31">
        <v>3929</v>
      </c>
      <c r="H35018" s="31">
        <v>0</v>
      </c>
    </row>
    <row r="35019" spans="1:8">
      <c r="A35019" s="32">
        <v>44653</v>
      </c>
      <c r="B35019" s="1" t="s">
        <v>12</v>
      </c>
      <c r="C35019">
        <v>18745</v>
      </c>
      <c r="D35019">
        <v>218374</v>
      </c>
      <c r="E35019" s="31">
        <v>16161</v>
      </c>
      <c r="F35019">
        <v>77</v>
      </c>
      <c r="G35019" s="31">
        <v>2507</v>
      </c>
      <c r="H35019" s="31">
        <v>0</v>
      </c>
    </row>
    <row r="35020" spans="1:8">
      <c r="A35020" s="32">
        <v>44653</v>
      </c>
      <c r="B35020" s="1" t="s">
        <v>13</v>
      </c>
      <c r="C35020">
        <v>59188</v>
      </c>
      <c r="D35020">
        <v>460843</v>
      </c>
      <c r="E35020" s="31">
        <v>52686</v>
      </c>
      <c r="F35020">
        <v>174</v>
      </c>
      <c r="G35020" s="31">
        <v>5677</v>
      </c>
      <c r="H35020" s="31">
        <v>4</v>
      </c>
    </row>
    <row r="35021" spans="1:8">
      <c r="A35021" s="32">
        <v>44653</v>
      </c>
      <c r="B35021" s="1" t="s">
        <v>14</v>
      </c>
      <c r="C35021">
        <v>16872</v>
      </c>
      <c r="D35021">
        <v>51107</v>
      </c>
      <c r="E35021" s="31">
        <v>14249</v>
      </c>
      <c r="F35021">
        <v>47</v>
      </c>
      <c r="G35021" s="31">
        <v>2576</v>
      </c>
      <c r="H35021" s="31">
        <v>3</v>
      </c>
    </row>
    <row r="35022" spans="1:8">
      <c r="A35022" s="32">
        <v>44653</v>
      </c>
      <c r="B35022" s="1" t="s">
        <v>15</v>
      </c>
      <c r="C35022">
        <v>17972</v>
      </c>
      <c r="D35022">
        <v>171506</v>
      </c>
      <c r="E35022" s="31">
        <v>15364</v>
      </c>
      <c r="F35022">
        <v>79</v>
      </c>
      <c r="G35022" s="31">
        <v>2520</v>
      </c>
      <c r="H35022" s="31">
        <v>2</v>
      </c>
    </row>
    <row r="35023" spans="1:8">
      <c r="A35023" s="32">
        <v>44653</v>
      </c>
      <c r="B35023" s="1" t="s">
        <v>16</v>
      </c>
      <c r="C35023">
        <v>36967</v>
      </c>
      <c r="D35023">
        <v>682576</v>
      </c>
      <c r="E35023" s="31">
        <v>32798</v>
      </c>
      <c r="F35023">
        <v>199</v>
      </c>
      <c r="G35023" s="31">
        <v>3970</v>
      </c>
      <c r="H35023" s="31">
        <v>3</v>
      </c>
    </row>
    <row r="35024" spans="1:8">
      <c r="A35024" s="32">
        <v>44653</v>
      </c>
      <c r="B35024" s="1" t="s">
        <v>17</v>
      </c>
      <c r="C35024">
        <v>116314</v>
      </c>
      <c r="D35024">
        <v>44762</v>
      </c>
      <c r="E35024" s="31">
        <v>107956</v>
      </c>
      <c r="F35024">
        <v>380</v>
      </c>
      <c r="G35024" s="31">
        <v>7978</v>
      </c>
      <c r="H35024" s="31">
        <v>4</v>
      </c>
    </row>
    <row r="35025" spans="1:8">
      <c r="A35025" s="32">
        <v>44653</v>
      </c>
      <c r="B35025" s="1" t="s">
        <v>18</v>
      </c>
      <c r="C35025">
        <v>63927</v>
      </c>
      <c r="D35025">
        <v>666332</v>
      </c>
      <c r="E35025" s="31">
        <v>57398</v>
      </c>
      <c r="F35025">
        <v>247</v>
      </c>
      <c r="G35025" s="31">
        <v>6282</v>
      </c>
      <c r="H35025" s="31">
        <v>1</v>
      </c>
    </row>
    <row r="35026" spans="1:8">
      <c r="A35026" s="32">
        <v>44653</v>
      </c>
      <c r="B35026" s="1" t="s">
        <v>19</v>
      </c>
      <c r="C35026">
        <v>71148</v>
      </c>
      <c r="D35026">
        <v>547317</v>
      </c>
      <c r="E35026" s="31">
        <v>65765</v>
      </c>
      <c r="F35026">
        <v>286</v>
      </c>
      <c r="G35026" s="31">
        <v>5097</v>
      </c>
      <c r="H35026" s="31">
        <v>2</v>
      </c>
    </row>
    <row r="35027" spans="1:8">
      <c r="A35027" s="32">
        <v>44653</v>
      </c>
      <c r="B35027" s="1" t="s">
        <v>20</v>
      </c>
      <c r="C35027">
        <v>435631</v>
      </c>
      <c r="D35027">
        <v>2465318</v>
      </c>
      <c r="E35027" s="31">
        <v>407157</v>
      </c>
      <c r="F35027">
        <v>1396</v>
      </c>
      <c r="G35027" s="31">
        <v>27078</v>
      </c>
      <c r="H35027" s="31">
        <v>22</v>
      </c>
    </row>
    <row r="35028" spans="1:8">
      <c r="A35028" s="32">
        <v>44653</v>
      </c>
      <c r="B35028" s="1" t="s">
        <v>21</v>
      </c>
      <c r="C35028">
        <v>362805</v>
      </c>
      <c r="D35028">
        <v>1819078</v>
      </c>
      <c r="E35028" s="31">
        <v>338819</v>
      </c>
      <c r="F35028">
        <v>1660</v>
      </c>
      <c r="G35028" s="31">
        <v>19555</v>
      </c>
      <c r="H35028" s="31">
        <v>15</v>
      </c>
    </row>
    <row r="35029" spans="1:8">
      <c r="A35029" s="32">
        <v>44653</v>
      </c>
      <c r="B35029" s="1" t="s">
        <v>22</v>
      </c>
      <c r="C35029">
        <v>1266028</v>
      </c>
      <c r="D35029">
        <v>6012115</v>
      </c>
      <c r="E35029" s="31">
        <v>1162753</v>
      </c>
      <c r="F35029">
        <v>4182</v>
      </c>
      <c r="G35029" s="31">
        <v>99093</v>
      </c>
      <c r="H35029" s="31">
        <v>32</v>
      </c>
    </row>
    <row r="35030" spans="1:8">
      <c r="A35030" s="32">
        <v>44653</v>
      </c>
      <c r="B35030" s="1" t="s">
        <v>23</v>
      </c>
      <c r="C35030">
        <v>609858</v>
      </c>
      <c r="D35030">
        <v>2180686</v>
      </c>
      <c r="E35030" s="31">
        <v>576726</v>
      </c>
      <c r="F35030">
        <v>2026</v>
      </c>
      <c r="G35030" s="31">
        <v>31106</v>
      </c>
      <c r="H35030" s="31">
        <v>26</v>
      </c>
    </row>
    <row r="35031" spans="1:8">
      <c r="A35031" s="32">
        <v>44653</v>
      </c>
      <c r="B35031" s="1" t="s">
        <v>24</v>
      </c>
      <c r="C35031">
        <v>43806</v>
      </c>
      <c r="D35031">
        <v>525527</v>
      </c>
      <c r="E35031" s="31">
        <v>39409</v>
      </c>
      <c r="F35031">
        <v>90</v>
      </c>
      <c r="G35031" s="31">
        <v>4307</v>
      </c>
      <c r="H35031" s="31">
        <v>0</v>
      </c>
    </row>
    <row r="35032" spans="1:8">
      <c r="A35032" s="32">
        <v>44653</v>
      </c>
      <c r="B35032" s="1" t="s">
        <v>25</v>
      </c>
      <c r="C35032">
        <v>28336</v>
      </c>
      <c r="D35032">
        <v>212439</v>
      </c>
      <c r="E35032" s="31">
        <v>25531</v>
      </c>
      <c r="F35032">
        <v>78</v>
      </c>
      <c r="G35032" s="31">
        <v>2727</v>
      </c>
      <c r="H35032" s="31">
        <v>2</v>
      </c>
    </row>
    <row r="35033" spans="1:8">
      <c r="A35033" s="32">
        <v>44653</v>
      </c>
      <c r="B35033" s="1" t="s">
        <v>26</v>
      </c>
      <c r="C35033">
        <v>35151</v>
      </c>
      <c r="D35033">
        <v>355897</v>
      </c>
      <c r="E35033" s="31">
        <v>32633</v>
      </c>
      <c r="F35033">
        <v>185</v>
      </c>
      <c r="G35033" s="31">
        <v>2311</v>
      </c>
      <c r="H35033" s="31">
        <v>4</v>
      </c>
    </row>
    <row r="35034" spans="1:8">
      <c r="A35034" s="32">
        <v>44653</v>
      </c>
      <c r="B35034" s="1" t="s">
        <v>27</v>
      </c>
      <c r="C35034">
        <v>21637</v>
      </c>
      <c r="D35034">
        <v>264482</v>
      </c>
      <c r="E35034" s="31">
        <v>20297</v>
      </c>
      <c r="F35034">
        <v>42</v>
      </c>
      <c r="G35034" s="31">
        <v>1298</v>
      </c>
      <c r="H35034" s="31">
        <v>0</v>
      </c>
    </row>
    <row r="35035" spans="1:8">
      <c r="A35035" s="32">
        <v>44653</v>
      </c>
      <c r="B35035" s="1" t="s">
        <v>28</v>
      </c>
      <c r="C35035">
        <v>23382</v>
      </c>
      <c r="D35035">
        <v>248105</v>
      </c>
      <c r="E35035" s="31">
        <v>21525</v>
      </c>
      <c r="F35035">
        <v>64</v>
      </c>
      <c r="G35035" s="31">
        <v>1799</v>
      </c>
      <c r="H35035" s="31">
        <v>1</v>
      </c>
    </row>
    <row r="35036" spans="1:8">
      <c r="A35036" s="32">
        <v>44653</v>
      </c>
      <c r="B35036" s="1" t="s">
        <v>29</v>
      </c>
      <c r="C35036">
        <v>45164</v>
      </c>
      <c r="D35036">
        <v>582039</v>
      </c>
      <c r="E35036" s="31">
        <v>40360</v>
      </c>
      <c r="F35036">
        <v>167</v>
      </c>
      <c r="G35036" s="31">
        <v>4026</v>
      </c>
      <c r="H35036" s="31">
        <v>0</v>
      </c>
    </row>
    <row r="35037" spans="1:8">
      <c r="A35037" s="32">
        <v>44653</v>
      </c>
      <c r="B35037" s="1" t="s">
        <v>30</v>
      </c>
      <c r="C35037">
        <v>69795</v>
      </c>
      <c r="D35037">
        <v>735483</v>
      </c>
      <c r="E35037" s="31">
        <v>64859</v>
      </c>
      <c r="F35037">
        <v>314</v>
      </c>
      <c r="G35037" s="31">
        <v>4021</v>
      </c>
      <c r="H35037" s="31">
        <v>1</v>
      </c>
    </row>
    <row r="35038" spans="1:8">
      <c r="A35038" s="32">
        <v>44653</v>
      </c>
      <c r="B35038" s="1" t="s">
        <v>31</v>
      </c>
      <c r="C35038">
        <v>122599</v>
      </c>
      <c r="D35038">
        <v>1059734</v>
      </c>
      <c r="E35038" s="31">
        <v>113694</v>
      </c>
      <c r="F35038">
        <v>379</v>
      </c>
      <c r="G35038" s="31">
        <v>8078</v>
      </c>
      <c r="H35038" s="31">
        <v>1</v>
      </c>
    </row>
    <row r="35039" spans="1:8">
      <c r="A35039" s="32">
        <v>44653</v>
      </c>
      <c r="B35039" s="1" t="s">
        <v>32</v>
      </c>
      <c r="C35039">
        <v>415857</v>
      </c>
      <c r="D35039">
        <v>2326478</v>
      </c>
      <c r="E35039" s="31">
        <v>393867</v>
      </c>
      <c r="F35039">
        <v>1970</v>
      </c>
      <c r="G35039" s="31">
        <v>20020</v>
      </c>
      <c r="H35039" s="31">
        <v>19</v>
      </c>
    </row>
    <row r="35040" spans="1:8">
      <c r="A35040" s="32">
        <v>44653</v>
      </c>
      <c r="B35040" s="1" t="s">
        <v>33</v>
      </c>
      <c r="C35040">
        <v>56736</v>
      </c>
      <c r="D35040">
        <v>430346</v>
      </c>
      <c r="E35040" s="31">
        <v>53674</v>
      </c>
      <c r="F35040">
        <v>267</v>
      </c>
      <c r="G35040" s="31">
        <v>4298</v>
      </c>
      <c r="H35040" s="31">
        <v>4</v>
      </c>
    </row>
    <row r="35041" spans="1:8">
      <c r="A35041" s="32">
        <v>44653</v>
      </c>
      <c r="B35041" s="1" t="s">
        <v>34</v>
      </c>
      <c r="C35041">
        <v>69928</v>
      </c>
      <c r="D35041">
        <v>526836</v>
      </c>
      <c r="E35041" s="31">
        <v>64655</v>
      </c>
      <c r="F35041">
        <v>192</v>
      </c>
      <c r="G35041" s="31">
        <v>5081</v>
      </c>
      <c r="H35041" s="31">
        <v>1</v>
      </c>
    </row>
    <row r="35042" spans="1:8">
      <c r="A35042" s="32">
        <v>44653</v>
      </c>
      <c r="B35042" s="1" t="s">
        <v>35</v>
      </c>
      <c r="C35042">
        <v>157173</v>
      </c>
      <c r="D35042">
        <v>723898</v>
      </c>
      <c r="E35042" s="31">
        <v>146012</v>
      </c>
      <c r="F35042">
        <v>671</v>
      </c>
      <c r="G35042" s="31">
        <v>9529</v>
      </c>
      <c r="H35042" s="31">
        <v>11</v>
      </c>
    </row>
    <row r="35043" spans="1:8">
      <c r="A35043" s="32">
        <v>44653</v>
      </c>
      <c r="B35043" s="1" t="s">
        <v>36</v>
      </c>
      <c r="C35043">
        <v>802145</v>
      </c>
      <c r="D35043">
        <v>6224907</v>
      </c>
      <c r="E35043" s="31">
        <v>760422</v>
      </c>
      <c r="F35043">
        <v>4714</v>
      </c>
      <c r="G35043" s="31">
        <v>36987</v>
      </c>
      <c r="H35043" s="31">
        <v>291</v>
      </c>
    </row>
    <row r="35044" spans="1:8">
      <c r="A35044" s="32">
        <v>44653</v>
      </c>
      <c r="B35044" s="1" t="s">
        <v>37</v>
      </c>
      <c r="C35044">
        <v>335964</v>
      </c>
      <c r="D35044">
        <v>1361996</v>
      </c>
      <c r="E35044" s="31">
        <v>318352</v>
      </c>
      <c r="F35044">
        <v>2111</v>
      </c>
      <c r="G35044" s="31">
        <v>15503</v>
      </c>
      <c r="H35044" s="31">
        <v>16</v>
      </c>
    </row>
    <row r="35045" spans="1:8">
      <c r="A35045" s="32">
        <v>44653</v>
      </c>
      <c r="B35045" s="1" t="s">
        <v>38</v>
      </c>
      <c r="C35045">
        <v>75101</v>
      </c>
      <c r="D35045">
        <v>448383</v>
      </c>
      <c r="E35045" s="31">
        <v>64923</v>
      </c>
      <c r="F35045">
        <v>349</v>
      </c>
      <c r="G35045" s="31">
        <v>9829</v>
      </c>
      <c r="H35045" s="31">
        <v>7</v>
      </c>
    </row>
    <row r="35046" spans="1:8">
      <c r="A35046" s="32">
        <v>44653</v>
      </c>
      <c r="B35046" s="1" t="s">
        <v>39</v>
      </c>
      <c r="C35046">
        <v>28853</v>
      </c>
      <c r="D35046">
        <v>137167</v>
      </c>
      <c r="E35046" s="31">
        <v>27367</v>
      </c>
      <c r="F35046">
        <v>110</v>
      </c>
      <c r="G35046" s="31">
        <v>1201</v>
      </c>
      <c r="H35046" s="31">
        <v>0</v>
      </c>
    </row>
    <row r="35047" spans="1:8">
      <c r="A35047" s="32">
        <v>44653</v>
      </c>
      <c r="B35047" s="1" t="s">
        <v>40</v>
      </c>
      <c r="C35047">
        <v>9417</v>
      </c>
      <c r="D35047">
        <v>306611</v>
      </c>
      <c r="E35047" s="31">
        <v>8619</v>
      </c>
      <c r="F35047">
        <v>13</v>
      </c>
      <c r="G35047" s="31">
        <v>677</v>
      </c>
      <c r="H35047" s="31">
        <v>0</v>
      </c>
    </row>
    <row r="35048" spans="1:8">
      <c r="A35048" s="32">
        <v>44653</v>
      </c>
      <c r="B35048" s="1" t="s">
        <v>41</v>
      </c>
      <c r="C35048">
        <v>9657</v>
      </c>
      <c r="D35048">
        <v>141330</v>
      </c>
      <c r="E35048" s="31">
        <v>8547</v>
      </c>
      <c r="F35048">
        <v>11</v>
      </c>
      <c r="G35048" s="31">
        <v>1099</v>
      </c>
      <c r="H35048" s="31">
        <v>0</v>
      </c>
    </row>
    <row r="35049" spans="1:8">
      <c r="A35049" s="32">
        <v>44653</v>
      </c>
      <c r="B35049" s="1" t="s">
        <v>42</v>
      </c>
      <c r="C35049">
        <v>63846</v>
      </c>
      <c r="D35049">
        <v>483667</v>
      </c>
      <c r="E35049" s="31">
        <v>58933</v>
      </c>
      <c r="F35049">
        <v>223</v>
      </c>
      <c r="G35049" s="31">
        <v>2953</v>
      </c>
      <c r="H35049" s="31">
        <v>1</v>
      </c>
    </row>
    <row r="35050" spans="1:8">
      <c r="A35050" s="32">
        <v>44653</v>
      </c>
      <c r="B35050" s="1" t="s">
        <v>43</v>
      </c>
      <c r="C35050">
        <v>98096</v>
      </c>
      <c r="D35050">
        <v>1507872</v>
      </c>
      <c r="E35050" s="31">
        <v>88361</v>
      </c>
      <c r="F35050">
        <v>448</v>
      </c>
      <c r="G35050" s="31">
        <v>9287</v>
      </c>
      <c r="H35050" s="31">
        <v>2</v>
      </c>
    </row>
    <row r="35051" spans="1:8">
      <c r="A35051" s="32">
        <v>44653</v>
      </c>
      <c r="B35051" s="1" t="s">
        <v>44</v>
      </c>
      <c r="C35051">
        <v>29967</v>
      </c>
      <c r="D35051">
        <v>484444</v>
      </c>
      <c r="E35051" s="31">
        <v>27282</v>
      </c>
      <c r="F35051">
        <v>164</v>
      </c>
      <c r="G35051" s="31">
        <v>2521</v>
      </c>
      <c r="H35051" s="31">
        <v>1</v>
      </c>
    </row>
    <row r="35052" spans="1:8">
      <c r="A35052" s="32">
        <v>44653</v>
      </c>
      <c r="B35052" s="1" t="s">
        <v>45</v>
      </c>
      <c r="C35052">
        <v>16325</v>
      </c>
      <c r="D35052">
        <v>179808</v>
      </c>
      <c r="E35052" s="31">
        <v>15448</v>
      </c>
      <c r="F35052">
        <v>79</v>
      </c>
      <c r="G35052" s="31">
        <v>802</v>
      </c>
      <c r="H35052" s="31">
        <v>2</v>
      </c>
    </row>
    <row r="35053" spans="1:8">
      <c r="A35053" s="32">
        <v>44653</v>
      </c>
      <c r="B35053" s="1" t="s">
        <v>46</v>
      </c>
      <c r="C35053">
        <v>30247</v>
      </c>
      <c r="D35053">
        <v>227347</v>
      </c>
      <c r="E35053" s="31">
        <v>27451</v>
      </c>
      <c r="F35053">
        <v>113</v>
      </c>
      <c r="G35053" s="31">
        <v>2683</v>
      </c>
      <c r="H35053" s="31">
        <v>0</v>
      </c>
    </row>
    <row r="35054" spans="1:8">
      <c r="A35054" s="32">
        <v>44653</v>
      </c>
      <c r="B35054" s="1" t="s">
        <v>47</v>
      </c>
      <c r="C35054">
        <v>25415</v>
      </c>
      <c r="D35054">
        <v>297043</v>
      </c>
      <c r="E35054" s="31">
        <v>22844</v>
      </c>
      <c r="F35054">
        <v>129</v>
      </c>
      <c r="G35054" s="31">
        <v>2442</v>
      </c>
      <c r="H35054" s="31">
        <v>4</v>
      </c>
    </row>
    <row r="35055" spans="1:8">
      <c r="A35055" s="32">
        <v>44653</v>
      </c>
      <c r="B35055" s="1" t="s">
        <v>48</v>
      </c>
      <c r="C35055">
        <v>17347</v>
      </c>
      <c r="D35055">
        <v>217162</v>
      </c>
      <c r="E35055" s="31">
        <v>15905</v>
      </c>
      <c r="F35055">
        <v>101</v>
      </c>
      <c r="G35055" s="31">
        <v>1341</v>
      </c>
      <c r="H35055" s="31">
        <v>1</v>
      </c>
    </row>
    <row r="35056" spans="1:8">
      <c r="A35056" s="32">
        <v>44653</v>
      </c>
      <c r="B35056" s="1" t="s">
        <v>49</v>
      </c>
      <c r="C35056">
        <v>306958</v>
      </c>
      <c r="D35056">
        <v>2252193</v>
      </c>
      <c r="E35056" s="31">
        <v>272505</v>
      </c>
      <c r="F35056">
        <v>1135</v>
      </c>
      <c r="G35056" s="31">
        <v>26671</v>
      </c>
      <c r="H35056" s="31">
        <v>9</v>
      </c>
    </row>
    <row r="35057" spans="1:8">
      <c r="A35057" s="32">
        <v>44653</v>
      </c>
      <c r="B35057" s="1" t="s">
        <v>50</v>
      </c>
      <c r="C35057">
        <v>32817</v>
      </c>
      <c r="D35057">
        <v>218792</v>
      </c>
      <c r="E35057" s="31">
        <v>27628</v>
      </c>
      <c r="F35057">
        <v>88</v>
      </c>
      <c r="G35057" s="31">
        <v>2643</v>
      </c>
      <c r="H35057" s="31">
        <v>0</v>
      </c>
    </row>
    <row r="35058" spans="1:8">
      <c r="A35058" s="32">
        <v>44653</v>
      </c>
      <c r="B35058" s="1" t="s">
        <v>51</v>
      </c>
      <c r="C35058">
        <v>33504</v>
      </c>
      <c r="D35058">
        <v>308815</v>
      </c>
      <c r="E35058" s="31">
        <v>31889</v>
      </c>
      <c r="F35058">
        <v>116</v>
      </c>
      <c r="G35058" s="31">
        <v>3001</v>
      </c>
      <c r="H35058" s="31">
        <v>1</v>
      </c>
    </row>
    <row r="35059" spans="1:8">
      <c r="A35059" s="32">
        <v>44653</v>
      </c>
      <c r="B35059" s="1" t="s">
        <v>52</v>
      </c>
      <c r="C35059">
        <v>65163</v>
      </c>
      <c r="D35059">
        <v>230843</v>
      </c>
      <c r="E35059" s="31">
        <v>60357</v>
      </c>
      <c r="F35059">
        <v>272</v>
      </c>
      <c r="G35059" s="31">
        <v>4534</v>
      </c>
      <c r="H35059" s="31">
        <v>5</v>
      </c>
    </row>
    <row r="35060" spans="1:8">
      <c r="A35060" s="32">
        <v>44653</v>
      </c>
      <c r="B35060" s="1" t="s">
        <v>53</v>
      </c>
      <c r="C35060">
        <v>33050</v>
      </c>
      <c r="D35060">
        <v>483745</v>
      </c>
      <c r="E35060" s="31">
        <v>30164</v>
      </c>
      <c r="F35060">
        <v>144</v>
      </c>
      <c r="G35060" s="31">
        <v>2742</v>
      </c>
      <c r="H35060" s="31">
        <v>1</v>
      </c>
    </row>
    <row r="35061" spans="1:8">
      <c r="A35061" s="32">
        <v>44653</v>
      </c>
      <c r="B35061" s="1" t="s">
        <v>54</v>
      </c>
      <c r="C35061">
        <v>26502</v>
      </c>
      <c r="D35061">
        <v>152744</v>
      </c>
      <c r="E35061" s="31">
        <v>23780</v>
      </c>
      <c r="F35061">
        <v>118</v>
      </c>
      <c r="G35061" s="31">
        <v>2678</v>
      </c>
      <c r="H35061" s="31">
        <v>0</v>
      </c>
    </row>
    <row r="35062" spans="1:8">
      <c r="A35062" s="32">
        <v>44653</v>
      </c>
      <c r="B35062" s="1" t="s">
        <v>55</v>
      </c>
      <c r="C35062">
        <v>45436</v>
      </c>
      <c r="D35062">
        <v>310643</v>
      </c>
      <c r="E35062" s="31">
        <v>39453</v>
      </c>
      <c r="F35062">
        <v>170</v>
      </c>
      <c r="G35062" s="31">
        <v>5073</v>
      </c>
      <c r="H35062" s="31">
        <v>0</v>
      </c>
    </row>
    <row r="35063" spans="1:8">
      <c r="A35063" s="32">
        <v>44653</v>
      </c>
      <c r="B35063" s="1" t="s">
        <v>56</v>
      </c>
      <c r="C35063">
        <v>124639</v>
      </c>
      <c r="D35063">
        <v>664154</v>
      </c>
      <c r="E35063" s="31">
        <v>116531</v>
      </c>
      <c r="F35063">
        <v>441</v>
      </c>
      <c r="G35063" s="31">
        <v>7672</v>
      </c>
      <c r="H35063" s="31">
        <v>8</v>
      </c>
    </row>
    <row r="35064" spans="1:8">
      <c r="A35064" s="32">
        <v>44654</v>
      </c>
      <c r="B35064" s="1" t="s">
        <v>7</v>
      </c>
      <c r="C35064">
        <v>228882</v>
      </c>
      <c r="D35064">
        <v>1870570</v>
      </c>
      <c r="E35064" s="31">
        <v>208791</v>
      </c>
      <c r="F35064">
        <v>1937</v>
      </c>
      <c r="G35064" s="31">
        <v>17672</v>
      </c>
      <c r="H35064" s="31">
        <v>4</v>
      </c>
    </row>
    <row r="35065" spans="1:8">
      <c r="A35065" s="32">
        <v>44654</v>
      </c>
      <c r="B35065" s="1" t="s">
        <v>11</v>
      </c>
      <c r="C35065">
        <v>37220</v>
      </c>
      <c r="D35065">
        <v>198064</v>
      </c>
      <c r="E35065" s="31">
        <v>33029</v>
      </c>
      <c r="F35065">
        <v>86</v>
      </c>
      <c r="G35065" s="31">
        <v>4105</v>
      </c>
      <c r="H35065" s="31">
        <v>0</v>
      </c>
    </row>
    <row r="35066" spans="1:8">
      <c r="A35066" s="32">
        <v>44654</v>
      </c>
      <c r="B35066" s="1" t="s">
        <v>12</v>
      </c>
      <c r="C35066">
        <v>18990</v>
      </c>
      <c r="D35066">
        <v>219006</v>
      </c>
      <c r="E35066" s="31">
        <v>16424</v>
      </c>
      <c r="F35066">
        <v>77</v>
      </c>
      <c r="G35066" s="31">
        <v>2489</v>
      </c>
      <c r="H35066" s="31">
        <v>0</v>
      </c>
    </row>
    <row r="35067" spans="1:8">
      <c r="A35067" s="32">
        <v>44654</v>
      </c>
      <c r="B35067" s="1" t="s">
        <v>13</v>
      </c>
      <c r="C35067">
        <v>59746</v>
      </c>
      <c r="D35067">
        <v>461889</v>
      </c>
      <c r="E35067" s="31">
        <v>53071</v>
      </c>
      <c r="F35067">
        <v>174</v>
      </c>
      <c r="G35067" s="31">
        <v>5943</v>
      </c>
      <c r="H35067" s="31">
        <v>3</v>
      </c>
    </row>
    <row r="35068" spans="1:8">
      <c r="A35068" s="32">
        <v>44654</v>
      </c>
      <c r="B35068" s="1" t="s">
        <v>14</v>
      </c>
      <c r="C35068">
        <v>17097</v>
      </c>
      <c r="D35068">
        <v>51107</v>
      </c>
      <c r="E35068" s="31">
        <v>14432</v>
      </c>
      <c r="F35068">
        <v>47</v>
      </c>
      <c r="G35068" s="31">
        <v>2618</v>
      </c>
      <c r="H35068" s="31">
        <v>3</v>
      </c>
    </row>
    <row r="35069" spans="1:8">
      <c r="A35069" s="32">
        <v>44654</v>
      </c>
      <c r="B35069" s="1" t="s">
        <v>15</v>
      </c>
      <c r="C35069">
        <v>18113</v>
      </c>
      <c r="D35069">
        <v>171542</v>
      </c>
      <c r="E35069" s="31">
        <v>15472</v>
      </c>
      <c r="F35069">
        <v>79</v>
      </c>
      <c r="G35069" s="31">
        <v>2562</v>
      </c>
      <c r="H35069" s="31">
        <v>2</v>
      </c>
    </row>
    <row r="35070" spans="1:8">
      <c r="A35070" s="32">
        <v>44654</v>
      </c>
      <c r="B35070" s="1" t="s">
        <v>16</v>
      </c>
      <c r="C35070">
        <v>37490</v>
      </c>
      <c r="D35070">
        <v>682576</v>
      </c>
      <c r="E35070" s="31">
        <v>33192</v>
      </c>
      <c r="F35070">
        <v>199</v>
      </c>
      <c r="G35070" s="31">
        <v>4099</v>
      </c>
      <c r="H35070" s="31">
        <v>3</v>
      </c>
    </row>
    <row r="35071" spans="1:8">
      <c r="A35071" s="32">
        <v>44654</v>
      </c>
      <c r="B35071" s="1" t="s">
        <v>17</v>
      </c>
      <c r="C35071">
        <v>117398</v>
      </c>
      <c r="D35071">
        <v>44762</v>
      </c>
      <c r="E35071" s="31">
        <v>109098</v>
      </c>
      <c r="F35071">
        <v>380</v>
      </c>
      <c r="G35071" s="31">
        <v>7920</v>
      </c>
      <c r="H35071" s="31">
        <v>4</v>
      </c>
    </row>
    <row r="35072" spans="1:8">
      <c r="A35072" s="32">
        <v>44654</v>
      </c>
      <c r="B35072" s="1" t="s">
        <v>18</v>
      </c>
      <c r="C35072">
        <v>64447</v>
      </c>
      <c r="D35072">
        <v>666815</v>
      </c>
      <c r="E35072" s="31">
        <v>57958</v>
      </c>
      <c r="F35072">
        <v>247</v>
      </c>
      <c r="G35072" s="31">
        <v>6242</v>
      </c>
      <c r="H35072" s="31">
        <v>1</v>
      </c>
    </row>
    <row r="35073" spans="1:8">
      <c r="A35073" s="32">
        <v>44654</v>
      </c>
      <c r="B35073" s="1" t="s">
        <v>19</v>
      </c>
      <c r="C35073">
        <v>71658</v>
      </c>
      <c r="D35073">
        <v>547317</v>
      </c>
      <c r="E35073" s="31">
        <v>66366</v>
      </c>
      <c r="F35073">
        <v>288</v>
      </c>
      <c r="G35073" s="31">
        <v>5004</v>
      </c>
      <c r="H35073" s="31">
        <v>2</v>
      </c>
    </row>
    <row r="35074" spans="1:8">
      <c r="A35074" s="32">
        <v>44654</v>
      </c>
      <c r="B35074" s="1" t="s">
        <v>20</v>
      </c>
      <c r="C35074">
        <v>439333</v>
      </c>
      <c r="D35074">
        <v>2467714</v>
      </c>
      <c r="E35074" s="31">
        <v>410442</v>
      </c>
      <c r="F35074">
        <v>1396</v>
      </c>
      <c r="G35074" s="31">
        <v>27495</v>
      </c>
      <c r="H35074" s="31">
        <v>20</v>
      </c>
    </row>
    <row r="35075" spans="1:8">
      <c r="A35075" s="32">
        <v>44654</v>
      </c>
      <c r="B35075" s="1" t="s">
        <v>21</v>
      </c>
      <c r="C35075">
        <v>366102</v>
      </c>
      <c r="D35075">
        <v>1814359</v>
      </c>
      <c r="E35075" s="31">
        <v>341084</v>
      </c>
      <c r="F35075">
        <v>1663</v>
      </c>
      <c r="G35075" s="31">
        <v>20060</v>
      </c>
      <c r="H35075" s="31">
        <v>16</v>
      </c>
    </row>
    <row r="35076" spans="1:8">
      <c r="A35076" s="32">
        <v>44654</v>
      </c>
      <c r="B35076" s="1" t="s">
        <v>22</v>
      </c>
      <c r="C35076">
        <v>1273927</v>
      </c>
      <c r="D35076">
        <v>6012115</v>
      </c>
      <c r="E35076" s="31">
        <v>1169701</v>
      </c>
      <c r="F35076">
        <v>4191</v>
      </c>
      <c r="G35076" s="31">
        <v>100035</v>
      </c>
      <c r="H35076" s="31">
        <v>31</v>
      </c>
    </row>
    <row r="35077" spans="1:8">
      <c r="A35077" s="32">
        <v>44654</v>
      </c>
      <c r="B35077" s="1" t="s">
        <v>23</v>
      </c>
      <c r="C35077">
        <v>614101</v>
      </c>
      <c r="D35077">
        <v>2180686</v>
      </c>
      <c r="E35077" s="31">
        <v>580960</v>
      </c>
      <c r="F35077">
        <v>2032</v>
      </c>
      <c r="G35077" s="31">
        <v>31109</v>
      </c>
      <c r="H35077" s="31">
        <v>26</v>
      </c>
    </row>
    <row r="35078" spans="1:8">
      <c r="A35078" s="32">
        <v>44654</v>
      </c>
      <c r="B35078" s="1" t="s">
        <v>24</v>
      </c>
      <c r="C35078">
        <v>44472</v>
      </c>
      <c r="D35078">
        <v>525969</v>
      </c>
      <c r="E35078" s="31">
        <v>39861</v>
      </c>
      <c r="F35078">
        <v>90</v>
      </c>
      <c r="G35078" s="31">
        <v>4521</v>
      </c>
      <c r="H35078" s="31">
        <v>0</v>
      </c>
    </row>
    <row r="35079" spans="1:8">
      <c r="A35079" s="32">
        <v>44654</v>
      </c>
      <c r="B35079" s="1" t="s">
        <v>25</v>
      </c>
      <c r="C35079">
        <v>28516</v>
      </c>
      <c r="D35079">
        <v>212439</v>
      </c>
      <c r="E35079" s="31">
        <v>25754</v>
      </c>
      <c r="F35079">
        <v>79</v>
      </c>
      <c r="G35079" s="31">
        <v>2683</v>
      </c>
      <c r="H35079" s="31">
        <v>2</v>
      </c>
    </row>
    <row r="35080" spans="1:8">
      <c r="A35080" s="32">
        <v>44654</v>
      </c>
      <c r="B35080" s="1" t="s">
        <v>26</v>
      </c>
      <c r="C35080">
        <v>35457</v>
      </c>
      <c r="D35080">
        <v>356459</v>
      </c>
      <c r="E35080" s="31">
        <v>32888</v>
      </c>
      <c r="F35080">
        <v>186</v>
      </c>
      <c r="G35080" s="31">
        <v>2361</v>
      </c>
      <c r="H35080" s="31">
        <v>3</v>
      </c>
    </row>
    <row r="35081" spans="1:8">
      <c r="A35081" s="32">
        <v>44654</v>
      </c>
      <c r="B35081" s="1" t="s">
        <v>27</v>
      </c>
      <c r="C35081">
        <v>21805</v>
      </c>
      <c r="D35081">
        <v>265128</v>
      </c>
      <c r="E35081" s="31">
        <v>20512</v>
      </c>
      <c r="F35081">
        <v>42</v>
      </c>
      <c r="G35081" s="31">
        <v>1251</v>
      </c>
      <c r="H35081" s="31">
        <v>0</v>
      </c>
    </row>
    <row r="35082" spans="1:8">
      <c r="A35082" s="32">
        <v>44654</v>
      </c>
      <c r="B35082" s="1" t="s">
        <v>28</v>
      </c>
      <c r="C35082">
        <v>23382</v>
      </c>
      <c r="D35082">
        <v>248105</v>
      </c>
      <c r="E35082" s="31">
        <v>21525</v>
      </c>
      <c r="F35082">
        <v>64</v>
      </c>
      <c r="G35082" s="31">
        <v>1799</v>
      </c>
      <c r="H35082" s="31">
        <v>1</v>
      </c>
    </row>
    <row r="35083" spans="1:8">
      <c r="A35083" s="32">
        <v>44654</v>
      </c>
      <c r="B35083" s="1" t="s">
        <v>29</v>
      </c>
      <c r="C35083">
        <v>45655</v>
      </c>
      <c r="D35083">
        <v>582039</v>
      </c>
      <c r="E35083" s="31">
        <v>40717</v>
      </c>
      <c r="F35083">
        <v>167</v>
      </c>
      <c r="G35083" s="31">
        <v>4058</v>
      </c>
      <c r="H35083" s="31">
        <v>0</v>
      </c>
    </row>
    <row r="35084" spans="1:8">
      <c r="A35084" s="32">
        <v>44654</v>
      </c>
      <c r="B35084" s="1" t="s">
        <v>30</v>
      </c>
      <c r="C35084">
        <v>70185</v>
      </c>
      <c r="D35084">
        <v>735938</v>
      </c>
      <c r="E35084" s="31">
        <v>65329</v>
      </c>
      <c r="F35084">
        <v>314</v>
      </c>
      <c r="G35084" s="31">
        <v>4152</v>
      </c>
      <c r="H35084" s="31">
        <v>1</v>
      </c>
    </row>
    <row r="35085" spans="1:8">
      <c r="A35085" s="32">
        <v>44654</v>
      </c>
      <c r="B35085" s="1" t="s">
        <v>31</v>
      </c>
      <c r="C35085">
        <v>124686</v>
      </c>
      <c r="D35085">
        <v>1059734</v>
      </c>
      <c r="E35085" s="31">
        <v>113694</v>
      </c>
      <c r="F35085">
        <v>379</v>
      </c>
      <c r="G35085" s="31">
        <v>8085</v>
      </c>
      <c r="H35085" s="31">
        <v>1</v>
      </c>
    </row>
    <row r="35086" spans="1:8">
      <c r="A35086" s="32">
        <v>44654</v>
      </c>
      <c r="B35086" s="1" t="s">
        <v>32</v>
      </c>
      <c r="C35086">
        <v>418420</v>
      </c>
      <c r="D35086">
        <v>2326478</v>
      </c>
      <c r="E35086" s="31">
        <v>396472</v>
      </c>
      <c r="F35086">
        <v>1972</v>
      </c>
      <c r="G35086" s="31">
        <v>19976</v>
      </c>
      <c r="H35086" s="31">
        <v>16</v>
      </c>
    </row>
    <row r="35087" spans="1:8">
      <c r="A35087" s="32">
        <v>44654</v>
      </c>
      <c r="B35087" s="1" t="s">
        <v>33</v>
      </c>
      <c r="C35087">
        <v>57365</v>
      </c>
      <c r="D35087">
        <v>430346</v>
      </c>
      <c r="E35087" s="31">
        <v>54018</v>
      </c>
      <c r="F35087">
        <v>268</v>
      </c>
      <c r="G35087" s="31">
        <v>4587</v>
      </c>
      <c r="H35087" s="31">
        <v>4</v>
      </c>
    </row>
    <row r="35088" spans="1:8">
      <c r="A35088" s="32">
        <v>44654</v>
      </c>
      <c r="B35088" s="1" t="s">
        <v>34</v>
      </c>
      <c r="C35088">
        <v>70528</v>
      </c>
      <c r="D35088">
        <v>527462</v>
      </c>
      <c r="E35088" s="31">
        <v>65067</v>
      </c>
      <c r="F35088">
        <v>192</v>
      </c>
      <c r="G35088" s="31">
        <v>5269</v>
      </c>
      <c r="H35088" s="31">
        <v>1</v>
      </c>
    </row>
    <row r="35089" spans="1:8">
      <c r="A35089" s="32">
        <v>44654</v>
      </c>
      <c r="B35089" s="1" t="s">
        <v>35</v>
      </c>
      <c r="C35089">
        <v>158112</v>
      </c>
      <c r="D35089">
        <v>725404</v>
      </c>
      <c r="E35089" s="31">
        <v>146869</v>
      </c>
      <c r="F35089">
        <v>671</v>
      </c>
      <c r="G35089" s="31">
        <v>9633</v>
      </c>
      <c r="H35089" s="31">
        <v>13</v>
      </c>
    </row>
    <row r="35090" spans="1:8">
      <c r="A35090" s="32">
        <v>44654</v>
      </c>
      <c r="B35090" s="1" t="s">
        <v>36</v>
      </c>
      <c r="C35090">
        <v>805905</v>
      </c>
      <c r="D35090">
        <v>6236656</v>
      </c>
      <c r="E35090" s="31">
        <v>763519</v>
      </c>
      <c r="F35090">
        <v>4715</v>
      </c>
      <c r="G35090" s="31">
        <v>37647</v>
      </c>
      <c r="H35090" s="31">
        <v>289</v>
      </c>
    </row>
    <row r="35091" spans="1:8">
      <c r="A35091" s="32">
        <v>44654</v>
      </c>
      <c r="B35091" s="1" t="s">
        <v>37</v>
      </c>
      <c r="C35091">
        <v>337815</v>
      </c>
      <c r="D35091">
        <v>1365625</v>
      </c>
      <c r="E35091" s="31">
        <v>320428</v>
      </c>
      <c r="F35091">
        <v>2117</v>
      </c>
      <c r="G35091" s="31">
        <v>15276</v>
      </c>
      <c r="H35091" s="31">
        <v>15</v>
      </c>
    </row>
    <row r="35092" spans="1:8">
      <c r="A35092" s="32">
        <v>44654</v>
      </c>
      <c r="B35092" s="1" t="s">
        <v>38</v>
      </c>
      <c r="C35092">
        <v>75480</v>
      </c>
      <c r="D35092">
        <v>448383</v>
      </c>
      <c r="E35092" s="31">
        <v>65177</v>
      </c>
      <c r="F35092">
        <v>350</v>
      </c>
      <c r="G35092" s="31">
        <v>9953</v>
      </c>
      <c r="H35092" s="31">
        <v>7</v>
      </c>
    </row>
    <row r="35093" spans="1:8">
      <c r="A35093" s="32">
        <v>44654</v>
      </c>
      <c r="B35093" s="1" t="s">
        <v>39</v>
      </c>
      <c r="C35093">
        <v>29113</v>
      </c>
      <c r="D35093">
        <v>137791</v>
      </c>
      <c r="E35093" s="31">
        <v>27542</v>
      </c>
      <c r="F35093">
        <v>110</v>
      </c>
      <c r="G35093" s="31">
        <v>1286</v>
      </c>
      <c r="H35093" s="31">
        <v>0</v>
      </c>
    </row>
    <row r="35094" spans="1:8">
      <c r="A35094" s="32">
        <v>44654</v>
      </c>
      <c r="B35094" s="1" t="s">
        <v>40</v>
      </c>
      <c r="C35094">
        <v>9523</v>
      </c>
      <c r="D35094">
        <v>307052</v>
      </c>
      <c r="E35094" s="31">
        <v>8684</v>
      </c>
      <c r="F35094">
        <v>13</v>
      </c>
      <c r="G35094" s="31">
        <v>718</v>
      </c>
      <c r="H35094" s="31">
        <v>0</v>
      </c>
    </row>
    <row r="35095" spans="1:8">
      <c r="A35095" s="32">
        <v>44654</v>
      </c>
      <c r="B35095" s="1" t="s">
        <v>41</v>
      </c>
      <c r="C35095">
        <v>9779</v>
      </c>
      <c r="D35095">
        <v>141330</v>
      </c>
      <c r="E35095" s="31">
        <v>8633</v>
      </c>
      <c r="F35095">
        <v>11</v>
      </c>
      <c r="G35095" s="31">
        <v>1135</v>
      </c>
      <c r="H35095" s="31">
        <v>0</v>
      </c>
    </row>
    <row r="35096" spans="1:8">
      <c r="A35096" s="32">
        <v>44654</v>
      </c>
      <c r="B35096" s="1" t="s">
        <v>42</v>
      </c>
      <c r="C35096">
        <v>64303</v>
      </c>
      <c r="D35096">
        <v>483667</v>
      </c>
      <c r="E35096" s="31">
        <v>58933</v>
      </c>
      <c r="F35096">
        <v>223</v>
      </c>
      <c r="G35096" s="31">
        <v>2953</v>
      </c>
      <c r="H35096" s="31">
        <v>1</v>
      </c>
    </row>
    <row r="35097" spans="1:8">
      <c r="A35097" s="32">
        <v>44654</v>
      </c>
      <c r="B35097" s="1" t="s">
        <v>43</v>
      </c>
      <c r="C35097">
        <v>98974</v>
      </c>
      <c r="D35097">
        <v>1507872</v>
      </c>
      <c r="E35097" s="31">
        <v>88928</v>
      </c>
      <c r="F35097">
        <v>448</v>
      </c>
      <c r="G35097" s="31">
        <v>9598</v>
      </c>
      <c r="H35097" s="31">
        <v>5</v>
      </c>
    </row>
    <row r="35098" spans="1:8">
      <c r="A35098" s="32">
        <v>44654</v>
      </c>
      <c r="B35098" s="1" t="s">
        <v>44</v>
      </c>
      <c r="C35098">
        <v>30256</v>
      </c>
      <c r="D35098">
        <v>484444</v>
      </c>
      <c r="E35098" s="31">
        <v>27512</v>
      </c>
      <c r="F35098">
        <v>164</v>
      </c>
      <c r="G35098" s="31">
        <v>2580</v>
      </c>
      <c r="H35098" s="31">
        <v>1</v>
      </c>
    </row>
    <row r="35099" spans="1:8">
      <c r="A35099" s="32">
        <v>44654</v>
      </c>
      <c r="B35099" s="1" t="s">
        <v>45</v>
      </c>
      <c r="C35099">
        <v>16406</v>
      </c>
      <c r="D35099">
        <v>180004</v>
      </c>
      <c r="E35099" s="31">
        <v>15576</v>
      </c>
      <c r="F35099">
        <v>79</v>
      </c>
      <c r="G35099" s="31">
        <v>755</v>
      </c>
      <c r="H35099" s="31">
        <v>2</v>
      </c>
    </row>
    <row r="35100" spans="1:8">
      <c r="A35100" s="32">
        <v>44654</v>
      </c>
      <c r="B35100" s="1" t="s">
        <v>46</v>
      </c>
      <c r="C35100">
        <v>30582</v>
      </c>
      <c r="D35100">
        <v>227858</v>
      </c>
      <c r="E35100" s="31">
        <v>27717</v>
      </c>
      <c r="F35100">
        <v>113</v>
      </c>
      <c r="G35100" s="31">
        <v>2752</v>
      </c>
      <c r="H35100" s="31">
        <v>0</v>
      </c>
    </row>
    <row r="35101" spans="1:8">
      <c r="A35101" s="32">
        <v>44654</v>
      </c>
      <c r="B35101" s="1" t="s">
        <v>47</v>
      </c>
      <c r="C35101">
        <v>25650</v>
      </c>
      <c r="D35101">
        <v>297771</v>
      </c>
      <c r="E35101" s="31">
        <v>23039</v>
      </c>
      <c r="F35101">
        <v>129</v>
      </c>
      <c r="G35101" s="31">
        <v>2482</v>
      </c>
      <c r="H35101" s="31">
        <v>4</v>
      </c>
    </row>
    <row r="35102" spans="1:8">
      <c r="A35102" s="32">
        <v>44654</v>
      </c>
      <c r="B35102" s="1" t="s">
        <v>48</v>
      </c>
      <c r="C35102">
        <v>17439</v>
      </c>
      <c r="D35102">
        <v>217339</v>
      </c>
      <c r="E35102" s="31">
        <v>16028</v>
      </c>
      <c r="F35102">
        <v>101</v>
      </c>
      <c r="G35102" s="31">
        <v>1310</v>
      </c>
      <c r="H35102" s="31">
        <v>1</v>
      </c>
    </row>
    <row r="35103" spans="1:8">
      <c r="A35103" s="32">
        <v>44654</v>
      </c>
      <c r="B35103" s="1" t="s">
        <v>49</v>
      </c>
      <c r="C35103">
        <v>309050</v>
      </c>
      <c r="D35103">
        <v>2257881</v>
      </c>
      <c r="E35103" s="31">
        <v>273778</v>
      </c>
      <c r="F35103">
        <v>1136</v>
      </c>
      <c r="G35103" s="31">
        <v>27701</v>
      </c>
      <c r="H35103" s="31">
        <v>9</v>
      </c>
    </row>
    <row r="35104" spans="1:8">
      <c r="A35104" s="32">
        <v>44654</v>
      </c>
      <c r="B35104" s="1" t="s">
        <v>50</v>
      </c>
      <c r="C35104">
        <v>33059</v>
      </c>
      <c r="D35104">
        <v>219545</v>
      </c>
      <c r="E35104" s="31">
        <v>27893</v>
      </c>
      <c r="F35104">
        <v>88</v>
      </c>
      <c r="G35104" s="31">
        <v>2705</v>
      </c>
      <c r="H35104" s="31">
        <v>0</v>
      </c>
    </row>
    <row r="35105" spans="1:8">
      <c r="A35105" s="32">
        <v>44654</v>
      </c>
      <c r="B35105" s="1" t="s">
        <v>51</v>
      </c>
      <c r="C35105">
        <v>33756</v>
      </c>
      <c r="D35105">
        <v>309411</v>
      </c>
      <c r="E35105" s="31">
        <v>31931</v>
      </c>
      <c r="F35105">
        <v>116</v>
      </c>
      <c r="G35105" s="31">
        <v>3219</v>
      </c>
      <c r="H35105" s="31">
        <v>1</v>
      </c>
    </row>
    <row r="35106" spans="1:8">
      <c r="A35106" s="32">
        <v>44654</v>
      </c>
      <c r="B35106" s="1" t="s">
        <v>52</v>
      </c>
      <c r="C35106">
        <v>65163</v>
      </c>
      <c r="D35106">
        <v>231584</v>
      </c>
      <c r="E35106" s="31">
        <v>60357</v>
      </c>
      <c r="F35106">
        <v>272</v>
      </c>
      <c r="G35106" s="31">
        <v>4534</v>
      </c>
      <c r="H35106" s="31">
        <v>5</v>
      </c>
    </row>
    <row r="35107" spans="1:8">
      <c r="A35107" s="32">
        <v>44654</v>
      </c>
      <c r="B35107" s="1" t="s">
        <v>53</v>
      </c>
      <c r="C35107">
        <v>33420</v>
      </c>
      <c r="D35107">
        <v>484424</v>
      </c>
      <c r="E35107" s="31">
        <v>30429</v>
      </c>
      <c r="F35107">
        <v>144</v>
      </c>
      <c r="G35107" s="31">
        <v>2847</v>
      </c>
      <c r="H35107" s="31">
        <v>1</v>
      </c>
    </row>
    <row r="35108" spans="1:8">
      <c r="A35108" s="32">
        <v>44654</v>
      </c>
      <c r="B35108" s="1" t="s">
        <v>54</v>
      </c>
      <c r="C35108">
        <v>26900</v>
      </c>
      <c r="D35108">
        <v>153490</v>
      </c>
      <c r="E35108" s="31">
        <v>23992</v>
      </c>
      <c r="F35108">
        <v>118</v>
      </c>
      <c r="G35108" s="31">
        <v>2864</v>
      </c>
      <c r="H35108" s="31">
        <v>0</v>
      </c>
    </row>
    <row r="35109" spans="1:8">
      <c r="A35109" s="32">
        <v>44654</v>
      </c>
      <c r="B35109" s="1" t="s">
        <v>55</v>
      </c>
      <c r="C35109">
        <v>46189</v>
      </c>
      <c r="D35109">
        <v>312555</v>
      </c>
      <c r="E35109" s="31">
        <v>39940</v>
      </c>
      <c r="F35109">
        <v>170</v>
      </c>
      <c r="G35109" s="31">
        <v>5326</v>
      </c>
      <c r="H35109" s="31">
        <v>0</v>
      </c>
    </row>
    <row r="35110" spans="1:8">
      <c r="A35110" s="32">
        <v>44654</v>
      </c>
      <c r="B35110" s="1" t="s">
        <v>56</v>
      </c>
      <c r="C35110">
        <v>125706</v>
      </c>
      <c r="D35110">
        <v>665645</v>
      </c>
      <c r="E35110" s="31">
        <v>117336</v>
      </c>
      <c r="F35110">
        <v>441</v>
      </c>
      <c r="G35110" s="31">
        <v>7920</v>
      </c>
      <c r="H35110" s="31">
        <v>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45" t="s">
        <v>146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359</v>
      </c>
    </row>
    <row r="3" spans="1:17">
      <c r="A3" s="36">
        <f>DATE($A$8, $B$8, $C$8)</f>
        <v>44655</v>
      </c>
      <c r="B3" s="25" t="s">
        <v>153</v>
      </c>
      <c r="C3" s="25">
        <f>IF(D21="", "", D21)</f>
        <v>66687704</v>
      </c>
      <c r="D3" s="25">
        <f>IF(C21="", "", C21)</f>
        <v>42054350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451289</v>
      </c>
      <c r="I3" s="25" t="str">
        <f t="shared" si="1"/>
        <v/>
      </c>
      <c r="J3" s="25">
        <f t="shared" si="1"/>
        <v>505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6190247</v>
      </c>
      <c r="N3" s="25">
        <f t="shared" si="2"/>
        <v>28278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44655</v>
      </c>
      <c r="B4" s="25" t="s">
        <v>154</v>
      </c>
      <c r="C4" s="25">
        <f>IF(D22="", "", D22)</f>
        <v>14367</v>
      </c>
      <c r="D4" s="25">
        <f>IF(C22="", "", C22)</f>
        <v>1711236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1099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13260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44655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45" t="s">
        <v>156</v>
      </c>
      <c r="B7" s="145"/>
      <c r="C7" s="145"/>
      <c r="D7" s="145"/>
      <c r="E7" s="145"/>
      <c r="F7" s="145"/>
      <c r="G7" s="145"/>
      <c r="H7" s="145"/>
      <c r="I7" s="145"/>
      <c r="M7" s="47"/>
      <c r="O7" s="26"/>
      <c r="P7" s="26"/>
    </row>
    <row r="8" spans="1:17">
      <c r="A8" s="4">
        <v>2022</v>
      </c>
      <c r="B8" s="4">
        <v>4</v>
      </c>
      <c r="C8" s="4">
        <v>4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45" t="s">
        <v>381</v>
      </c>
      <c r="B9" s="145"/>
      <c r="C9" s="145"/>
      <c r="D9" s="145"/>
      <c r="E9" s="145"/>
      <c r="F9" s="145"/>
      <c r="G9" s="145"/>
      <c r="H9" s="145"/>
      <c r="I9" s="145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45" t="s">
        <v>157</v>
      </c>
      <c r="D10" s="145"/>
      <c r="E10" s="145" t="s">
        <v>158</v>
      </c>
      <c r="F10" s="145"/>
      <c r="G10" s="145" t="s">
        <v>159</v>
      </c>
      <c r="H10" s="145" t="s">
        <v>160</v>
      </c>
      <c r="I10" s="145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45"/>
      <c r="H11" s="145"/>
      <c r="I11" s="147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42054350</v>
      </c>
      <c r="D12" s="45">
        <v>66687704</v>
      </c>
      <c r="E12" s="45">
        <v>451289</v>
      </c>
      <c r="F12" s="45">
        <v>505</v>
      </c>
      <c r="G12" s="45">
        <v>6190247</v>
      </c>
      <c r="H12" s="45">
        <v>28278</v>
      </c>
      <c r="I12" s="3"/>
      <c r="J12" s="54"/>
      <c r="K12" s="148" t="s">
        <v>348</v>
      </c>
      <c r="L12" s="148"/>
      <c r="M12" s="59"/>
      <c r="N12" s="57"/>
      <c r="O12" s="57"/>
      <c r="P12" s="58"/>
      <c r="Q12" s="59"/>
    </row>
    <row r="13" spans="1:17">
      <c r="B13" s="26" t="s">
        <v>325</v>
      </c>
      <c r="C13" s="45">
        <v>1711236</v>
      </c>
      <c r="D13" s="45">
        <v>14367</v>
      </c>
      <c r="E13" s="45">
        <v>1099</v>
      </c>
      <c r="F13" s="45">
        <v>0</v>
      </c>
      <c r="G13" s="45">
        <v>13260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43766415</v>
      </c>
      <c r="D15" s="44">
        <f t="shared" si="3"/>
        <v>66702086</v>
      </c>
      <c r="E15" s="44">
        <f t="shared" si="3"/>
        <v>452388</v>
      </c>
      <c r="F15" s="44">
        <f t="shared" si="3"/>
        <v>505</v>
      </c>
      <c r="G15" s="44">
        <f t="shared" si="3"/>
        <v>6203522</v>
      </c>
      <c r="H15" s="44">
        <f t="shared" si="3"/>
        <v>28286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45" t="s">
        <v>157</v>
      </c>
      <c r="D18" s="147"/>
      <c r="E18" s="145" t="s">
        <v>169</v>
      </c>
      <c r="F18" s="147"/>
      <c r="G18" s="147"/>
      <c r="H18" s="145" t="s">
        <v>170</v>
      </c>
      <c r="I18" s="147"/>
      <c r="J18" s="147"/>
      <c r="K18" s="147"/>
      <c r="L18" s="147"/>
      <c r="M18" s="147"/>
      <c r="N18" s="147"/>
      <c r="O18" s="147"/>
      <c r="P18" s="147"/>
    </row>
    <row r="19" spans="1:16">
      <c r="C19" s="147"/>
      <c r="D19" s="147"/>
      <c r="E19" s="147"/>
      <c r="F19" s="147"/>
      <c r="G19" s="147"/>
      <c r="H19" s="145" t="s">
        <v>158</v>
      </c>
      <c r="I19" s="147"/>
      <c r="J19" s="147"/>
      <c r="K19" s="147"/>
      <c r="L19" s="147"/>
      <c r="M19" s="147"/>
      <c r="N19" s="147"/>
      <c r="O19" s="145" t="s">
        <v>159</v>
      </c>
      <c r="P19" s="145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47"/>
      <c r="P20" s="147"/>
    </row>
    <row r="21" spans="1:16">
      <c r="B21" s="25" t="s">
        <v>166</v>
      </c>
      <c r="C21" s="27">
        <f t="shared" ref="C21:D23" si="4">C12</f>
        <v>42054350</v>
      </c>
      <c r="D21" s="27">
        <f t="shared" si="4"/>
        <v>66687704</v>
      </c>
      <c r="E21" s="3"/>
      <c r="F21" s="3"/>
      <c r="G21" s="3"/>
      <c r="H21" s="3"/>
      <c r="I21" s="27">
        <f>E12</f>
        <v>451289</v>
      </c>
      <c r="J21" s="3"/>
      <c r="K21" s="27">
        <f>F12</f>
        <v>505</v>
      </c>
      <c r="L21" s="3"/>
      <c r="M21" s="3"/>
      <c r="N21" s="16">
        <f>G21</f>
        <v>0</v>
      </c>
      <c r="O21" s="27">
        <f t="shared" ref="O21:P23" si="5">G12</f>
        <v>6190247</v>
      </c>
      <c r="P21" s="27">
        <f t="shared" si="5"/>
        <v>28278</v>
      </c>
    </row>
    <row r="22" spans="1:16">
      <c r="B22" s="25" t="s">
        <v>167</v>
      </c>
      <c r="C22" s="27">
        <f t="shared" si="4"/>
        <v>1711236</v>
      </c>
      <c r="D22" s="27">
        <f t="shared" si="4"/>
        <v>14367</v>
      </c>
      <c r="E22" s="3"/>
      <c r="F22" s="3"/>
      <c r="G22" s="3"/>
      <c r="H22" s="3"/>
      <c r="I22" s="27">
        <f>E13</f>
        <v>1099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13260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43766415</v>
      </c>
      <c r="D24" s="25">
        <f t="shared" si="6"/>
        <v>66702086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452388</v>
      </c>
      <c r="J24" s="25">
        <f t="shared" si="6"/>
        <v>0</v>
      </c>
      <c r="K24" s="25">
        <f t="shared" si="6"/>
        <v>505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6203522</v>
      </c>
      <c r="P24" s="25">
        <f t="shared" si="6"/>
        <v>28286</v>
      </c>
    </row>
    <row r="26" spans="1:16">
      <c r="F26" s="145" t="s">
        <v>277</v>
      </c>
      <c r="G26" s="147"/>
      <c r="H26" s="147"/>
      <c r="I26" s="147"/>
      <c r="J26" s="147"/>
      <c r="K26" s="147"/>
    </row>
    <row r="27" spans="1:16">
      <c r="E27" s="25" t="s">
        <v>290</v>
      </c>
      <c r="F27" s="146" t="s">
        <v>279</v>
      </c>
      <c r="G27" s="146"/>
      <c r="H27" s="146"/>
      <c r="I27" s="146"/>
      <c r="J27" s="146"/>
      <c r="K27" s="146"/>
      <c r="L27" s="146"/>
    </row>
    <row r="29" spans="1:16">
      <c r="F29" s="145" t="s">
        <v>285</v>
      </c>
      <c r="G29" s="145"/>
      <c r="H29" s="145"/>
      <c r="I29" s="145"/>
      <c r="J29" s="145"/>
      <c r="K29" s="145"/>
      <c r="L29" s="145"/>
    </row>
    <row r="30" spans="1:16">
      <c r="F30" s="146" t="s">
        <v>280</v>
      </c>
      <c r="G30" s="146"/>
      <c r="H30" s="146"/>
      <c r="I30" s="146"/>
      <c r="J30" s="146"/>
      <c r="K30" s="146"/>
      <c r="L30" s="146"/>
      <c r="M30" s="146"/>
      <c r="N30" s="146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45" t="s">
        <v>292</v>
      </c>
      <c r="H32" s="145"/>
      <c r="I32" s="145"/>
      <c r="J32" s="145"/>
      <c r="K32" s="145"/>
      <c r="L32" s="145"/>
    </row>
    <row r="33" spans="6:14">
      <c r="F33" s="145" t="s">
        <v>287</v>
      </c>
      <c r="G33" s="145"/>
      <c r="H33" s="145"/>
      <c r="I33" s="145"/>
      <c r="J33" s="145"/>
      <c r="K33" s="145"/>
      <c r="L33" s="145"/>
      <c r="M33" s="145"/>
      <c r="N33" s="145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9" t="s">
        <v>360</v>
      </c>
      <c r="C1" s="149"/>
      <c r="D1" s="149"/>
      <c r="E1" s="149"/>
      <c r="F1" s="149"/>
      <c r="G1" s="149"/>
      <c r="H1" s="149"/>
      <c r="I1" s="149"/>
    </row>
    <row r="2" spans="1:10" ht="28.5" customHeight="1">
      <c r="B2" s="149"/>
      <c r="C2" s="149"/>
      <c r="D2" s="149"/>
      <c r="E2" s="149"/>
      <c r="F2" s="149"/>
      <c r="G2" s="149"/>
      <c r="H2" s="149"/>
      <c r="I2" s="149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50" t="s">
        <v>180</v>
      </c>
      <c r="C4" s="160" t="s">
        <v>349</v>
      </c>
      <c r="D4" s="161"/>
      <c r="E4" s="164" t="s">
        <v>380</v>
      </c>
      <c r="F4" s="156" t="s">
        <v>352</v>
      </c>
      <c r="G4" s="157"/>
      <c r="H4" s="154" t="s">
        <v>353</v>
      </c>
      <c r="I4" s="154" t="s">
        <v>350</v>
      </c>
      <c r="J4" s="19"/>
    </row>
    <row r="5" spans="1:10" ht="13.2" customHeight="1">
      <c r="B5" s="151"/>
      <c r="C5" s="162"/>
      <c r="D5" s="163"/>
      <c r="E5" s="165"/>
      <c r="F5" s="101" t="s">
        <v>354</v>
      </c>
      <c r="G5" s="98" t="s">
        <v>351</v>
      </c>
      <c r="H5" s="155"/>
      <c r="I5" s="155"/>
      <c r="J5" s="19"/>
    </row>
    <row r="6" spans="1:10" ht="12" customHeight="1">
      <c r="A6" s="15" t="s">
        <v>181</v>
      </c>
      <c r="B6" s="20" t="s">
        <v>228</v>
      </c>
      <c r="C6" s="158">
        <v>228882</v>
      </c>
      <c r="D6" s="159"/>
      <c r="E6" s="99">
        <v>1870570</v>
      </c>
      <c r="F6" s="99">
        <v>17672</v>
      </c>
      <c r="G6" s="100">
        <v>4</v>
      </c>
      <c r="H6" s="99">
        <v>208791</v>
      </c>
      <c r="I6" s="99">
        <v>1937</v>
      </c>
      <c r="J6" s="116"/>
    </row>
    <row r="7" spans="1:10" ht="12" customHeight="1">
      <c r="A7" s="15" t="s">
        <v>182</v>
      </c>
      <c r="B7" s="21" t="s">
        <v>229</v>
      </c>
      <c r="C7" s="152">
        <v>37220</v>
      </c>
      <c r="D7" s="153"/>
      <c r="E7" s="99">
        <v>198064</v>
      </c>
      <c r="F7" s="99">
        <v>4105</v>
      </c>
      <c r="G7" s="100">
        <v>0</v>
      </c>
      <c r="H7" s="99">
        <v>33029</v>
      </c>
      <c r="I7" s="100">
        <v>86</v>
      </c>
      <c r="J7" s="116"/>
    </row>
    <row r="8" spans="1:10" ht="12" customHeight="1">
      <c r="A8" s="15" t="s">
        <v>183</v>
      </c>
      <c r="B8" s="21" t="s">
        <v>230</v>
      </c>
      <c r="C8" s="152">
        <v>18990</v>
      </c>
      <c r="D8" s="153"/>
      <c r="E8" s="99">
        <v>219006</v>
      </c>
      <c r="F8" s="99">
        <v>2489</v>
      </c>
      <c r="G8" s="100">
        <v>0</v>
      </c>
      <c r="H8" s="99">
        <v>16424</v>
      </c>
      <c r="I8" s="100">
        <v>77</v>
      </c>
      <c r="J8" s="116"/>
    </row>
    <row r="9" spans="1:10" ht="12" customHeight="1">
      <c r="A9" s="15" t="s">
        <v>184</v>
      </c>
      <c r="B9" s="21" t="s">
        <v>231</v>
      </c>
      <c r="C9" s="152">
        <v>59746</v>
      </c>
      <c r="D9" s="153"/>
      <c r="E9" s="99">
        <v>461889</v>
      </c>
      <c r="F9" s="99">
        <v>5943</v>
      </c>
      <c r="G9" s="100">
        <v>3</v>
      </c>
      <c r="H9" s="99">
        <v>53071</v>
      </c>
      <c r="I9" s="100">
        <v>174</v>
      </c>
      <c r="J9" s="116"/>
    </row>
    <row r="10" spans="1:10" ht="12" customHeight="1">
      <c r="A10" s="15" t="s">
        <v>185</v>
      </c>
      <c r="B10" s="21" t="s">
        <v>232</v>
      </c>
      <c r="C10" s="152">
        <v>17097</v>
      </c>
      <c r="D10" s="153"/>
      <c r="E10" s="99">
        <v>51107</v>
      </c>
      <c r="F10" s="99">
        <v>2618</v>
      </c>
      <c r="G10" s="100">
        <v>3</v>
      </c>
      <c r="H10" s="99">
        <v>14432</v>
      </c>
      <c r="I10" s="100">
        <v>47</v>
      </c>
      <c r="J10" s="116"/>
    </row>
    <row r="11" spans="1:10" ht="12" customHeight="1">
      <c r="A11" s="15" t="s">
        <v>186</v>
      </c>
      <c r="B11" s="21" t="s">
        <v>233</v>
      </c>
      <c r="C11" s="152">
        <v>18113</v>
      </c>
      <c r="D11" s="153"/>
      <c r="E11" s="99">
        <v>171542</v>
      </c>
      <c r="F11" s="99">
        <v>2562</v>
      </c>
      <c r="G11" s="100">
        <v>2</v>
      </c>
      <c r="H11" s="99">
        <v>15472</v>
      </c>
      <c r="I11" s="100">
        <v>79</v>
      </c>
      <c r="J11" s="116"/>
    </row>
    <row r="12" spans="1:10" ht="12" customHeight="1">
      <c r="A12" s="15" t="s">
        <v>187</v>
      </c>
      <c r="B12" s="21" t="s">
        <v>234</v>
      </c>
      <c r="C12" s="152">
        <v>37490</v>
      </c>
      <c r="D12" s="153"/>
      <c r="E12" s="99">
        <v>682576</v>
      </c>
      <c r="F12" s="99">
        <v>4099</v>
      </c>
      <c r="G12" s="100">
        <v>3</v>
      </c>
      <c r="H12" s="99">
        <v>33192</v>
      </c>
      <c r="I12" s="100">
        <v>199</v>
      </c>
      <c r="J12" s="116"/>
    </row>
    <row r="13" spans="1:10" ht="12" customHeight="1">
      <c r="A13" s="15" t="s">
        <v>188</v>
      </c>
      <c r="B13" s="21" t="s">
        <v>235</v>
      </c>
      <c r="C13" s="158">
        <v>117398</v>
      </c>
      <c r="D13" s="159"/>
      <c r="E13" s="99">
        <v>44762</v>
      </c>
      <c r="F13" s="99">
        <v>7920</v>
      </c>
      <c r="G13" s="100">
        <v>4</v>
      </c>
      <c r="H13" s="99">
        <v>109098</v>
      </c>
      <c r="I13" s="100">
        <v>380</v>
      </c>
      <c r="J13" s="116"/>
    </row>
    <row r="14" spans="1:10" ht="12" customHeight="1">
      <c r="A14" s="15" t="s">
        <v>189</v>
      </c>
      <c r="B14" s="21" t="s">
        <v>236</v>
      </c>
      <c r="C14" s="152">
        <v>64447</v>
      </c>
      <c r="D14" s="153"/>
      <c r="E14" s="99">
        <v>666815</v>
      </c>
      <c r="F14" s="99">
        <v>6242</v>
      </c>
      <c r="G14" s="100">
        <v>1</v>
      </c>
      <c r="H14" s="99">
        <v>57958</v>
      </c>
      <c r="I14" s="100">
        <v>247</v>
      </c>
      <c r="J14" s="116"/>
    </row>
    <row r="15" spans="1:10" ht="12" customHeight="1">
      <c r="A15" s="15" t="s">
        <v>190</v>
      </c>
      <c r="B15" s="21" t="s">
        <v>237</v>
      </c>
      <c r="C15" s="152">
        <v>71658</v>
      </c>
      <c r="D15" s="153"/>
      <c r="E15" s="99">
        <v>547317</v>
      </c>
      <c r="F15" s="99">
        <v>5004</v>
      </c>
      <c r="G15" s="100">
        <v>2</v>
      </c>
      <c r="H15" s="99">
        <v>66366</v>
      </c>
      <c r="I15" s="100">
        <v>288</v>
      </c>
      <c r="J15" s="116"/>
    </row>
    <row r="16" spans="1:10" ht="12" customHeight="1">
      <c r="A16" s="15" t="s">
        <v>191</v>
      </c>
      <c r="B16" s="21" t="s">
        <v>238</v>
      </c>
      <c r="C16" s="158">
        <v>439333</v>
      </c>
      <c r="D16" s="159"/>
      <c r="E16" s="99">
        <v>2467714</v>
      </c>
      <c r="F16" s="99">
        <v>27495</v>
      </c>
      <c r="G16" s="100">
        <v>20</v>
      </c>
      <c r="H16" s="99">
        <v>410442</v>
      </c>
      <c r="I16" s="99">
        <v>1396</v>
      </c>
      <c r="J16" s="116"/>
    </row>
    <row r="17" spans="1:10" ht="12" customHeight="1">
      <c r="A17" s="15" t="s">
        <v>192</v>
      </c>
      <c r="B17" s="21" t="s">
        <v>239</v>
      </c>
      <c r="C17" s="158">
        <v>366102</v>
      </c>
      <c r="D17" s="159"/>
      <c r="E17" s="99">
        <v>1814359</v>
      </c>
      <c r="F17" s="99">
        <v>20060</v>
      </c>
      <c r="G17" s="100">
        <v>16</v>
      </c>
      <c r="H17" s="99">
        <v>341084</v>
      </c>
      <c r="I17" s="99">
        <v>1663</v>
      </c>
      <c r="J17" s="116"/>
    </row>
    <row r="18" spans="1:10" ht="12" customHeight="1">
      <c r="A18" s="15" t="s">
        <v>193</v>
      </c>
      <c r="B18" s="21" t="s">
        <v>240</v>
      </c>
      <c r="C18" s="166">
        <v>1273927</v>
      </c>
      <c r="D18" s="167"/>
      <c r="E18" s="99">
        <v>6012115</v>
      </c>
      <c r="F18" s="99">
        <v>100035</v>
      </c>
      <c r="G18" s="100">
        <v>31</v>
      </c>
      <c r="H18" s="99">
        <v>1169701</v>
      </c>
      <c r="I18" s="99">
        <v>4191</v>
      </c>
      <c r="J18" s="116"/>
    </row>
    <row r="19" spans="1:10" ht="12" customHeight="1">
      <c r="A19" s="15" t="s">
        <v>194</v>
      </c>
      <c r="B19" s="20" t="s">
        <v>241</v>
      </c>
      <c r="C19" s="158">
        <v>614101</v>
      </c>
      <c r="D19" s="159"/>
      <c r="E19" s="99">
        <v>2180686</v>
      </c>
      <c r="F19" s="99">
        <v>31109</v>
      </c>
      <c r="G19" s="100">
        <v>26</v>
      </c>
      <c r="H19" s="99">
        <v>580960</v>
      </c>
      <c r="I19" s="99">
        <v>2032</v>
      </c>
      <c r="J19" s="116"/>
    </row>
    <row r="20" spans="1:10" ht="12" customHeight="1">
      <c r="A20" s="15" t="s">
        <v>195</v>
      </c>
      <c r="B20" s="21" t="s">
        <v>242</v>
      </c>
      <c r="C20" s="152">
        <v>44472</v>
      </c>
      <c r="D20" s="153"/>
      <c r="E20" s="99">
        <v>525969</v>
      </c>
      <c r="F20" s="99">
        <v>4521</v>
      </c>
      <c r="G20" s="100">
        <v>0</v>
      </c>
      <c r="H20" s="99">
        <v>39861</v>
      </c>
      <c r="I20" s="100">
        <v>90</v>
      </c>
      <c r="J20" s="116"/>
    </row>
    <row r="21" spans="1:10" ht="12" customHeight="1">
      <c r="A21" s="15" t="s">
        <v>196</v>
      </c>
      <c r="B21" s="21" t="s">
        <v>243</v>
      </c>
      <c r="C21" s="152">
        <v>28516</v>
      </c>
      <c r="D21" s="153"/>
      <c r="E21" s="99">
        <v>212439</v>
      </c>
      <c r="F21" s="99">
        <v>2683</v>
      </c>
      <c r="G21" s="100">
        <v>2</v>
      </c>
      <c r="H21" s="99">
        <v>25754</v>
      </c>
      <c r="I21" s="100">
        <v>79</v>
      </c>
      <c r="J21" s="116"/>
    </row>
    <row r="22" spans="1:10" ht="12" customHeight="1">
      <c r="A22" s="15" t="s">
        <v>197</v>
      </c>
      <c r="B22" s="21" t="s">
        <v>244</v>
      </c>
      <c r="C22" s="152">
        <v>35457</v>
      </c>
      <c r="D22" s="153"/>
      <c r="E22" s="99">
        <v>356459</v>
      </c>
      <c r="F22" s="99">
        <v>2361</v>
      </c>
      <c r="G22" s="100">
        <v>3</v>
      </c>
      <c r="H22" s="99">
        <v>32888</v>
      </c>
      <c r="I22" s="100">
        <v>186</v>
      </c>
      <c r="J22" s="116"/>
    </row>
    <row r="23" spans="1:10" ht="12" customHeight="1">
      <c r="A23" s="15" t="s">
        <v>198</v>
      </c>
      <c r="B23" s="21" t="s">
        <v>245</v>
      </c>
      <c r="C23" s="152">
        <v>21805</v>
      </c>
      <c r="D23" s="153"/>
      <c r="E23" s="99">
        <v>265128</v>
      </c>
      <c r="F23" s="99">
        <v>1251</v>
      </c>
      <c r="G23" s="100">
        <v>0</v>
      </c>
      <c r="H23" s="99">
        <v>20512</v>
      </c>
      <c r="I23" s="100">
        <v>42</v>
      </c>
      <c r="J23" s="116"/>
    </row>
    <row r="24" spans="1:10" ht="12" customHeight="1">
      <c r="A24" s="15" t="s">
        <v>199</v>
      </c>
      <c r="B24" s="21" t="s">
        <v>246</v>
      </c>
      <c r="C24" s="152">
        <v>23382</v>
      </c>
      <c r="D24" s="153"/>
      <c r="E24" s="99">
        <v>248105</v>
      </c>
      <c r="F24" s="99">
        <v>1799</v>
      </c>
      <c r="G24" s="100">
        <v>1</v>
      </c>
      <c r="H24" s="99">
        <v>21525</v>
      </c>
      <c r="I24" s="100">
        <v>64</v>
      </c>
      <c r="J24" s="116"/>
    </row>
    <row r="25" spans="1:10" ht="12" customHeight="1">
      <c r="A25" s="15" t="s">
        <v>200</v>
      </c>
      <c r="B25" s="21" t="s">
        <v>247</v>
      </c>
      <c r="C25" s="152">
        <v>45655</v>
      </c>
      <c r="D25" s="153"/>
      <c r="E25" s="99">
        <v>582039</v>
      </c>
      <c r="F25" s="99">
        <v>4058</v>
      </c>
      <c r="G25" s="100">
        <v>0</v>
      </c>
      <c r="H25" s="99">
        <v>40717</v>
      </c>
      <c r="I25" s="100">
        <v>167</v>
      </c>
      <c r="J25" s="116"/>
    </row>
    <row r="26" spans="1:10" ht="12" customHeight="1">
      <c r="A26" s="15" t="s">
        <v>201</v>
      </c>
      <c r="B26" s="21" t="s">
        <v>248</v>
      </c>
      <c r="C26" s="152">
        <v>70185</v>
      </c>
      <c r="D26" s="153"/>
      <c r="E26" s="99">
        <v>735938</v>
      </c>
      <c r="F26" s="99">
        <v>4152</v>
      </c>
      <c r="G26" s="100">
        <v>1</v>
      </c>
      <c r="H26" s="99">
        <v>65329</v>
      </c>
      <c r="I26" s="100">
        <v>314</v>
      </c>
      <c r="J26" s="116"/>
    </row>
    <row r="27" spans="1:10" ht="12" customHeight="1">
      <c r="A27" s="15" t="s">
        <v>202</v>
      </c>
      <c r="B27" s="21" t="s">
        <v>249</v>
      </c>
      <c r="C27" s="158">
        <v>124686</v>
      </c>
      <c r="D27" s="159"/>
      <c r="E27" s="99">
        <v>1059734</v>
      </c>
      <c r="F27" s="99">
        <v>8085</v>
      </c>
      <c r="G27" s="100">
        <v>1</v>
      </c>
      <c r="H27" s="99">
        <v>113694</v>
      </c>
      <c r="I27" s="100">
        <v>379</v>
      </c>
      <c r="J27" s="116"/>
    </row>
    <row r="28" spans="1:10" ht="12" customHeight="1">
      <c r="A28" s="15" t="s">
        <v>203</v>
      </c>
      <c r="B28" s="21" t="s">
        <v>250</v>
      </c>
      <c r="C28" s="158">
        <v>418420</v>
      </c>
      <c r="D28" s="159"/>
      <c r="E28" s="99">
        <v>2326478</v>
      </c>
      <c r="F28" s="99">
        <v>19976</v>
      </c>
      <c r="G28" s="100">
        <v>16</v>
      </c>
      <c r="H28" s="99">
        <v>396472</v>
      </c>
      <c r="I28" s="99">
        <v>1972</v>
      </c>
      <c r="J28" s="116"/>
    </row>
    <row r="29" spans="1:10" ht="12" customHeight="1">
      <c r="A29" s="15" t="s">
        <v>204</v>
      </c>
      <c r="B29" s="21" t="s">
        <v>251</v>
      </c>
      <c r="C29" s="152">
        <v>57365</v>
      </c>
      <c r="D29" s="153"/>
      <c r="E29" s="99">
        <v>430346</v>
      </c>
      <c r="F29" s="99">
        <v>4587</v>
      </c>
      <c r="G29" s="100">
        <v>4</v>
      </c>
      <c r="H29" s="99">
        <v>54018</v>
      </c>
      <c r="I29" s="100">
        <v>268</v>
      </c>
      <c r="J29" s="116"/>
    </row>
    <row r="30" spans="1:10" ht="12" customHeight="1">
      <c r="A30" s="15" t="s">
        <v>205</v>
      </c>
      <c r="B30" s="21" t="s">
        <v>252</v>
      </c>
      <c r="C30" s="152">
        <v>70528</v>
      </c>
      <c r="D30" s="153"/>
      <c r="E30" s="99">
        <v>527462</v>
      </c>
      <c r="F30" s="99">
        <v>5269</v>
      </c>
      <c r="G30" s="100">
        <v>1</v>
      </c>
      <c r="H30" s="99">
        <v>65067</v>
      </c>
      <c r="I30" s="100">
        <v>192</v>
      </c>
      <c r="J30" s="116"/>
    </row>
    <row r="31" spans="1:10" ht="12" customHeight="1">
      <c r="A31" s="15" t="s">
        <v>206</v>
      </c>
      <c r="B31" s="21" t="s">
        <v>253</v>
      </c>
      <c r="C31" s="158">
        <v>158112</v>
      </c>
      <c r="D31" s="159"/>
      <c r="E31" s="99">
        <v>725404</v>
      </c>
      <c r="F31" s="99">
        <v>9633</v>
      </c>
      <c r="G31" s="100">
        <v>13</v>
      </c>
      <c r="H31" s="99">
        <v>146869</v>
      </c>
      <c r="I31" s="100">
        <v>671</v>
      </c>
      <c r="J31" s="116"/>
    </row>
    <row r="32" spans="1:10" ht="12" customHeight="1">
      <c r="A32" s="15" t="s">
        <v>207</v>
      </c>
      <c r="B32" s="21" t="s">
        <v>254</v>
      </c>
      <c r="C32" s="158">
        <v>805905</v>
      </c>
      <c r="D32" s="159"/>
      <c r="E32" s="99">
        <v>6236656</v>
      </c>
      <c r="F32" s="99">
        <v>37647</v>
      </c>
      <c r="G32" s="100">
        <v>289</v>
      </c>
      <c r="H32" s="99">
        <v>763519</v>
      </c>
      <c r="I32" s="99">
        <v>4715</v>
      </c>
      <c r="J32" s="116"/>
    </row>
    <row r="33" spans="1:10" ht="12" customHeight="1">
      <c r="A33" s="15" t="s">
        <v>208</v>
      </c>
      <c r="B33" s="21" t="s">
        <v>255</v>
      </c>
      <c r="C33" s="158">
        <v>337815</v>
      </c>
      <c r="D33" s="159"/>
      <c r="E33" s="99">
        <v>1365625</v>
      </c>
      <c r="F33" s="99">
        <v>15276</v>
      </c>
      <c r="G33" s="100">
        <v>15</v>
      </c>
      <c r="H33" s="99">
        <v>320428</v>
      </c>
      <c r="I33" s="99">
        <v>2117</v>
      </c>
      <c r="J33" s="116"/>
    </row>
    <row r="34" spans="1:10" ht="12" customHeight="1">
      <c r="A34" s="15" t="s">
        <v>209</v>
      </c>
      <c r="B34" s="21" t="s">
        <v>256</v>
      </c>
      <c r="C34" s="152">
        <v>75480</v>
      </c>
      <c r="D34" s="153"/>
      <c r="E34" s="99">
        <v>448383</v>
      </c>
      <c r="F34" s="99">
        <v>9953</v>
      </c>
      <c r="G34" s="100">
        <v>7</v>
      </c>
      <c r="H34" s="99">
        <v>65177</v>
      </c>
      <c r="I34" s="100">
        <v>350</v>
      </c>
      <c r="J34" s="116"/>
    </row>
    <row r="35" spans="1:10" ht="12" customHeight="1">
      <c r="A35" s="15" t="s">
        <v>210</v>
      </c>
      <c r="B35" s="20" t="s">
        <v>257</v>
      </c>
      <c r="C35" s="152">
        <v>29113</v>
      </c>
      <c r="D35" s="153"/>
      <c r="E35" s="99">
        <v>137791</v>
      </c>
      <c r="F35" s="99">
        <v>1286</v>
      </c>
      <c r="G35" s="100">
        <v>0</v>
      </c>
      <c r="H35" s="99">
        <v>27542</v>
      </c>
      <c r="I35" s="100">
        <v>110</v>
      </c>
      <c r="J35" s="116"/>
    </row>
    <row r="36" spans="1:10" ht="12" customHeight="1">
      <c r="A36" s="15" t="s">
        <v>211</v>
      </c>
      <c r="B36" s="21" t="s">
        <v>258</v>
      </c>
      <c r="C36" s="152">
        <v>9523</v>
      </c>
      <c r="D36" s="153"/>
      <c r="E36" s="99">
        <v>307052</v>
      </c>
      <c r="F36" s="100">
        <v>718</v>
      </c>
      <c r="G36" s="100">
        <v>0</v>
      </c>
      <c r="H36" s="99">
        <v>8684</v>
      </c>
      <c r="I36" s="100">
        <v>13</v>
      </c>
      <c r="J36" s="116"/>
    </row>
    <row r="37" spans="1:10" ht="12" customHeight="1">
      <c r="A37" s="15" t="s">
        <v>212</v>
      </c>
      <c r="B37" s="21" t="s">
        <v>259</v>
      </c>
      <c r="C37" s="152">
        <v>9779</v>
      </c>
      <c r="D37" s="153"/>
      <c r="E37" s="99">
        <v>141330</v>
      </c>
      <c r="F37" s="99">
        <v>1135</v>
      </c>
      <c r="G37" s="100">
        <v>0</v>
      </c>
      <c r="H37" s="99">
        <v>8633</v>
      </c>
      <c r="I37" s="100">
        <v>11</v>
      </c>
      <c r="J37" s="116"/>
    </row>
    <row r="38" spans="1:10" ht="12" customHeight="1">
      <c r="A38" s="15" t="s">
        <v>213</v>
      </c>
      <c r="B38" s="21" t="s">
        <v>260</v>
      </c>
      <c r="C38" s="152">
        <v>64303</v>
      </c>
      <c r="D38" s="153"/>
      <c r="E38" s="99">
        <v>483667</v>
      </c>
      <c r="F38" s="99">
        <v>2953</v>
      </c>
      <c r="G38" s="100">
        <v>1</v>
      </c>
      <c r="H38" s="99">
        <v>58933</v>
      </c>
      <c r="I38" s="100">
        <v>223</v>
      </c>
      <c r="J38" s="116"/>
    </row>
    <row r="39" spans="1:10" ht="12" customHeight="1">
      <c r="A39" s="15" t="s">
        <v>214</v>
      </c>
      <c r="B39" s="21" t="s">
        <v>261</v>
      </c>
      <c r="C39" s="152">
        <v>98974</v>
      </c>
      <c r="D39" s="153"/>
      <c r="E39" s="99">
        <v>1507872</v>
      </c>
      <c r="F39" s="99">
        <v>9598</v>
      </c>
      <c r="G39" s="100">
        <v>5</v>
      </c>
      <c r="H39" s="99">
        <v>88928</v>
      </c>
      <c r="I39" s="100">
        <v>448</v>
      </c>
      <c r="J39" s="116"/>
    </row>
    <row r="40" spans="1:10" ht="12" customHeight="1">
      <c r="A40" s="15" t="s">
        <v>215</v>
      </c>
      <c r="B40" s="21" t="s">
        <v>262</v>
      </c>
      <c r="C40" s="152">
        <v>30256</v>
      </c>
      <c r="D40" s="153"/>
      <c r="E40" s="99">
        <v>484444</v>
      </c>
      <c r="F40" s="99">
        <v>2580</v>
      </c>
      <c r="G40" s="100">
        <v>1</v>
      </c>
      <c r="H40" s="99">
        <v>27512</v>
      </c>
      <c r="I40" s="100">
        <v>164</v>
      </c>
      <c r="J40" s="116"/>
    </row>
    <row r="41" spans="1:10" ht="12" customHeight="1">
      <c r="A41" s="15" t="s">
        <v>216</v>
      </c>
      <c r="B41" s="21" t="s">
        <v>263</v>
      </c>
      <c r="C41" s="152">
        <v>16406</v>
      </c>
      <c r="D41" s="153"/>
      <c r="E41" s="99">
        <v>180004</v>
      </c>
      <c r="F41" s="100">
        <v>755</v>
      </c>
      <c r="G41" s="100">
        <v>2</v>
      </c>
      <c r="H41" s="99">
        <v>15576</v>
      </c>
      <c r="I41" s="100">
        <v>79</v>
      </c>
      <c r="J41" s="116"/>
    </row>
    <row r="42" spans="1:10" ht="12" customHeight="1">
      <c r="A42" s="15" t="s">
        <v>217</v>
      </c>
      <c r="B42" s="21" t="s">
        <v>264</v>
      </c>
      <c r="C42" s="152">
        <v>30582</v>
      </c>
      <c r="D42" s="153"/>
      <c r="E42" s="99">
        <v>227858</v>
      </c>
      <c r="F42" s="99">
        <v>2752</v>
      </c>
      <c r="G42" s="100">
        <v>0</v>
      </c>
      <c r="H42" s="99">
        <v>27717</v>
      </c>
      <c r="I42" s="100">
        <v>113</v>
      </c>
      <c r="J42" s="116"/>
    </row>
    <row r="43" spans="1:10" ht="12" customHeight="1">
      <c r="A43" s="15" t="s">
        <v>218</v>
      </c>
      <c r="B43" s="21" t="s">
        <v>265</v>
      </c>
      <c r="C43" s="152">
        <v>25650</v>
      </c>
      <c r="D43" s="153"/>
      <c r="E43" s="99">
        <v>297771</v>
      </c>
      <c r="F43" s="99">
        <v>2482</v>
      </c>
      <c r="G43" s="100">
        <v>4</v>
      </c>
      <c r="H43" s="99">
        <v>23039</v>
      </c>
      <c r="I43" s="100">
        <v>129</v>
      </c>
      <c r="J43" s="116"/>
    </row>
    <row r="44" spans="1:10" ht="12" customHeight="1">
      <c r="A44" s="15" t="s">
        <v>219</v>
      </c>
      <c r="B44" s="21" t="s">
        <v>266</v>
      </c>
      <c r="C44" s="152">
        <v>17439</v>
      </c>
      <c r="D44" s="153"/>
      <c r="E44" s="99">
        <v>217339</v>
      </c>
      <c r="F44" s="99">
        <v>1310</v>
      </c>
      <c r="G44" s="100">
        <v>1</v>
      </c>
      <c r="H44" s="99">
        <v>16028</v>
      </c>
      <c r="I44" s="100">
        <v>101</v>
      </c>
      <c r="J44" s="116"/>
    </row>
    <row r="45" spans="1:10" ht="12" customHeight="1">
      <c r="A45" s="15" t="s">
        <v>220</v>
      </c>
      <c r="B45" s="21" t="s">
        <v>267</v>
      </c>
      <c r="C45" s="158">
        <v>309050</v>
      </c>
      <c r="D45" s="159"/>
      <c r="E45" s="99">
        <v>2257881</v>
      </c>
      <c r="F45" s="99">
        <v>27701</v>
      </c>
      <c r="G45" s="100">
        <v>9</v>
      </c>
      <c r="H45" s="99">
        <v>273778</v>
      </c>
      <c r="I45" s="99">
        <v>1136</v>
      </c>
      <c r="J45" s="116"/>
    </row>
    <row r="46" spans="1:10" ht="12" customHeight="1">
      <c r="A46" s="15" t="s">
        <v>221</v>
      </c>
      <c r="B46" s="21" t="s">
        <v>268</v>
      </c>
      <c r="C46" s="152">
        <v>33059</v>
      </c>
      <c r="D46" s="153"/>
      <c r="E46" s="99">
        <v>219545</v>
      </c>
      <c r="F46" s="99">
        <v>2705</v>
      </c>
      <c r="G46" s="100">
        <v>0</v>
      </c>
      <c r="H46" s="99">
        <v>27893</v>
      </c>
      <c r="I46" s="100">
        <v>88</v>
      </c>
      <c r="J46" s="116"/>
    </row>
    <row r="47" spans="1:10" ht="12" customHeight="1">
      <c r="A47" s="15" t="s">
        <v>222</v>
      </c>
      <c r="B47" s="21" t="s">
        <v>269</v>
      </c>
      <c r="C47" s="152">
        <v>33756</v>
      </c>
      <c r="D47" s="153"/>
      <c r="E47" s="99">
        <v>309411</v>
      </c>
      <c r="F47" s="99">
        <v>3219</v>
      </c>
      <c r="G47" s="100">
        <v>1</v>
      </c>
      <c r="H47" s="99">
        <v>31931</v>
      </c>
      <c r="I47" s="100">
        <v>116</v>
      </c>
      <c r="J47" s="116"/>
    </row>
    <row r="48" spans="1:10" ht="12" customHeight="1">
      <c r="A48" s="15" t="s">
        <v>223</v>
      </c>
      <c r="B48" s="21" t="s">
        <v>270</v>
      </c>
      <c r="C48" s="152">
        <v>65163</v>
      </c>
      <c r="D48" s="153"/>
      <c r="E48" s="99">
        <v>231584</v>
      </c>
      <c r="F48" s="99">
        <v>4534</v>
      </c>
      <c r="G48" s="100">
        <v>5</v>
      </c>
      <c r="H48" s="99">
        <v>60357</v>
      </c>
      <c r="I48" s="100">
        <v>272</v>
      </c>
      <c r="J48" s="116"/>
    </row>
    <row r="49" spans="1:10" ht="12" customHeight="1">
      <c r="A49" s="15" t="s">
        <v>224</v>
      </c>
      <c r="B49" s="21" t="s">
        <v>271</v>
      </c>
      <c r="C49" s="152">
        <v>33420</v>
      </c>
      <c r="D49" s="153"/>
      <c r="E49" s="99">
        <v>484424</v>
      </c>
      <c r="F49" s="99">
        <v>2847</v>
      </c>
      <c r="G49" s="100">
        <v>1</v>
      </c>
      <c r="H49" s="99">
        <v>30429</v>
      </c>
      <c r="I49" s="100">
        <v>144</v>
      </c>
      <c r="J49" s="116"/>
    </row>
    <row r="50" spans="1:10" ht="12" customHeight="1">
      <c r="A50" s="15" t="s">
        <v>225</v>
      </c>
      <c r="B50" s="21" t="s">
        <v>272</v>
      </c>
      <c r="C50" s="152">
        <v>26900</v>
      </c>
      <c r="D50" s="153"/>
      <c r="E50" s="99">
        <v>153490</v>
      </c>
      <c r="F50" s="99">
        <v>2864</v>
      </c>
      <c r="G50" s="100">
        <v>0</v>
      </c>
      <c r="H50" s="99">
        <v>23992</v>
      </c>
      <c r="I50" s="100">
        <v>118</v>
      </c>
      <c r="J50" s="116"/>
    </row>
    <row r="51" spans="1:10" ht="12" customHeight="1">
      <c r="A51" s="15" t="s">
        <v>226</v>
      </c>
      <c r="B51" s="20" t="s">
        <v>273</v>
      </c>
      <c r="C51" s="152">
        <v>46189</v>
      </c>
      <c r="D51" s="153"/>
      <c r="E51" s="99">
        <v>312555</v>
      </c>
      <c r="F51" s="99">
        <v>5326</v>
      </c>
      <c r="G51" s="100">
        <v>0</v>
      </c>
      <c r="H51" s="99">
        <v>39940</v>
      </c>
      <c r="I51" s="100">
        <v>170</v>
      </c>
      <c r="J51" s="116"/>
    </row>
    <row r="52" spans="1:10" ht="12" customHeight="1">
      <c r="A52" s="15" t="s">
        <v>227</v>
      </c>
      <c r="B52" s="21" t="s">
        <v>274</v>
      </c>
      <c r="C52" s="158">
        <v>125706</v>
      </c>
      <c r="D52" s="159"/>
      <c r="E52" s="99">
        <v>665645</v>
      </c>
      <c r="F52" s="99">
        <v>7920</v>
      </c>
      <c r="G52" s="100">
        <v>7</v>
      </c>
      <c r="H52" s="99">
        <v>117336</v>
      </c>
      <c r="I52" s="100">
        <v>441</v>
      </c>
      <c r="J52" s="116"/>
    </row>
    <row r="53" spans="1:10" ht="12" customHeight="1">
      <c r="B53" s="22" t="s">
        <v>275</v>
      </c>
      <c r="C53" s="168">
        <v>149</v>
      </c>
      <c r="D53" s="169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66">
        <v>6687704</v>
      </c>
      <c r="D54" s="167"/>
      <c r="E54" s="99">
        <v>42054350</v>
      </c>
      <c r="F54" s="99">
        <v>451289</v>
      </c>
      <c r="G54" s="100">
        <v>505</v>
      </c>
      <c r="H54" s="99">
        <v>6190247</v>
      </c>
      <c r="I54" s="99">
        <v>28278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45" t="s">
        <v>177</v>
      </c>
      <c r="B1" s="145"/>
      <c r="C1" s="145"/>
      <c r="D1" s="171"/>
      <c r="E1" s="171"/>
      <c r="F1" s="171"/>
      <c r="G1" s="171"/>
      <c r="H1" s="171"/>
      <c r="I1" s="171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4</v>
      </c>
      <c r="C2" s="37">
        <f>DAY(DATE('Conv-total'!$A$8, 'Conv-total'!$B$8, 'Conv-total'!$C$8) -1)</f>
        <v>3</v>
      </c>
      <c r="D2" s="170" t="s">
        <v>178</v>
      </c>
      <c r="E2" s="171"/>
      <c r="F2" s="171"/>
      <c r="G2" s="171"/>
      <c r="H2" s="171"/>
      <c r="I2" s="171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44654</v>
      </c>
      <c r="C5" s="29" t="s">
        <v>7</v>
      </c>
      <c r="D5" s="39">
        <f>IFERROR(INT(TRIM(SUBSTITUTE(VLOOKUP($A5&amp;"*",各都道府県の状況!$A:$I,D$3,FALSE), "※5", ""))), "")</f>
        <v>228882</v>
      </c>
      <c r="E5" s="39">
        <f>IFERROR(INT(TRIM(SUBSTITUTE(VLOOKUP($A5&amp;"*",各都道府県の状況!$A:$I,E$3,FALSE), "※5", ""))), "")</f>
        <v>1870570</v>
      </c>
      <c r="F5" s="39">
        <f>IFERROR(INT(TRIM(SUBSTITUTE(VLOOKUP($A5&amp;"*",各都道府県の状況!$A:$I,F$3,FALSE), "※5", ""))), "")</f>
        <v>208791</v>
      </c>
      <c r="G5" s="39">
        <f>IFERROR(INT(TRIM(SUBSTITUTE(VLOOKUP($A5&amp;"*",各都道府県の状況!$A:$I,G$3,FALSE), "※5", ""))), "")</f>
        <v>1937</v>
      </c>
      <c r="H5" s="39">
        <f>IFERROR(INT(TRIM(SUBSTITUTE(VLOOKUP($A5&amp;"*",各都道府県の状況!$A:$I,H$3,FALSE), "※5", ""))), "")</f>
        <v>17672</v>
      </c>
      <c r="I5" s="39">
        <f>IFERROR(INT(TRIM(SUBSTITUTE(VLOOKUP($A5&amp;"*",各都道府県の状況!$A:$I,I$3,FALSE), "※5", ""))), "")</f>
        <v>4</v>
      </c>
      <c r="J5" s="2"/>
    </row>
    <row r="6" spans="1:10">
      <c r="A6" s="12" t="s">
        <v>182</v>
      </c>
      <c r="B6" s="13">
        <f t="shared" si="0"/>
        <v>44654</v>
      </c>
      <c r="C6" s="29" t="s">
        <v>11</v>
      </c>
      <c r="D6" s="39">
        <f>IFERROR(INT(TRIM(SUBSTITUTE(VLOOKUP($A6&amp;"*",各都道府県の状況!$A:$I,D$3,FALSE), "※5", ""))), "")</f>
        <v>37220</v>
      </c>
      <c r="E6" s="39">
        <f>IFERROR(INT(TRIM(SUBSTITUTE(VLOOKUP($A6&amp;"*",各都道府県の状況!$A:$I,E$3,FALSE), "※5", ""))), "")</f>
        <v>198064</v>
      </c>
      <c r="F6" s="39">
        <f>IFERROR(INT(TRIM(SUBSTITUTE(VLOOKUP($A6&amp;"*",各都道府県の状況!$A:$I,F$3,FALSE), "※5", ""))), "")</f>
        <v>33029</v>
      </c>
      <c r="G6" s="39">
        <f>IFERROR(INT(TRIM(SUBSTITUTE(VLOOKUP($A6&amp;"*",各都道府県の状況!$A:$I,G$3,FALSE), "※5", ""))), "")</f>
        <v>86</v>
      </c>
      <c r="H6" s="39">
        <f>IFERROR(INT(TRIM(SUBSTITUTE(VLOOKUP($A6&amp;"*",各都道府県の状況!$A:$I,H$3,FALSE), "※5", ""))), "")</f>
        <v>4105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44654</v>
      </c>
      <c r="C7" s="29" t="s">
        <v>12</v>
      </c>
      <c r="D7" s="39">
        <f>IFERROR(INT(TRIM(SUBSTITUTE(VLOOKUP($A7&amp;"*",各都道府県の状況!$A:$I,D$3,FALSE), "※5", ""))), "")</f>
        <v>18990</v>
      </c>
      <c r="E7" s="39">
        <f>IFERROR(INT(TRIM(SUBSTITUTE(VLOOKUP($A7&amp;"*",各都道府県の状況!$A:$I,E$3,FALSE), "※5", ""))), "")</f>
        <v>219006</v>
      </c>
      <c r="F7" s="39">
        <f>IFERROR(INT(TRIM(SUBSTITUTE(VLOOKUP($A7&amp;"*",各都道府県の状況!$A:$I,F$3,FALSE), "※5", ""))), "")</f>
        <v>16424</v>
      </c>
      <c r="G7" s="39">
        <f>IFERROR(INT(TRIM(SUBSTITUTE(VLOOKUP($A7&amp;"*",各都道府県の状況!$A:$I,G$3,FALSE), "※5", ""))), "")</f>
        <v>77</v>
      </c>
      <c r="H7" s="39">
        <f>IFERROR(INT(TRIM(SUBSTITUTE(VLOOKUP($A7&amp;"*",各都道府県の状況!$A:$I,H$3,FALSE), "※5", ""))), "")</f>
        <v>2489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44654</v>
      </c>
      <c r="C8" s="29" t="s">
        <v>13</v>
      </c>
      <c r="D8" s="39">
        <f>IFERROR(INT(TRIM(SUBSTITUTE(VLOOKUP($A8&amp;"*",各都道府県の状況!$A:$I,D$3,FALSE), "※5", ""))), "")</f>
        <v>59746</v>
      </c>
      <c r="E8" s="39">
        <f>IFERROR(INT(TRIM(SUBSTITUTE(VLOOKUP($A8&amp;"*",各都道府県の状況!$A:$I,E$3,FALSE), "※5", ""))), "")</f>
        <v>461889</v>
      </c>
      <c r="F8" s="39">
        <f>IFERROR(INT(TRIM(SUBSTITUTE(VLOOKUP($A8&amp;"*",各都道府県の状況!$A:$I,F$3,FALSE), "※5", ""))), "")</f>
        <v>53071</v>
      </c>
      <c r="G8" s="39">
        <f>IFERROR(INT(TRIM(SUBSTITUTE(VLOOKUP($A8&amp;"*",各都道府県の状況!$A:$I,G$3,FALSE), "※5", ""))), "")</f>
        <v>174</v>
      </c>
      <c r="H8" s="39">
        <f>IFERROR(INT(TRIM(SUBSTITUTE(VLOOKUP($A8&amp;"*",各都道府県の状況!$A:$I,H$3,FALSE), "※5", ""))), "")</f>
        <v>5943</v>
      </c>
      <c r="I8" s="39">
        <f>IFERROR(INT(TRIM(SUBSTITUTE(VLOOKUP($A8&amp;"*",各都道府県の状況!$A:$I,I$3,FALSE), "※5", ""))), "")</f>
        <v>3</v>
      </c>
    </row>
    <row r="9" spans="1:10" ht="21" customHeight="1">
      <c r="A9" s="12" t="s">
        <v>185</v>
      </c>
      <c r="B9" s="13">
        <f t="shared" si="0"/>
        <v>44654</v>
      </c>
      <c r="C9" s="29" t="s">
        <v>14</v>
      </c>
      <c r="D9" s="39">
        <f>IFERROR(INT(TRIM(SUBSTITUTE(VLOOKUP($A9&amp;"*",各都道府県の状況!$A:$I,D$3,FALSE), "※5", ""))), "")</f>
        <v>17097</v>
      </c>
      <c r="E9" s="39">
        <f>IFERROR(INT(TRIM(SUBSTITUTE(VLOOKUP($A9&amp;"*",各都道府県の状況!$A:$I,E$3,FALSE), "※5", ""))), "")</f>
        <v>51107</v>
      </c>
      <c r="F9" s="39">
        <f>IFERROR(INT(TRIM(SUBSTITUTE(VLOOKUP($A9&amp;"*",各都道府県の状況!$A:$I,F$3,FALSE), "※5", ""))), "")</f>
        <v>14432</v>
      </c>
      <c r="G9" s="39">
        <f>IFERROR(INT(TRIM(SUBSTITUTE(VLOOKUP($A9&amp;"*",各都道府県の状況!$A:$I,G$3,FALSE), "※5", ""))), "")</f>
        <v>47</v>
      </c>
      <c r="H9" s="39">
        <f>IFERROR(INT(TRIM(SUBSTITUTE(VLOOKUP($A9&amp;"*",各都道府県の状況!$A:$I,H$3,FALSE), "※5", ""))), "")</f>
        <v>2618</v>
      </c>
      <c r="I9" s="39">
        <f>IFERROR(INT(TRIM(SUBSTITUTE(VLOOKUP($A9&amp;"*",各都道府県の状況!$A:$I,I$3,FALSE), "※5", ""))), "")</f>
        <v>3</v>
      </c>
    </row>
    <row r="10" spans="1:10" ht="21" customHeight="1">
      <c r="A10" s="12" t="s">
        <v>186</v>
      </c>
      <c r="B10" s="13">
        <f t="shared" si="0"/>
        <v>44654</v>
      </c>
      <c r="C10" s="29" t="s">
        <v>15</v>
      </c>
      <c r="D10" s="39">
        <f>IFERROR(INT(TRIM(SUBSTITUTE(VLOOKUP($A10&amp;"*",各都道府県の状況!$A:$I,D$3,FALSE), "※5", ""))), "")</f>
        <v>18113</v>
      </c>
      <c r="E10" s="39">
        <f>IFERROR(INT(TRIM(SUBSTITUTE(VLOOKUP($A10&amp;"*",各都道府県の状況!$A:$I,E$3,FALSE), "※5", ""))), "")</f>
        <v>171542</v>
      </c>
      <c r="F10" s="39">
        <f>IFERROR(INT(TRIM(SUBSTITUTE(VLOOKUP($A10&amp;"*",各都道府県の状況!$A:$I,F$3,FALSE), "※5", ""))), "")</f>
        <v>15472</v>
      </c>
      <c r="G10" s="39">
        <f>IFERROR(INT(TRIM(SUBSTITUTE(VLOOKUP($A10&amp;"*",各都道府県の状況!$A:$I,G$3,FALSE), "※5", ""))), "")</f>
        <v>79</v>
      </c>
      <c r="H10" s="39">
        <f>IFERROR(INT(TRIM(SUBSTITUTE(VLOOKUP($A10&amp;"*",各都道府県の状況!$A:$I,H$3,FALSE), "※5", ""))), "")</f>
        <v>2562</v>
      </c>
      <c r="I10" s="39">
        <f>IFERROR(INT(TRIM(SUBSTITUTE(VLOOKUP($A10&amp;"*",各都道府県の状況!$A:$I,I$3,FALSE), "※5", ""))), "")</f>
        <v>2</v>
      </c>
    </row>
    <row r="11" spans="1:10">
      <c r="A11" s="12" t="s">
        <v>187</v>
      </c>
      <c r="B11" s="13">
        <f t="shared" si="0"/>
        <v>44654</v>
      </c>
      <c r="C11" s="29" t="s">
        <v>16</v>
      </c>
      <c r="D11" s="39">
        <f>IFERROR(INT(TRIM(SUBSTITUTE(VLOOKUP($A11&amp;"*",各都道府県の状況!$A:$I,D$3,FALSE), "※5", ""))), "")</f>
        <v>37490</v>
      </c>
      <c r="E11" s="39">
        <f>IFERROR(INT(TRIM(SUBSTITUTE(VLOOKUP($A11&amp;"*",各都道府県の状況!$A:$I,E$3,FALSE), "※5", ""))), "")</f>
        <v>682576</v>
      </c>
      <c r="F11" s="39">
        <f>IFERROR(INT(TRIM(SUBSTITUTE(VLOOKUP($A11&amp;"*",各都道府県の状況!$A:$I,F$3,FALSE), "※5", ""))), "")</f>
        <v>33192</v>
      </c>
      <c r="G11" s="39">
        <f>IFERROR(INT(TRIM(SUBSTITUTE(VLOOKUP($A11&amp;"*",各都道府県の状況!$A:$I,G$3,FALSE), "※5", ""))), "")</f>
        <v>199</v>
      </c>
      <c r="H11" s="39">
        <f>IFERROR(INT(TRIM(SUBSTITUTE(VLOOKUP($A11&amp;"*",各都道府県の状況!$A:$I,H$3,FALSE), "※5", ""))), "")</f>
        <v>4099</v>
      </c>
      <c r="I11" s="39">
        <f>IFERROR(INT(TRIM(SUBSTITUTE(VLOOKUP($A11&amp;"*",各都道府県の状況!$A:$I,I$3,FALSE), "※5", ""))), "")</f>
        <v>3</v>
      </c>
    </row>
    <row r="12" spans="1:10">
      <c r="A12" s="12" t="s">
        <v>188</v>
      </c>
      <c r="B12" s="13">
        <f t="shared" si="0"/>
        <v>44654</v>
      </c>
      <c r="C12" s="29" t="s">
        <v>17</v>
      </c>
      <c r="D12" s="39">
        <f>IFERROR(INT(TRIM(SUBSTITUTE(VLOOKUP($A12&amp;"*",各都道府県の状況!$A:$I,D$3,FALSE), "※5", ""))), "")</f>
        <v>117398</v>
      </c>
      <c r="E12" s="39">
        <f>IFERROR(INT(TRIM(SUBSTITUTE(VLOOKUP($A12&amp;"*",各都道府県の状況!$A:$I,E$3,FALSE), "※5", ""))), "")</f>
        <v>44762</v>
      </c>
      <c r="F12" s="39">
        <f>IFERROR(INT(TRIM(SUBSTITUTE(VLOOKUP($A12&amp;"*",各都道府県の状況!$A:$I,F$3,FALSE), "※5", ""))), "")</f>
        <v>109098</v>
      </c>
      <c r="G12" s="39">
        <f>IFERROR(INT(TRIM(SUBSTITUTE(VLOOKUP($A12&amp;"*",各都道府県の状況!$A:$I,G$3,FALSE), "※5", ""))), "")</f>
        <v>380</v>
      </c>
      <c r="H12" s="39">
        <f>IFERROR(INT(TRIM(SUBSTITUTE(VLOOKUP($A12&amp;"*",各都道府県の状況!$A:$I,H$3,FALSE), "※5", ""))), "")</f>
        <v>7920</v>
      </c>
      <c r="I12" s="39">
        <f>IFERROR(INT(TRIM(SUBSTITUTE(VLOOKUP($A12&amp;"*",各都道府県の状況!$A:$I,I$3,FALSE), "※5", ""))), "")</f>
        <v>4</v>
      </c>
    </row>
    <row r="13" spans="1:10">
      <c r="A13" s="12" t="s">
        <v>189</v>
      </c>
      <c r="B13" s="13">
        <f t="shared" si="0"/>
        <v>44654</v>
      </c>
      <c r="C13" s="29" t="s">
        <v>18</v>
      </c>
      <c r="D13" s="39">
        <f>IFERROR(INT(TRIM(SUBSTITUTE(VLOOKUP($A13&amp;"*",各都道府県の状況!$A:$I,D$3,FALSE), "※5", ""))), "")</f>
        <v>64447</v>
      </c>
      <c r="E13" s="39">
        <f>IFERROR(INT(TRIM(SUBSTITUTE(VLOOKUP($A13&amp;"*",各都道府県の状況!$A:$I,E$3,FALSE), "※5", ""))), "")</f>
        <v>666815</v>
      </c>
      <c r="F13" s="39">
        <f>IFERROR(INT(TRIM(SUBSTITUTE(VLOOKUP($A13&amp;"*",各都道府県の状況!$A:$I,F$3,FALSE), "※5", ""))), "")</f>
        <v>57958</v>
      </c>
      <c r="G13" s="39">
        <f>IFERROR(INT(TRIM(SUBSTITUTE(VLOOKUP($A13&amp;"*",各都道府県の状況!$A:$I,G$3,FALSE), "※5", ""))), "")</f>
        <v>247</v>
      </c>
      <c r="H13" s="39">
        <f>IFERROR(INT(TRIM(SUBSTITUTE(VLOOKUP($A13&amp;"*",各都道府県の状況!$A:$I,H$3,FALSE), "※5", ""))), "")</f>
        <v>6242</v>
      </c>
      <c r="I13" s="39">
        <f>IFERROR(INT(TRIM(SUBSTITUTE(VLOOKUP($A13&amp;"*",各都道府県の状況!$A:$I,I$3,FALSE), "※5", ""))), "")</f>
        <v>1</v>
      </c>
    </row>
    <row r="14" spans="1:10">
      <c r="A14" s="12" t="s">
        <v>190</v>
      </c>
      <c r="B14" s="13">
        <f t="shared" si="0"/>
        <v>44654</v>
      </c>
      <c r="C14" s="29" t="s">
        <v>19</v>
      </c>
      <c r="D14" s="39">
        <f>IFERROR(INT(TRIM(SUBSTITUTE(VLOOKUP($A14&amp;"*",各都道府県の状況!$A:$I,D$3,FALSE), "※5", ""))), "")</f>
        <v>71658</v>
      </c>
      <c r="E14" s="39">
        <f>IFERROR(INT(TRIM(SUBSTITUTE(VLOOKUP($A14&amp;"*",各都道府県の状況!$A:$I,E$3,FALSE), "※5", ""))), "")</f>
        <v>547317</v>
      </c>
      <c r="F14" s="39">
        <f>IFERROR(INT(TRIM(SUBSTITUTE(VLOOKUP($A14&amp;"*",各都道府県の状況!$A:$I,F$3,FALSE), "※5", ""))), "")</f>
        <v>66366</v>
      </c>
      <c r="G14" s="39">
        <f>IFERROR(INT(TRIM(SUBSTITUTE(VLOOKUP($A14&amp;"*",各都道府県の状況!$A:$I,G$3,FALSE), "※5", ""))), "")</f>
        <v>288</v>
      </c>
      <c r="H14" s="39">
        <f>IFERROR(INT(TRIM(SUBSTITUTE(VLOOKUP($A14&amp;"*",各都道府県の状況!$A:$I,H$3,FALSE), "※5", ""))), "")</f>
        <v>5004</v>
      </c>
      <c r="I14" s="39">
        <f>IFERROR(INT(TRIM(SUBSTITUTE(VLOOKUP($A14&amp;"*",各都道府県の状況!$A:$I,I$3,FALSE), "※5", ""))), "")</f>
        <v>2</v>
      </c>
    </row>
    <row r="15" spans="1:10">
      <c r="A15" s="12" t="s">
        <v>191</v>
      </c>
      <c r="B15" s="13">
        <f t="shared" si="0"/>
        <v>44654</v>
      </c>
      <c r="C15" s="29" t="s">
        <v>20</v>
      </c>
      <c r="D15" s="39">
        <f>IFERROR(INT(TRIM(SUBSTITUTE(VLOOKUP($A15&amp;"*",各都道府県の状況!$A:$I,D$3,FALSE), "※5", ""))), "")</f>
        <v>439333</v>
      </c>
      <c r="E15" s="39">
        <f>IFERROR(INT(TRIM(SUBSTITUTE(VLOOKUP($A15&amp;"*",各都道府県の状況!$A:$I,E$3,FALSE), "※5", ""))), "")</f>
        <v>2467714</v>
      </c>
      <c r="F15" s="39">
        <f>IFERROR(INT(TRIM(SUBSTITUTE(VLOOKUP($A15&amp;"*",各都道府県の状況!$A:$I,F$3,FALSE), "※5", ""))), "")</f>
        <v>410442</v>
      </c>
      <c r="G15" s="39">
        <f>IFERROR(INT(TRIM(SUBSTITUTE(VLOOKUP($A15&amp;"*",各都道府県の状況!$A:$I,G$3,FALSE), "※5", ""))), "")</f>
        <v>1396</v>
      </c>
      <c r="H15" s="39">
        <f>IFERROR(INT(TRIM(SUBSTITUTE(VLOOKUP($A15&amp;"*",各都道府県の状況!$A:$I,H$3,FALSE), "※5", ""))), "")</f>
        <v>27495</v>
      </c>
      <c r="I15" s="39">
        <f>IFERROR(INT(TRIM(SUBSTITUTE(VLOOKUP($A15&amp;"*",各都道府県の状況!$A:$I,I$3,FALSE), "※5", ""))), "")</f>
        <v>20</v>
      </c>
    </row>
    <row r="16" spans="1:10">
      <c r="A16" s="12" t="s">
        <v>192</v>
      </c>
      <c r="B16" s="13">
        <f t="shared" si="0"/>
        <v>44654</v>
      </c>
      <c r="C16" s="29" t="s">
        <v>21</v>
      </c>
      <c r="D16" s="39">
        <f>IFERROR(INT(TRIM(SUBSTITUTE(VLOOKUP($A16&amp;"*",各都道府県の状況!$A:$I,D$3,FALSE), "※5", ""))), "")</f>
        <v>366102</v>
      </c>
      <c r="E16" s="39">
        <f>IFERROR(INT(TRIM(SUBSTITUTE(VLOOKUP($A16&amp;"*",各都道府県の状況!$A:$I,E$3,FALSE), "※5", ""))), "")</f>
        <v>1814359</v>
      </c>
      <c r="F16" s="39">
        <f>IFERROR(INT(TRIM(SUBSTITUTE(VLOOKUP($A16&amp;"*",各都道府県の状況!$A:$I,F$3,FALSE), "※5", ""))), "")</f>
        <v>341084</v>
      </c>
      <c r="G16" s="39">
        <f>IFERROR(INT(TRIM(SUBSTITUTE(VLOOKUP($A16&amp;"*",各都道府県の状況!$A:$I,G$3,FALSE), "※5", ""))), "")</f>
        <v>1663</v>
      </c>
      <c r="H16" s="39">
        <f>IFERROR(INT(TRIM(SUBSTITUTE(VLOOKUP($A16&amp;"*",各都道府県の状況!$A:$I,H$3,FALSE), "※5", ""))), "")</f>
        <v>20060</v>
      </c>
      <c r="I16" s="39">
        <f>IFERROR(INT(TRIM(SUBSTITUTE(VLOOKUP($A16&amp;"*",各都道府県の状況!$A:$I,I$3,FALSE), "※5", ""))), "")</f>
        <v>16</v>
      </c>
    </row>
    <row r="17" spans="1:9">
      <c r="A17" s="12" t="s">
        <v>193</v>
      </c>
      <c r="B17" s="13">
        <f t="shared" si="0"/>
        <v>44654</v>
      </c>
      <c r="C17" s="29" t="s">
        <v>22</v>
      </c>
      <c r="D17" s="39">
        <f>IFERROR(INT(TRIM(SUBSTITUTE(VLOOKUP($A17&amp;"*",各都道府県の状況!$A:$I,D$3,FALSE), "※5", ""))), "")</f>
        <v>1273927</v>
      </c>
      <c r="E17" s="39">
        <f>IFERROR(INT(TRIM(SUBSTITUTE(VLOOKUP($A17&amp;"*",各都道府県の状況!$A:$I,E$3,FALSE), "※5", ""))), "")</f>
        <v>6012115</v>
      </c>
      <c r="F17" s="39">
        <f>IFERROR(INT(TRIM(SUBSTITUTE(VLOOKUP($A17&amp;"*",各都道府県の状況!$A:$I,F$3,FALSE), "※5", ""))), "")</f>
        <v>1169701</v>
      </c>
      <c r="G17" s="39">
        <f>IFERROR(INT(TRIM(SUBSTITUTE(VLOOKUP($A17&amp;"*",各都道府県の状況!$A:$I,G$3,FALSE), "※5", ""))), "")</f>
        <v>4191</v>
      </c>
      <c r="H17" s="39">
        <f>IFERROR(INT(TRIM(SUBSTITUTE(VLOOKUP($A17&amp;"*",各都道府県の状況!$A:$I,H$3,FALSE), "※5", ""))), "")</f>
        <v>100035</v>
      </c>
      <c r="I17" s="39">
        <f>IFERROR(INT(TRIM(SUBSTITUTE(VLOOKUP($A17&amp;"*",各都道府県の状況!$A:$I,I$3,FALSE), "※5", ""))), "")</f>
        <v>31</v>
      </c>
    </row>
    <row r="18" spans="1:9">
      <c r="A18" s="12" t="s">
        <v>194</v>
      </c>
      <c r="B18" s="13">
        <f t="shared" si="0"/>
        <v>44654</v>
      </c>
      <c r="C18" s="29" t="s">
        <v>23</v>
      </c>
      <c r="D18" s="39">
        <f>IFERROR(INT(TRIM(SUBSTITUTE(VLOOKUP($A18&amp;"*",各都道府県の状況!$A:$I,D$3,FALSE), "※5", ""))), "")</f>
        <v>614101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580960</v>
      </c>
      <c r="G18" s="39">
        <f>IFERROR(INT(TRIM(SUBSTITUTE(VLOOKUP($A18&amp;"*",各都道府県の状況!$A:$I,G$3,FALSE), "※5", ""))), "")</f>
        <v>2032</v>
      </c>
      <c r="H18" s="39">
        <f>IFERROR(INT(TRIM(SUBSTITUTE(VLOOKUP($A18&amp;"*",各都道府県の状況!$A:$I,H$3,FALSE), "※5", ""))), "")</f>
        <v>31109</v>
      </c>
      <c r="I18" s="39">
        <f>IFERROR(INT(TRIM(SUBSTITUTE(VLOOKUP($A18&amp;"*",各都道府県の状況!$A:$I,I$3,FALSE), "※5", ""))), "")</f>
        <v>26</v>
      </c>
    </row>
    <row r="19" spans="1:9">
      <c r="A19" s="12" t="s">
        <v>195</v>
      </c>
      <c r="B19" s="13">
        <f t="shared" si="0"/>
        <v>44654</v>
      </c>
      <c r="C19" s="29" t="s">
        <v>24</v>
      </c>
      <c r="D19" s="39">
        <f>IFERROR(INT(TRIM(SUBSTITUTE(VLOOKUP($A19&amp;"*",各都道府県の状況!$A:$I,D$3,FALSE), "※5", ""))), "")</f>
        <v>44472</v>
      </c>
      <c r="E19" s="39">
        <f>IFERROR(INT(TRIM(SUBSTITUTE(VLOOKUP($A19&amp;"*",各都道府県の状況!$A:$I,E$3,FALSE), "※5", ""))), "")</f>
        <v>525969</v>
      </c>
      <c r="F19" s="39">
        <f>IFERROR(INT(TRIM(SUBSTITUTE(VLOOKUP($A19&amp;"*",各都道府県の状況!$A:$I,F$3,FALSE), "※5", ""))), "")</f>
        <v>39861</v>
      </c>
      <c r="G19" s="39">
        <f>IFERROR(INT(TRIM(SUBSTITUTE(VLOOKUP($A19&amp;"*",各都道府県の状況!$A:$I,G$3,FALSE), "※5", ""))), "")</f>
        <v>90</v>
      </c>
      <c r="H19" s="39">
        <f>IFERROR(INT(TRIM(SUBSTITUTE(VLOOKUP($A19&amp;"*",各都道府県の状況!$A:$I,H$3,FALSE), "※5", ""))), "")</f>
        <v>4521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44654</v>
      </c>
      <c r="C20" s="29" t="s">
        <v>25</v>
      </c>
      <c r="D20" s="39">
        <f>IFERROR(INT(TRIM(SUBSTITUTE(VLOOKUP($A20&amp;"*",各都道府県の状況!$A:$I,D$3,FALSE), "※5", ""))), "")</f>
        <v>28516</v>
      </c>
      <c r="E20" s="39">
        <f>IFERROR(INT(TRIM(SUBSTITUTE(VLOOKUP($A20&amp;"*",各都道府県の状況!$A:$I,E$3,FALSE), "※5", ""))), "")</f>
        <v>212439</v>
      </c>
      <c r="F20" s="39">
        <f>IFERROR(INT(TRIM(SUBSTITUTE(VLOOKUP($A20&amp;"*",各都道府県の状況!$A:$I,F$3,FALSE), "※5", ""))), "")</f>
        <v>25754</v>
      </c>
      <c r="G20" s="39">
        <f>IFERROR(INT(TRIM(SUBSTITUTE(VLOOKUP($A20&amp;"*",各都道府県の状況!$A:$I,G$3,FALSE), "※5", ""))), "")</f>
        <v>79</v>
      </c>
      <c r="H20" s="39">
        <f>IFERROR(INT(TRIM(SUBSTITUTE(VLOOKUP($A20&amp;"*",各都道府県の状況!$A:$I,H$3,FALSE), "※5", ""))), "")</f>
        <v>2683</v>
      </c>
      <c r="I20" s="39">
        <f>IFERROR(INT(TRIM(SUBSTITUTE(VLOOKUP($A20&amp;"*",各都道府県の状況!$A:$I,I$3,FALSE), "※5", ""))), "")</f>
        <v>2</v>
      </c>
    </row>
    <row r="21" spans="1:9">
      <c r="A21" s="12" t="s">
        <v>197</v>
      </c>
      <c r="B21" s="13">
        <f t="shared" si="0"/>
        <v>44654</v>
      </c>
      <c r="C21" s="29" t="s">
        <v>26</v>
      </c>
      <c r="D21" s="39">
        <f>IFERROR(INT(TRIM(SUBSTITUTE(VLOOKUP($A21&amp;"*",各都道府県の状況!$A:$I,D$3,FALSE), "※5", ""))), "")</f>
        <v>35457</v>
      </c>
      <c r="E21" s="39">
        <f>IFERROR(INT(TRIM(SUBSTITUTE(VLOOKUP($A21&amp;"*",各都道府県の状況!$A:$I,E$3,FALSE), "※5", ""))), "")</f>
        <v>356459</v>
      </c>
      <c r="F21" s="39">
        <f>IFERROR(INT(TRIM(SUBSTITUTE(VLOOKUP($A21&amp;"*",各都道府県の状況!$A:$I,F$3,FALSE), "※5", ""))), "")</f>
        <v>32888</v>
      </c>
      <c r="G21" s="39">
        <f>IFERROR(INT(TRIM(SUBSTITUTE(VLOOKUP($A21&amp;"*",各都道府県の状況!$A:$I,G$3,FALSE), "※5", ""))), "")</f>
        <v>186</v>
      </c>
      <c r="H21" s="39">
        <f>IFERROR(INT(TRIM(SUBSTITUTE(VLOOKUP($A21&amp;"*",各都道府県の状況!$A:$I,H$3,FALSE), "※5", ""))), "")</f>
        <v>2361</v>
      </c>
      <c r="I21" s="39">
        <f>IFERROR(INT(TRIM(SUBSTITUTE(VLOOKUP($A21&amp;"*",各都道府県の状況!$A:$I,I$3,FALSE), "※5", ""))), "")</f>
        <v>3</v>
      </c>
    </row>
    <row r="22" spans="1:9">
      <c r="A22" s="12" t="s">
        <v>198</v>
      </c>
      <c r="B22" s="13">
        <f t="shared" si="0"/>
        <v>44654</v>
      </c>
      <c r="C22" s="29" t="s">
        <v>27</v>
      </c>
      <c r="D22" s="39">
        <f>IFERROR(INT(TRIM(SUBSTITUTE(VLOOKUP($A22&amp;"*",各都道府県の状況!$A:$I,D$3,FALSE), "※5", ""))), "")</f>
        <v>21805</v>
      </c>
      <c r="E22" s="39">
        <f>IFERROR(INT(TRIM(SUBSTITUTE(VLOOKUP($A22&amp;"*",各都道府県の状況!$A:$I,E$3,FALSE), "※5", ""))), "")</f>
        <v>265128</v>
      </c>
      <c r="F22" s="39">
        <f>IFERROR(INT(TRIM(SUBSTITUTE(VLOOKUP($A22&amp;"*",各都道府県の状況!$A:$I,F$3,FALSE), "※5", ""))), "")</f>
        <v>20512</v>
      </c>
      <c r="G22" s="39">
        <f>IFERROR(INT(TRIM(SUBSTITUTE(VLOOKUP($A22&amp;"*",各都道府県の状況!$A:$I,G$3,FALSE), "※5", ""))), "")</f>
        <v>42</v>
      </c>
      <c r="H22" s="39">
        <f>IFERROR(INT(TRIM(SUBSTITUTE(VLOOKUP($A22&amp;"*",各都道府県の状況!$A:$I,H$3,FALSE), "※5", ""))), "")</f>
        <v>1251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44654</v>
      </c>
      <c r="C23" s="29" t="s">
        <v>28</v>
      </c>
      <c r="D23" s="39">
        <f>IFERROR(INT(TRIM(SUBSTITUTE(VLOOKUP($A23&amp;"*",各都道府県の状況!$A:$I,D$3,FALSE), "※5", ""))), "")</f>
        <v>23382</v>
      </c>
      <c r="E23" s="39">
        <f>IFERROR(INT(TRIM(SUBSTITUTE(VLOOKUP($A23&amp;"*",各都道府県の状況!$A:$I,E$3,FALSE), "※5", ""))), "")</f>
        <v>248105</v>
      </c>
      <c r="F23" s="39">
        <f>IFERROR(INT(TRIM(SUBSTITUTE(VLOOKUP($A23&amp;"*",各都道府県の状況!$A:$I,F$3,FALSE), "※5", ""))), "")</f>
        <v>21525</v>
      </c>
      <c r="G23" s="39">
        <f>IFERROR(INT(TRIM(SUBSTITUTE(VLOOKUP($A23&amp;"*",各都道府県の状況!$A:$I,G$3,FALSE), "※5", ""))), "")</f>
        <v>64</v>
      </c>
      <c r="H23" s="39">
        <f>IFERROR(INT(TRIM(SUBSTITUTE(VLOOKUP($A23&amp;"*",各都道府県の状況!$A:$I,H$3,FALSE), "※5", ""))), "")</f>
        <v>1799</v>
      </c>
      <c r="I23" s="39">
        <f>IFERROR(INT(TRIM(SUBSTITUTE(VLOOKUP($A23&amp;"*",各都道府県の状況!$A:$I,I$3,FALSE), "※5", ""))), "")</f>
        <v>1</v>
      </c>
    </row>
    <row r="24" spans="1:9">
      <c r="A24" s="12" t="s">
        <v>200</v>
      </c>
      <c r="B24" s="13">
        <f t="shared" si="0"/>
        <v>44654</v>
      </c>
      <c r="C24" s="29" t="s">
        <v>29</v>
      </c>
      <c r="D24" s="39">
        <f>IFERROR(INT(TRIM(SUBSTITUTE(VLOOKUP($A24&amp;"*",各都道府県の状況!$A:$I,D$3,FALSE), "※5", ""))), "")</f>
        <v>45655</v>
      </c>
      <c r="E24" s="39">
        <f>IFERROR(INT(TRIM(SUBSTITUTE(VLOOKUP($A24&amp;"*",各都道府県の状況!$A:$I,E$3,FALSE), "※5", ""))), "")</f>
        <v>582039</v>
      </c>
      <c r="F24" s="39">
        <f>IFERROR(INT(TRIM(SUBSTITUTE(VLOOKUP($A24&amp;"*",各都道府県の状況!$A:$I,F$3,FALSE), "※5", ""))), "")</f>
        <v>40717</v>
      </c>
      <c r="G24" s="39">
        <f>IFERROR(INT(TRIM(SUBSTITUTE(VLOOKUP($A24&amp;"*",各都道府県の状況!$A:$I,G$3,FALSE), "※5", ""))), "")</f>
        <v>167</v>
      </c>
      <c r="H24" s="39">
        <f>IFERROR(INT(TRIM(SUBSTITUTE(VLOOKUP($A24&amp;"*",各都道府県の状況!$A:$I,H$3,FALSE), "※5", ""))), "")</f>
        <v>4058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44654</v>
      </c>
      <c r="C25" s="29" t="s">
        <v>30</v>
      </c>
      <c r="D25" s="39">
        <f>IFERROR(INT(TRIM(SUBSTITUTE(VLOOKUP($A25&amp;"*",各都道府県の状況!$A:$I,D$3,FALSE), "※5", ""))), "")</f>
        <v>70185</v>
      </c>
      <c r="E25" s="39">
        <f>IFERROR(INT(TRIM(SUBSTITUTE(VLOOKUP($A25&amp;"*",各都道府県の状況!$A:$I,E$3,FALSE), "※5", ""))), "")</f>
        <v>735938</v>
      </c>
      <c r="F25" s="39">
        <f>IFERROR(INT(TRIM(SUBSTITUTE(VLOOKUP($A25&amp;"*",各都道府県の状況!$A:$I,F$3,FALSE), "※5", ""))), "")</f>
        <v>65329</v>
      </c>
      <c r="G25" s="39">
        <f>IFERROR(INT(TRIM(SUBSTITUTE(VLOOKUP($A25&amp;"*",各都道府県の状況!$A:$I,G$3,FALSE), "※5", ""))), "")</f>
        <v>314</v>
      </c>
      <c r="H25" s="39">
        <f>IFERROR(INT(TRIM(SUBSTITUTE(VLOOKUP($A25&amp;"*",各都道府県の状況!$A:$I,H$3,FALSE), "※5", ""))), "")</f>
        <v>4152</v>
      </c>
      <c r="I25" s="39">
        <f>IFERROR(INT(TRIM(SUBSTITUTE(VLOOKUP($A25&amp;"*",各都道府県の状況!$A:$I,I$3,FALSE), "※5", ""))), "")</f>
        <v>1</v>
      </c>
    </row>
    <row r="26" spans="1:9">
      <c r="A26" s="12" t="s">
        <v>202</v>
      </c>
      <c r="B26" s="13">
        <f t="shared" si="0"/>
        <v>44654</v>
      </c>
      <c r="C26" s="29" t="s">
        <v>31</v>
      </c>
      <c r="D26" s="39">
        <f>IFERROR(INT(TRIM(SUBSTITUTE(VLOOKUP($A26&amp;"*",各都道府県の状況!$A:$I,D$3,FALSE), "※5", ""))), "")</f>
        <v>124686</v>
      </c>
      <c r="E26" s="39">
        <f>IFERROR(INT(TRIM(SUBSTITUTE(VLOOKUP($A26&amp;"*",各都道府県の状況!$A:$I,E$3,FALSE), "※5", ""))), "")</f>
        <v>1059734</v>
      </c>
      <c r="F26" s="39">
        <f>IFERROR(INT(TRIM(SUBSTITUTE(VLOOKUP($A26&amp;"*",各都道府県の状況!$A:$I,F$3,FALSE), "※5", ""))), "")</f>
        <v>113694</v>
      </c>
      <c r="G26" s="39">
        <f>IFERROR(INT(TRIM(SUBSTITUTE(VLOOKUP($A26&amp;"*",各都道府県の状況!$A:$I,G$3,FALSE), "※5", ""))), "")</f>
        <v>379</v>
      </c>
      <c r="H26" s="39">
        <f>IFERROR(INT(TRIM(SUBSTITUTE(VLOOKUP($A26&amp;"*",各都道府県の状況!$A:$I,H$3,FALSE), "※5", ""))), "")</f>
        <v>8085</v>
      </c>
      <c r="I26" s="39">
        <f>IFERROR(INT(TRIM(SUBSTITUTE(VLOOKUP($A26&amp;"*",各都道府県の状況!$A:$I,I$3,FALSE), "※5", ""))), "")</f>
        <v>1</v>
      </c>
    </row>
    <row r="27" spans="1:9">
      <c r="A27" s="12" t="s">
        <v>203</v>
      </c>
      <c r="B27" s="13">
        <f t="shared" si="0"/>
        <v>44654</v>
      </c>
      <c r="C27" s="29" t="s">
        <v>32</v>
      </c>
      <c r="D27" s="39">
        <f>IFERROR(INT(TRIM(SUBSTITUTE(VLOOKUP($A27&amp;"*",各都道府県の状況!$A:$I,D$3,FALSE), "※5", ""))), "")</f>
        <v>418420</v>
      </c>
      <c r="E27" s="39">
        <f>IFERROR(INT(TRIM(SUBSTITUTE(VLOOKUP($A27&amp;"*",各都道府県の状況!$A:$I,E$3,FALSE), "※5", ""))), "")</f>
        <v>2326478</v>
      </c>
      <c r="F27" s="39">
        <f>IFERROR(INT(TRIM(SUBSTITUTE(VLOOKUP($A27&amp;"*",各都道府県の状況!$A:$I,F$3,FALSE), "※5", ""))), "")</f>
        <v>396472</v>
      </c>
      <c r="G27" s="39">
        <f>IFERROR(INT(TRIM(SUBSTITUTE(VLOOKUP($A27&amp;"*",各都道府県の状況!$A:$I,G$3,FALSE), "※5", ""))), "")</f>
        <v>1972</v>
      </c>
      <c r="H27" s="39">
        <f>IFERROR(INT(TRIM(SUBSTITUTE(VLOOKUP($A27&amp;"*",各都道府県の状況!$A:$I,H$3,FALSE), "※5", ""))), "")</f>
        <v>19976</v>
      </c>
      <c r="I27" s="39">
        <f>IFERROR(INT(TRIM(SUBSTITUTE(VLOOKUP($A27&amp;"*",各都道府県の状況!$A:$I,I$3,FALSE), "※5", ""))), "")</f>
        <v>16</v>
      </c>
    </row>
    <row r="28" spans="1:9">
      <c r="A28" s="12" t="s">
        <v>204</v>
      </c>
      <c r="B28" s="13">
        <f t="shared" si="0"/>
        <v>44654</v>
      </c>
      <c r="C28" s="29" t="s">
        <v>33</v>
      </c>
      <c r="D28" s="39">
        <f>IFERROR(INT(TRIM(SUBSTITUTE(VLOOKUP($A28&amp;"*",各都道府県の状況!$A:$I,D$3,FALSE), "※5", ""))), "")</f>
        <v>57365</v>
      </c>
      <c r="E28" s="39">
        <f>IFERROR(INT(TRIM(SUBSTITUTE(VLOOKUP($A28&amp;"*",各都道府県の状況!$A:$I,E$3,FALSE), "※5", ""))), "")</f>
        <v>430346</v>
      </c>
      <c r="F28" s="39">
        <f>IFERROR(INT(TRIM(SUBSTITUTE(VLOOKUP($A28&amp;"*",各都道府県の状況!$A:$I,F$3,FALSE), "※5", ""))), "")</f>
        <v>54018</v>
      </c>
      <c r="G28" s="39">
        <f>IFERROR(INT(TRIM(SUBSTITUTE(VLOOKUP($A28&amp;"*",各都道府県の状況!$A:$I,G$3,FALSE), "※5", ""))), "")</f>
        <v>268</v>
      </c>
      <c r="H28" s="39">
        <f>IFERROR(INT(TRIM(SUBSTITUTE(VLOOKUP($A28&amp;"*",各都道府県の状況!$A:$I,H$3,FALSE), "※5", ""))), "")</f>
        <v>4587</v>
      </c>
      <c r="I28" s="39">
        <f>IFERROR(INT(TRIM(SUBSTITUTE(VLOOKUP($A28&amp;"*",各都道府県の状況!$A:$I,I$3,FALSE), "※5", ""))), "")</f>
        <v>4</v>
      </c>
    </row>
    <row r="29" spans="1:9">
      <c r="A29" s="12" t="s">
        <v>205</v>
      </c>
      <c r="B29" s="13">
        <f t="shared" si="0"/>
        <v>44654</v>
      </c>
      <c r="C29" s="29" t="s">
        <v>34</v>
      </c>
      <c r="D29" s="39">
        <f>IFERROR(INT(TRIM(SUBSTITUTE(VLOOKUP($A29&amp;"*",各都道府県の状況!$A:$I,D$3,FALSE), "※5", ""))), "")</f>
        <v>70528</v>
      </c>
      <c r="E29" s="39">
        <f>IFERROR(INT(TRIM(SUBSTITUTE(VLOOKUP($A29&amp;"*",各都道府県の状況!$A:$I,E$3,FALSE), "※5", ""))), "")</f>
        <v>527462</v>
      </c>
      <c r="F29" s="39">
        <f>IFERROR(INT(TRIM(SUBSTITUTE(VLOOKUP($A29&amp;"*",各都道府県の状況!$A:$I,F$3,FALSE), "※5", ""))), "")</f>
        <v>65067</v>
      </c>
      <c r="G29" s="39">
        <f>IFERROR(INT(TRIM(SUBSTITUTE(VLOOKUP($A29&amp;"*",各都道府県の状況!$A:$I,G$3,FALSE), "※5", ""))), "")</f>
        <v>192</v>
      </c>
      <c r="H29" s="39">
        <f>IFERROR(INT(TRIM(SUBSTITUTE(VLOOKUP($A29&amp;"*",各都道府県の状況!$A:$I,H$3,FALSE), "※5", ""))), "")</f>
        <v>5269</v>
      </c>
      <c r="I29" s="39">
        <f>IFERROR(INT(TRIM(SUBSTITUTE(VLOOKUP($A29&amp;"*",各都道府県の状況!$A:$I,I$3,FALSE), "※5", ""))), "")</f>
        <v>1</v>
      </c>
    </row>
    <row r="30" spans="1:9">
      <c r="A30" s="12" t="s">
        <v>206</v>
      </c>
      <c r="B30" s="13">
        <f t="shared" si="0"/>
        <v>44654</v>
      </c>
      <c r="C30" s="29" t="s">
        <v>35</v>
      </c>
      <c r="D30" s="39">
        <f>IFERROR(INT(TRIM(SUBSTITUTE(VLOOKUP($A30&amp;"*",各都道府県の状況!$A:$I,D$3,FALSE), "※5", ""))), "")</f>
        <v>158112</v>
      </c>
      <c r="E30" s="39">
        <f>IFERROR(INT(TRIM(SUBSTITUTE(VLOOKUP($A30&amp;"*",各都道府県の状況!$A:$I,E$3,FALSE), "※5", ""))), "")</f>
        <v>725404</v>
      </c>
      <c r="F30" s="39">
        <f>IFERROR(INT(TRIM(SUBSTITUTE(VLOOKUP($A30&amp;"*",各都道府県の状況!$A:$I,F$3,FALSE), "※5", ""))), "")</f>
        <v>146869</v>
      </c>
      <c r="G30" s="39">
        <f>IFERROR(INT(TRIM(SUBSTITUTE(VLOOKUP($A30&amp;"*",各都道府県の状況!$A:$I,G$3,FALSE), "※5", ""))), "")</f>
        <v>671</v>
      </c>
      <c r="H30" s="39">
        <f>IFERROR(INT(TRIM(SUBSTITUTE(VLOOKUP($A30&amp;"*",各都道府県の状況!$A:$I,H$3,FALSE), "※5", ""))), "")</f>
        <v>9633</v>
      </c>
      <c r="I30" s="39">
        <f>IFERROR(INT(TRIM(SUBSTITUTE(VLOOKUP($A30&amp;"*",各都道府県の状況!$A:$I,I$3,FALSE), "※5", ""))), "")</f>
        <v>13</v>
      </c>
    </row>
    <row r="31" spans="1:9">
      <c r="A31" s="12" t="s">
        <v>207</v>
      </c>
      <c r="B31" s="13">
        <f t="shared" si="0"/>
        <v>44654</v>
      </c>
      <c r="C31" s="29" t="s">
        <v>36</v>
      </c>
      <c r="D31" s="39">
        <f>IFERROR(INT(TRIM(SUBSTITUTE(VLOOKUP($A31&amp;"*",各都道府県の状況!$A:$I,D$3,FALSE), "※5", ""))), "")</f>
        <v>805905</v>
      </c>
      <c r="E31" s="39">
        <f>IFERROR(INT(TRIM(SUBSTITUTE(VLOOKUP($A31&amp;"*",各都道府県の状況!$A:$I,E$3,FALSE), "※5", ""))), "")</f>
        <v>6236656</v>
      </c>
      <c r="F31" s="39">
        <f>IFERROR(INT(TRIM(SUBSTITUTE(VLOOKUP($A31&amp;"*",各都道府県の状況!$A:$I,F$3,FALSE), "※5", ""))), "")</f>
        <v>763519</v>
      </c>
      <c r="G31" s="39">
        <f>IFERROR(INT(TRIM(SUBSTITUTE(VLOOKUP($A31&amp;"*",各都道府県の状況!$A:$I,G$3,FALSE), "※5", ""))), "")</f>
        <v>4715</v>
      </c>
      <c r="H31" s="39">
        <f>IFERROR(INT(TRIM(SUBSTITUTE(VLOOKUP($A31&amp;"*",各都道府県の状況!$A:$I,H$3,FALSE), "※5", ""))), "")</f>
        <v>37647</v>
      </c>
      <c r="I31" s="39">
        <f>IFERROR(INT(TRIM(SUBSTITUTE(VLOOKUP($A31&amp;"*",各都道府県の状況!$A:$I,I$3,FALSE), "※5", ""))), "")</f>
        <v>289</v>
      </c>
    </row>
    <row r="32" spans="1:9">
      <c r="A32" s="12" t="s">
        <v>208</v>
      </c>
      <c r="B32" s="13">
        <f t="shared" si="0"/>
        <v>44654</v>
      </c>
      <c r="C32" s="29" t="s">
        <v>37</v>
      </c>
      <c r="D32" s="39">
        <f>IFERROR(INT(TRIM(SUBSTITUTE(VLOOKUP($A32&amp;"*",各都道府県の状況!$A:$I,D$3,FALSE), "※5", ""))), "")</f>
        <v>337815</v>
      </c>
      <c r="E32" s="39">
        <f>IFERROR(INT(TRIM(SUBSTITUTE(VLOOKUP($A32&amp;"*",各都道府県の状況!$A:$I,E$3,FALSE), "※5", ""))), "")</f>
        <v>1365625</v>
      </c>
      <c r="F32" s="39">
        <f>IFERROR(INT(TRIM(SUBSTITUTE(VLOOKUP($A32&amp;"*",各都道府県の状況!$A:$I,F$3,FALSE), "※5", ""))), "")</f>
        <v>320428</v>
      </c>
      <c r="G32" s="39">
        <f>IFERROR(INT(TRIM(SUBSTITUTE(VLOOKUP($A32&amp;"*",各都道府県の状況!$A:$I,G$3,FALSE), "※5", ""))), "")</f>
        <v>2117</v>
      </c>
      <c r="H32" s="39">
        <f>IFERROR(INT(TRIM(SUBSTITUTE(VLOOKUP($A32&amp;"*",各都道府県の状況!$A:$I,H$3,FALSE), "※5", ""))), "")</f>
        <v>15276</v>
      </c>
      <c r="I32" s="39">
        <f>IFERROR(INT(TRIM(SUBSTITUTE(VLOOKUP($A32&amp;"*",各都道府県の状況!$A:$I,I$3,FALSE), "※5", ""))), "")</f>
        <v>15</v>
      </c>
    </row>
    <row r="33" spans="1:9">
      <c r="A33" s="12" t="s">
        <v>209</v>
      </c>
      <c r="B33" s="13">
        <f t="shared" si="0"/>
        <v>44654</v>
      </c>
      <c r="C33" s="29" t="s">
        <v>38</v>
      </c>
      <c r="D33" s="39">
        <f>IFERROR(INT(TRIM(SUBSTITUTE(VLOOKUP($A33&amp;"*",各都道府県の状況!$A:$I,D$3,FALSE), "※5", ""))), "")</f>
        <v>75480</v>
      </c>
      <c r="E33" s="39">
        <f>IFERROR(INT(TRIM(SUBSTITUTE(VLOOKUP($A33&amp;"*",各都道府県の状況!$A:$I,E$3,FALSE), "※5", ""))), "")</f>
        <v>448383</v>
      </c>
      <c r="F33" s="39">
        <f>IFERROR(INT(TRIM(SUBSTITUTE(VLOOKUP($A33&amp;"*",各都道府県の状況!$A:$I,F$3,FALSE), "※5", ""))), "")</f>
        <v>65177</v>
      </c>
      <c r="G33" s="39">
        <f>IFERROR(INT(TRIM(SUBSTITUTE(VLOOKUP($A33&amp;"*",各都道府県の状況!$A:$I,G$3,FALSE), "※5", ""))), "")</f>
        <v>350</v>
      </c>
      <c r="H33" s="39">
        <f>IFERROR(INT(TRIM(SUBSTITUTE(VLOOKUP($A33&amp;"*",各都道府県の状況!$A:$I,H$3,FALSE), "※5", ""))), "")</f>
        <v>9953</v>
      </c>
      <c r="I33" s="39">
        <f>IFERROR(INT(TRIM(SUBSTITUTE(VLOOKUP($A33&amp;"*",各都道府県の状況!$A:$I,I$3,FALSE), "※5", ""))), "")</f>
        <v>7</v>
      </c>
    </row>
    <row r="34" spans="1:9">
      <c r="A34" s="12" t="s">
        <v>210</v>
      </c>
      <c r="B34" s="13">
        <f t="shared" si="0"/>
        <v>44654</v>
      </c>
      <c r="C34" s="29" t="s">
        <v>39</v>
      </c>
      <c r="D34" s="39">
        <f>IFERROR(INT(TRIM(SUBSTITUTE(VLOOKUP($A34&amp;"*",各都道府県の状況!$A:$I,D$3,FALSE), "※5", ""))), "")</f>
        <v>29113</v>
      </c>
      <c r="E34" s="39">
        <f>IFERROR(INT(TRIM(SUBSTITUTE(VLOOKUP($A34&amp;"*",各都道府県の状況!$A:$I,E$3,FALSE), "※5", ""))), "")</f>
        <v>137791</v>
      </c>
      <c r="F34" s="39">
        <f>IFERROR(INT(TRIM(SUBSTITUTE(VLOOKUP($A34&amp;"*",各都道府県の状況!$A:$I,F$3,FALSE), "※5", ""))), "")</f>
        <v>27542</v>
      </c>
      <c r="G34" s="39">
        <f>IFERROR(INT(TRIM(SUBSTITUTE(VLOOKUP($A34&amp;"*",各都道府県の状況!$A:$I,G$3,FALSE), "※5", ""))), "")</f>
        <v>110</v>
      </c>
      <c r="H34" s="39">
        <f>IFERROR(INT(TRIM(SUBSTITUTE(VLOOKUP($A34&amp;"*",各都道府県の状況!$A:$I,H$3,FALSE), "※5", ""))), "")</f>
        <v>1286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44654</v>
      </c>
      <c r="C35" s="29" t="s">
        <v>40</v>
      </c>
      <c r="D35" s="39">
        <f>IFERROR(INT(TRIM(SUBSTITUTE(VLOOKUP($A35&amp;"*",各都道府県の状況!$A:$I,D$3,FALSE), "※5", ""))), "")</f>
        <v>9523</v>
      </c>
      <c r="E35" s="39">
        <f>IFERROR(INT(TRIM(SUBSTITUTE(VLOOKUP($A35&amp;"*",各都道府県の状況!$A:$I,E$3,FALSE), "※5", ""))), "")</f>
        <v>307052</v>
      </c>
      <c r="F35" s="39">
        <f>IFERROR(INT(TRIM(SUBSTITUTE(VLOOKUP($A35&amp;"*",各都道府県の状況!$A:$I,F$3,FALSE), "※5", ""))), "")</f>
        <v>8684</v>
      </c>
      <c r="G35" s="39">
        <f>IFERROR(INT(TRIM(SUBSTITUTE(VLOOKUP($A35&amp;"*",各都道府県の状況!$A:$I,G$3,FALSE), "※5", ""))), "")</f>
        <v>13</v>
      </c>
      <c r="H35" s="39">
        <f>IFERROR(INT(TRIM(SUBSTITUTE(VLOOKUP($A35&amp;"*",各都道府県の状況!$A:$I,H$3,FALSE), "※5", ""))), "")</f>
        <v>718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44654</v>
      </c>
      <c r="C36" s="29" t="s">
        <v>41</v>
      </c>
      <c r="D36" s="39">
        <f>IFERROR(INT(TRIM(SUBSTITUTE(VLOOKUP($A36&amp;"*",各都道府県の状況!$A:$I,D$3,FALSE), "※5", ""))), "")</f>
        <v>9779</v>
      </c>
      <c r="E36" s="39">
        <f>IFERROR(INT(TRIM(SUBSTITUTE(VLOOKUP($A36&amp;"*",各都道府県の状況!$A:$I,E$3,FALSE), "※5", ""))), "")</f>
        <v>141330</v>
      </c>
      <c r="F36" s="39">
        <f>IFERROR(INT(TRIM(SUBSTITUTE(VLOOKUP($A36&amp;"*",各都道府県の状況!$A:$I,F$3,FALSE), "※5", ""))), "")</f>
        <v>8633</v>
      </c>
      <c r="G36" s="39">
        <f>IFERROR(INT(TRIM(SUBSTITUTE(VLOOKUP($A36&amp;"*",各都道府県の状況!$A:$I,G$3,FALSE), "※5", ""))), "")</f>
        <v>11</v>
      </c>
      <c r="H36" s="39">
        <f>IFERROR(INT(TRIM(SUBSTITUTE(VLOOKUP($A36&amp;"*",各都道府県の状況!$A:$I,H$3,FALSE), "※5", ""))), "")</f>
        <v>1135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44654</v>
      </c>
      <c r="C37" s="29" t="s">
        <v>42</v>
      </c>
      <c r="D37" s="39">
        <f>IFERROR(INT(TRIM(SUBSTITUTE(VLOOKUP($A37&amp;"*",各都道府県の状況!$A:$I,D$3,FALSE), "※5", ""))), "")</f>
        <v>64303</v>
      </c>
      <c r="E37" s="39">
        <f>IFERROR(INT(TRIM(SUBSTITUTE(VLOOKUP($A37&amp;"*",各都道府県の状況!$A:$I,E$3,FALSE), "※5", ""))), "")</f>
        <v>483667</v>
      </c>
      <c r="F37" s="39">
        <f>IFERROR(INT(TRIM(SUBSTITUTE(VLOOKUP($A37&amp;"*",各都道府県の状況!$A:$I,F$3,FALSE), "※5", ""))), "")</f>
        <v>58933</v>
      </c>
      <c r="G37" s="39">
        <f>IFERROR(INT(TRIM(SUBSTITUTE(VLOOKUP($A37&amp;"*",各都道府県の状況!$A:$I,G$3,FALSE), "※5", ""))), "")</f>
        <v>223</v>
      </c>
      <c r="H37" s="39">
        <f>IFERROR(INT(TRIM(SUBSTITUTE(VLOOKUP($A37&amp;"*",各都道府県の状況!$A:$I,H$3,FALSE), "※5", ""))), "")</f>
        <v>2953</v>
      </c>
      <c r="I37" s="39">
        <f>IFERROR(INT(TRIM(SUBSTITUTE(VLOOKUP($A37&amp;"*",各都道府県の状況!$A:$I,I$3,FALSE), "※5", ""))), "")</f>
        <v>1</v>
      </c>
    </row>
    <row r="38" spans="1:9">
      <c r="A38" s="12" t="s">
        <v>214</v>
      </c>
      <c r="B38" s="13">
        <f t="shared" si="0"/>
        <v>44654</v>
      </c>
      <c r="C38" s="29" t="s">
        <v>43</v>
      </c>
      <c r="D38" s="39">
        <f>IFERROR(INT(TRIM(SUBSTITUTE(VLOOKUP($A38&amp;"*",各都道府県の状況!$A:$I,D$3,FALSE), "※5", ""))), "")</f>
        <v>98974</v>
      </c>
      <c r="E38" s="39">
        <f>IFERROR(INT(TRIM(SUBSTITUTE(VLOOKUP($A38&amp;"*",各都道府県の状況!$A:$I,E$3,FALSE), "※5", ""))), "")</f>
        <v>1507872</v>
      </c>
      <c r="F38" s="39">
        <f>IFERROR(INT(TRIM(SUBSTITUTE(VLOOKUP($A38&amp;"*",各都道府県の状況!$A:$I,F$3,FALSE), "※5", ""))), "")</f>
        <v>88928</v>
      </c>
      <c r="G38" s="39">
        <f>IFERROR(INT(TRIM(SUBSTITUTE(VLOOKUP($A38&amp;"*",各都道府県の状況!$A:$I,G$3,FALSE), "※5", ""))), "")</f>
        <v>448</v>
      </c>
      <c r="H38" s="39">
        <f>IFERROR(INT(TRIM(SUBSTITUTE(VLOOKUP($A38&amp;"*",各都道府県の状況!$A:$I,H$3,FALSE), "※5", ""))), "")</f>
        <v>9598</v>
      </c>
      <c r="I38" s="39">
        <f>IFERROR(INT(TRIM(SUBSTITUTE(VLOOKUP($A38&amp;"*",各都道府県の状況!$A:$I,I$3,FALSE), "※5", ""))), "")</f>
        <v>5</v>
      </c>
    </row>
    <row r="39" spans="1:9">
      <c r="A39" s="12" t="s">
        <v>215</v>
      </c>
      <c r="B39" s="13">
        <f t="shared" si="0"/>
        <v>44654</v>
      </c>
      <c r="C39" s="29" t="s">
        <v>44</v>
      </c>
      <c r="D39" s="39">
        <f>IFERROR(INT(TRIM(SUBSTITUTE(VLOOKUP($A39&amp;"*",各都道府県の状況!$A:$I,D$3,FALSE), "※5", ""))), "")</f>
        <v>30256</v>
      </c>
      <c r="E39" s="39">
        <f>IFERROR(INT(TRIM(SUBSTITUTE(VLOOKUP($A39&amp;"*",各都道府県の状況!$A:$I,E$3,FALSE), "※5", ""))), "")</f>
        <v>484444</v>
      </c>
      <c r="F39" s="39">
        <f>IFERROR(INT(TRIM(SUBSTITUTE(VLOOKUP($A39&amp;"*",各都道府県の状況!$A:$I,F$3,FALSE), "※5", ""))), "")</f>
        <v>27512</v>
      </c>
      <c r="G39" s="39">
        <f>IFERROR(INT(TRIM(SUBSTITUTE(VLOOKUP($A39&amp;"*",各都道府県の状況!$A:$I,G$3,FALSE), "※5", ""))), "")</f>
        <v>164</v>
      </c>
      <c r="H39" s="39">
        <f>IFERROR(INT(TRIM(SUBSTITUTE(VLOOKUP($A39&amp;"*",各都道府県の状況!$A:$I,H$3,FALSE), "※5", ""))), "")</f>
        <v>2580</v>
      </c>
      <c r="I39" s="39">
        <f>IFERROR(INT(TRIM(SUBSTITUTE(VLOOKUP($A39&amp;"*",各都道府県の状況!$A:$I,I$3,FALSE), "※5", ""))), "")</f>
        <v>1</v>
      </c>
    </row>
    <row r="40" spans="1:9">
      <c r="A40" s="12" t="s">
        <v>216</v>
      </c>
      <c r="B40" s="13">
        <f t="shared" si="0"/>
        <v>44654</v>
      </c>
      <c r="C40" s="29" t="s">
        <v>45</v>
      </c>
      <c r="D40" s="39">
        <f>IFERROR(INT(TRIM(SUBSTITUTE(VLOOKUP($A40&amp;"*",各都道府県の状況!$A:$I,D$3,FALSE), "※5", ""))), "")</f>
        <v>16406</v>
      </c>
      <c r="E40" s="39">
        <f>IFERROR(INT(TRIM(SUBSTITUTE(VLOOKUP($A40&amp;"*",各都道府県の状況!$A:$I,E$3,FALSE), "※5", ""))), "")</f>
        <v>180004</v>
      </c>
      <c r="F40" s="39">
        <f>IFERROR(INT(TRIM(SUBSTITUTE(VLOOKUP($A40&amp;"*",各都道府県の状況!$A:$I,F$3,FALSE), "※5", ""))), "")</f>
        <v>15576</v>
      </c>
      <c r="G40" s="39">
        <f>IFERROR(INT(TRIM(SUBSTITUTE(VLOOKUP($A40&amp;"*",各都道府県の状況!$A:$I,G$3,FALSE), "※5", ""))), "")</f>
        <v>79</v>
      </c>
      <c r="H40" s="39">
        <f>IFERROR(INT(TRIM(SUBSTITUTE(VLOOKUP($A40&amp;"*",各都道府県の状況!$A:$I,H$3,FALSE), "※5", ""))), "")</f>
        <v>755</v>
      </c>
      <c r="I40" s="39">
        <f>IFERROR(INT(TRIM(SUBSTITUTE(VLOOKUP($A40&amp;"*",各都道府県の状況!$A:$I,I$3,FALSE), "※5", ""))), "")</f>
        <v>2</v>
      </c>
    </row>
    <row r="41" spans="1:9">
      <c r="A41" s="12" t="s">
        <v>217</v>
      </c>
      <c r="B41" s="13">
        <f t="shared" si="0"/>
        <v>44654</v>
      </c>
      <c r="C41" s="29" t="s">
        <v>46</v>
      </c>
      <c r="D41" s="39">
        <f>IFERROR(INT(TRIM(SUBSTITUTE(VLOOKUP($A41&amp;"*",各都道府県の状況!$A:$I,D$3,FALSE), "※5", ""))), "")</f>
        <v>30582</v>
      </c>
      <c r="E41" s="39">
        <f>IFERROR(INT(TRIM(SUBSTITUTE(VLOOKUP($A41&amp;"*",各都道府県の状況!$A:$I,E$3,FALSE), "※5", ""))), "")</f>
        <v>227858</v>
      </c>
      <c r="F41" s="39">
        <f>IFERROR(INT(TRIM(SUBSTITUTE(VLOOKUP($A41&amp;"*",各都道府県の状況!$A:$I,F$3,FALSE), "※5", ""))), "")</f>
        <v>27717</v>
      </c>
      <c r="G41" s="39">
        <f>IFERROR(INT(TRIM(SUBSTITUTE(VLOOKUP($A41&amp;"*",各都道府県の状況!$A:$I,G$3,FALSE), "※5", ""))), "")</f>
        <v>113</v>
      </c>
      <c r="H41" s="39">
        <f>IFERROR(INT(TRIM(SUBSTITUTE(VLOOKUP($A41&amp;"*",各都道府県の状況!$A:$I,H$3,FALSE), "※5", ""))), "")</f>
        <v>2752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44654</v>
      </c>
      <c r="C42" s="29" t="s">
        <v>47</v>
      </c>
      <c r="D42" s="39">
        <f>IFERROR(INT(TRIM(SUBSTITUTE(VLOOKUP($A42&amp;"*",各都道府県の状況!$A:$I,D$3,FALSE), "※5", ""))), "")</f>
        <v>25650</v>
      </c>
      <c r="E42" s="39">
        <f>IFERROR(INT(TRIM(SUBSTITUTE(VLOOKUP($A42&amp;"*",各都道府県の状況!$A:$I,E$3,FALSE), "※5", ""))), "")</f>
        <v>297771</v>
      </c>
      <c r="F42" s="39">
        <f>IFERROR(INT(TRIM(SUBSTITUTE(VLOOKUP($A42&amp;"*",各都道府県の状況!$A:$I,F$3,FALSE), "※5", ""))), "")</f>
        <v>23039</v>
      </c>
      <c r="G42" s="39">
        <f>IFERROR(INT(TRIM(SUBSTITUTE(VLOOKUP($A42&amp;"*",各都道府県の状況!$A:$I,G$3,FALSE), "※5", ""))), "")</f>
        <v>129</v>
      </c>
      <c r="H42" s="39">
        <f>IFERROR(INT(TRIM(SUBSTITUTE(VLOOKUP($A42&amp;"*",各都道府県の状況!$A:$I,H$3,FALSE), "※5", ""))), "")</f>
        <v>2482</v>
      </c>
      <c r="I42" s="39">
        <f>IFERROR(INT(TRIM(SUBSTITUTE(VLOOKUP($A42&amp;"*",各都道府県の状況!$A:$I,I$3,FALSE), "※5", ""))), "")</f>
        <v>4</v>
      </c>
    </row>
    <row r="43" spans="1:9">
      <c r="A43" s="12" t="s">
        <v>219</v>
      </c>
      <c r="B43" s="13">
        <f t="shared" si="0"/>
        <v>44654</v>
      </c>
      <c r="C43" s="29" t="s">
        <v>48</v>
      </c>
      <c r="D43" s="39">
        <f>IFERROR(INT(TRIM(SUBSTITUTE(VLOOKUP($A43&amp;"*",各都道府県の状況!$A:$I,D$3,FALSE), "※5", ""))), "")</f>
        <v>17439</v>
      </c>
      <c r="E43" s="39">
        <f>IFERROR(INT(TRIM(SUBSTITUTE(VLOOKUP($A43&amp;"*",各都道府県の状況!$A:$I,E$3,FALSE), "※5", ""))), "")</f>
        <v>217339</v>
      </c>
      <c r="F43" s="39">
        <f>IFERROR(INT(TRIM(SUBSTITUTE(VLOOKUP($A43&amp;"*",各都道府県の状況!$A:$I,F$3,FALSE), "※5", ""))), "")</f>
        <v>16028</v>
      </c>
      <c r="G43" s="39">
        <f>IFERROR(INT(TRIM(SUBSTITUTE(VLOOKUP($A43&amp;"*",各都道府県の状況!$A:$I,G$3,FALSE), "※5", ""))), "")</f>
        <v>101</v>
      </c>
      <c r="H43" s="39">
        <f>IFERROR(INT(TRIM(SUBSTITUTE(VLOOKUP($A43&amp;"*",各都道府県の状況!$A:$I,H$3,FALSE), "※5", ""))), "")</f>
        <v>1310</v>
      </c>
      <c r="I43" s="39">
        <f>IFERROR(INT(TRIM(SUBSTITUTE(VLOOKUP($A43&amp;"*",各都道府県の状況!$A:$I,I$3,FALSE), "※5", ""))), "")</f>
        <v>1</v>
      </c>
    </row>
    <row r="44" spans="1:9">
      <c r="A44" s="12" t="s">
        <v>220</v>
      </c>
      <c r="B44" s="13">
        <f t="shared" si="0"/>
        <v>44654</v>
      </c>
      <c r="C44" s="29" t="s">
        <v>49</v>
      </c>
      <c r="D44" s="39">
        <f>IFERROR(INT(TRIM(SUBSTITUTE(VLOOKUP($A44&amp;"*",各都道府県の状況!$A:$I,D$3,FALSE), "※5", ""))), "")</f>
        <v>309050</v>
      </c>
      <c r="E44" s="39">
        <f>IFERROR(INT(TRIM(SUBSTITUTE(VLOOKUP($A44&amp;"*",各都道府県の状況!$A:$I,E$3,FALSE), "※5", ""))), "")</f>
        <v>2257881</v>
      </c>
      <c r="F44" s="39">
        <f>IFERROR(INT(TRIM(SUBSTITUTE(VLOOKUP($A44&amp;"*",各都道府県の状況!$A:$I,F$3,FALSE), "※5", ""))), "")</f>
        <v>273778</v>
      </c>
      <c r="G44" s="39">
        <f>IFERROR(INT(TRIM(SUBSTITUTE(VLOOKUP($A44&amp;"*",各都道府県の状況!$A:$I,G$3,FALSE), "※5", ""))), "")</f>
        <v>1136</v>
      </c>
      <c r="H44" s="39">
        <f>IFERROR(INT(TRIM(SUBSTITUTE(VLOOKUP($A44&amp;"*",各都道府県の状況!$A:$I,H$3,FALSE), "※5", ""))), "")</f>
        <v>27701</v>
      </c>
      <c r="I44" s="39">
        <f>IFERROR(INT(TRIM(SUBSTITUTE(VLOOKUP($A44&amp;"*",各都道府県の状況!$A:$I,I$3,FALSE), "※5", ""))), "")</f>
        <v>9</v>
      </c>
    </row>
    <row r="45" spans="1:9">
      <c r="A45" s="12" t="s">
        <v>221</v>
      </c>
      <c r="B45" s="13">
        <f t="shared" si="0"/>
        <v>44654</v>
      </c>
      <c r="C45" s="29" t="s">
        <v>50</v>
      </c>
      <c r="D45" s="39">
        <f>IFERROR(INT(TRIM(SUBSTITUTE(VLOOKUP($A45&amp;"*",各都道府県の状況!$A:$I,D$3,FALSE), "※5", ""))), "")</f>
        <v>33059</v>
      </c>
      <c r="E45" s="39">
        <f>IFERROR(INT(TRIM(SUBSTITUTE(VLOOKUP($A45&amp;"*",各都道府県の状況!$A:$I,E$3,FALSE), "※5", ""))), "")</f>
        <v>219545</v>
      </c>
      <c r="F45" s="39">
        <f>IFERROR(INT(TRIM(SUBSTITUTE(VLOOKUP($A45&amp;"*",各都道府県の状況!$A:$I,F$3,FALSE), "※5", ""))), "")</f>
        <v>27893</v>
      </c>
      <c r="G45" s="39">
        <f>IFERROR(INT(TRIM(SUBSTITUTE(VLOOKUP($A45&amp;"*",各都道府県の状況!$A:$I,G$3,FALSE), "※5", ""))), "")</f>
        <v>88</v>
      </c>
      <c r="H45" s="39">
        <f>IFERROR(INT(TRIM(SUBSTITUTE(VLOOKUP($A45&amp;"*",各都道府県の状況!$A:$I,H$3,FALSE), "※5", ""))), "")</f>
        <v>2705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44654</v>
      </c>
      <c r="C46" s="29" t="s">
        <v>51</v>
      </c>
      <c r="D46" s="39">
        <f>IFERROR(INT(TRIM(SUBSTITUTE(VLOOKUP($A46&amp;"*",各都道府県の状況!$A:$I,D$3,FALSE), "※5", ""))), "")</f>
        <v>33756</v>
      </c>
      <c r="E46" s="39">
        <f>IFERROR(INT(TRIM(SUBSTITUTE(VLOOKUP($A46&amp;"*",各都道府県の状況!$A:$I,E$3,FALSE), "※5", ""))), "")</f>
        <v>309411</v>
      </c>
      <c r="F46" s="39">
        <f>IFERROR(INT(TRIM(SUBSTITUTE(VLOOKUP($A46&amp;"*",各都道府県の状況!$A:$I,F$3,FALSE), "※5", ""))), "")</f>
        <v>31931</v>
      </c>
      <c r="G46" s="39">
        <f>IFERROR(INT(TRIM(SUBSTITUTE(VLOOKUP($A46&amp;"*",各都道府県の状況!$A:$I,G$3,FALSE), "※5", ""))), "")</f>
        <v>116</v>
      </c>
      <c r="H46" s="39">
        <f>IFERROR(INT(TRIM(SUBSTITUTE(VLOOKUP($A46&amp;"*",各都道府県の状況!$A:$I,H$3,FALSE), "※5", ""))), "")</f>
        <v>3219</v>
      </c>
      <c r="I46" s="39">
        <f>IFERROR(INT(TRIM(SUBSTITUTE(VLOOKUP($A46&amp;"*",各都道府県の状況!$A:$I,I$3,FALSE), "※5", ""))), "")</f>
        <v>1</v>
      </c>
    </row>
    <row r="47" spans="1:9">
      <c r="A47" s="12" t="s">
        <v>223</v>
      </c>
      <c r="B47" s="13">
        <f t="shared" si="0"/>
        <v>44654</v>
      </c>
      <c r="C47" s="29" t="s">
        <v>52</v>
      </c>
      <c r="D47" s="39">
        <f>IFERROR(INT(TRIM(SUBSTITUTE(VLOOKUP($A47&amp;"*",各都道府県の状況!$A:$I,D$3,FALSE), "※5", ""))), "")</f>
        <v>65163</v>
      </c>
      <c r="E47" s="39">
        <f>IFERROR(INT(TRIM(SUBSTITUTE(VLOOKUP($A47&amp;"*",各都道府県の状況!$A:$I,E$3,FALSE), "※5", ""))), "")</f>
        <v>231584</v>
      </c>
      <c r="F47" s="39">
        <f>IFERROR(INT(TRIM(SUBSTITUTE(VLOOKUP($A47&amp;"*",各都道府県の状況!$A:$I,F$3,FALSE), "※5", ""))), "")</f>
        <v>60357</v>
      </c>
      <c r="G47" s="39">
        <f>IFERROR(INT(TRIM(SUBSTITUTE(VLOOKUP($A47&amp;"*",各都道府県の状況!$A:$I,G$3,FALSE), "※5", ""))), "")</f>
        <v>272</v>
      </c>
      <c r="H47" s="39">
        <f>IFERROR(INT(TRIM(SUBSTITUTE(VLOOKUP($A47&amp;"*",各都道府県の状況!$A:$I,H$3,FALSE), "※5", ""))), "")</f>
        <v>4534</v>
      </c>
      <c r="I47" s="39">
        <f>IFERROR(INT(TRIM(SUBSTITUTE(VLOOKUP($A47&amp;"*",各都道府県の状況!$A:$I,I$3,FALSE), "※5", ""))), "")</f>
        <v>5</v>
      </c>
    </row>
    <row r="48" spans="1:9">
      <c r="A48" s="12" t="s">
        <v>224</v>
      </c>
      <c r="B48" s="13">
        <f t="shared" si="0"/>
        <v>44654</v>
      </c>
      <c r="C48" s="29" t="s">
        <v>53</v>
      </c>
      <c r="D48" s="39">
        <f>IFERROR(INT(TRIM(SUBSTITUTE(VLOOKUP($A48&amp;"*",各都道府県の状況!$A:$I,D$3,FALSE), "※5", ""))), "")</f>
        <v>33420</v>
      </c>
      <c r="E48" s="39">
        <f>IFERROR(INT(TRIM(SUBSTITUTE(VLOOKUP($A48&amp;"*",各都道府県の状況!$A:$I,E$3,FALSE), "※5", ""))), "")</f>
        <v>484424</v>
      </c>
      <c r="F48" s="39">
        <f>IFERROR(INT(TRIM(SUBSTITUTE(VLOOKUP($A48&amp;"*",各都道府県の状況!$A:$I,F$3,FALSE), "※5", ""))), "")</f>
        <v>30429</v>
      </c>
      <c r="G48" s="39">
        <f>IFERROR(INT(TRIM(SUBSTITUTE(VLOOKUP($A48&amp;"*",各都道府県の状況!$A:$I,G$3,FALSE), "※5", ""))), "")</f>
        <v>144</v>
      </c>
      <c r="H48" s="39">
        <f>IFERROR(INT(TRIM(SUBSTITUTE(VLOOKUP($A48&amp;"*",各都道府県の状況!$A:$I,H$3,FALSE), "※5", ""))), "")</f>
        <v>2847</v>
      </c>
      <c r="I48" s="39">
        <f>IFERROR(INT(TRIM(SUBSTITUTE(VLOOKUP($A48&amp;"*",各都道府県の状況!$A:$I,I$3,FALSE), "※5", ""))), "")</f>
        <v>1</v>
      </c>
    </row>
    <row r="49" spans="1:9">
      <c r="A49" s="12" t="s">
        <v>225</v>
      </c>
      <c r="B49" s="13">
        <f t="shared" si="0"/>
        <v>44654</v>
      </c>
      <c r="C49" s="29" t="s">
        <v>54</v>
      </c>
      <c r="D49" s="39">
        <f>IFERROR(INT(TRIM(SUBSTITUTE(VLOOKUP($A49&amp;"*",各都道府県の状況!$A:$I,D$3,FALSE), "※5", ""))), "")</f>
        <v>26900</v>
      </c>
      <c r="E49" s="39">
        <f>IFERROR(INT(TRIM(SUBSTITUTE(VLOOKUP($A49&amp;"*",各都道府県の状況!$A:$I,E$3,FALSE), "※5", ""))), "")</f>
        <v>153490</v>
      </c>
      <c r="F49" s="39">
        <f>IFERROR(INT(TRIM(SUBSTITUTE(VLOOKUP($A49&amp;"*",各都道府県の状況!$A:$I,F$3,FALSE), "※5", ""))), "")</f>
        <v>23992</v>
      </c>
      <c r="G49" s="39">
        <f>IFERROR(INT(TRIM(SUBSTITUTE(VLOOKUP($A49&amp;"*",各都道府県の状況!$A:$I,G$3,FALSE), "※5", ""))), "")</f>
        <v>118</v>
      </c>
      <c r="H49" s="39">
        <f>IFERROR(INT(TRIM(SUBSTITUTE(VLOOKUP($A49&amp;"*",各都道府県の状況!$A:$I,H$3,FALSE), "※5", ""))), "")</f>
        <v>2864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44654</v>
      </c>
      <c r="C50" s="29" t="s">
        <v>55</v>
      </c>
      <c r="D50" s="39">
        <f>IFERROR(INT(TRIM(SUBSTITUTE(VLOOKUP($A50&amp;"*",各都道府県の状況!$A:$I,D$3,FALSE), "※5", ""))), "")</f>
        <v>46189</v>
      </c>
      <c r="E50" s="39">
        <f>IFERROR(INT(TRIM(SUBSTITUTE(VLOOKUP($A50&amp;"*",各都道府県の状況!$A:$I,E$3,FALSE), "※5", ""))), "")</f>
        <v>312555</v>
      </c>
      <c r="F50" s="39">
        <f>IFERROR(INT(TRIM(SUBSTITUTE(VLOOKUP($A50&amp;"*",各都道府県の状況!$A:$I,F$3,FALSE), "※5", ""))), "")</f>
        <v>39940</v>
      </c>
      <c r="G50" s="39">
        <f>IFERROR(INT(TRIM(SUBSTITUTE(VLOOKUP($A50&amp;"*",各都道府県の状況!$A:$I,G$3,FALSE), "※5", ""))), "")</f>
        <v>170</v>
      </c>
      <c r="H50" s="39">
        <f>IFERROR(INT(TRIM(SUBSTITUTE(VLOOKUP($A50&amp;"*",各都道府県の状況!$A:$I,H$3,FALSE), "※5", ""))), "")</f>
        <v>5326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44654</v>
      </c>
      <c r="C51" s="29" t="s">
        <v>56</v>
      </c>
      <c r="D51" s="39">
        <f>IFERROR(INT(TRIM(SUBSTITUTE(VLOOKUP($A51&amp;"*",各都道府県の状況!$A:$I,D$3,FALSE), "※5", ""))), "")</f>
        <v>125706</v>
      </c>
      <c r="E51" s="39">
        <f>IFERROR(INT(TRIM(SUBSTITUTE(VLOOKUP($A51&amp;"*",各都道府県の状況!$A:$I,E$3,FALSE), "※5", ""))), "")</f>
        <v>665645</v>
      </c>
      <c r="F51" s="39">
        <f>IFERROR(INT(TRIM(SUBSTITUTE(VLOOKUP($A51&amp;"*",各都道府県の状況!$A:$I,F$3,FALSE), "※5", ""))), "")</f>
        <v>117336</v>
      </c>
      <c r="G51" s="39">
        <f>IFERROR(INT(TRIM(SUBSTITUTE(VLOOKUP($A51&amp;"*",各都道府県の状況!$A:$I,G$3,FALSE), "※5", ""))), "")</f>
        <v>441</v>
      </c>
      <c r="H51" s="39">
        <f>IFERROR(INT(TRIM(SUBSTITUTE(VLOOKUP($A51&amp;"*",各都道府県の状況!$A:$I,H$3,FALSE), "※5", ""))), "")</f>
        <v>7920</v>
      </c>
      <c r="I51" s="39">
        <f>IFERROR(INT(TRIM(SUBSTITUTE(VLOOKUP($A51&amp;"*",各都道府県の状況!$A:$I,I$3,FALSE), "※5", ""))), "")</f>
        <v>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1057" activePane="bottomLeft" state="frozen"/>
      <selection pane="bottomLeft" activeCell="D1080" sqref="A6:D1080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73" t="s">
        <v>291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</row>
    <row r="2" spans="1:19" ht="17.7">
      <c r="A2" s="145" t="s">
        <v>314</v>
      </c>
      <c r="B2" s="145"/>
      <c r="C2" s="145"/>
      <c r="E2" s="175" t="s">
        <v>339</v>
      </c>
      <c r="F2" s="175"/>
      <c r="G2" s="175"/>
      <c r="H2" s="175"/>
      <c r="I2" s="175"/>
      <c r="J2" s="175"/>
      <c r="K2" s="175"/>
      <c r="L2" s="175"/>
      <c r="M2" s="175"/>
      <c r="N2" s="175"/>
      <c r="O2" s="145" t="s">
        <v>343</v>
      </c>
      <c r="P2" s="145"/>
      <c r="Q2" s="145"/>
      <c r="R2" s="145"/>
      <c r="S2" s="145"/>
    </row>
    <row r="3" spans="1:19" ht="17.7">
      <c r="A3" s="83"/>
      <c r="E3" s="172" t="s">
        <v>342</v>
      </c>
      <c r="F3" s="172"/>
      <c r="G3" s="172"/>
      <c r="H3" s="172"/>
      <c r="I3" s="172"/>
      <c r="J3" s="172"/>
      <c r="K3" s="174" t="s">
        <v>341</v>
      </c>
      <c r="L3" s="174"/>
      <c r="M3" s="174"/>
      <c r="N3" s="174"/>
      <c r="O3" s="174" t="s">
        <v>337</v>
      </c>
      <c r="P3" s="174"/>
      <c r="Q3" s="145" t="s">
        <v>340</v>
      </c>
      <c r="R3" s="145"/>
      <c r="S3" s="83" t="s">
        <v>356</v>
      </c>
    </row>
    <row r="4" spans="1:19">
      <c r="A4" s="145"/>
      <c r="B4" s="145"/>
      <c r="C4" s="145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357</v>
      </c>
    </row>
    <row r="5" spans="1:19">
      <c r="A5" s="83"/>
      <c r="E5" s="67"/>
      <c r="F5" s="84"/>
      <c r="G5" s="176" t="s">
        <v>281</v>
      </c>
      <c r="H5" s="176"/>
      <c r="I5" s="176" t="s">
        <v>311</v>
      </c>
      <c r="J5" s="176"/>
      <c r="K5" s="176" t="s">
        <v>281</v>
      </c>
      <c r="L5" s="176"/>
      <c r="M5" s="176" t="s">
        <v>311</v>
      </c>
      <c r="N5" s="176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356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358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31543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4693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4693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4693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18201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4305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4305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4305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14855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5286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5286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5286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25470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8833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8833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8833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40394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10698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10698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10698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7657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7657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7657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7657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8382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8382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8382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8382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95331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30606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30606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30606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145978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47356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47356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47356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182558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56370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56370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56370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182891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54257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54257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54257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198909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50920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50920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50920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35186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35186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35186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35186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25424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25424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25424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25424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277042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55365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55365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55365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245790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73721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73721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73721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274106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80101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80101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80101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20191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20191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20191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20191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288157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60490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60490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60490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40219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40219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40219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40219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27301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27301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27301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27301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7444</v>
      </c>
      <c r="C70" s="109">
        <f>IF(COUNTIF($A$7:$A70, $A70)&gt;1, 0, IF($E70="", "", I70+J70+M70+N70+P70-R70))</f>
        <v>791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7444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791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7444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791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7444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791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8515</v>
      </c>
      <c r="C73" s="109">
        <f>IF(COUNTIF($A$7:$A73, $A73)&gt;1, 0, IF($E73="", "", I73+J73+M73+N73+P73-R73))</f>
        <v>697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8515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697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8515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697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8515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697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9866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9866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9866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9866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316604</v>
      </c>
      <c r="C79" s="109">
        <f>IF(COUNTIF($A$7:$A79, $A79)&gt;1, 0, IF($E79="", "", I79+J79+M79+N79+P79-R79))</f>
        <v>72051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47626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9115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47626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9115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47626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9115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147574</v>
      </c>
      <c r="C82" s="109">
        <f>IF(COUNTIF($A$7:$A82, $A82)&gt;1, 0, IF($E82="", "", I82+J82+M82+N82+P82-R82))</f>
        <v>54766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50409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11587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50409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11587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50409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11587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62929</v>
      </c>
      <c r="C85" s="109">
        <f>IF(COUNTIF($A$7:$A85, $A85)&gt;1, 0, IF($E85="", "", I85+J85+M85+N85+P85-R85))</f>
        <v>7640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62929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7640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62929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7640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62929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7640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75850</v>
      </c>
      <c r="C88" s="109">
        <f>IF(COUNTIF($A$7:$A88, $A88)&gt;1, 0, IF($E88="", "", I88+J88+M88+N88+P88-R88))</f>
        <v>8191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75850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8191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75850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8191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75850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8191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260888</v>
      </c>
      <c r="C91" s="109">
        <f>IF(COUNTIF($A$7:$A91, $A91)&gt;1, 0, IF($E91="", "", I91+J91+M91+N91+P91-R91))</f>
        <v>96653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105633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28404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105633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28404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105633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28404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223342</v>
      </c>
      <c r="C94" s="109">
        <f>IF(COUNTIF($A$7:$A94, $A94)&gt;1, 0, IF($E94="", "", I94+J94+M94+N94+P94-R94))</f>
        <v>122903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133055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44452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133055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44452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133055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44452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245980</v>
      </c>
      <c r="C97" s="109">
        <f>IF(COUNTIF($A$7:$A97, $A97)&gt;1, 0, IF($E97="", "", I97+J97+M97+N97+P97-R97))</f>
        <v>151603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163021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52842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163021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52842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163021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52842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253156</v>
      </c>
      <c r="C100" s="109">
        <f>IF(COUNTIF($A$7:$A100, $A100)&gt;1, 0, IF($E100="", "", I100+J100+M100+N100+P100-R100))</f>
        <v>177197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159727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51487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159727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51487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159727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51487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235726</v>
      </c>
      <c r="C103" s="109">
        <f>IF(COUNTIF($A$7:$A103, $A103)&gt;1, 0, IF($E103="", "", I103+J103+M103+N103+P103-R103))</f>
        <v>193514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136233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50129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136233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50129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136233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50129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139635</v>
      </c>
      <c r="C106" s="109">
        <f>IF(COUNTIF($A$7:$A106, $A106)&gt;1, 0, IF($E106="", "", I106+J106+M106+N106+P106-R106))</f>
        <v>34689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139635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34689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139635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34689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139635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34689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190202</v>
      </c>
      <c r="C109" s="109">
        <f>IF(COUNTIF($A$7:$A109, $A109)&gt;1, 0, IF($E109="", "", I109+J109+M109+N109+P109-R109))</f>
        <v>24194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190202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24194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190202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24194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190202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24194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345282</v>
      </c>
      <c r="C112" s="109">
        <f>IF(COUNTIF($A$7:$A112, $A112)&gt;1, 0, IF($E112="", "", I112+J112+M112+N112+P112-R112))</f>
        <v>267351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211439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51628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211439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51628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211439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51628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352132</v>
      </c>
      <c r="C115" s="109">
        <f>IF(COUNTIF($A$7:$A115, $A115)&gt;1, 0, IF($E115="", "", I115+J115+M115+N115+P115-R115))</f>
        <v>223104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257555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67437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257555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67437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257555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67437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400960</v>
      </c>
      <c r="C118" s="109">
        <f>IF(COUNTIF($A$7:$A118, $A118)&gt;1, 0, IF($E118="", "", I118+J118+M118+N118+P118-R118))</f>
        <v>250857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312797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71154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312797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71154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312797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71154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408028</v>
      </c>
      <c r="C121" s="109">
        <f>IF(COUNTIF($A$7:$A121, $A121)&gt;1, 0, IF($E121="", "", I121+J121+M121+N121+P121-R121))</f>
        <v>137086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326606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27975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326606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27975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326606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27975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384204</v>
      </c>
      <c r="C124" s="109">
        <f>IF(COUNTIF($A$7:$A124, $A124)&gt;1, 0, IF($E124="", "", I124+J124+M124+N124+P124-R124))</f>
        <v>209090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284286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59987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284286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59987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284286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59987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287969</v>
      </c>
      <c r="C127" s="109">
        <f>IF(COUNTIF($A$7:$A127, $A127)&gt;1, 0, IF($E127="", "", I127+J127+M127+N127+P127-R127))</f>
        <v>42572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287969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42572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287969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42572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287969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42572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327484</v>
      </c>
      <c r="C130" s="109">
        <f>IF(COUNTIF($A$7:$A130, $A130)&gt;1, 0, IF($E130="", "", I130+J130+M130+N130+P130-R130))</f>
        <v>28016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327484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28016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327484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28016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327484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28016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590765</v>
      </c>
      <c r="C133" s="109">
        <f>IF(COUNTIF($A$7:$A133, $A133)&gt;1, 0, IF($E133="", "", I133+J133+M133+N133+P133-R133))</f>
        <v>204091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443919</v>
      </c>
      <c r="L133" s="92">
        <f>IFERROR(VLOOKUP($E133, V一般接種!$A:$G, L$4, FALSE), 0)</f>
        <v>10086</v>
      </c>
      <c r="M133" s="92">
        <f>IFERROR(VLOOKUP($E133, V一般接種!$A:$G, M$4, FALSE), 0)</f>
        <v>0</v>
      </c>
      <c r="N133" s="93">
        <f>IFERROR(VLOOKUP($E133, V一般接種!$A:$G, N$4, FALSE), 0)</f>
        <v>10262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443919</v>
      </c>
      <c r="L134" s="92">
        <f>IFERROR(VLOOKUP($E134, V一般接種!$A:$G, L$4, FALSE), 0)</f>
        <v>10086</v>
      </c>
      <c r="M134" s="92">
        <f>IFERROR(VLOOKUP($E134, V一般接種!$A:$G, M$4, FALSE), 0)</f>
        <v>0</v>
      </c>
      <c r="N134" s="93">
        <f>IFERROR(VLOOKUP($E134, V一般接種!$A:$G, N$4, FALSE), 0)</f>
        <v>10262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443919</v>
      </c>
      <c r="L135" s="92">
        <f>IFERROR(VLOOKUP($E135, V一般接種!$A:$G, L$4, FALSE), 0)</f>
        <v>10086</v>
      </c>
      <c r="M135" s="92">
        <f>IFERROR(VLOOKUP($E135, V一般接種!$A:$G, M$4, FALSE), 0)</f>
        <v>0</v>
      </c>
      <c r="N135" s="93">
        <f>IFERROR(VLOOKUP($E135, V一般接種!$A:$G, N$4, FALSE), 0)</f>
        <v>10262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612631</v>
      </c>
      <c r="C136" s="109">
        <f>IF(COUNTIF($A$7:$A136, $A136)&gt;1, 0, IF($E136="", "", I136+J136+M136+N136+P136-R136))</f>
        <v>63038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515640</v>
      </c>
      <c r="L136" s="92">
        <f>IFERROR(VLOOKUP($E136, V一般接種!$A:$G, L$4, FALSE), 0)</f>
        <v>9401</v>
      </c>
      <c r="M136" s="92">
        <f>IFERROR(VLOOKUP($E136, V一般接種!$A:$G, M$4, FALSE), 0)</f>
        <v>0</v>
      </c>
      <c r="N136" s="93">
        <f>IFERROR(VLOOKUP($E136, V一般接種!$A:$G, N$4, FALSE), 0)</f>
        <v>10976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515640</v>
      </c>
      <c r="L137" s="92">
        <f>IFERROR(VLOOKUP($E137, V一般接種!$A:$G, L$4, FALSE), 0)</f>
        <v>9401</v>
      </c>
      <c r="M137" s="92">
        <f>IFERROR(VLOOKUP($E137, V一般接種!$A:$G, M$4, FALSE), 0)</f>
        <v>0</v>
      </c>
      <c r="N137" s="93">
        <f>IFERROR(VLOOKUP($E137, V一般接種!$A:$G, N$4, FALSE), 0)</f>
        <v>10976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515640</v>
      </c>
      <c r="L138" s="92">
        <f>IFERROR(VLOOKUP($E138, V一般接種!$A:$G, L$4, FALSE), 0)</f>
        <v>9401</v>
      </c>
      <c r="M138" s="92">
        <f>IFERROR(VLOOKUP($E138, V一般接種!$A:$G, M$4, FALSE), 0)</f>
        <v>0</v>
      </c>
      <c r="N138" s="93">
        <f>IFERROR(VLOOKUP($E138, V一般接種!$A:$G, N$4, FALSE), 0)</f>
        <v>10976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674886</v>
      </c>
      <c r="C139" s="109">
        <f>IF(COUNTIF($A$7:$A139, $A139)&gt;1, 0, IF($E139="", "", I139+J139+M139+N139+P139-R139))</f>
        <v>61813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570224</v>
      </c>
      <c r="L139" s="92">
        <f>IFERROR(VLOOKUP($E139, V一般接種!$A:$G, L$4, FALSE), 0)</f>
        <v>11247</v>
      </c>
      <c r="M139" s="92">
        <f>IFERROR(VLOOKUP($E139, V一般接種!$A:$G, M$4, FALSE), 0)</f>
        <v>0</v>
      </c>
      <c r="N139" s="93">
        <f>IFERROR(VLOOKUP($E139, V一般接種!$A:$G, N$4, FALSE), 0)</f>
        <v>12639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570224</v>
      </c>
      <c r="L140" s="92">
        <f>IFERROR(VLOOKUP($E140, V一般接種!$A:$G, L$4, FALSE), 0)</f>
        <v>11247</v>
      </c>
      <c r="M140" s="92">
        <f>IFERROR(VLOOKUP($E140, V一般接種!$A:$G, M$4, FALSE), 0)</f>
        <v>0</v>
      </c>
      <c r="N140" s="93">
        <f>IFERROR(VLOOKUP($E140, V一般接種!$A:$G, N$4, FALSE), 0)</f>
        <v>12639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570224</v>
      </c>
      <c r="L141" s="92">
        <f>IFERROR(VLOOKUP($E141, V一般接種!$A:$G, L$4, FALSE), 0)</f>
        <v>11247</v>
      </c>
      <c r="M141" s="92">
        <f>IFERROR(VLOOKUP($E141, V一般接種!$A:$G, M$4, FALSE), 0)</f>
        <v>0</v>
      </c>
      <c r="N141" s="93">
        <f>IFERROR(VLOOKUP($E141, V一般接種!$A:$G, N$4, FALSE), 0)</f>
        <v>12639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647086</v>
      </c>
      <c r="C142" s="109">
        <f>IF(COUNTIF($A$7:$A142, $A142)&gt;1, 0, IF($E142="", "", I142+J142+M142+N142+P142-R142))</f>
        <v>106045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550645</v>
      </c>
      <c r="L142" s="92">
        <f>IFERROR(VLOOKUP($E142, V一般接種!$A:$G, L$4, FALSE), 0)</f>
        <v>12184</v>
      </c>
      <c r="M142" s="92">
        <f>IFERROR(VLOOKUP($E142, V一般接種!$A:$G, M$4, FALSE), 0)</f>
        <v>0</v>
      </c>
      <c r="N142" s="93">
        <f>IFERROR(VLOOKUP($E142, V一般接種!$A:$G, N$4, FALSE), 0)</f>
        <v>45153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550645</v>
      </c>
      <c r="L143" s="92">
        <f>IFERROR(VLOOKUP($E143, V一般接種!$A:$G, L$4, FALSE), 0)</f>
        <v>12184</v>
      </c>
      <c r="M143" s="92">
        <f>IFERROR(VLOOKUP($E143, V一般接種!$A:$G, M$4, FALSE), 0)</f>
        <v>0</v>
      </c>
      <c r="N143" s="93">
        <f>IFERROR(VLOOKUP($E143, V一般接種!$A:$G, N$4, FALSE), 0)</f>
        <v>45153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550645</v>
      </c>
      <c r="L144" s="92">
        <f>IFERROR(VLOOKUP($E144, V一般接種!$A:$G, L$4, FALSE), 0)</f>
        <v>12184</v>
      </c>
      <c r="M144" s="92">
        <f>IFERROR(VLOOKUP($E144, V一般接種!$A:$G, M$4, FALSE), 0)</f>
        <v>0</v>
      </c>
      <c r="N144" s="93">
        <f>IFERROR(VLOOKUP($E144, V一般接種!$A:$G, N$4, FALSE), 0)</f>
        <v>45153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624818</v>
      </c>
      <c r="C145" s="109">
        <f>IF(COUNTIF($A$7:$A145, $A145)&gt;1, 0, IF($E145="", "", I145+J145+M145+N145+P145-R145))</f>
        <v>124774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523199</v>
      </c>
      <c r="L145" s="92">
        <f>IFERROR(VLOOKUP($E145, V一般接種!$A:$G, L$4, FALSE), 0)</f>
        <v>13878</v>
      </c>
      <c r="M145" s="92">
        <f>IFERROR(VLOOKUP($E145, V一般接種!$A:$G, M$4, FALSE), 0)</f>
        <v>0</v>
      </c>
      <c r="N145" s="93">
        <f>IFERROR(VLOOKUP($E145, V一般接種!$A:$G, N$4, FALSE), 0)</f>
        <v>47999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523199</v>
      </c>
      <c r="L146" s="92">
        <f>IFERROR(VLOOKUP($E146, V一般接種!$A:$G, L$4, FALSE), 0)</f>
        <v>13878</v>
      </c>
      <c r="M146" s="92">
        <f>IFERROR(VLOOKUP($E146, V一般接種!$A:$G, M$4, FALSE), 0)</f>
        <v>0</v>
      </c>
      <c r="N146" s="93">
        <f>IFERROR(VLOOKUP($E146, V一般接種!$A:$G, N$4, FALSE), 0)</f>
        <v>47999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523199</v>
      </c>
      <c r="L147" s="92">
        <f>IFERROR(VLOOKUP($E147, V一般接種!$A:$G, L$4, FALSE), 0)</f>
        <v>13878</v>
      </c>
      <c r="M147" s="92">
        <f>IFERROR(VLOOKUP($E147, V一般接種!$A:$G, M$4, FALSE), 0)</f>
        <v>0</v>
      </c>
      <c r="N147" s="93">
        <f>IFERROR(VLOOKUP($E147, V一般接種!$A:$G, N$4, FALSE), 0)</f>
        <v>47999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478693</v>
      </c>
      <c r="C148" s="109">
        <f>IF(COUNTIF($A$7:$A148, $A148)&gt;1, 0, IF($E148="", "", I148+J148+M148+N148+P148-R148))</f>
        <v>59856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463527</v>
      </c>
      <c r="L148" s="92">
        <f>IFERROR(VLOOKUP($E148, V一般接種!$A:$G, L$4, FALSE), 0)</f>
        <v>15166</v>
      </c>
      <c r="M148" s="92">
        <f>IFERROR(VLOOKUP($E148, V一般接種!$A:$G, M$4, FALSE), 0)</f>
        <v>0</v>
      </c>
      <c r="N148" s="93">
        <f>IFERROR(VLOOKUP($E148, V一般接種!$A:$G, N$4, FALSE), 0)</f>
        <v>59856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463527</v>
      </c>
      <c r="L149" s="92">
        <f>IFERROR(VLOOKUP($E149, V一般接種!$A:$G, L$4, FALSE), 0)</f>
        <v>15166</v>
      </c>
      <c r="M149" s="92">
        <f>IFERROR(VLOOKUP($E149, V一般接種!$A:$G, M$4, FALSE), 0)</f>
        <v>0</v>
      </c>
      <c r="N149" s="93">
        <f>IFERROR(VLOOKUP($E149, V一般接種!$A:$G, N$4, FALSE), 0)</f>
        <v>59856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463527</v>
      </c>
      <c r="L150" s="92">
        <f>IFERROR(VLOOKUP($E150, V一般接種!$A:$G, L$4, FALSE), 0)</f>
        <v>15166</v>
      </c>
      <c r="M150" s="92">
        <f>IFERROR(VLOOKUP($E150, V一般接種!$A:$G, M$4, FALSE), 0)</f>
        <v>0</v>
      </c>
      <c r="N150" s="93">
        <f>IFERROR(VLOOKUP($E150, V一般接種!$A:$G, N$4, FALSE), 0)</f>
        <v>59856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465234</v>
      </c>
      <c r="C151" s="109">
        <f>IF(COUNTIF($A$7:$A151, $A151)&gt;1, 0, IF($E151="", "", I151+J151+M151+N151+P151-R151))</f>
        <v>67769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449526</v>
      </c>
      <c r="L151" s="92">
        <f>IFERROR(VLOOKUP($E151, V一般接種!$A:$G, L$4, FALSE), 0)</f>
        <v>15708</v>
      </c>
      <c r="M151" s="92">
        <f>IFERROR(VLOOKUP($E151, V一般接種!$A:$G, M$4, FALSE), 0)</f>
        <v>0</v>
      </c>
      <c r="N151" s="93">
        <f>IFERROR(VLOOKUP($E151, V一般接種!$A:$G, N$4, FALSE), 0)</f>
        <v>67769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449526</v>
      </c>
      <c r="L152" s="92">
        <f>IFERROR(VLOOKUP($E152, V一般接種!$A:$G, L$4, FALSE), 0)</f>
        <v>15708</v>
      </c>
      <c r="M152" s="92">
        <f>IFERROR(VLOOKUP($E152, V一般接種!$A:$G, M$4, FALSE), 0)</f>
        <v>0</v>
      </c>
      <c r="N152" s="93">
        <f>IFERROR(VLOOKUP($E152, V一般接種!$A:$G, N$4, FALSE), 0)</f>
        <v>67769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449526</v>
      </c>
      <c r="L153" s="92">
        <f>IFERROR(VLOOKUP($E153, V一般接種!$A:$G, L$4, FALSE), 0)</f>
        <v>15708</v>
      </c>
      <c r="M153" s="92">
        <f>IFERROR(VLOOKUP($E153, V一般接種!$A:$G, M$4, FALSE), 0)</f>
        <v>0</v>
      </c>
      <c r="N153" s="93">
        <f>IFERROR(VLOOKUP($E153, V一般接種!$A:$G, N$4, FALSE), 0)</f>
        <v>67769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670439</v>
      </c>
      <c r="C154" s="109">
        <f>IF(COUNTIF($A$7:$A154, $A154)&gt;1, 0, IF($E154="", "", I154+J154+M154+N154+P154-R154))</f>
        <v>236677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520255</v>
      </c>
      <c r="L154" s="92">
        <f>IFERROR(VLOOKUP($E154, V一般接種!$A:$G, L$4, FALSE), 0)</f>
        <v>18179</v>
      </c>
      <c r="M154" s="92">
        <f>IFERROR(VLOOKUP($E154, V一般接種!$A:$G, M$4, FALSE), 0)</f>
        <v>0</v>
      </c>
      <c r="N154" s="93">
        <f>IFERROR(VLOOKUP($E154, V一般接種!$A:$G, N$4, FALSE), 0)</f>
        <v>95427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520255</v>
      </c>
      <c r="L155" s="92">
        <f>IFERROR(VLOOKUP($E155, V一般接種!$A:$G, L$4, FALSE), 0)</f>
        <v>18179</v>
      </c>
      <c r="M155" s="92">
        <f>IFERROR(VLOOKUP($E155, V一般接種!$A:$G, M$4, FALSE), 0)</f>
        <v>0</v>
      </c>
      <c r="N155" s="93">
        <f>IFERROR(VLOOKUP($E155, V一般接種!$A:$G, N$4, FALSE), 0)</f>
        <v>95427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520255</v>
      </c>
      <c r="L156" s="92">
        <f>IFERROR(VLOOKUP($E156, V一般接種!$A:$G, L$4, FALSE), 0)</f>
        <v>18179</v>
      </c>
      <c r="M156" s="92">
        <f>IFERROR(VLOOKUP($E156, V一般接種!$A:$G, M$4, FALSE), 0)</f>
        <v>0</v>
      </c>
      <c r="N156" s="93">
        <f>IFERROR(VLOOKUP($E156, V一般接種!$A:$G, N$4, FALSE), 0)</f>
        <v>95427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725981</v>
      </c>
      <c r="C157" s="109">
        <f>IF(COUNTIF($A$7:$A157, $A157)&gt;1, 0, IF($E157="", "", I157+J157+M157+N157+P157-R157))</f>
        <v>214600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640163</v>
      </c>
      <c r="L157" s="92">
        <f>IFERROR(VLOOKUP($E157, V一般接種!$A:$G, L$4, FALSE), 0)</f>
        <v>19431</v>
      </c>
      <c r="M157" s="92">
        <f>IFERROR(VLOOKUP($E157, V一般接種!$A:$G, M$4, FALSE), 0)</f>
        <v>0</v>
      </c>
      <c r="N157" s="93">
        <f>IFERROR(VLOOKUP($E157, V一般接種!$A:$G, N$4, FALSE), 0)</f>
        <v>121930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640163</v>
      </c>
      <c r="L158" s="92">
        <f>IFERROR(VLOOKUP($E158, V一般接種!$A:$G, L$4, FALSE), 0)</f>
        <v>19431</v>
      </c>
      <c r="M158" s="92">
        <f>IFERROR(VLOOKUP($E158, V一般接種!$A:$G, M$4, FALSE), 0)</f>
        <v>0</v>
      </c>
      <c r="N158" s="93">
        <f>IFERROR(VLOOKUP($E158, V一般接種!$A:$G, N$4, FALSE), 0)</f>
        <v>121930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640163</v>
      </c>
      <c r="L159" s="92">
        <f>IFERROR(VLOOKUP($E159, V一般接種!$A:$G, L$4, FALSE), 0)</f>
        <v>19431</v>
      </c>
      <c r="M159" s="92">
        <f>IFERROR(VLOOKUP($E159, V一般接種!$A:$G, M$4, FALSE), 0)</f>
        <v>0</v>
      </c>
      <c r="N159" s="93">
        <f>IFERROR(VLOOKUP($E159, V一般接種!$A:$G, N$4, FALSE), 0)</f>
        <v>121930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752750</v>
      </c>
      <c r="C160" s="109">
        <f>IF(COUNTIF($A$7:$A160, $A160)&gt;1, 0, IF($E160="", "", I160+J160+M160+N160+P160-R160))</f>
        <v>236881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661514</v>
      </c>
      <c r="L160" s="92">
        <f>IFERROR(VLOOKUP($E160, V一般接種!$A:$G, L$4, FALSE), 0)</f>
        <v>19780</v>
      </c>
      <c r="M160" s="92">
        <f>IFERROR(VLOOKUP($E160, V一般接種!$A:$G, M$4, FALSE), 0)</f>
        <v>0</v>
      </c>
      <c r="N160" s="93">
        <f>IFERROR(VLOOKUP($E160, V一般接種!$A:$G, N$4, FALSE), 0)</f>
        <v>149211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661514</v>
      </c>
      <c r="L161" s="92">
        <f>IFERROR(VLOOKUP($E161, V一般接種!$A:$G, L$4, FALSE), 0)</f>
        <v>19780</v>
      </c>
      <c r="M161" s="92">
        <f>IFERROR(VLOOKUP($E161, V一般接種!$A:$G, M$4, FALSE), 0)</f>
        <v>0</v>
      </c>
      <c r="N161" s="93">
        <f>IFERROR(VLOOKUP($E161, V一般接種!$A:$G, N$4, FALSE), 0)</f>
        <v>149211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661514</v>
      </c>
      <c r="L162" s="92">
        <f>IFERROR(VLOOKUP($E162, V一般接種!$A:$G, L$4, FALSE), 0)</f>
        <v>19780</v>
      </c>
      <c r="M162" s="92">
        <f>IFERROR(VLOOKUP($E162, V一般接種!$A:$G, M$4, FALSE), 0)</f>
        <v>0</v>
      </c>
      <c r="N162" s="93">
        <f>IFERROR(VLOOKUP($E162, V一般接種!$A:$G, N$4, FALSE), 0)</f>
        <v>149211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745492</v>
      </c>
      <c r="C163" s="109">
        <f>IF(COUNTIF($A$7:$A163, $A163)&gt;1, 0, IF($E163="", "", I163+J163+M163+N163+P163-R163))</f>
        <v>231244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665475</v>
      </c>
      <c r="L163" s="92">
        <f>IFERROR(VLOOKUP($E163, V一般接種!$A:$G, L$4, FALSE), 0)</f>
        <v>20251</v>
      </c>
      <c r="M163" s="92">
        <f>IFERROR(VLOOKUP($E163, V一般接種!$A:$G, M$4, FALSE), 0)</f>
        <v>0</v>
      </c>
      <c r="N163" s="93">
        <f>IFERROR(VLOOKUP($E163, V一般接種!$A:$G, N$4, FALSE), 0)</f>
        <v>147853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665475</v>
      </c>
      <c r="L164" s="92">
        <f>IFERROR(VLOOKUP($E164, V一般接種!$A:$G, L$4, FALSE), 0)</f>
        <v>20251</v>
      </c>
      <c r="M164" s="92">
        <f>IFERROR(VLOOKUP($E164, V一般接種!$A:$G, M$4, FALSE), 0)</f>
        <v>0</v>
      </c>
      <c r="N164" s="93">
        <f>IFERROR(VLOOKUP($E164, V一般接種!$A:$G, N$4, FALSE), 0)</f>
        <v>147853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665475</v>
      </c>
      <c r="L165" s="92">
        <f>IFERROR(VLOOKUP($E165, V一般接種!$A:$G, L$4, FALSE), 0)</f>
        <v>20251</v>
      </c>
      <c r="M165" s="92">
        <f>IFERROR(VLOOKUP($E165, V一般接種!$A:$G, M$4, FALSE), 0)</f>
        <v>0</v>
      </c>
      <c r="N165" s="93">
        <f>IFERROR(VLOOKUP($E165, V一般接種!$A:$G, N$4, FALSE), 0)</f>
        <v>147853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730974</v>
      </c>
      <c r="C166" s="109">
        <f>IF(COUNTIF($A$7:$A166, $A166)&gt;1, 0, IF($E166="", "", I166+J166+M166+N166+P166-R166))</f>
        <v>221178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646994</v>
      </c>
      <c r="L166" s="92">
        <f>IFERROR(VLOOKUP($E166, V一般接種!$A:$G, L$4, FALSE), 0)</f>
        <v>20417</v>
      </c>
      <c r="M166" s="92">
        <f>IFERROR(VLOOKUP($E166, V一般接種!$A:$G, M$4, FALSE), 0)</f>
        <v>0</v>
      </c>
      <c r="N166" s="93">
        <f>IFERROR(VLOOKUP($E166, V一般接種!$A:$G, N$4, FALSE), 0)</f>
        <v>125538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646994</v>
      </c>
      <c r="L167" s="92">
        <f>IFERROR(VLOOKUP($E167, V一般接種!$A:$G, L$4, FALSE), 0)</f>
        <v>20417</v>
      </c>
      <c r="M167" s="92">
        <f>IFERROR(VLOOKUP($E167, V一般接種!$A:$G, M$4, FALSE), 0)</f>
        <v>0</v>
      </c>
      <c r="N167" s="93">
        <f>IFERROR(VLOOKUP($E167, V一般接種!$A:$G, N$4, FALSE), 0)</f>
        <v>125538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646994</v>
      </c>
      <c r="L168" s="92">
        <f>IFERROR(VLOOKUP($E168, V一般接種!$A:$G, L$4, FALSE), 0)</f>
        <v>20417</v>
      </c>
      <c r="M168" s="92">
        <f>IFERROR(VLOOKUP($E168, V一般接種!$A:$G, M$4, FALSE), 0)</f>
        <v>0</v>
      </c>
      <c r="N168" s="93">
        <f>IFERROR(VLOOKUP($E168, V一般接種!$A:$G, N$4, FALSE), 0)</f>
        <v>125538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625954</v>
      </c>
      <c r="C169" s="109">
        <f>IF(COUNTIF($A$7:$A169, $A169)&gt;1, 0, IF($E169="", "", I169+J169+M169+N169+P169-R169))</f>
        <v>131084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605304</v>
      </c>
      <c r="L169" s="92">
        <f>IFERROR(VLOOKUP($E169, V一般接種!$A:$G, L$4, FALSE), 0)</f>
        <v>20650</v>
      </c>
      <c r="M169" s="92">
        <f>IFERROR(VLOOKUP($E169, V一般接種!$A:$G, M$4, FALSE), 0)</f>
        <v>0</v>
      </c>
      <c r="N169" s="93">
        <f>IFERROR(VLOOKUP($E169, V一般接種!$A:$G, N$4, FALSE), 0)</f>
        <v>131084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605304</v>
      </c>
      <c r="L170" s="92">
        <f>IFERROR(VLOOKUP($E170, V一般接種!$A:$G, L$4, FALSE), 0)</f>
        <v>20650</v>
      </c>
      <c r="M170" s="92">
        <f>IFERROR(VLOOKUP($E170, V一般接種!$A:$G, M$4, FALSE), 0)</f>
        <v>0</v>
      </c>
      <c r="N170" s="93">
        <f>IFERROR(VLOOKUP($E170, V一般接種!$A:$G, N$4, FALSE), 0)</f>
        <v>131084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605304</v>
      </c>
      <c r="L171" s="92">
        <f>IFERROR(VLOOKUP($E171, V一般接種!$A:$G, L$4, FALSE), 0)</f>
        <v>20650</v>
      </c>
      <c r="M171" s="92">
        <f>IFERROR(VLOOKUP($E171, V一般接種!$A:$G, M$4, FALSE), 0)</f>
        <v>0</v>
      </c>
      <c r="N171" s="93">
        <f>IFERROR(VLOOKUP($E171, V一般接種!$A:$G, N$4, FALSE), 0)</f>
        <v>131084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570137</v>
      </c>
      <c r="C172" s="109">
        <f>IF(COUNTIF($A$7:$A172, $A172)&gt;1, 0, IF($E172="", "", I172+J172+M172+N172+P172-R172))</f>
        <v>182890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546942</v>
      </c>
      <c r="L172" s="92">
        <f>IFERROR(VLOOKUP($E172, V一般接種!$A:$G, L$4, FALSE), 0)</f>
        <v>23195</v>
      </c>
      <c r="M172" s="92">
        <f>IFERROR(VLOOKUP($E172, V一般接種!$A:$G, M$4, FALSE), 0)</f>
        <v>0</v>
      </c>
      <c r="N172" s="93">
        <f>IFERROR(VLOOKUP($E172, V一般接種!$A:$G, N$4, FALSE), 0)</f>
        <v>182890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546942</v>
      </c>
      <c r="L173" s="92">
        <f>IFERROR(VLOOKUP($E173, V一般接種!$A:$G, L$4, FALSE), 0)</f>
        <v>23195</v>
      </c>
      <c r="M173" s="92">
        <f>IFERROR(VLOOKUP($E173, V一般接種!$A:$G, M$4, FALSE), 0)</f>
        <v>0</v>
      </c>
      <c r="N173" s="93">
        <f>IFERROR(VLOOKUP($E173, V一般接種!$A:$G, N$4, FALSE), 0)</f>
        <v>182890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546942</v>
      </c>
      <c r="L174" s="92">
        <f>IFERROR(VLOOKUP($E174, V一般接種!$A:$G, L$4, FALSE), 0)</f>
        <v>23195</v>
      </c>
      <c r="M174" s="92">
        <f>IFERROR(VLOOKUP($E174, V一般接種!$A:$G, M$4, FALSE), 0)</f>
        <v>0</v>
      </c>
      <c r="N174" s="93">
        <f>IFERROR(VLOOKUP($E174, V一般接種!$A:$G, N$4, FALSE), 0)</f>
        <v>182890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782021</v>
      </c>
      <c r="C175" s="109">
        <f>IF(COUNTIF($A$7:$A175, $A175)&gt;1, 0, IF($E175="", "", I175+J175+M175+N175+P175-R175))</f>
        <v>328388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645819</v>
      </c>
      <c r="L175" s="92">
        <f>IFERROR(VLOOKUP($E175, V一般接種!$A:$G, L$4, FALSE), 0)</f>
        <v>29621</v>
      </c>
      <c r="M175" s="92">
        <f>IFERROR(VLOOKUP($E175, V一般接種!$A:$G, M$4, FALSE), 0)</f>
        <v>0</v>
      </c>
      <c r="N175" s="93">
        <f>IFERROR(VLOOKUP($E175, V一般接種!$A:$G, N$4, FALSE), 0)</f>
        <v>195632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645819</v>
      </c>
      <c r="L176" s="92">
        <f>IFERROR(VLOOKUP($E176, V一般接種!$A:$G, L$4, FALSE), 0)</f>
        <v>29621</v>
      </c>
      <c r="M176" s="92">
        <f>IFERROR(VLOOKUP($E176, V一般接種!$A:$G, M$4, FALSE), 0)</f>
        <v>0</v>
      </c>
      <c r="N176" s="93">
        <f>IFERROR(VLOOKUP($E176, V一般接種!$A:$G, N$4, FALSE), 0)</f>
        <v>195632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645819</v>
      </c>
      <c r="L177" s="92">
        <f>IFERROR(VLOOKUP($E177, V一般接種!$A:$G, L$4, FALSE), 0)</f>
        <v>29621</v>
      </c>
      <c r="M177" s="92">
        <f>IFERROR(VLOOKUP($E177, V一般接種!$A:$G, M$4, FALSE), 0)</f>
        <v>0</v>
      </c>
      <c r="N177" s="93">
        <f>IFERROR(VLOOKUP($E177, V一般接種!$A:$G, N$4, FALSE), 0)</f>
        <v>195632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812166</v>
      </c>
      <c r="C178" s="109">
        <f>IF(COUNTIF($A$7:$A178, $A178)&gt;1, 0, IF($E178="", "", I178+J178+M178+N178+P178-R178))</f>
        <v>328103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706739</v>
      </c>
      <c r="L178" s="92">
        <f>IFERROR(VLOOKUP($E178, V一般接種!$A:$G, L$4, FALSE), 0)</f>
        <v>32748</v>
      </c>
      <c r="M178" s="92">
        <f>IFERROR(VLOOKUP($E178, V一般接種!$A:$G, M$4, FALSE), 0)</f>
        <v>0</v>
      </c>
      <c r="N178" s="93">
        <f>IFERROR(VLOOKUP($E178, V一般接種!$A:$G, N$4, FALSE), 0)</f>
        <v>238860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706739</v>
      </c>
      <c r="L179" s="92">
        <f>IFERROR(VLOOKUP($E179, V一般接種!$A:$G, L$4, FALSE), 0)</f>
        <v>32748</v>
      </c>
      <c r="M179" s="92">
        <f>IFERROR(VLOOKUP($E179, V一般接種!$A:$G, M$4, FALSE), 0)</f>
        <v>0</v>
      </c>
      <c r="N179" s="93">
        <f>IFERROR(VLOOKUP($E179, V一般接種!$A:$G, N$4, FALSE), 0)</f>
        <v>238860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706739</v>
      </c>
      <c r="L180" s="92">
        <f>IFERROR(VLOOKUP($E180, V一般接種!$A:$G, L$4, FALSE), 0)</f>
        <v>32748</v>
      </c>
      <c r="M180" s="92">
        <f>IFERROR(VLOOKUP($E180, V一般接種!$A:$G, M$4, FALSE), 0)</f>
        <v>0</v>
      </c>
      <c r="N180" s="93">
        <f>IFERROR(VLOOKUP($E180, V一般接種!$A:$G, N$4, FALSE), 0)</f>
        <v>238860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794058</v>
      </c>
      <c r="C181" s="109">
        <f>IF(COUNTIF($A$7:$A181, $A181)&gt;1, 0, IF($E181="", "", I181+J181+M181+N181+P181-R181))</f>
        <v>392600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694012</v>
      </c>
      <c r="L181" s="92">
        <f>IFERROR(VLOOKUP($E181, V一般接種!$A:$G, L$4, FALSE), 0)</f>
        <v>31305</v>
      </c>
      <c r="M181" s="92">
        <f>IFERROR(VLOOKUP($E181, V一般接種!$A:$G, M$4, FALSE), 0)</f>
        <v>0</v>
      </c>
      <c r="N181" s="93">
        <f>IFERROR(VLOOKUP($E181, V一般接種!$A:$G, N$4, FALSE), 0)</f>
        <v>293957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694012</v>
      </c>
      <c r="L182" s="92">
        <f>IFERROR(VLOOKUP($E182, V一般接種!$A:$G, L$4, FALSE), 0)</f>
        <v>31305</v>
      </c>
      <c r="M182" s="92">
        <f>IFERROR(VLOOKUP($E182, V一般接種!$A:$G, M$4, FALSE), 0)</f>
        <v>0</v>
      </c>
      <c r="N182" s="93">
        <f>IFERROR(VLOOKUP($E182, V一般接種!$A:$G, N$4, FALSE), 0)</f>
        <v>293957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694012</v>
      </c>
      <c r="L183" s="92">
        <f>IFERROR(VLOOKUP($E183, V一般接種!$A:$G, L$4, FALSE), 0)</f>
        <v>31305</v>
      </c>
      <c r="M183" s="92">
        <f>IFERROR(VLOOKUP($E183, V一般接種!$A:$G, M$4, FALSE), 0)</f>
        <v>0</v>
      </c>
      <c r="N183" s="93">
        <f>IFERROR(VLOOKUP($E183, V一般接種!$A:$G, N$4, FALSE), 0)</f>
        <v>293957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761847</v>
      </c>
      <c r="C184" s="109">
        <f>IF(COUNTIF($A$7:$A184, $A184)&gt;1, 0, IF($E184="", "", I184+J184+M184+N184+P184-R184))</f>
        <v>393527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674194</v>
      </c>
      <c r="L184" s="92">
        <f>IFERROR(VLOOKUP($E184, V一般接種!$A:$G, L$4, FALSE), 0)</f>
        <v>33684</v>
      </c>
      <c r="M184" s="92">
        <f>IFERROR(VLOOKUP($E184, V一般接種!$A:$G, M$4, FALSE), 0)</f>
        <v>0</v>
      </c>
      <c r="N184" s="93">
        <f>IFERROR(VLOOKUP($E184, V一般接種!$A:$G, N$4, FALSE), 0)</f>
        <v>310905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674194</v>
      </c>
      <c r="L185" s="92">
        <f>IFERROR(VLOOKUP($E185, V一般接種!$A:$G, L$4, FALSE), 0)</f>
        <v>33684</v>
      </c>
      <c r="M185" s="92">
        <f>IFERROR(VLOOKUP($E185, V一般接種!$A:$G, M$4, FALSE), 0)</f>
        <v>0</v>
      </c>
      <c r="N185" s="93">
        <f>IFERROR(VLOOKUP($E185, V一般接種!$A:$G, N$4, FALSE), 0)</f>
        <v>310905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674194</v>
      </c>
      <c r="L186" s="92">
        <f>IFERROR(VLOOKUP($E186, V一般接種!$A:$G, L$4, FALSE), 0)</f>
        <v>33684</v>
      </c>
      <c r="M186" s="92">
        <f>IFERROR(VLOOKUP($E186, V一般接種!$A:$G, M$4, FALSE), 0)</f>
        <v>0</v>
      </c>
      <c r="N186" s="93">
        <f>IFERROR(VLOOKUP($E186, V一般接種!$A:$G, N$4, FALSE), 0)</f>
        <v>310905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772773</v>
      </c>
      <c r="C187" s="109">
        <f>IF(COUNTIF($A$7:$A187, $A187)&gt;1, 0, IF($E187="", "", I187+J187+M187+N187+P187-R187))</f>
        <v>365081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679100</v>
      </c>
      <c r="L187" s="92">
        <f>IFERROR(VLOOKUP($E187, V一般接種!$A:$G, L$4, FALSE), 0)</f>
        <v>37170</v>
      </c>
      <c r="M187" s="92">
        <f>IFERROR(VLOOKUP($E187, V一般接種!$A:$G, M$4, FALSE), 0)</f>
        <v>0</v>
      </c>
      <c r="N187" s="93">
        <f>IFERROR(VLOOKUP($E187, V一般接種!$A:$G, N$4, FALSE), 0)</f>
        <v>273601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679100</v>
      </c>
      <c r="L188" s="92">
        <f>IFERROR(VLOOKUP($E188, V一般接種!$A:$G, L$4, FALSE), 0)</f>
        <v>37170</v>
      </c>
      <c r="M188" s="92">
        <f>IFERROR(VLOOKUP($E188, V一般接種!$A:$G, M$4, FALSE), 0)</f>
        <v>0</v>
      </c>
      <c r="N188" s="93">
        <f>IFERROR(VLOOKUP($E188, V一般接種!$A:$G, N$4, FALSE), 0)</f>
        <v>273601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679100</v>
      </c>
      <c r="L189" s="92">
        <f>IFERROR(VLOOKUP($E189, V一般接種!$A:$G, L$4, FALSE), 0)</f>
        <v>37170</v>
      </c>
      <c r="M189" s="92">
        <f>IFERROR(VLOOKUP($E189, V一般接種!$A:$G, M$4, FALSE), 0)</f>
        <v>0</v>
      </c>
      <c r="N189" s="93">
        <f>IFERROR(VLOOKUP($E189, V一般接種!$A:$G, N$4, FALSE), 0)</f>
        <v>273601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671191</v>
      </c>
      <c r="C190" s="109">
        <f>IF(COUNTIF($A$7:$A190, $A190)&gt;1, 0, IF($E190="", "", I190+J190+M190+N190+P190-R190))</f>
        <v>278732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631729</v>
      </c>
      <c r="L190" s="92">
        <f>IFERROR(VLOOKUP($E190, V一般接種!$A:$G, L$4, FALSE), 0)</f>
        <v>39462</v>
      </c>
      <c r="M190" s="92">
        <f>IFERROR(VLOOKUP($E190, V一般接種!$A:$G, M$4, FALSE), 0)</f>
        <v>0</v>
      </c>
      <c r="N190" s="93">
        <f>IFERROR(VLOOKUP($E190, V一般接種!$A:$G, N$4, FALSE), 0)</f>
        <v>278732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631729</v>
      </c>
      <c r="L191" s="92">
        <f>IFERROR(VLOOKUP($E191, V一般接種!$A:$G, L$4, FALSE), 0)</f>
        <v>39462</v>
      </c>
      <c r="M191" s="92">
        <f>IFERROR(VLOOKUP($E191, V一般接種!$A:$G, M$4, FALSE), 0)</f>
        <v>0</v>
      </c>
      <c r="N191" s="93">
        <f>IFERROR(VLOOKUP($E191, V一般接種!$A:$G, N$4, FALSE), 0)</f>
        <v>278732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631729</v>
      </c>
      <c r="L192" s="92">
        <f>IFERROR(VLOOKUP($E192, V一般接種!$A:$G, L$4, FALSE), 0)</f>
        <v>39462</v>
      </c>
      <c r="M192" s="92">
        <f>IFERROR(VLOOKUP($E192, V一般接種!$A:$G, M$4, FALSE), 0)</f>
        <v>0</v>
      </c>
      <c r="N192" s="93">
        <f>IFERROR(VLOOKUP($E192, V一般接種!$A:$G, N$4, FALSE), 0)</f>
        <v>278732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610616</v>
      </c>
      <c r="C193" s="109">
        <f>IF(COUNTIF($A$7:$A193, $A193)&gt;1, 0, IF($E193="", "", I193+J193+M193+N193+P193-R193))</f>
        <v>318564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570184</v>
      </c>
      <c r="L193" s="92">
        <f>IFERROR(VLOOKUP($E193, V一般接種!$A:$G, L$4, FALSE), 0)</f>
        <v>40432</v>
      </c>
      <c r="M193" s="92">
        <f>IFERROR(VLOOKUP($E193, V一般接種!$A:$G, M$4, FALSE), 0)</f>
        <v>0</v>
      </c>
      <c r="N193" s="93">
        <f>IFERROR(VLOOKUP($E193, V一般接種!$A:$G, N$4, FALSE), 0)</f>
        <v>318564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570184</v>
      </c>
      <c r="L194" s="92">
        <f>IFERROR(VLOOKUP($E194, V一般接種!$A:$G, L$4, FALSE), 0)</f>
        <v>40432</v>
      </c>
      <c r="M194" s="92">
        <f>IFERROR(VLOOKUP($E194, V一般接種!$A:$G, M$4, FALSE), 0)</f>
        <v>0</v>
      </c>
      <c r="N194" s="93">
        <f>IFERROR(VLOOKUP($E194, V一般接種!$A:$G, N$4, FALSE), 0)</f>
        <v>318564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570184</v>
      </c>
      <c r="L195" s="92">
        <f>IFERROR(VLOOKUP($E195, V一般接種!$A:$G, L$4, FALSE), 0)</f>
        <v>40432</v>
      </c>
      <c r="M195" s="92">
        <f>IFERROR(VLOOKUP($E195, V一般接種!$A:$G, M$4, FALSE), 0)</f>
        <v>0</v>
      </c>
      <c r="N195" s="93">
        <f>IFERROR(VLOOKUP($E195, V一般接種!$A:$G, N$4, FALSE), 0)</f>
        <v>318564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710691</v>
      </c>
      <c r="C196" s="109">
        <f>IF(COUNTIF($A$7:$A196, $A196)&gt;1, 0, IF($E196="", "", I196+J196+M196+N196+P196-R196))</f>
        <v>545975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580864</v>
      </c>
      <c r="L196" s="92">
        <f>IFERROR(VLOOKUP($E196, V一般接種!$A:$G, L$4, FALSE), 0)</f>
        <v>38398</v>
      </c>
      <c r="M196" s="92">
        <f>IFERROR(VLOOKUP($E196, V一般接種!$A:$G, M$4, FALSE), 0)</f>
        <v>0</v>
      </c>
      <c r="N196" s="93">
        <f>IFERROR(VLOOKUP($E196, V一般接種!$A:$G, N$4, FALSE), 0)</f>
        <v>422439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580864</v>
      </c>
      <c r="L197" s="92">
        <f>IFERROR(VLOOKUP($E197, V一般接種!$A:$G, L$4, FALSE), 0)</f>
        <v>38398</v>
      </c>
      <c r="M197" s="92">
        <f>IFERROR(VLOOKUP($E197, V一般接種!$A:$G, M$4, FALSE), 0)</f>
        <v>0</v>
      </c>
      <c r="N197" s="93">
        <f>IFERROR(VLOOKUP($E197, V一般接種!$A:$G, N$4, FALSE), 0)</f>
        <v>422439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580864</v>
      </c>
      <c r="L198" s="92">
        <f>IFERROR(VLOOKUP($E198, V一般接種!$A:$G, L$4, FALSE), 0)</f>
        <v>38398</v>
      </c>
      <c r="M198" s="92">
        <f>IFERROR(VLOOKUP($E198, V一般接種!$A:$G, M$4, FALSE), 0)</f>
        <v>0</v>
      </c>
      <c r="N198" s="93">
        <f>IFERROR(VLOOKUP($E198, V一般接種!$A:$G, N$4, FALSE), 0)</f>
        <v>422439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712469</v>
      </c>
      <c r="C199" s="109">
        <f>IF(COUNTIF($A$7:$A199, $A199)&gt;1, 0, IF($E199="", "", I199+J199+M199+N199+P199-R199))</f>
        <v>562774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629414</v>
      </c>
      <c r="L199" s="92">
        <f>IFERROR(VLOOKUP($E199, V一般接種!$A:$G, L$4, FALSE), 0)</f>
        <v>39640</v>
      </c>
      <c r="M199" s="92">
        <f>IFERROR(VLOOKUP($E199, V一般接種!$A:$G, M$4, FALSE), 0)</f>
        <v>0</v>
      </c>
      <c r="N199" s="93">
        <f>IFERROR(VLOOKUP($E199, V一般接種!$A:$G, N$4, FALSE), 0)</f>
        <v>490826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629414</v>
      </c>
      <c r="L200" s="92">
        <f>IFERROR(VLOOKUP($E200, V一般接種!$A:$G, L$4, FALSE), 0)</f>
        <v>39640</v>
      </c>
      <c r="M200" s="92">
        <f>IFERROR(VLOOKUP($E200, V一般接種!$A:$G, M$4, FALSE), 0)</f>
        <v>0</v>
      </c>
      <c r="N200" s="93">
        <f>IFERROR(VLOOKUP($E200, V一般接種!$A:$G, N$4, FALSE), 0)</f>
        <v>490826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629414</v>
      </c>
      <c r="L201" s="92">
        <f>IFERROR(VLOOKUP($E201, V一般接種!$A:$G, L$4, FALSE), 0)</f>
        <v>39640</v>
      </c>
      <c r="M201" s="92">
        <f>IFERROR(VLOOKUP($E201, V一般接種!$A:$G, M$4, FALSE), 0)</f>
        <v>0</v>
      </c>
      <c r="N201" s="93">
        <f>IFERROR(VLOOKUP($E201, V一般接種!$A:$G, N$4, FALSE), 0)</f>
        <v>490826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696488</v>
      </c>
      <c r="C202" s="109">
        <f>IF(COUNTIF($A$7:$A202, $A202)&gt;1, 0, IF($E202="", "", I202+J202+M202+N202+P202-R202))</f>
        <v>615644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608731</v>
      </c>
      <c r="L202" s="92">
        <f>IFERROR(VLOOKUP($E202, V一般接種!$A:$G, L$4, FALSE), 0)</f>
        <v>41063</v>
      </c>
      <c r="M202" s="92">
        <f>IFERROR(VLOOKUP($E202, V一般接種!$A:$G, M$4, FALSE), 0)</f>
        <v>0</v>
      </c>
      <c r="N202" s="93">
        <f>IFERROR(VLOOKUP($E202, V一般接種!$A:$G, N$4, FALSE), 0)</f>
        <v>543603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608731</v>
      </c>
      <c r="L203" s="92">
        <f>IFERROR(VLOOKUP($E203, V一般接種!$A:$G, L$4, FALSE), 0)</f>
        <v>41063</v>
      </c>
      <c r="M203" s="92">
        <f>IFERROR(VLOOKUP($E203, V一般接種!$A:$G, M$4, FALSE), 0)</f>
        <v>0</v>
      </c>
      <c r="N203" s="93">
        <f>IFERROR(VLOOKUP($E203, V一般接種!$A:$G, N$4, FALSE), 0)</f>
        <v>543603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608731</v>
      </c>
      <c r="L204" s="92">
        <f>IFERROR(VLOOKUP($E204, V一般接種!$A:$G, L$4, FALSE), 0)</f>
        <v>41063</v>
      </c>
      <c r="M204" s="92">
        <f>IFERROR(VLOOKUP($E204, V一般接種!$A:$G, M$4, FALSE), 0)</f>
        <v>0</v>
      </c>
      <c r="N204" s="93">
        <f>IFERROR(VLOOKUP($E204, V一般接種!$A:$G, N$4, FALSE), 0)</f>
        <v>543603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708131</v>
      </c>
      <c r="C205" s="109">
        <f>IF(COUNTIF($A$7:$A205, $A205)&gt;1, 0, IF($E205="", "", I205+J205+M205+N205+P205-R205))</f>
        <v>607664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615290</v>
      </c>
      <c r="L205" s="92">
        <f>IFERROR(VLOOKUP($E205, V一般接種!$A:$G, L$4, FALSE), 0)</f>
        <v>41304</v>
      </c>
      <c r="M205" s="92">
        <f>IFERROR(VLOOKUP($E205, V一般接種!$A:$G, M$4, FALSE), 0)</f>
        <v>0</v>
      </c>
      <c r="N205" s="93">
        <f>IFERROR(VLOOKUP($E205, V一般接種!$A:$G, N$4, FALSE), 0)</f>
        <v>529871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615290</v>
      </c>
      <c r="L206" s="92">
        <f>IFERROR(VLOOKUP($E206, V一般接種!$A:$G, L$4, FALSE), 0)</f>
        <v>41304</v>
      </c>
      <c r="M206" s="92">
        <f>IFERROR(VLOOKUP($E206, V一般接種!$A:$G, M$4, FALSE), 0)</f>
        <v>0</v>
      </c>
      <c r="N206" s="93">
        <f>IFERROR(VLOOKUP($E206, V一般接種!$A:$G, N$4, FALSE), 0)</f>
        <v>529871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615290</v>
      </c>
      <c r="L207" s="92">
        <f>IFERROR(VLOOKUP($E207, V一般接種!$A:$G, L$4, FALSE), 0)</f>
        <v>41304</v>
      </c>
      <c r="M207" s="92">
        <f>IFERROR(VLOOKUP($E207, V一般接種!$A:$G, M$4, FALSE), 0)</f>
        <v>0</v>
      </c>
      <c r="N207" s="93">
        <f>IFERROR(VLOOKUP($E207, V一般接種!$A:$G, N$4, FALSE), 0)</f>
        <v>529871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691007</v>
      </c>
      <c r="C208" s="109">
        <f>IF(COUNTIF($A$7:$A208, $A208)&gt;1, 0, IF($E208="", "", I208+J208+M208+N208+P208-R208))</f>
        <v>581277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598711</v>
      </c>
      <c r="L208" s="92">
        <f>IFERROR(VLOOKUP($E208, V一般接種!$A:$G, L$4, FALSE), 0)</f>
        <v>40039</v>
      </c>
      <c r="M208" s="92">
        <f>IFERROR(VLOOKUP($E208, V一般接種!$A:$G, M$4, FALSE), 0)</f>
        <v>0</v>
      </c>
      <c r="N208" s="93">
        <f>IFERROR(VLOOKUP($E208, V一般接種!$A:$G, N$4, FALSE), 0)</f>
        <v>507586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598711</v>
      </c>
      <c r="L209" s="92">
        <f>IFERROR(VLOOKUP($E209, V一般接種!$A:$G, L$4, FALSE), 0)</f>
        <v>40039</v>
      </c>
      <c r="M209" s="92">
        <f>IFERROR(VLOOKUP($E209, V一般接種!$A:$G, M$4, FALSE), 0)</f>
        <v>0</v>
      </c>
      <c r="N209" s="93">
        <f>IFERROR(VLOOKUP($E209, V一般接種!$A:$G, N$4, FALSE), 0)</f>
        <v>507586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598711</v>
      </c>
      <c r="L210" s="92">
        <f>IFERROR(VLOOKUP($E210, V一般接種!$A:$G, L$4, FALSE), 0)</f>
        <v>40039</v>
      </c>
      <c r="M210" s="92">
        <f>IFERROR(VLOOKUP($E210, V一般接種!$A:$G, M$4, FALSE), 0)</f>
        <v>0</v>
      </c>
      <c r="N210" s="93">
        <f>IFERROR(VLOOKUP($E210, V一般接種!$A:$G, N$4, FALSE), 0)</f>
        <v>507586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675186</v>
      </c>
      <c r="C211" s="109">
        <f>IF(COUNTIF($A$7:$A211, $A211)&gt;1, 0, IF($E211="", "", I211+J211+M211+N211+P211-R211))</f>
        <v>448191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627690</v>
      </c>
      <c r="L211" s="92">
        <f>IFERROR(VLOOKUP($E211, V一般接種!$A:$G, L$4, FALSE), 0)</f>
        <v>47496</v>
      </c>
      <c r="M211" s="92">
        <f>IFERROR(VLOOKUP($E211, V一般接種!$A:$G, M$4, FALSE), 0)</f>
        <v>0</v>
      </c>
      <c r="N211" s="93">
        <f>IFERROR(VLOOKUP($E211, V一般接種!$A:$G, N$4, FALSE), 0)</f>
        <v>448191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627690</v>
      </c>
      <c r="L212" s="92">
        <f>IFERROR(VLOOKUP($E212, V一般接種!$A:$G, L$4, FALSE), 0)</f>
        <v>47496</v>
      </c>
      <c r="M212" s="92">
        <f>IFERROR(VLOOKUP($E212, V一般接種!$A:$G, M$4, FALSE), 0)</f>
        <v>0</v>
      </c>
      <c r="N212" s="93">
        <f>IFERROR(VLOOKUP($E212, V一般接種!$A:$G, N$4, FALSE), 0)</f>
        <v>448191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627690</v>
      </c>
      <c r="L213" s="92">
        <f>IFERROR(VLOOKUP($E213, V一般接種!$A:$G, L$4, FALSE), 0)</f>
        <v>47496</v>
      </c>
      <c r="M213" s="92">
        <f>IFERROR(VLOOKUP($E213, V一般接種!$A:$G, M$4, FALSE), 0)</f>
        <v>0</v>
      </c>
      <c r="N213" s="93">
        <f>IFERROR(VLOOKUP($E213, V一般接種!$A:$G, N$4, FALSE), 0)</f>
        <v>448191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675713</v>
      </c>
      <c r="C214" s="109">
        <f>IF(COUNTIF($A$7:$A214, $A214)&gt;1, 0, IF($E214="", "", I214+J214+M214+N214+P214-R214))</f>
        <v>441777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625255</v>
      </c>
      <c r="L214" s="92">
        <f>IFERROR(VLOOKUP($E214, V一般接種!$A:$G, L$4, FALSE), 0)</f>
        <v>50458</v>
      </c>
      <c r="M214" s="92">
        <f>IFERROR(VLOOKUP($E214, V一般接種!$A:$G, M$4, FALSE), 0)</f>
        <v>0</v>
      </c>
      <c r="N214" s="93">
        <f>IFERROR(VLOOKUP($E214, V一般接種!$A:$G, N$4, FALSE), 0)</f>
        <v>441777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625255</v>
      </c>
      <c r="L215" s="92">
        <f>IFERROR(VLOOKUP($E215, V一般接種!$A:$G, L$4, FALSE), 0)</f>
        <v>50458</v>
      </c>
      <c r="M215" s="92">
        <f>IFERROR(VLOOKUP($E215, V一般接種!$A:$G, M$4, FALSE), 0)</f>
        <v>0</v>
      </c>
      <c r="N215" s="93">
        <f>IFERROR(VLOOKUP($E215, V一般接種!$A:$G, N$4, FALSE), 0)</f>
        <v>441777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625255</v>
      </c>
      <c r="L216" s="92">
        <f>IFERROR(VLOOKUP($E216, V一般接種!$A:$G, L$4, FALSE), 0)</f>
        <v>50458</v>
      </c>
      <c r="M216" s="92">
        <f>IFERROR(VLOOKUP($E216, V一般接種!$A:$G, M$4, FALSE), 0)</f>
        <v>0</v>
      </c>
      <c r="N216" s="93">
        <f>IFERROR(VLOOKUP($E216, V一般接種!$A:$G, N$4, FALSE), 0)</f>
        <v>441777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780864</v>
      </c>
      <c r="C217" s="109">
        <f>IF(COUNTIF($A$7:$A217, $A217)&gt;1, 0, IF($E217="", "", I217+J217+M217+N217+P217-R217))</f>
        <v>630940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607865</v>
      </c>
      <c r="L217" s="92">
        <f>IFERROR(VLOOKUP($E217, V一般接種!$A:$G, L$4, FALSE), 0)</f>
        <v>98002</v>
      </c>
      <c r="M217" s="92">
        <f>IFERROR(VLOOKUP($E217, V一般接種!$A:$G, M$4, FALSE), 0)</f>
        <v>0</v>
      </c>
      <c r="N217" s="93">
        <f>IFERROR(VLOOKUP($E217, V一般接種!$A:$G, N$4, FALSE), 0)</f>
        <v>507157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607865</v>
      </c>
      <c r="L218" s="92">
        <f>IFERROR(VLOOKUP($E218, V一般接種!$A:$G, L$4, FALSE), 0)</f>
        <v>98002</v>
      </c>
      <c r="M218" s="92">
        <f>IFERROR(VLOOKUP($E218, V一般接種!$A:$G, M$4, FALSE), 0)</f>
        <v>0</v>
      </c>
      <c r="N218" s="93">
        <f>IFERROR(VLOOKUP($E218, V一般接種!$A:$G, N$4, FALSE), 0)</f>
        <v>507157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607865</v>
      </c>
      <c r="L219" s="92">
        <f>IFERROR(VLOOKUP($E219, V一般接種!$A:$G, L$4, FALSE), 0)</f>
        <v>98002</v>
      </c>
      <c r="M219" s="92">
        <f>IFERROR(VLOOKUP($E219, V一般接種!$A:$G, M$4, FALSE), 0)</f>
        <v>0</v>
      </c>
      <c r="N219" s="93">
        <f>IFERROR(VLOOKUP($E219, V一般接種!$A:$G, N$4, FALSE), 0)</f>
        <v>507157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788764</v>
      </c>
      <c r="C220" s="109">
        <f>IF(COUNTIF($A$7:$A220, $A220)&gt;1, 0, IF($E220="", "", I220+J220+M220+N220+P220-R220))</f>
        <v>665233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631578</v>
      </c>
      <c r="L220" s="92">
        <f>IFERROR(VLOOKUP($E220, V一般接種!$A:$G, L$4, FALSE), 0)</f>
        <v>110767</v>
      </c>
      <c r="M220" s="92">
        <f>IFERROR(VLOOKUP($E220, V一般接種!$A:$G, M$4, FALSE), 0)</f>
        <v>0</v>
      </c>
      <c r="N220" s="93">
        <f>IFERROR(VLOOKUP($E220, V一般接種!$A:$G, N$4, FALSE), 0)</f>
        <v>617517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631578</v>
      </c>
      <c r="L221" s="92">
        <f>IFERROR(VLOOKUP($E221, V一般接種!$A:$G, L$4, FALSE), 0)</f>
        <v>110767</v>
      </c>
      <c r="M221" s="92">
        <f>IFERROR(VLOOKUP($E221, V一般接種!$A:$G, M$4, FALSE), 0)</f>
        <v>0</v>
      </c>
      <c r="N221" s="93">
        <f>IFERROR(VLOOKUP($E221, V一般接種!$A:$G, N$4, FALSE), 0)</f>
        <v>617517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631578</v>
      </c>
      <c r="L222" s="92">
        <f>IFERROR(VLOOKUP($E222, V一般接種!$A:$G, L$4, FALSE), 0)</f>
        <v>110767</v>
      </c>
      <c r="M222" s="92">
        <f>IFERROR(VLOOKUP($E222, V一般接種!$A:$G, M$4, FALSE), 0)</f>
        <v>0</v>
      </c>
      <c r="N222" s="93">
        <f>IFERROR(VLOOKUP($E222, V一般接種!$A:$G, N$4, FALSE), 0)</f>
        <v>617517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805924</v>
      </c>
      <c r="C223" s="109">
        <f>IF(COUNTIF($A$7:$A223, $A223)&gt;1, 0, IF($E223="", "", I223+J223+M223+N223+P223-R223))</f>
        <v>698851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635818</v>
      </c>
      <c r="L223" s="92">
        <f>IFERROR(VLOOKUP($E223, V一般接種!$A:$G, L$4, FALSE), 0)</f>
        <v>118452</v>
      </c>
      <c r="M223" s="92">
        <f>IFERROR(VLOOKUP($E223, V一般接種!$A:$G, M$4, FALSE), 0)</f>
        <v>0</v>
      </c>
      <c r="N223" s="93">
        <f>IFERROR(VLOOKUP($E223, V一般接種!$A:$G, N$4, FALSE), 0)</f>
        <v>639019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635818</v>
      </c>
      <c r="L224" s="92">
        <f>IFERROR(VLOOKUP($E224, V一般接種!$A:$G, L$4, FALSE), 0)</f>
        <v>118452</v>
      </c>
      <c r="M224" s="92">
        <f>IFERROR(VLOOKUP($E224, V一般接種!$A:$G, M$4, FALSE), 0)</f>
        <v>0</v>
      </c>
      <c r="N224" s="93">
        <f>IFERROR(VLOOKUP($E224, V一般接種!$A:$G, N$4, FALSE), 0)</f>
        <v>639019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635818</v>
      </c>
      <c r="L225" s="92">
        <f>IFERROR(VLOOKUP($E225, V一般接種!$A:$G, L$4, FALSE), 0)</f>
        <v>118452</v>
      </c>
      <c r="M225" s="92">
        <f>IFERROR(VLOOKUP($E225, V一般接種!$A:$G, M$4, FALSE), 0)</f>
        <v>0</v>
      </c>
      <c r="N225" s="93">
        <f>IFERROR(VLOOKUP($E225, V一般接種!$A:$G, N$4, FALSE), 0)</f>
        <v>639019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777316</v>
      </c>
      <c r="C226" s="109">
        <f>IF(COUNTIF($A$7:$A226, $A226)&gt;1, 0, IF($E226="", "", I226+J226+M226+N226+P226-R226))</f>
        <v>703527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621220</v>
      </c>
      <c r="L226" s="92">
        <f>IFERROR(VLOOKUP($E226, V一般接種!$A:$G, L$4, FALSE), 0)</f>
        <v>110714</v>
      </c>
      <c r="M226" s="92">
        <f>IFERROR(VLOOKUP($E226, V一般接種!$A:$G, M$4, FALSE), 0)</f>
        <v>0</v>
      </c>
      <c r="N226" s="93">
        <f>IFERROR(VLOOKUP($E226, V一般接種!$A:$G, N$4, FALSE), 0)</f>
        <v>639488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621220</v>
      </c>
      <c r="L227" s="92">
        <f>IFERROR(VLOOKUP($E227, V一般接種!$A:$G, L$4, FALSE), 0)</f>
        <v>110714</v>
      </c>
      <c r="M227" s="92">
        <f>IFERROR(VLOOKUP($E227, V一般接種!$A:$G, M$4, FALSE), 0)</f>
        <v>0</v>
      </c>
      <c r="N227" s="93">
        <f>IFERROR(VLOOKUP($E227, V一般接種!$A:$G, N$4, FALSE), 0)</f>
        <v>639488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621220</v>
      </c>
      <c r="L228" s="92">
        <f>IFERROR(VLOOKUP($E228, V一般接種!$A:$G, L$4, FALSE), 0)</f>
        <v>110714</v>
      </c>
      <c r="M228" s="92">
        <f>IFERROR(VLOOKUP($E228, V一般接種!$A:$G, M$4, FALSE), 0)</f>
        <v>0</v>
      </c>
      <c r="N228" s="93">
        <f>IFERROR(VLOOKUP($E228, V一般接種!$A:$G, N$4, FALSE), 0)</f>
        <v>639488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773736</v>
      </c>
      <c r="C229" s="109">
        <f>IF(COUNTIF($A$7:$A229, $A229)&gt;1, 0, IF($E229="", "", I229+J229+M229+N229+P229-R229))</f>
        <v>708002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600293</v>
      </c>
      <c r="L229" s="92">
        <f>IFERROR(VLOOKUP($E229, V一般接種!$A:$G, L$4, FALSE), 0)</f>
        <v>120148</v>
      </c>
      <c r="M229" s="92">
        <f>IFERROR(VLOOKUP($E229, V一般接種!$A:$G, M$4, FALSE), 0)</f>
        <v>0</v>
      </c>
      <c r="N229" s="93">
        <f>IFERROR(VLOOKUP($E229, V一般接種!$A:$G, N$4, FALSE), 0)</f>
        <v>632942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600293</v>
      </c>
      <c r="L230" s="92">
        <f>IFERROR(VLOOKUP($E230, V一般接種!$A:$G, L$4, FALSE), 0)</f>
        <v>120148</v>
      </c>
      <c r="M230" s="92">
        <f>IFERROR(VLOOKUP($E230, V一般接種!$A:$G, M$4, FALSE), 0)</f>
        <v>0</v>
      </c>
      <c r="N230" s="93">
        <f>IFERROR(VLOOKUP($E230, V一般接種!$A:$G, N$4, FALSE), 0)</f>
        <v>632942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600293</v>
      </c>
      <c r="L231" s="92">
        <f>IFERROR(VLOOKUP($E231, V一般接種!$A:$G, L$4, FALSE), 0)</f>
        <v>120148</v>
      </c>
      <c r="M231" s="92">
        <f>IFERROR(VLOOKUP($E231, V一般接種!$A:$G, M$4, FALSE), 0)</f>
        <v>0</v>
      </c>
      <c r="N231" s="93">
        <f>IFERROR(VLOOKUP($E231, V一般接種!$A:$G, N$4, FALSE), 0)</f>
        <v>632942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759551</v>
      </c>
      <c r="C232" s="109">
        <f>IF(COUNTIF($A$7:$A232, $A232)&gt;1, 0, IF($E232="", "", I232+J232+M232+N232+P232-R232))</f>
        <v>591520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647964</v>
      </c>
      <c r="L232" s="92">
        <f>IFERROR(VLOOKUP($E232, V一般接種!$A:$G, L$4, FALSE), 0)</f>
        <v>111587</v>
      </c>
      <c r="M232" s="92">
        <f>IFERROR(VLOOKUP($E232, V一般接種!$A:$G, M$4, FALSE), 0)</f>
        <v>0</v>
      </c>
      <c r="N232" s="93">
        <f>IFERROR(VLOOKUP($E232, V一般接種!$A:$G, N$4, FALSE), 0)</f>
        <v>591520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647964</v>
      </c>
      <c r="L233" s="92">
        <f>IFERROR(VLOOKUP($E233, V一般接種!$A:$G, L$4, FALSE), 0)</f>
        <v>111587</v>
      </c>
      <c r="M233" s="92">
        <f>IFERROR(VLOOKUP($E233, V一般接種!$A:$G, M$4, FALSE), 0)</f>
        <v>0</v>
      </c>
      <c r="N233" s="93">
        <f>IFERROR(VLOOKUP($E233, V一般接種!$A:$G, N$4, FALSE), 0)</f>
        <v>591520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647964</v>
      </c>
      <c r="L234" s="92">
        <f>IFERROR(VLOOKUP($E234, V一般接種!$A:$G, L$4, FALSE), 0)</f>
        <v>111587</v>
      </c>
      <c r="M234" s="92">
        <f>IFERROR(VLOOKUP($E234, V一般接種!$A:$G, M$4, FALSE), 0)</f>
        <v>0</v>
      </c>
      <c r="N234" s="93">
        <f>IFERROR(VLOOKUP($E234, V一般接種!$A:$G, N$4, FALSE), 0)</f>
        <v>591520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786658</v>
      </c>
      <c r="C235" s="109">
        <f>IF(COUNTIF($A$7:$A235, $A235)&gt;1, 0, IF($E235="", "", I235+J235+M235+N235+P235-R235))</f>
        <v>543832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679162</v>
      </c>
      <c r="L235" s="92">
        <f>IFERROR(VLOOKUP($E235, V一般接種!$A:$G, L$4, FALSE), 0)</f>
        <v>107496</v>
      </c>
      <c r="M235" s="92">
        <f>IFERROR(VLOOKUP($E235, V一般接種!$A:$G, M$4, FALSE), 0)</f>
        <v>0</v>
      </c>
      <c r="N235" s="93">
        <f>IFERROR(VLOOKUP($E235, V一般接種!$A:$G, N$4, FALSE), 0)</f>
        <v>543832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679162</v>
      </c>
      <c r="L236" s="92">
        <f>IFERROR(VLOOKUP($E236, V一般接種!$A:$G, L$4, FALSE), 0)</f>
        <v>107496</v>
      </c>
      <c r="M236" s="92">
        <f>IFERROR(VLOOKUP($E236, V一般接種!$A:$G, M$4, FALSE), 0)</f>
        <v>0</v>
      </c>
      <c r="N236" s="93">
        <f>IFERROR(VLOOKUP($E236, V一般接種!$A:$G, N$4, FALSE), 0)</f>
        <v>543832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679162</v>
      </c>
      <c r="L237" s="92">
        <f>IFERROR(VLOOKUP($E237, V一般接種!$A:$G, L$4, FALSE), 0)</f>
        <v>107496</v>
      </c>
      <c r="M237" s="92">
        <f>IFERROR(VLOOKUP($E237, V一般接種!$A:$G, M$4, FALSE), 0)</f>
        <v>0</v>
      </c>
      <c r="N237" s="93">
        <f>IFERROR(VLOOKUP($E237, V一般接種!$A:$G, N$4, FALSE), 0)</f>
        <v>543832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812993</v>
      </c>
      <c r="C238" s="109">
        <f>IF(COUNTIF($A$7:$A238, $A238)&gt;1, 0, IF($E238="", "", I238+J238+M238+N238+P238-R238))</f>
        <v>711538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570191</v>
      </c>
      <c r="L238" s="92">
        <f>IFERROR(VLOOKUP($E238, V一般接種!$A:$G, L$4, FALSE), 0)</f>
        <v>163693</v>
      </c>
      <c r="M238" s="92">
        <f>IFERROR(VLOOKUP($E238, V一般接種!$A:$G, M$4, FALSE), 0)</f>
        <v>0</v>
      </c>
      <c r="N238" s="93">
        <f>IFERROR(VLOOKUP($E238, V一般接種!$A:$G, N$4, FALSE), 0)</f>
        <v>630992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570191</v>
      </c>
      <c r="L239" s="92">
        <f>IFERROR(VLOOKUP($E239, V一般接種!$A:$G, L$4, FALSE), 0)</f>
        <v>163693</v>
      </c>
      <c r="M239" s="92">
        <f>IFERROR(VLOOKUP($E239, V一般接種!$A:$G, M$4, FALSE), 0)</f>
        <v>0</v>
      </c>
      <c r="N239" s="93">
        <f>IFERROR(VLOOKUP($E239, V一般接種!$A:$G, N$4, FALSE), 0)</f>
        <v>630992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570191</v>
      </c>
      <c r="L240" s="92">
        <f>IFERROR(VLOOKUP($E240, V一般接種!$A:$G, L$4, FALSE), 0)</f>
        <v>163693</v>
      </c>
      <c r="M240" s="92">
        <f>IFERROR(VLOOKUP($E240, V一般接種!$A:$G, M$4, FALSE), 0)</f>
        <v>0</v>
      </c>
      <c r="N240" s="93">
        <f>IFERROR(VLOOKUP($E240, V一般接種!$A:$G, N$4, FALSE), 0)</f>
        <v>630992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829049</v>
      </c>
      <c r="C241" s="109">
        <f>IF(COUNTIF($A$7:$A241, $A241)&gt;1, 0, IF($E241="", "", I241+J241+M241+N241+P241-R241))</f>
        <v>748743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610925</v>
      </c>
      <c r="L241" s="92">
        <f>IFERROR(VLOOKUP($E241, V一般接種!$A:$G, L$4, FALSE), 0)</f>
        <v>178688</v>
      </c>
      <c r="M241" s="92">
        <f>IFERROR(VLOOKUP($E241, V一般接種!$A:$G, M$4, FALSE), 0)</f>
        <v>0</v>
      </c>
      <c r="N241" s="93">
        <f>IFERROR(VLOOKUP($E241, V一般接種!$A:$G, N$4, FALSE), 0)</f>
        <v>693698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610925</v>
      </c>
      <c r="L242" s="92">
        <f>IFERROR(VLOOKUP($E242, V一般接種!$A:$G, L$4, FALSE), 0)</f>
        <v>178688</v>
      </c>
      <c r="M242" s="92">
        <f>IFERROR(VLOOKUP($E242, V一般接種!$A:$G, M$4, FALSE), 0)</f>
        <v>0</v>
      </c>
      <c r="N242" s="93">
        <f>IFERROR(VLOOKUP($E242, V一般接種!$A:$G, N$4, FALSE), 0)</f>
        <v>693698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610925</v>
      </c>
      <c r="L243" s="92">
        <f>IFERROR(VLOOKUP($E243, V一般接種!$A:$G, L$4, FALSE), 0)</f>
        <v>178688</v>
      </c>
      <c r="M243" s="92">
        <f>IFERROR(VLOOKUP($E243, V一般接種!$A:$G, M$4, FALSE), 0)</f>
        <v>0</v>
      </c>
      <c r="N243" s="93">
        <f>IFERROR(VLOOKUP($E243, V一般接種!$A:$G, N$4, FALSE), 0)</f>
        <v>693698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864499</v>
      </c>
      <c r="C244" s="109">
        <f>IF(COUNTIF($A$7:$A244, $A244)&gt;1, 0, IF($E244="", "", I244+J244+M244+N244+P244-R244))</f>
        <v>737475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629222</v>
      </c>
      <c r="L244" s="92">
        <f>IFERROR(VLOOKUP($E244, V一般接種!$A:$G, L$4, FALSE), 0)</f>
        <v>203176</v>
      </c>
      <c r="M244" s="92">
        <f>IFERROR(VLOOKUP($E244, V一般接種!$A:$G, M$4, FALSE), 0)</f>
        <v>0</v>
      </c>
      <c r="N244" s="93">
        <f>IFERROR(VLOOKUP($E244, V一般接種!$A:$G, N$4, FALSE), 0)</f>
        <v>690397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629222</v>
      </c>
      <c r="L245" s="92">
        <f>IFERROR(VLOOKUP($E245, V一般接種!$A:$G, L$4, FALSE), 0)</f>
        <v>203176</v>
      </c>
      <c r="M245" s="92">
        <f>IFERROR(VLOOKUP($E245, V一般接種!$A:$G, M$4, FALSE), 0)</f>
        <v>0</v>
      </c>
      <c r="N245" s="93">
        <f>IFERROR(VLOOKUP($E245, V一般接種!$A:$G, N$4, FALSE), 0)</f>
        <v>690397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629222</v>
      </c>
      <c r="L246" s="92">
        <f>IFERROR(VLOOKUP($E246, V一般接種!$A:$G, L$4, FALSE), 0)</f>
        <v>203176</v>
      </c>
      <c r="M246" s="92">
        <f>IFERROR(VLOOKUP($E246, V一般接種!$A:$G, M$4, FALSE), 0)</f>
        <v>0</v>
      </c>
      <c r="N246" s="93">
        <f>IFERROR(VLOOKUP($E246, V一般接種!$A:$G, N$4, FALSE), 0)</f>
        <v>690397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674781</v>
      </c>
      <c r="C247" s="109">
        <f>IF(COUNTIF($A$7:$A247, $A247)&gt;1, 0, IF($E247="", "", I247+J247+M247+N247+P247-R247))</f>
        <v>717680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419332</v>
      </c>
      <c r="L247" s="92">
        <f>IFERROR(VLOOKUP($E247, V一般接種!$A:$G, L$4, FALSE), 0)</f>
        <v>218514</v>
      </c>
      <c r="M247" s="92">
        <f>IFERROR(VLOOKUP($E247, V一般接種!$A:$G, M$4, FALSE), 0)</f>
        <v>0</v>
      </c>
      <c r="N247" s="93">
        <f>IFERROR(VLOOKUP($E247, V一般接種!$A:$G, N$4, FALSE), 0)</f>
        <v>659818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419332</v>
      </c>
      <c r="L248" s="92">
        <f>IFERROR(VLOOKUP($E248, V一般接種!$A:$G, L$4, FALSE), 0)</f>
        <v>218514</v>
      </c>
      <c r="M248" s="92">
        <f>IFERROR(VLOOKUP($E248, V一般接種!$A:$G, M$4, FALSE), 0)</f>
        <v>0</v>
      </c>
      <c r="N248" s="93">
        <f>IFERROR(VLOOKUP($E248, V一般接種!$A:$G, N$4, FALSE), 0)</f>
        <v>659818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419332</v>
      </c>
      <c r="L249" s="92">
        <f>IFERROR(VLOOKUP($E249, V一般接種!$A:$G, L$4, FALSE), 0)</f>
        <v>218514</v>
      </c>
      <c r="M249" s="92">
        <f>IFERROR(VLOOKUP($E249, V一般接種!$A:$G, M$4, FALSE), 0)</f>
        <v>0</v>
      </c>
      <c r="N249" s="93">
        <f>IFERROR(VLOOKUP($E249, V一般接種!$A:$G, N$4, FALSE), 0)</f>
        <v>659818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625333</v>
      </c>
      <c r="C250" s="109">
        <f>IF(COUNTIF($A$7:$A250, $A250)&gt;1, 0, IF($E250="", "", I250+J250+M250+N250+P250-R250))</f>
        <v>727982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358630</v>
      </c>
      <c r="L250" s="92">
        <f>IFERROR(VLOOKUP($E250, V一般接種!$A:$G, L$4, FALSE), 0)</f>
        <v>240319</v>
      </c>
      <c r="M250" s="92">
        <f>IFERROR(VLOOKUP($E250, V一般接種!$A:$G, M$4, FALSE), 0)</f>
        <v>0</v>
      </c>
      <c r="N250" s="93">
        <f>IFERROR(VLOOKUP($E250, V一般接種!$A:$G, N$4, FALSE), 0)</f>
        <v>672542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358630</v>
      </c>
      <c r="L251" s="92">
        <f>IFERROR(VLOOKUP($E251, V一般接種!$A:$G, L$4, FALSE), 0)</f>
        <v>240319</v>
      </c>
      <c r="M251" s="92">
        <f>IFERROR(VLOOKUP($E251, V一般接種!$A:$G, M$4, FALSE), 0)</f>
        <v>0</v>
      </c>
      <c r="N251" s="93">
        <f>IFERROR(VLOOKUP($E251, V一般接種!$A:$G, N$4, FALSE), 0)</f>
        <v>672542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358630</v>
      </c>
      <c r="L252" s="92">
        <f>IFERROR(VLOOKUP($E252, V一般接種!$A:$G, L$4, FALSE), 0)</f>
        <v>240319</v>
      </c>
      <c r="M252" s="92">
        <f>IFERROR(VLOOKUP($E252, V一般接種!$A:$G, M$4, FALSE), 0)</f>
        <v>0</v>
      </c>
      <c r="N252" s="93">
        <f>IFERROR(VLOOKUP($E252, V一般接種!$A:$G, N$4, FALSE), 0)</f>
        <v>672542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891303</v>
      </c>
      <c r="C253" s="109">
        <f>IF(COUNTIF($A$7:$A253, $A253)&gt;1, 0, IF($E253="", "", I253+J253+M253+N253+P253-R253))</f>
        <v>614906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691142</v>
      </c>
      <c r="L253" s="92">
        <f>IFERROR(VLOOKUP($E253, V一般接種!$A:$G, L$4, FALSE), 0)</f>
        <v>200161</v>
      </c>
      <c r="M253" s="92">
        <f>IFERROR(VLOOKUP($E253, V一般接種!$A:$G, M$4, FALSE), 0)</f>
        <v>0</v>
      </c>
      <c r="N253" s="93">
        <f>IFERROR(VLOOKUP($E253, V一般接種!$A:$G, N$4, FALSE), 0)</f>
        <v>614906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691142</v>
      </c>
      <c r="L254" s="92">
        <f>IFERROR(VLOOKUP($E254, V一般接種!$A:$G, L$4, FALSE), 0)</f>
        <v>200161</v>
      </c>
      <c r="M254" s="92">
        <f>IFERROR(VLOOKUP($E254, V一般接種!$A:$G, M$4, FALSE), 0)</f>
        <v>0</v>
      </c>
      <c r="N254" s="93">
        <f>IFERROR(VLOOKUP($E254, V一般接種!$A:$G, N$4, FALSE), 0)</f>
        <v>614906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691142</v>
      </c>
      <c r="L255" s="92">
        <f>IFERROR(VLOOKUP($E255, V一般接種!$A:$G, L$4, FALSE), 0)</f>
        <v>200161</v>
      </c>
      <c r="M255" s="92">
        <f>IFERROR(VLOOKUP($E255, V一般接種!$A:$G, M$4, FALSE), 0)</f>
        <v>0</v>
      </c>
      <c r="N255" s="93">
        <f>IFERROR(VLOOKUP($E255, V一般接種!$A:$G, N$4, FALSE), 0)</f>
        <v>614906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842567</v>
      </c>
      <c r="C256" s="109">
        <f>IF(COUNTIF($A$7:$A256, $A256)&gt;1, 0, IF($E256="", "", I256+J256+M256+N256+P256-R256))</f>
        <v>545473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687960</v>
      </c>
      <c r="L256" s="92">
        <f>IFERROR(VLOOKUP($E256, V一般接種!$A:$G, L$4, FALSE), 0)</f>
        <v>154607</v>
      </c>
      <c r="M256" s="92">
        <f>IFERROR(VLOOKUP($E256, V一般接種!$A:$G, M$4, FALSE), 0)</f>
        <v>0</v>
      </c>
      <c r="N256" s="93">
        <f>IFERROR(VLOOKUP($E256, V一般接種!$A:$G, N$4, FALSE), 0)</f>
        <v>545473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687960</v>
      </c>
      <c r="L257" s="92">
        <f>IFERROR(VLOOKUP($E257, V一般接種!$A:$G, L$4, FALSE), 0)</f>
        <v>154607</v>
      </c>
      <c r="M257" s="92">
        <f>IFERROR(VLOOKUP($E257, V一般接種!$A:$G, M$4, FALSE), 0)</f>
        <v>0</v>
      </c>
      <c r="N257" s="93">
        <f>IFERROR(VLOOKUP($E257, V一般接種!$A:$G, N$4, FALSE), 0)</f>
        <v>545473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687960</v>
      </c>
      <c r="L258" s="92">
        <f>IFERROR(VLOOKUP($E258, V一般接種!$A:$G, L$4, FALSE), 0)</f>
        <v>154607</v>
      </c>
      <c r="M258" s="92">
        <f>IFERROR(VLOOKUP($E258, V一般接種!$A:$G, M$4, FALSE), 0)</f>
        <v>0</v>
      </c>
      <c r="N258" s="93">
        <f>IFERROR(VLOOKUP($E258, V一般接種!$A:$G, N$4, FALSE), 0)</f>
        <v>545473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1005071</v>
      </c>
      <c r="C259" s="109">
        <f>IF(COUNTIF($A$7:$A259, $A259)&gt;1, 0, IF($E259="", "", I259+J259+M259+N259+P259-R259))</f>
        <v>662000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686698</v>
      </c>
      <c r="L259" s="92">
        <f>IFERROR(VLOOKUP($E259, V一般接種!$A:$G, L$4, FALSE), 0)</f>
        <v>254695</v>
      </c>
      <c r="M259" s="92">
        <f>IFERROR(VLOOKUP($E259, V一般接種!$A:$G, M$4, FALSE), 0)</f>
        <v>0</v>
      </c>
      <c r="N259" s="93">
        <f>IFERROR(VLOOKUP($E259, V一般接種!$A:$G, N$4, FALSE), 0)</f>
        <v>580589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686698</v>
      </c>
      <c r="L260" s="92">
        <f>IFERROR(VLOOKUP($E260, V一般接種!$A:$G, L$4, FALSE), 0)</f>
        <v>254695</v>
      </c>
      <c r="M260" s="92">
        <f>IFERROR(VLOOKUP($E260, V一般接種!$A:$G, M$4, FALSE), 0)</f>
        <v>0</v>
      </c>
      <c r="N260" s="93">
        <f>IFERROR(VLOOKUP($E260, V一般接種!$A:$G, N$4, FALSE), 0)</f>
        <v>580589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686698</v>
      </c>
      <c r="L261" s="92">
        <f>IFERROR(VLOOKUP($E261, V一般接種!$A:$G, L$4, FALSE), 0)</f>
        <v>254695</v>
      </c>
      <c r="M261" s="92">
        <f>IFERROR(VLOOKUP($E261, V一般接種!$A:$G, M$4, FALSE), 0)</f>
        <v>0</v>
      </c>
      <c r="N261" s="93">
        <f>IFERROR(VLOOKUP($E261, V一般接種!$A:$G, N$4, FALSE), 0)</f>
        <v>580589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1043414</v>
      </c>
      <c r="C262" s="109">
        <f>IF(COUNTIF($A$7:$A262, $A262)&gt;1, 0, IF($E262="", "", I262+J262+M262+N262+P262-R262))</f>
        <v>678451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727307</v>
      </c>
      <c r="L262" s="92">
        <f>IFERROR(VLOOKUP($E262, V一般接種!$A:$G, L$4, FALSE), 0)</f>
        <v>269516</v>
      </c>
      <c r="M262" s="92">
        <f>IFERROR(VLOOKUP($E262, V一般接種!$A:$G, M$4, FALSE), 0)</f>
        <v>0</v>
      </c>
      <c r="N262" s="93">
        <f>IFERROR(VLOOKUP($E262, V一般接種!$A:$G, N$4, FALSE), 0)</f>
        <v>625277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727307</v>
      </c>
      <c r="L263" s="92">
        <f>IFERROR(VLOOKUP($E263, V一般接種!$A:$G, L$4, FALSE), 0)</f>
        <v>269516</v>
      </c>
      <c r="M263" s="92">
        <f>IFERROR(VLOOKUP($E263, V一般接種!$A:$G, M$4, FALSE), 0)</f>
        <v>0</v>
      </c>
      <c r="N263" s="93">
        <f>IFERROR(VLOOKUP($E263, V一般接種!$A:$G, N$4, FALSE), 0)</f>
        <v>625277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727307</v>
      </c>
      <c r="L264" s="92">
        <f>IFERROR(VLOOKUP($E264, V一般接種!$A:$G, L$4, FALSE), 0)</f>
        <v>269516</v>
      </c>
      <c r="M264" s="92">
        <f>IFERROR(VLOOKUP($E264, V一般接種!$A:$G, M$4, FALSE), 0)</f>
        <v>0</v>
      </c>
      <c r="N264" s="93">
        <f>IFERROR(VLOOKUP($E264, V一般接種!$A:$G, N$4, FALSE), 0)</f>
        <v>625277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1055683</v>
      </c>
      <c r="C265" s="109">
        <f>IF(COUNTIF($A$7:$A265, $A265)&gt;1, 0, IF($E265="", "", I265+J265+M265+N265+P265-R265))</f>
        <v>652855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755983</v>
      </c>
      <c r="L265" s="92">
        <f>IFERROR(VLOOKUP($E265, V一般接種!$A:$G, L$4, FALSE), 0)</f>
        <v>268735</v>
      </c>
      <c r="M265" s="92">
        <f>IFERROR(VLOOKUP($E265, V一般接種!$A:$G, M$4, FALSE), 0)</f>
        <v>0</v>
      </c>
      <c r="N265" s="93">
        <f>IFERROR(VLOOKUP($E265, V一般接種!$A:$G, N$4, FALSE), 0)</f>
        <v>607167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755983</v>
      </c>
      <c r="L266" s="92">
        <f>IFERROR(VLOOKUP($E266, V一般接種!$A:$G, L$4, FALSE), 0)</f>
        <v>268735</v>
      </c>
      <c r="M266" s="92">
        <f>IFERROR(VLOOKUP($E266, V一般接種!$A:$G, M$4, FALSE), 0)</f>
        <v>0</v>
      </c>
      <c r="N266" s="93">
        <f>IFERROR(VLOOKUP($E266, V一般接種!$A:$G, N$4, FALSE), 0)</f>
        <v>607167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755983</v>
      </c>
      <c r="L267" s="92">
        <f>IFERROR(VLOOKUP($E267, V一般接種!$A:$G, L$4, FALSE), 0)</f>
        <v>268735</v>
      </c>
      <c r="M267" s="92">
        <f>IFERROR(VLOOKUP($E267, V一般接種!$A:$G, M$4, FALSE), 0)</f>
        <v>0</v>
      </c>
      <c r="N267" s="93">
        <f>IFERROR(VLOOKUP($E267, V一般接種!$A:$G, N$4, FALSE), 0)</f>
        <v>607167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1063126</v>
      </c>
      <c r="C268" s="109">
        <f>IF(COUNTIF($A$7:$A268, $A268)&gt;1, 0, IF($E268="", "", I268+J268+M268+N268+P268-R268))</f>
        <v>649781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729034</v>
      </c>
      <c r="L268" s="92">
        <f>IFERROR(VLOOKUP($E268, V一般接種!$A:$G, L$4, FALSE), 0)</f>
        <v>297356</v>
      </c>
      <c r="M268" s="92">
        <f>IFERROR(VLOOKUP($E268, V一般接種!$A:$G, M$4, FALSE), 0)</f>
        <v>0</v>
      </c>
      <c r="N268" s="93">
        <f>IFERROR(VLOOKUP($E268, V一般接種!$A:$G, N$4, FALSE), 0)</f>
        <v>603177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729034</v>
      </c>
      <c r="L269" s="92">
        <f>IFERROR(VLOOKUP($E269, V一般接種!$A:$G, L$4, FALSE), 0)</f>
        <v>297356</v>
      </c>
      <c r="M269" s="92">
        <f>IFERROR(VLOOKUP($E269, V一般接種!$A:$G, M$4, FALSE), 0)</f>
        <v>0</v>
      </c>
      <c r="N269" s="93">
        <f>IFERROR(VLOOKUP($E269, V一般接種!$A:$G, N$4, FALSE), 0)</f>
        <v>603177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729034</v>
      </c>
      <c r="L270" s="92">
        <f>IFERROR(VLOOKUP($E270, V一般接種!$A:$G, L$4, FALSE), 0)</f>
        <v>297356</v>
      </c>
      <c r="M270" s="92">
        <f>IFERROR(VLOOKUP($E270, V一般接種!$A:$G, M$4, FALSE), 0)</f>
        <v>0</v>
      </c>
      <c r="N270" s="93">
        <f>IFERROR(VLOOKUP($E270, V一般接種!$A:$G, N$4, FALSE), 0)</f>
        <v>603177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1069652</v>
      </c>
      <c r="C271" s="109">
        <f>IF(COUNTIF($A$7:$A271, $A271)&gt;1, 0, IF($E271="", "", I271+J271+M271+N271+P271-R271))</f>
        <v>649233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729846</v>
      </c>
      <c r="L271" s="92">
        <f>IFERROR(VLOOKUP($E271, V一般接種!$A:$G, L$4, FALSE), 0)</f>
        <v>307847</v>
      </c>
      <c r="M271" s="92">
        <f>IFERROR(VLOOKUP($E271, V一般接種!$A:$G, M$4, FALSE), 0)</f>
        <v>0</v>
      </c>
      <c r="N271" s="93">
        <f>IFERROR(VLOOKUP($E271, V一般接種!$A:$G, N$4, FALSE), 0)</f>
        <v>602880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729846</v>
      </c>
      <c r="L272" s="92">
        <f>IFERROR(VLOOKUP($E272, V一般接種!$A:$G, L$4, FALSE), 0)</f>
        <v>307847</v>
      </c>
      <c r="M272" s="92">
        <f>IFERROR(VLOOKUP($E272, V一般接種!$A:$G, M$4, FALSE), 0)</f>
        <v>0</v>
      </c>
      <c r="N272" s="93">
        <f>IFERROR(VLOOKUP($E272, V一般接種!$A:$G, N$4, FALSE), 0)</f>
        <v>602880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729846</v>
      </c>
      <c r="L273" s="92">
        <f>IFERROR(VLOOKUP($E273, V一般接種!$A:$G, L$4, FALSE), 0)</f>
        <v>307847</v>
      </c>
      <c r="M273" s="92">
        <f>IFERROR(VLOOKUP($E273, V一般接種!$A:$G, M$4, FALSE), 0)</f>
        <v>0</v>
      </c>
      <c r="N273" s="93">
        <f>IFERROR(VLOOKUP($E273, V一般接種!$A:$G, N$4, FALSE), 0)</f>
        <v>602880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1041650</v>
      </c>
      <c r="C274" s="109">
        <f>IF(COUNTIF($A$7:$A274, $A274)&gt;1, 0, IF($E274="", "", I274+J274+M274+N274+P274-R274))</f>
        <v>623404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778601</v>
      </c>
      <c r="L274" s="92">
        <f>IFERROR(VLOOKUP($E274, V一般接種!$A:$G, L$4, FALSE), 0)</f>
        <v>263049</v>
      </c>
      <c r="M274" s="92">
        <f>IFERROR(VLOOKUP($E274, V一般接種!$A:$G, M$4, FALSE), 0)</f>
        <v>0</v>
      </c>
      <c r="N274" s="93">
        <f>IFERROR(VLOOKUP($E274, V一般接種!$A:$G, N$4, FALSE), 0)</f>
        <v>623404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778601</v>
      </c>
      <c r="L275" s="92">
        <f>IFERROR(VLOOKUP($E275, V一般接種!$A:$G, L$4, FALSE), 0)</f>
        <v>263049</v>
      </c>
      <c r="M275" s="92">
        <f>IFERROR(VLOOKUP($E275, V一般接種!$A:$G, M$4, FALSE), 0)</f>
        <v>0</v>
      </c>
      <c r="N275" s="93">
        <f>IFERROR(VLOOKUP($E275, V一般接種!$A:$G, N$4, FALSE), 0)</f>
        <v>623404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778601</v>
      </c>
      <c r="L276" s="92">
        <f>IFERROR(VLOOKUP($E276, V一般接種!$A:$G, L$4, FALSE), 0)</f>
        <v>263049</v>
      </c>
      <c r="M276" s="92">
        <f>IFERROR(VLOOKUP($E276, V一般接種!$A:$G, M$4, FALSE), 0)</f>
        <v>0</v>
      </c>
      <c r="N276" s="93">
        <f>IFERROR(VLOOKUP($E276, V一般接種!$A:$G, N$4, FALSE), 0)</f>
        <v>623404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767081</v>
      </c>
      <c r="C277" s="109">
        <f>IF(COUNTIF($A$7:$A277, $A277)&gt;1, 0, IF($E277="", "", I277+J277+M277+N277+P277-R277))</f>
        <v>632155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569846</v>
      </c>
      <c r="L277" s="92">
        <f>IFERROR(VLOOKUP($E277, V一般接種!$A:$G, L$4, FALSE), 0)</f>
        <v>197235</v>
      </c>
      <c r="M277" s="92">
        <f>IFERROR(VLOOKUP($E277, V一般接種!$A:$G, M$4, FALSE), 0)</f>
        <v>0</v>
      </c>
      <c r="N277" s="93">
        <f>IFERROR(VLOOKUP($E277, V一般接種!$A:$G, N$4, FALSE), 0)</f>
        <v>632155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569846</v>
      </c>
      <c r="L278" s="92">
        <f>IFERROR(VLOOKUP($E278, V一般接種!$A:$G, L$4, FALSE), 0)</f>
        <v>197235</v>
      </c>
      <c r="M278" s="92">
        <f>IFERROR(VLOOKUP($E278, V一般接種!$A:$G, M$4, FALSE), 0)</f>
        <v>0</v>
      </c>
      <c r="N278" s="93">
        <f>IFERROR(VLOOKUP($E278, V一般接種!$A:$G, N$4, FALSE), 0)</f>
        <v>632155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569846</v>
      </c>
      <c r="L279" s="92">
        <f>IFERROR(VLOOKUP($E279, V一般接種!$A:$G, L$4, FALSE), 0)</f>
        <v>197235</v>
      </c>
      <c r="M279" s="92">
        <f>IFERROR(VLOOKUP($E279, V一般接種!$A:$G, M$4, FALSE), 0)</f>
        <v>0</v>
      </c>
      <c r="N279" s="93">
        <f>IFERROR(VLOOKUP($E279, V一般接種!$A:$G, N$4, FALSE), 0)</f>
        <v>632155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872717</v>
      </c>
      <c r="C280" s="109">
        <f>IF(COUNTIF($A$7:$A280, $A280)&gt;1, 0, IF($E280="", "", I280+J280+M280+N280+P280-R280))</f>
        <v>686313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576274</v>
      </c>
      <c r="L280" s="92">
        <f>IFERROR(VLOOKUP($E280, V一般接種!$A:$G, L$4, FALSE), 0)</f>
        <v>226728</v>
      </c>
      <c r="M280" s="92">
        <f>IFERROR(VLOOKUP($E280, V一般接種!$A:$G, M$4, FALSE), 0)</f>
        <v>0</v>
      </c>
      <c r="N280" s="93">
        <f>IFERROR(VLOOKUP($E280, V一般接種!$A:$G, N$4, FALSE), 0)</f>
        <v>614444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576274</v>
      </c>
      <c r="L281" s="92">
        <f>IFERROR(VLOOKUP($E281, V一般接種!$A:$G, L$4, FALSE), 0)</f>
        <v>226728</v>
      </c>
      <c r="M281" s="92">
        <f>IFERROR(VLOOKUP($E281, V一般接種!$A:$G, M$4, FALSE), 0)</f>
        <v>0</v>
      </c>
      <c r="N281" s="93">
        <f>IFERROR(VLOOKUP($E281, V一般接種!$A:$G, N$4, FALSE), 0)</f>
        <v>614444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576274</v>
      </c>
      <c r="L282" s="92">
        <f>IFERROR(VLOOKUP($E282, V一般接種!$A:$G, L$4, FALSE), 0)</f>
        <v>226728</v>
      </c>
      <c r="M282" s="92">
        <f>IFERROR(VLOOKUP($E282, V一般接種!$A:$G, M$4, FALSE), 0)</f>
        <v>0</v>
      </c>
      <c r="N282" s="93">
        <f>IFERROR(VLOOKUP($E282, V一般接種!$A:$G, N$4, FALSE), 0)</f>
        <v>614444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907679</v>
      </c>
      <c r="C283" s="109">
        <f>IF(COUNTIF($A$7:$A283, $A283)&gt;1, 0, IF($E283="", "", I283+J283+M283+N283+P283-R283))</f>
        <v>673793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613528</v>
      </c>
      <c r="L283" s="92">
        <f>IFERROR(VLOOKUP($E283, V一般接種!$A:$G, L$4, FALSE), 0)</f>
        <v>259045</v>
      </c>
      <c r="M283" s="92">
        <f>IFERROR(VLOOKUP($E283, V一般接種!$A:$G, M$4, FALSE), 0)</f>
        <v>0</v>
      </c>
      <c r="N283" s="93">
        <f>IFERROR(VLOOKUP($E283, V一般接種!$A:$G, N$4, FALSE), 0)</f>
        <v>635454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613528</v>
      </c>
      <c r="L284" s="92">
        <f>IFERROR(VLOOKUP($E284, V一般接種!$A:$G, L$4, FALSE), 0)</f>
        <v>259045</v>
      </c>
      <c r="M284" s="92">
        <f>IFERROR(VLOOKUP($E284, V一般接種!$A:$G, M$4, FALSE), 0)</f>
        <v>0</v>
      </c>
      <c r="N284" s="93">
        <f>IFERROR(VLOOKUP($E284, V一般接種!$A:$G, N$4, FALSE), 0)</f>
        <v>635454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613528</v>
      </c>
      <c r="L285" s="92">
        <f>IFERROR(VLOOKUP($E285, V一般接種!$A:$G, L$4, FALSE), 0)</f>
        <v>259045</v>
      </c>
      <c r="M285" s="92">
        <f>IFERROR(VLOOKUP($E285, V一般接種!$A:$G, M$4, FALSE), 0)</f>
        <v>0</v>
      </c>
      <c r="N285" s="93">
        <f>IFERROR(VLOOKUP($E285, V一般接種!$A:$G, N$4, FALSE), 0)</f>
        <v>635454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882713</v>
      </c>
      <c r="C286" s="109">
        <f>IF(COUNTIF($A$7:$A286, $A286)&gt;1, 0, IF($E286="", "", I286+J286+M286+N286+P286-R286))</f>
        <v>682346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611712</v>
      </c>
      <c r="L286" s="92">
        <f>IFERROR(VLOOKUP($E286, V一般接種!$A:$G, L$4, FALSE), 0)</f>
        <v>248647</v>
      </c>
      <c r="M286" s="92">
        <f>IFERROR(VLOOKUP($E286, V一般接種!$A:$G, M$4, FALSE), 0)</f>
        <v>0</v>
      </c>
      <c r="N286" s="93">
        <f>IFERROR(VLOOKUP($E286, V一般接種!$A:$G, N$4, FALSE), 0)</f>
        <v>642543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611712</v>
      </c>
      <c r="L287" s="92">
        <f>IFERROR(VLOOKUP($E287, V一般接種!$A:$G, L$4, FALSE), 0)</f>
        <v>248647</v>
      </c>
      <c r="M287" s="92">
        <f>IFERROR(VLOOKUP($E287, V一般接種!$A:$G, M$4, FALSE), 0)</f>
        <v>0</v>
      </c>
      <c r="N287" s="93">
        <f>IFERROR(VLOOKUP($E287, V一般接種!$A:$G, N$4, FALSE), 0)</f>
        <v>642543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611712</v>
      </c>
      <c r="L288" s="92">
        <f>IFERROR(VLOOKUP($E288, V一般接種!$A:$G, L$4, FALSE), 0)</f>
        <v>248647</v>
      </c>
      <c r="M288" s="92">
        <f>IFERROR(VLOOKUP($E288, V一般接種!$A:$G, M$4, FALSE), 0)</f>
        <v>0</v>
      </c>
      <c r="N288" s="93">
        <f>IFERROR(VLOOKUP($E288, V一般接種!$A:$G, N$4, FALSE), 0)</f>
        <v>642543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866240</v>
      </c>
      <c r="C289" s="109">
        <f>IF(COUNTIF($A$7:$A289, $A289)&gt;1, 0, IF($E289="", "", I289+J289+M289+N289+P289-R289))</f>
        <v>658709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596700</v>
      </c>
      <c r="L289" s="92">
        <f>IFERROR(VLOOKUP($E289, V一般接種!$A:$G, L$4, FALSE), 0)</f>
        <v>244444</v>
      </c>
      <c r="M289" s="92">
        <f>IFERROR(VLOOKUP($E289, V一般接種!$A:$G, M$4, FALSE), 0)</f>
        <v>0</v>
      </c>
      <c r="N289" s="93">
        <f>IFERROR(VLOOKUP($E289, V一般接種!$A:$G, N$4, FALSE), 0)</f>
        <v>625518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596700</v>
      </c>
      <c r="L290" s="92">
        <f>IFERROR(VLOOKUP($E290, V一般接種!$A:$G, L$4, FALSE), 0)</f>
        <v>244444</v>
      </c>
      <c r="M290" s="92">
        <f>IFERROR(VLOOKUP($E290, V一般接種!$A:$G, M$4, FALSE), 0)</f>
        <v>0</v>
      </c>
      <c r="N290" s="93">
        <f>IFERROR(VLOOKUP($E290, V一般接種!$A:$G, N$4, FALSE), 0)</f>
        <v>625518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596700</v>
      </c>
      <c r="L291" s="92">
        <f>IFERROR(VLOOKUP($E291, V一般接種!$A:$G, L$4, FALSE), 0)</f>
        <v>244444</v>
      </c>
      <c r="M291" s="92">
        <f>IFERROR(VLOOKUP($E291, V一般接種!$A:$G, M$4, FALSE), 0)</f>
        <v>0</v>
      </c>
      <c r="N291" s="93">
        <f>IFERROR(VLOOKUP($E291, V一般接種!$A:$G, N$4, FALSE), 0)</f>
        <v>625518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899882</v>
      </c>
      <c r="C292" s="109">
        <f>IF(COUNTIF($A$7:$A292, $A292)&gt;1, 0, IF($E292="", "", I292+J292+M292+N292+P292-R292))</f>
        <v>649779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622346</v>
      </c>
      <c r="L292" s="92">
        <f>IFERROR(VLOOKUP($E292, V一般接種!$A:$G, L$4, FALSE), 0)</f>
        <v>249268</v>
      </c>
      <c r="M292" s="92">
        <f>IFERROR(VLOOKUP($E292, V一般接種!$A:$G, M$4, FALSE), 0)</f>
        <v>0</v>
      </c>
      <c r="N292" s="93">
        <f>IFERROR(VLOOKUP($E292, V一般接種!$A:$G, N$4, FALSE), 0)</f>
        <v>612593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622346</v>
      </c>
      <c r="L293" s="92">
        <f>IFERROR(VLOOKUP($E293, V一般接種!$A:$G, L$4, FALSE), 0)</f>
        <v>249268</v>
      </c>
      <c r="M293" s="92">
        <f>IFERROR(VLOOKUP($E293, V一般接種!$A:$G, M$4, FALSE), 0)</f>
        <v>0</v>
      </c>
      <c r="N293" s="93">
        <f>IFERROR(VLOOKUP($E293, V一般接種!$A:$G, N$4, FALSE), 0)</f>
        <v>612593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622346</v>
      </c>
      <c r="L294" s="92">
        <f>IFERROR(VLOOKUP($E294, V一般接種!$A:$G, L$4, FALSE), 0)</f>
        <v>249268</v>
      </c>
      <c r="M294" s="92">
        <f>IFERROR(VLOOKUP($E294, V一般接種!$A:$G, M$4, FALSE), 0)</f>
        <v>0</v>
      </c>
      <c r="N294" s="93">
        <f>IFERROR(VLOOKUP($E294, V一般接種!$A:$G, N$4, FALSE), 0)</f>
        <v>612593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829641</v>
      </c>
      <c r="C295" s="109">
        <f>IF(COUNTIF($A$7:$A295, $A295)&gt;1, 0, IF($E295="", "", I295+J295+M295+N295+P295-R295))</f>
        <v>649874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634700</v>
      </c>
      <c r="L295" s="92">
        <f>IFERROR(VLOOKUP($E295, V一般接種!$A:$G, L$4, FALSE), 0)</f>
        <v>194941</v>
      </c>
      <c r="M295" s="92">
        <f>IFERROR(VLOOKUP($E295, V一般接種!$A:$G, M$4, FALSE), 0)</f>
        <v>0</v>
      </c>
      <c r="N295" s="93">
        <f>IFERROR(VLOOKUP($E295, V一般接種!$A:$G, N$4, FALSE), 0)</f>
        <v>649874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634700</v>
      </c>
      <c r="L296" s="92">
        <f>IFERROR(VLOOKUP($E296, V一般接種!$A:$G, L$4, FALSE), 0)</f>
        <v>194941</v>
      </c>
      <c r="M296" s="92">
        <f>IFERROR(VLOOKUP($E296, V一般接種!$A:$G, M$4, FALSE), 0)</f>
        <v>0</v>
      </c>
      <c r="N296" s="93">
        <f>IFERROR(VLOOKUP($E296, V一般接種!$A:$G, N$4, FALSE), 0)</f>
        <v>649874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634700</v>
      </c>
      <c r="L297" s="92">
        <f>IFERROR(VLOOKUP($E297, V一般接種!$A:$G, L$4, FALSE), 0)</f>
        <v>194941</v>
      </c>
      <c r="M297" s="92">
        <f>IFERROR(VLOOKUP($E297, V一般接種!$A:$G, M$4, FALSE), 0)</f>
        <v>0</v>
      </c>
      <c r="N297" s="93">
        <f>IFERROR(VLOOKUP($E297, V一般接種!$A:$G, N$4, FALSE), 0)</f>
        <v>649874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616296</v>
      </c>
      <c r="C298" s="109">
        <f>IF(COUNTIF($A$7:$A298, $A298)&gt;1, 0, IF($E298="", "", I298+J298+M298+N298+P298-R298))</f>
        <v>666062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463154</v>
      </c>
      <c r="L298" s="92">
        <f>IFERROR(VLOOKUP($E298, V一般接種!$A:$G, L$4, FALSE), 0)</f>
        <v>153142</v>
      </c>
      <c r="M298" s="92">
        <f>IFERROR(VLOOKUP($E298, V一般接種!$A:$G, M$4, FALSE), 0)</f>
        <v>0</v>
      </c>
      <c r="N298" s="93">
        <f>IFERROR(VLOOKUP($E298, V一般接種!$A:$G, N$4, FALSE), 0)</f>
        <v>666062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463154</v>
      </c>
      <c r="L299" s="92">
        <f>IFERROR(VLOOKUP($E299, V一般接種!$A:$G, L$4, FALSE), 0)</f>
        <v>153142</v>
      </c>
      <c r="M299" s="92">
        <f>IFERROR(VLOOKUP($E299, V一般接種!$A:$G, M$4, FALSE), 0)</f>
        <v>0</v>
      </c>
      <c r="N299" s="93">
        <f>IFERROR(VLOOKUP($E299, V一般接種!$A:$G, N$4, FALSE), 0)</f>
        <v>666062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463154</v>
      </c>
      <c r="L300" s="92">
        <f>IFERROR(VLOOKUP($E300, V一般接種!$A:$G, L$4, FALSE), 0)</f>
        <v>153142</v>
      </c>
      <c r="M300" s="92">
        <f>IFERROR(VLOOKUP($E300, V一般接種!$A:$G, M$4, FALSE), 0)</f>
        <v>0</v>
      </c>
      <c r="N300" s="93">
        <f>IFERROR(VLOOKUP($E300, V一般接種!$A:$G, N$4, FALSE), 0)</f>
        <v>666062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544020</v>
      </c>
      <c r="C301" s="109">
        <f>IF(COUNTIF($A$7:$A301, $A301)&gt;1, 0, IF($E301="", "", I301+J301+M301+N301+P301-R301))</f>
        <v>643403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274875</v>
      </c>
      <c r="L301" s="92">
        <f>IFERROR(VLOOKUP($E301, V一般接種!$A:$G, L$4, FALSE), 0)</f>
        <v>224948</v>
      </c>
      <c r="M301" s="92">
        <f>IFERROR(VLOOKUP($E301, V一般接種!$A:$G, M$4, FALSE), 0)</f>
        <v>0</v>
      </c>
      <c r="N301" s="93">
        <f>IFERROR(VLOOKUP($E301, V一般接種!$A:$G, N$4, FALSE), 0)</f>
        <v>575432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274875</v>
      </c>
      <c r="L302" s="92">
        <f>IFERROR(VLOOKUP($E302, V一般接種!$A:$G, L$4, FALSE), 0)</f>
        <v>224948</v>
      </c>
      <c r="M302" s="92">
        <f>IFERROR(VLOOKUP($E302, V一般接種!$A:$G, M$4, FALSE), 0)</f>
        <v>0</v>
      </c>
      <c r="N302" s="93">
        <f>IFERROR(VLOOKUP($E302, V一般接種!$A:$G, N$4, FALSE), 0)</f>
        <v>575432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274875</v>
      </c>
      <c r="L303" s="92">
        <f>IFERROR(VLOOKUP($E303, V一般接種!$A:$G, L$4, FALSE), 0)</f>
        <v>224948</v>
      </c>
      <c r="M303" s="92">
        <f>IFERROR(VLOOKUP($E303, V一般接種!$A:$G, M$4, FALSE), 0)</f>
        <v>0</v>
      </c>
      <c r="N303" s="93">
        <f>IFERROR(VLOOKUP($E303, V一般接種!$A:$G, N$4, FALSE), 0)</f>
        <v>575432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817034</v>
      </c>
      <c r="C304" s="109">
        <f>IF(COUNTIF($A$7:$A304, $A304)&gt;1, 0, IF($E304="", "", I304+J304+M304+N304+P304-R304))</f>
        <v>659771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537256</v>
      </c>
      <c r="L304" s="92">
        <f>IFERROR(VLOOKUP($E304, V一般接種!$A:$G, L$4, FALSE), 0)</f>
        <v>239247</v>
      </c>
      <c r="M304" s="92">
        <f>IFERROR(VLOOKUP($E304, V一般接種!$A:$G, M$4, FALSE), 0)</f>
        <v>0</v>
      </c>
      <c r="N304" s="93">
        <f>IFERROR(VLOOKUP($E304, V一般接種!$A:$G, N$4, FALSE), 0)</f>
        <v>626731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537256</v>
      </c>
      <c r="L305" s="92">
        <f>IFERROR(VLOOKUP($E305, V一般接種!$A:$G, L$4, FALSE), 0)</f>
        <v>239247</v>
      </c>
      <c r="M305" s="92">
        <f>IFERROR(VLOOKUP($E305, V一般接種!$A:$G, M$4, FALSE), 0)</f>
        <v>0</v>
      </c>
      <c r="N305" s="93">
        <f>IFERROR(VLOOKUP($E305, V一般接種!$A:$G, N$4, FALSE), 0)</f>
        <v>626731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537256</v>
      </c>
      <c r="L306" s="92">
        <f>IFERROR(VLOOKUP($E306, V一般接種!$A:$G, L$4, FALSE), 0)</f>
        <v>239247</v>
      </c>
      <c r="M306" s="92">
        <f>IFERROR(VLOOKUP($E306, V一般接種!$A:$G, M$4, FALSE), 0)</f>
        <v>0</v>
      </c>
      <c r="N306" s="93">
        <f>IFERROR(VLOOKUP($E306, V一般接種!$A:$G, N$4, FALSE), 0)</f>
        <v>626731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748528</v>
      </c>
      <c r="C307" s="109">
        <f>IF(COUNTIF($A$7:$A307, $A307)&gt;1, 0, IF($E307="", "", I307+J307+M307+N307+P307-R307))</f>
        <v>707112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500281</v>
      </c>
      <c r="L307" s="92">
        <f>IFERROR(VLOOKUP($E307, V一般接種!$A:$G, L$4, FALSE), 0)</f>
        <v>244257</v>
      </c>
      <c r="M307" s="92">
        <f>IFERROR(VLOOKUP($E307, V一般接種!$A:$G, M$4, FALSE), 0)</f>
        <v>0</v>
      </c>
      <c r="N307" s="93">
        <f>IFERROR(VLOOKUP($E307, V一般接種!$A:$G, N$4, FALSE), 0)</f>
        <v>664236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500281</v>
      </c>
      <c r="L308" s="92">
        <f>IFERROR(VLOOKUP($E308, V一般接種!$A:$G, L$4, FALSE), 0)</f>
        <v>244257</v>
      </c>
      <c r="M308" s="92">
        <f>IFERROR(VLOOKUP($E308, V一般接種!$A:$G, M$4, FALSE), 0)</f>
        <v>0</v>
      </c>
      <c r="N308" s="93">
        <f>IFERROR(VLOOKUP($E308, V一般接種!$A:$G, N$4, FALSE), 0)</f>
        <v>664236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500281</v>
      </c>
      <c r="L309" s="92">
        <f>IFERROR(VLOOKUP($E309, V一般接種!$A:$G, L$4, FALSE), 0)</f>
        <v>244257</v>
      </c>
      <c r="M309" s="92">
        <f>IFERROR(VLOOKUP($E309, V一般接種!$A:$G, M$4, FALSE), 0)</f>
        <v>0</v>
      </c>
      <c r="N309" s="93">
        <f>IFERROR(VLOOKUP($E309, V一般接種!$A:$G, N$4, FALSE), 0)</f>
        <v>664236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323747</v>
      </c>
      <c r="C310" s="109">
        <f>IF(COUNTIF($A$7:$A310, $A310)&gt;1, 0, IF($E310="", "", I310+J310+M310+N310+P310-R310))</f>
        <v>279889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188344</v>
      </c>
      <c r="L310" s="92">
        <f>IFERROR(VLOOKUP($E310, V一般接種!$A:$G, L$4, FALSE), 0)</f>
        <v>135403</v>
      </c>
      <c r="M310" s="92">
        <f>IFERROR(VLOOKUP($E310, V一般接種!$A:$G, M$4, FALSE), 0)</f>
        <v>0</v>
      </c>
      <c r="N310" s="93">
        <f>IFERROR(VLOOKUP($E310, V一般接種!$A:$G, N$4, FALSE), 0)</f>
        <v>279889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188344</v>
      </c>
      <c r="L311" s="92">
        <f>IFERROR(VLOOKUP($E311, V一般接種!$A:$G, L$4, FALSE), 0)</f>
        <v>135403</v>
      </c>
      <c r="M311" s="92">
        <f>IFERROR(VLOOKUP($E311, V一般接種!$A:$G, M$4, FALSE), 0)</f>
        <v>0</v>
      </c>
      <c r="N311" s="93">
        <f>IFERROR(VLOOKUP($E311, V一般接種!$A:$G, N$4, FALSE), 0)</f>
        <v>279889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188344</v>
      </c>
      <c r="L312" s="92">
        <f>IFERROR(VLOOKUP($E312, V一般接種!$A:$G, L$4, FALSE), 0)</f>
        <v>135403</v>
      </c>
      <c r="M312" s="92">
        <f>IFERROR(VLOOKUP($E312, V一般接種!$A:$G, M$4, FALSE), 0)</f>
        <v>0</v>
      </c>
      <c r="N312" s="93">
        <f>IFERROR(VLOOKUP($E312, V一般接種!$A:$G, N$4, FALSE), 0)</f>
        <v>279889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253109</v>
      </c>
      <c r="C313" s="109">
        <f>IF(COUNTIF($A$7:$A313, $A313)&gt;1, 0, IF($E313="", "", I313+J313+M313+N313+P313-R313))</f>
        <v>199670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128441</v>
      </c>
      <c r="L313" s="92">
        <f>IFERROR(VLOOKUP($E313, V一般接種!$A:$G, L$4, FALSE), 0)</f>
        <v>124668</v>
      </c>
      <c r="M313" s="92">
        <f>IFERROR(VLOOKUP($E313, V一般接種!$A:$G, M$4, FALSE), 0)</f>
        <v>0</v>
      </c>
      <c r="N313" s="93">
        <f>IFERROR(VLOOKUP($E313, V一般接種!$A:$G, N$4, FALSE), 0)</f>
        <v>199670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128441</v>
      </c>
      <c r="L314" s="92">
        <f>IFERROR(VLOOKUP($E314, V一般接種!$A:$G, L$4, FALSE), 0)</f>
        <v>124668</v>
      </c>
      <c r="M314" s="92">
        <f>IFERROR(VLOOKUP($E314, V一般接種!$A:$G, M$4, FALSE), 0)</f>
        <v>0</v>
      </c>
      <c r="N314" s="93">
        <f>IFERROR(VLOOKUP($E314, V一般接種!$A:$G, N$4, FALSE), 0)</f>
        <v>199670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128441</v>
      </c>
      <c r="L315" s="92">
        <f>IFERROR(VLOOKUP($E315, V一般接種!$A:$G, L$4, FALSE), 0)</f>
        <v>124668</v>
      </c>
      <c r="M315" s="92">
        <f>IFERROR(VLOOKUP($E315, V一般接種!$A:$G, M$4, FALSE), 0)</f>
        <v>0</v>
      </c>
      <c r="N315" s="93">
        <f>IFERROR(VLOOKUP($E315, V一般接種!$A:$G, N$4, FALSE), 0)</f>
        <v>199670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466400</v>
      </c>
      <c r="C316" s="109">
        <f>IF(COUNTIF($A$7:$A316, $A316)&gt;1, 0, IF($E316="", "", I316+J316+M316+N316+P316-R316))</f>
        <v>749458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304400</v>
      </c>
      <c r="L316" s="92">
        <f>IFERROR(VLOOKUP($E316, V一般接種!$A:$G, L$4, FALSE), 0)</f>
        <v>162000</v>
      </c>
      <c r="M316" s="92">
        <f>IFERROR(VLOOKUP($E316, V一般接種!$A:$G, M$4, FALSE), 0)</f>
        <v>0</v>
      </c>
      <c r="N316" s="93">
        <f>IFERROR(VLOOKUP($E316, V一般接種!$A:$G, N$4, FALSE), 0)</f>
        <v>749458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304400</v>
      </c>
      <c r="L317" s="92">
        <f>IFERROR(VLOOKUP($E317, V一般接種!$A:$G, L$4, FALSE), 0)</f>
        <v>162000</v>
      </c>
      <c r="M317" s="92">
        <f>IFERROR(VLOOKUP($E317, V一般接種!$A:$G, M$4, FALSE), 0)</f>
        <v>0</v>
      </c>
      <c r="N317" s="93">
        <f>IFERROR(VLOOKUP($E317, V一般接種!$A:$G, N$4, FALSE), 0)</f>
        <v>749458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304400</v>
      </c>
      <c r="L318" s="92">
        <f>IFERROR(VLOOKUP($E318, V一般接種!$A:$G, L$4, FALSE), 0)</f>
        <v>162000</v>
      </c>
      <c r="M318" s="92">
        <f>IFERROR(VLOOKUP($E318, V一般接種!$A:$G, M$4, FALSE), 0)</f>
        <v>0</v>
      </c>
      <c r="N318" s="93">
        <f>IFERROR(VLOOKUP($E318, V一般接種!$A:$G, N$4, FALSE), 0)</f>
        <v>749458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420386</v>
      </c>
      <c r="C319" s="109">
        <f>IF(COUNTIF($A$7:$A319, $A319)&gt;1, 0, IF($E319="", "", I319+J319+M319+N319+P319-R319))</f>
        <v>692363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272749</v>
      </c>
      <c r="L319" s="92">
        <f>IFERROR(VLOOKUP($E319, V一般接種!$A:$G, L$4, FALSE), 0)</f>
        <v>147637</v>
      </c>
      <c r="M319" s="92">
        <f>IFERROR(VLOOKUP($E319, V一般接種!$A:$G, M$4, FALSE), 0)</f>
        <v>0</v>
      </c>
      <c r="N319" s="93">
        <f>IFERROR(VLOOKUP($E319, V一般接種!$A:$G, N$4, FALSE), 0)</f>
        <v>692363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272749</v>
      </c>
      <c r="L320" s="92">
        <f>IFERROR(VLOOKUP($E320, V一般接種!$A:$G, L$4, FALSE), 0)</f>
        <v>147637</v>
      </c>
      <c r="M320" s="92">
        <f>IFERROR(VLOOKUP($E320, V一般接種!$A:$G, M$4, FALSE), 0)</f>
        <v>0</v>
      </c>
      <c r="N320" s="93">
        <f>IFERROR(VLOOKUP($E320, V一般接種!$A:$G, N$4, FALSE), 0)</f>
        <v>692363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272749</v>
      </c>
      <c r="L321" s="92">
        <f>IFERROR(VLOOKUP($E321, V一般接種!$A:$G, L$4, FALSE), 0)</f>
        <v>147637</v>
      </c>
      <c r="M321" s="92">
        <f>IFERROR(VLOOKUP($E321, V一般接種!$A:$G, M$4, FALSE), 0)</f>
        <v>0</v>
      </c>
      <c r="N321" s="93">
        <f>IFERROR(VLOOKUP($E321, V一般接種!$A:$G, N$4, FALSE), 0)</f>
        <v>692363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585682</v>
      </c>
      <c r="C322" s="109">
        <f>IF(COUNTIF($A$7:$A322, $A322)&gt;1, 0, IF($E322="", "", I322+J322+M322+N322+P322-R322))</f>
        <v>787306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371010</v>
      </c>
      <c r="L322" s="92">
        <f>IFERROR(VLOOKUP($E322, V一般接種!$A:$G, L$4, FALSE), 0)</f>
        <v>188442</v>
      </c>
      <c r="M322" s="92">
        <f>IFERROR(VLOOKUP($E322, V一般接種!$A:$G, M$4, FALSE), 0)</f>
        <v>0</v>
      </c>
      <c r="N322" s="93">
        <f>IFERROR(VLOOKUP($E322, V一般接種!$A:$G, N$4, FALSE), 0)</f>
        <v>744391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371010</v>
      </c>
      <c r="L323" s="92">
        <f>IFERROR(VLOOKUP($E323, V一般接種!$A:$G, L$4, FALSE), 0)</f>
        <v>188442</v>
      </c>
      <c r="M323" s="92">
        <f>IFERROR(VLOOKUP($E323, V一般接種!$A:$G, M$4, FALSE), 0)</f>
        <v>0</v>
      </c>
      <c r="N323" s="93">
        <f>IFERROR(VLOOKUP($E323, V一般接種!$A:$G, N$4, FALSE), 0)</f>
        <v>744391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371010</v>
      </c>
      <c r="L324" s="92">
        <f>IFERROR(VLOOKUP($E324, V一般接種!$A:$G, L$4, FALSE), 0)</f>
        <v>188442</v>
      </c>
      <c r="M324" s="92">
        <f>IFERROR(VLOOKUP($E324, V一般接種!$A:$G, M$4, FALSE), 0)</f>
        <v>0</v>
      </c>
      <c r="N324" s="93">
        <f>IFERROR(VLOOKUP($E324, V一般接種!$A:$G, N$4, FALSE), 0)</f>
        <v>744391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625637</v>
      </c>
      <c r="C325" s="109">
        <f>IF(COUNTIF($A$7:$A325, $A325)&gt;1, 0, IF($E325="", "", I325+J325+M325+N325+P325-R325))</f>
        <v>788016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440131</v>
      </c>
      <c r="L325" s="92">
        <f>IFERROR(VLOOKUP($E325, V一般接種!$A:$G, L$4, FALSE), 0)</f>
        <v>168983</v>
      </c>
      <c r="M325" s="92">
        <f>IFERROR(VLOOKUP($E325, V一般接種!$A:$G, M$4, FALSE), 0)</f>
        <v>0</v>
      </c>
      <c r="N325" s="93">
        <f>IFERROR(VLOOKUP($E325, V一般接種!$A:$G, N$4, FALSE), 0)</f>
        <v>761818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440131</v>
      </c>
      <c r="L326" s="92">
        <f>IFERROR(VLOOKUP($E326, V一般接種!$A:$G, L$4, FALSE), 0)</f>
        <v>168983</v>
      </c>
      <c r="M326" s="92">
        <f>IFERROR(VLOOKUP($E326, V一般接種!$A:$G, M$4, FALSE), 0)</f>
        <v>0</v>
      </c>
      <c r="N326" s="93">
        <f>IFERROR(VLOOKUP($E326, V一般接種!$A:$G, N$4, FALSE), 0)</f>
        <v>761818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440131</v>
      </c>
      <c r="L327" s="92">
        <f>IFERROR(VLOOKUP($E327, V一般接種!$A:$G, L$4, FALSE), 0)</f>
        <v>168983</v>
      </c>
      <c r="M327" s="92">
        <f>IFERROR(VLOOKUP($E327, V一般接種!$A:$G, M$4, FALSE), 0)</f>
        <v>0</v>
      </c>
      <c r="N327" s="93">
        <f>IFERROR(VLOOKUP($E327, V一般接種!$A:$G, N$4, FALSE), 0)</f>
        <v>761818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613926</v>
      </c>
      <c r="C328" s="109">
        <f>IF(COUNTIF($A$7:$A328, $A328)&gt;1, 0, IF($E328="", "", I328+J328+M328+N328+P328-R328))</f>
        <v>794321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434418</v>
      </c>
      <c r="L328" s="92">
        <f>IFERROR(VLOOKUP($E328, V一般接種!$A:$G, L$4, FALSE), 0)</f>
        <v>167708</v>
      </c>
      <c r="M328" s="92">
        <f>IFERROR(VLOOKUP($E328, V一般接種!$A:$G, M$4, FALSE), 0)</f>
        <v>0</v>
      </c>
      <c r="N328" s="93">
        <f>IFERROR(VLOOKUP($E328, V一般接種!$A:$G, N$4, FALSE), 0)</f>
        <v>775874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434418</v>
      </c>
      <c r="L329" s="92">
        <f>IFERROR(VLOOKUP($E329, V一般接種!$A:$G, L$4, FALSE), 0)</f>
        <v>167708</v>
      </c>
      <c r="M329" s="92">
        <f>IFERROR(VLOOKUP($E329, V一般接種!$A:$G, M$4, FALSE), 0)</f>
        <v>0</v>
      </c>
      <c r="N329" s="93">
        <f>IFERROR(VLOOKUP($E329, V一般接種!$A:$G, N$4, FALSE), 0)</f>
        <v>775874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434418</v>
      </c>
      <c r="L330" s="92">
        <f>IFERROR(VLOOKUP($E330, V一般接種!$A:$G, L$4, FALSE), 0)</f>
        <v>167708</v>
      </c>
      <c r="M330" s="92">
        <f>IFERROR(VLOOKUP($E330, V一般接種!$A:$G, M$4, FALSE), 0)</f>
        <v>0</v>
      </c>
      <c r="N330" s="93">
        <f>IFERROR(VLOOKUP($E330, V一般接種!$A:$G, N$4, FALSE), 0)</f>
        <v>775874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615955</v>
      </c>
      <c r="C331" s="109">
        <f>IF(COUNTIF($A$7:$A331, $A331)&gt;1, 0, IF($E331="", "", I331+J331+M331+N331+P331-R331))</f>
        <v>780718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433758</v>
      </c>
      <c r="L331" s="92">
        <f>IFERROR(VLOOKUP($E331, V一般接種!$A:$G, L$4, FALSE), 0)</f>
        <v>173100</v>
      </c>
      <c r="M331" s="92">
        <f>IFERROR(VLOOKUP($E331, V一般接種!$A:$G, M$4, FALSE), 0)</f>
        <v>0</v>
      </c>
      <c r="N331" s="93">
        <f>IFERROR(VLOOKUP($E331, V一般接種!$A:$G, N$4, FALSE), 0)</f>
        <v>759443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433758</v>
      </c>
      <c r="L332" s="92">
        <f>IFERROR(VLOOKUP($E332, V一般接種!$A:$G, L$4, FALSE), 0)</f>
        <v>173100</v>
      </c>
      <c r="M332" s="92">
        <f>IFERROR(VLOOKUP($E332, V一般接種!$A:$G, M$4, FALSE), 0)</f>
        <v>0</v>
      </c>
      <c r="N332" s="93">
        <f>IFERROR(VLOOKUP($E332, V一般接種!$A:$G, N$4, FALSE), 0)</f>
        <v>759443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433758</v>
      </c>
      <c r="L333" s="92">
        <f>IFERROR(VLOOKUP($E333, V一般接種!$A:$G, L$4, FALSE), 0)</f>
        <v>173100</v>
      </c>
      <c r="M333" s="92">
        <f>IFERROR(VLOOKUP($E333, V一般接種!$A:$G, M$4, FALSE), 0)</f>
        <v>0</v>
      </c>
      <c r="N333" s="93">
        <f>IFERROR(VLOOKUP($E333, V一般接種!$A:$G, N$4, FALSE), 0)</f>
        <v>759443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646769</v>
      </c>
      <c r="C334" s="109">
        <f>IF(COUNTIF($A$7:$A334, $A334)&gt;1, 0, IF($E334="", "", I334+J334+M334+N334+P334-R334))</f>
        <v>787839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463753</v>
      </c>
      <c r="L334" s="92">
        <f>IFERROR(VLOOKUP($E334, V一般接種!$A:$G, L$4, FALSE), 0)</f>
        <v>171556</v>
      </c>
      <c r="M334" s="92">
        <f>IFERROR(VLOOKUP($E334, V一般接種!$A:$G, M$4, FALSE), 0)</f>
        <v>0</v>
      </c>
      <c r="N334" s="93">
        <f>IFERROR(VLOOKUP($E334, V一般接種!$A:$G, N$4, FALSE), 0)</f>
        <v>758711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463753</v>
      </c>
      <c r="L335" s="92">
        <f>IFERROR(VLOOKUP($E335, V一般接種!$A:$G, L$4, FALSE), 0)</f>
        <v>171556</v>
      </c>
      <c r="M335" s="92">
        <f>IFERROR(VLOOKUP($E335, V一般接種!$A:$G, M$4, FALSE), 0)</f>
        <v>0</v>
      </c>
      <c r="N335" s="93">
        <f>IFERROR(VLOOKUP($E335, V一般接種!$A:$G, N$4, FALSE), 0)</f>
        <v>758711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463753</v>
      </c>
      <c r="L336" s="92">
        <f>IFERROR(VLOOKUP($E336, V一般接種!$A:$G, L$4, FALSE), 0)</f>
        <v>171556</v>
      </c>
      <c r="M336" s="92">
        <f>IFERROR(VLOOKUP($E336, V一般接種!$A:$G, M$4, FALSE), 0)</f>
        <v>0</v>
      </c>
      <c r="N336" s="93">
        <f>IFERROR(VLOOKUP($E336, V一般接種!$A:$G, N$4, FALSE), 0)</f>
        <v>758711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641464</v>
      </c>
      <c r="C337" s="109">
        <f>IF(COUNTIF($A$7:$A337, $A337)&gt;1, 0, IF($E337="", "", I337+J337+M337+N337+P337-R337))</f>
        <v>805579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503874</v>
      </c>
      <c r="L337" s="92">
        <f>IFERROR(VLOOKUP($E337, V一般接種!$A:$G, L$4, FALSE), 0)</f>
        <v>137590</v>
      </c>
      <c r="M337" s="92">
        <f>IFERROR(VLOOKUP($E337, V一般接種!$A:$G, M$4, FALSE), 0)</f>
        <v>0</v>
      </c>
      <c r="N337" s="93">
        <f>IFERROR(VLOOKUP($E337, V一般接種!$A:$G, N$4, FALSE), 0)</f>
        <v>805579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503874</v>
      </c>
      <c r="L338" s="92">
        <f>IFERROR(VLOOKUP($E338, V一般接種!$A:$G, L$4, FALSE), 0)</f>
        <v>137590</v>
      </c>
      <c r="M338" s="92">
        <f>IFERROR(VLOOKUP($E338, V一般接種!$A:$G, M$4, FALSE), 0)</f>
        <v>0</v>
      </c>
      <c r="N338" s="93">
        <f>IFERROR(VLOOKUP($E338, V一般接種!$A:$G, N$4, FALSE), 0)</f>
        <v>805579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503874</v>
      </c>
      <c r="L339" s="92">
        <f>IFERROR(VLOOKUP($E339, V一般接種!$A:$G, L$4, FALSE), 0)</f>
        <v>137590</v>
      </c>
      <c r="M339" s="92">
        <f>IFERROR(VLOOKUP($E339, V一般接種!$A:$G, M$4, FALSE), 0)</f>
        <v>0</v>
      </c>
      <c r="N339" s="93">
        <f>IFERROR(VLOOKUP($E339, V一般接種!$A:$G, N$4, FALSE), 0)</f>
        <v>805579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5015597</v>
      </c>
      <c r="C340" s="109">
        <f>IF(COUNTIF($A$7:$A340, $A340)&gt;1, 0, IF($E340="", "", I340+J340+M340+N340+P340-R340))</f>
        <v>1706384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437483</v>
      </c>
      <c r="L340" s="92">
        <f>IFERROR(VLOOKUP($E340, V一般接種!$A:$G, L$4, FALSE), 0)</f>
        <v>123744</v>
      </c>
      <c r="M340" s="92">
        <f>IFERROR(VLOOKUP($E340, V一般接種!$A:$G, M$4, FALSE), 0)</f>
        <v>0</v>
      </c>
      <c r="N340" s="93">
        <f>IFERROR(VLOOKUP($E340, V一般接種!$A:$G, N$4, FALSE), 0)</f>
        <v>545366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437483</v>
      </c>
      <c r="L341" s="92">
        <f>IFERROR(VLOOKUP($E341, V一般接種!$A:$G, L$4, FALSE), 0)</f>
        <v>123744</v>
      </c>
      <c r="M341" s="92">
        <f>IFERROR(VLOOKUP($E341, V一般接種!$A:$G, M$4, FALSE), 0)</f>
        <v>0</v>
      </c>
      <c r="N341" s="93">
        <f>IFERROR(VLOOKUP($E341, V一般接種!$A:$G, N$4, FALSE), 0)</f>
        <v>545366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437483</v>
      </c>
      <c r="L342" s="92">
        <f>IFERROR(VLOOKUP($E342, V一般接種!$A:$G, L$4, FALSE), 0)</f>
        <v>123744</v>
      </c>
      <c r="M342" s="92">
        <f>IFERROR(VLOOKUP($E342, V一般接種!$A:$G, M$4, FALSE), 0)</f>
        <v>0</v>
      </c>
      <c r="N342" s="93">
        <f>IFERROR(VLOOKUP($E342, V一般接種!$A:$G, N$4, FALSE), 0)</f>
        <v>545366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570312</v>
      </c>
      <c r="C343" s="109">
        <f>IF(COUNTIF($A$7:$A343, $A343)&gt;1, 0, IF($E343="", "", I343+J343+M343+N343+P343-R343))</f>
        <v>574117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443048</v>
      </c>
      <c r="L343" s="92">
        <f>IFERROR(VLOOKUP($E343, V一般接種!$A:$G, L$4, FALSE), 0)</f>
        <v>127264</v>
      </c>
      <c r="M343" s="92">
        <f>IFERROR(VLOOKUP($E343, V一般接種!$A:$G, M$4, FALSE), 0)</f>
        <v>0</v>
      </c>
      <c r="N343" s="93">
        <f>IFERROR(VLOOKUP($E343, V一般接種!$A:$G, N$4, FALSE), 0)</f>
        <v>574117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443048</v>
      </c>
      <c r="L344" s="92">
        <f>IFERROR(VLOOKUP($E344, V一般接種!$A:$G, L$4, FALSE), 0)</f>
        <v>127264</v>
      </c>
      <c r="M344" s="92">
        <f>IFERROR(VLOOKUP($E344, V一般接種!$A:$G, M$4, FALSE), 0)</f>
        <v>0</v>
      </c>
      <c r="N344" s="93">
        <f>IFERROR(VLOOKUP($E344, V一般接種!$A:$G, N$4, FALSE), 0)</f>
        <v>574117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443048</v>
      </c>
      <c r="L345" s="92">
        <f>IFERROR(VLOOKUP($E345, V一般接種!$A:$G, L$4, FALSE), 0)</f>
        <v>127264</v>
      </c>
      <c r="M345" s="92">
        <f>IFERROR(VLOOKUP($E345, V一般接種!$A:$G, M$4, FALSE), 0)</f>
        <v>0</v>
      </c>
      <c r="N345" s="93">
        <f>IFERROR(VLOOKUP($E345, V一般接種!$A:$G, N$4, FALSE), 0)</f>
        <v>574117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587993</v>
      </c>
      <c r="C346" s="109">
        <f>IF(COUNTIF($A$7:$A346, $A346)&gt;1, 0, IF($E346="", "", I346+J346+M346+N346+P346-R346))</f>
        <v>611169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465620</v>
      </c>
      <c r="L346" s="92">
        <f>IFERROR(VLOOKUP($E346, V一般接種!$A:$G, L$4, FALSE), 0)</f>
        <v>122373</v>
      </c>
      <c r="M346" s="92">
        <f>IFERROR(VLOOKUP($E346, V一般接種!$A:$G, M$4, FALSE), 0)</f>
        <v>0</v>
      </c>
      <c r="N346" s="93">
        <f>IFERROR(VLOOKUP($E346, V一般接種!$A:$G, N$4, FALSE), 0)</f>
        <v>611169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465620</v>
      </c>
      <c r="L347" s="92">
        <f>IFERROR(VLOOKUP($E347, V一般接種!$A:$G, L$4, FALSE), 0)</f>
        <v>122373</v>
      </c>
      <c r="M347" s="92">
        <f>IFERROR(VLOOKUP($E347, V一般接種!$A:$G, M$4, FALSE), 0)</f>
        <v>0</v>
      </c>
      <c r="N347" s="93">
        <f>IFERROR(VLOOKUP($E347, V一般接種!$A:$G, N$4, FALSE), 0)</f>
        <v>611169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465620</v>
      </c>
      <c r="L348" s="92">
        <f>IFERROR(VLOOKUP($E348, V一般接種!$A:$G, L$4, FALSE), 0)</f>
        <v>122373</v>
      </c>
      <c r="M348" s="92">
        <f>IFERROR(VLOOKUP($E348, V一般接種!$A:$G, M$4, FALSE), 0)</f>
        <v>0</v>
      </c>
      <c r="N348" s="93">
        <f>IFERROR(VLOOKUP($E348, V一般接種!$A:$G, N$4, FALSE), 0)</f>
        <v>611169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575874</v>
      </c>
      <c r="C349" s="109">
        <f>IF(COUNTIF($A$7:$A349, $A349)&gt;1, 0, IF($E349="", "", I349+J349+M349+N349+P349-R349))</f>
        <v>604658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460853</v>
      </c>
      <c r="L349" s="92">
        <f>IFERROR(VLOOKUP($E349, V一般接種!$A:$G, L$4, FALSE), 0)</f>
        <v>115021</v>
      </c>
      <c r="M349" s="92">
        <f>IFERROR(VLOOKUP($E349, V一般接種!$A:$G, M$4, FALSE), 0)</f>
        <v>0</v>
      </c>
      <c r="N349" s="93">
        <f>IFERROR(VLOOKUP($E349, V一般接種!$A:$G, N$4, FALSE), 0)</f>
        <v>604658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460853</v>
      </c>
      <c r="L350" s="92">
        <f>IFERROR(VLOOKUP($E350, V一般接種!$A:$G, L$4, FALSE), 0)</f>
        <v>115021</v>
      </c>
      <c r="M350" s="92">
        <f>IFERROR(VLOOKUP($E350, V一般接種!$A:$G, M$4, FALSE), 0)</f>
        <v>0</v>
      </c>
      <c r="N350" s="93">
        <f>IFERROR(VLOOKUP($E350, V一般接種!$A:$G, N$4, FALSE), 0)</f>
        <v>604658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460853</v>
      </c>
      <c r="L351" s="92">
        <f>IFERROR(VLOOKUP($E351, V一般接種!$A:$G, L$4, FALSE), 0)</f>
        <v>115021</v>
      </c>
      <c r="M351" s="92">
        <f>IFERROR(VLOOKUP($E351, V一般接種!$A:$G, M$4, FALSE), 0)</f>
        <v>0</v>
      </c>
      <c r="N351" s="93">
        <f>IFERROR(VLOOKUP($E351, V一般接種!$A:$G, N$4, FALSE), 0)</f>
        <v>604658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563384</v>
      </c>
      <c r="C352" s="109">
        <f>IF(COUNTIF($A$7:$A352, $A352)&gt;1, 0, IF($E352="", "", I352+J352+M352+N352+P352-R352))</f>
        <v>593389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446225</v>
      </c>
      <c r="L352" s="92">
        <f>IFERROR(VLOOKUP($E352, V一般接種!$A:$G, L$4, FALSE), 0)</f>
        <v>117159</v>
      </c>
      <c r="M352" s="92">
        <f>IFERROR(VLOOKUP($E352, V一般接種!$A:$G, M$4, FALSE), 0)</f>
        <v>0</v>
      </c>
      <c r="N352" s="93">
        <f>IFERROR(VLOOKUP($E352, V一般接種!$A:$G, N$4, FALSE), 0)</f>
        <v>593389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446225</v>
      </c>
      <c r="L353" s="92">
        <f>IFERROR(VLOOKUP($E353, V一般接種!$A:$G, L$4, FALSE), 0)</f>
        <v>117159</v>
      </c>
      <c r="M353" s="92">
        <f>IFERROR(VLOOKUP($E353, V一般接種!$A:$G, M$4, FALSE), 0)</f>
        <v>0</v>
      </c>
      <c r="N353" s="93">
        <f>IFERROR(VLOOKUP($E353, V一般接種!$A:$G, N$4, FALSE), 0)</f>
        <v>593389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446225</v>
      </c>
      <c r="L354" s="92">
        <f>IFERROR(VLOOKUP($E354, V一般接種!$A:$G, L$4, FALSE), 0)</f>
        <v>117159</v>
      </c>
      <c r="M354" s="92">
        <f>IFERROR(VLOOKUP($E354, V一般接種!$A:$G, M$4, FALSE), 0)</f>
        <v>0</v>
      </c>
      <c r="N354" s="93">
        <f>IFERROR(VLOOKUP($E354, V一般接種!$A:$G, N$4, FALSE), 0)</f>
        <v>593389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583653</v>
      </c>
      <c r="C355" s="109">
        <f>IF(COUNTIF($A$7:$A355, $A355)&gt;1, 0, IF($E355="", "", I355+J355+M355+N355+P355-R355))</f>
        <v>629369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474149</v>
      </c>
      <c r="L355" s="92">
        <f>IFERROR(VLOOKUP($E355, V一般接種!$A:$G, L$4, FALSE), 0)</f>
        <v>109504</v>
      </c>
      <c r="M355" s="92">
        <f>IFERROR(VLOOKUP($E355, V一般接種!$A:$G, M$4, FALSE), 0)</f>
        <v>0</v>
      </c>
      <c r="N355" s="93">
        <f>IFERROR(VLOOKUP($E355, V一般接種!$A:$G, N$4, FALSE), 0)</f>
        <v>629369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474149</v>
      </c>
      <c r="L356" s="92">
        <f>IFERROR(VLOOKUP($E356, V一般接種!$A:$G, L$4, FALSE), 0)</f>
        <v>109504</v>
      </c>
      <c r="M356" s="92">
        <f>IFERROR(VLOOKUP($E356, V一般接種!$A:$G, M$4, FALSE), 0)</f>
        <v>0</v>
      </c>
      <c r="N356" s="93">
        <f>IFERROR(VLOOKUP($E356, V一般接種!$A:$G, N$4, FALSE), 0)</f>
        <v>629369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474149</v>
      </c>
      <c r="L357" s="92">
        <f>IFERROR(VLOOKUP($E357, V一般接種!$A:$G, L$4, FALSE), 0)</f>
        <v>109504</v>
      </c>
      <c r="M357" s="92">
        <f>IFERROR(VLOOKUP($E357, V一般接種!$A:$G, M$4, FALSE), 0)</f>
        <v>0</v>
      </c>
      <c r="N357" s="93">
        <f>IFERROR(VLOOKUP($E357, V一般接種!$A:$G, N$4, FALSE), 0)</f>
        <v>629369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699913</v>
      </c>
      <c r="C358" s="109">
        <f>IF(COUNTIF($A$7:$A358, $A358)&gt;1, 0, IF($E358="", "", I358+J358+M358+N358+P358-R358))</f>
        <v>641270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589653</v>
      </c>
      <c r="L358" s="92">
        <f>IFERROR(VLOOKUP($E358, V一般接種!$A:$G, L$4, FALSE), 0)</f>
        <v>110260</v>
      </c>
      <c r="M358" s="92">
        <f>IFERROR(VLOOKUP($E358, V一般接種!$A:$G, M$4, FALSE), 0)</f>
        <v>0</v>
      </c>
      <c r="N358" s="93">
        <f>IFERROR(VLOOKUP($E358, V一般接種!$A:$G, N$4, FALSE), 0)</f>
        <v>641270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589653</v>
      </c>
      <c r="L359" s="92">
        <f>IFERROR(VLOOKUP($E359, V一般接種!$A:$G, L$4, FALSE), 0)</f>
        <v>110260</v>
      </c>
      <c r="M359" s="92">
        <f>IFERROR(VLOOKUP($E359, V一般接種!$A:$G, M$4, FALSE), 0)</f>
        <v>0</v>
      </c>
      <c r="N359" s="93">
        <f>IFERROR(VLOOKUP($E359, V一般接種!$A:$G, N$4, FALSE), 0)</f>
        <v>641270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589653</v>
      </c>
      <c r="L360" s="92">
        <f>IFERROR(VLOOKUP($E360, V一般接種!$A:$G, L$4, FALSE), 0)</f>
        <v>110260</v>
      </c>
      <c r="M360" s="92">
        <f>IFERROR(VLOOKUP($E360, V一般接種!$A:$G, M$4, FALSE), 0)</f>
        <v>0</v>
      </c>
      <c r="N360" s="93">
        <f>IFERROR(VLOOKUP($E360, V一般接種!$A:$G, N$4, FALSE), 0)</f>
        <v>641270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4777635</v>
      </c>
      <c r="C361" s="109">
        <f>IF(COUNTIF($A$7:$A361, $A361)&gt;1, 0, IF($E361="", "", I361+J361+M361+N361+P361-R361))</f>
        <v>2337744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498070</v>
      </c>
      <c r="L361" s="92">
        <f>IFERROR(VLOOKUP($E361, V一般接種!$A:$G, L$4, FALSE), 0)</f>
        <v>112292</v>
      </c>
      <c r="M361" s="92">
        <f>IFERROR(VLOOKUP($E361, V一般接種!$A:$G, M$4, FALSE), 0)</f>
        <v>0</v>
      </c>
      <c r="N361" s="93">
        <f>IFERROR(VLOOKUP($E361, V一般接種!$A:$G, N$4, FALSE), 0)</f>
        <v>447732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498070</v>
      </c>
      <c r="L362" s="92">
        <f>IFERROR(VLOOKUP($E362, V一般接種!$A:$G, L$4, FALSE), 0)</f>
        <v>112292</v>
      </c>
      <c r="M362" s="92">
        <f>IFERROR(VLOOKUP($E362, V一般接種!$A:$G, M$4, FALSE), 0)</f>
        <v>0</v>
      </c>
      <c r="N362" s="93">
        <f>IFERROR(VLOOKUP($E362, V一般接種!$A:$G, N$4, FALSE), 0)</f>
        <v>447732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498070</v>
      </c>
      <c r="L363" s="92">
        <f>IFERROR(VLOOKUP($E363, V一般接種!$A:$G, L$4, FALSE), 0)</f>
        <v>112292</v>
      </c>
      <c r="M363" s="92">
        <f>IFERROR(VLOOKUP($E363, V一般接種!$A:$G, M$4, FALSE), 0)</f>
        <v>0</v>
      </c>
      <c r="N363" s="93">
        <f>IFERROR(VLOOKUP($E363, V一般接種!$A:$G, N$4, FALSE), 0)</f>
        <v>447732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169149</v>
      </c>
      <c r="C364" s="109">
        <f>IF(COUNTIF($A$7:$A364, $A364)&gt;1, 0, IF($E364="", "", I364+J364+M364+N364+P364-R364))</f>
        <v>103424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103672</v>
      </c>
      <c r="L364" s="92">
        <f>IFERROR(VLOOKUP($E364, V一般接種!$A:$G, L$4, FALSE), 0)</f>
        <v>65477</v>
      </c>
      <c r="M364" s="92">
        <f>IFERROR(VLOOKUP($E364, V一般接種!$A:$G, M$4, FALSE), 0)</f>
        <v>0</v>
      </c>
      <c r="N364" s="93">
        <f>IFERROR(VLOOKUP($E364, V一般接種!$A:$G, N$4, FALSE), 0)</f>
        <v>103424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103672</v>
      </c>
      <c r="L365" s="92">
        <f>IFERROR(VLOOKUP($E365, V一般接種!$A:$G, L$4, FALSE), 0)</f>
        <v>65477</v>
      </c>
      <c r="M365" s="92">
        <f>IFERROR(VLOOKUP($E365, V一般接種!$A:$G, M$4, FALSE), 0)</f>
        <v>0</v>
      </c>
      <c r="N365" s="93">
        <f>IFERROR(VLOOKUP($E365, V一般接種!$A:$G, N$4, FALSE), 0)</f>
        <v>103424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103672</v>
      </c>
      <c r="L366" s="92">
        <f>IFERROR(VLOOKUP($E366, V一般接種!$A:$G, L$4, FALSE), 0)</f>
        <v>65477</v>
      </c>
      <c r="M366" s="92">
        <f>IFERROR(VLOOKUP($E366, V一般接種!$A:$G, M$4, FALSE), 0)</f>
        <v>0</v>
      </c>
      <c r="N366" s="93">
        <f>IFERROR(VLOOKUP($E366, V一般接種!$A:$G, N$4, FALSE), 0)</f>
        <v>103424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488995</v>
      </c>
      <c r="C367" s="109">
        <f>IF(COUNTIF($A$7:$A367, $A367)&gt;1, 0, IF($E367="", "", I367+J367+M367+N367+P367-R367))</f>
        <v>585857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398002</v>
      </c>
      <c r="L367" s="92">
        <f>IFERROR(VLOOKUP($E367, V一般接種!$A:$G, L$4, FALSE), 0)</f>
        <v>90993</v>
      </c>
      <c r="M367" s="92">
        <f>IFERROR(VLOOKUP($E367, V一般接種!$A:$G, M$4, FALSE), 0)</f>
        <v>0</v>
      </c>
      <c r="N367" s="93">
        <f>IFERROR(VLOOKUP($E367, V一般接種!$A:$G, N$4, FALSE), 0)</f>
        <v>585857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398002</v>
      </c>
      <c r="L368" s="92">
        <f>IFERROR(VLOOKUP($E368, V一般接種!$A:$G, L$4, FALSE), 0)</f>
        <v>90993</v>
      </c>
      <c r="M368" s="92">
        <f>IFERROR(VLOOKUP($E368, V一般接種!$A:$G, M$4, FALSE), 0)</f>
        <v>0</v>
      </c>
      <c r="N368" s="93">
        <f>IFERROR(VLOOKUP($E368, V一般接種!$A:$G, N$4, FALSE), 0)</f>
        <v>585857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398002</v>
      </c>
      <c r="L369" s="92">
        <f>IFERROR(VLOOKUP($E369, V一般接種!$A:$G, L$4, FALSE), 0)</f>
        <v>90993</v>
      </c>
      <c r="M369" s="92">
        <f>IFERROR(VLOOKUP($E369, V一般接種!$A:$G, M$4, FALSE), 0)</f>
        <v>0</v>
      </c>
      <c r="N369" s="93">
        <f>IFERROR(VLOOKUP($E369, V一般接種!$A:$G, N$4, FALSE), 0)</f>
        <v>585857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499059</v>
      </c>
      <c r="C370" s="109">
        <f>IF(COUNTIF($A$7:$A370, $A370)&gt;1, 0, IF($E370="", "", I370+J370+M370+N370+P370-R370))</f>
        <v>508541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409156</v>
      </c>
      <c r="L370" s="92">
        <f>IFERROR(VLOOKUP($E370, V一般接種!$A:$G, L$4, FALSE), 0)</f>
        <v>89903</v>
      </c>
      <c r="M370" s="92">
        <f>IFERROR(VLOOKUP($E370, V一般接種!$A:$G, M$4, FALSE), 0)</f>
        <v>0</v>
      </c>
      <c r="N370" s="93">
        <f>IFERROR(VLOOKUP($E370, V一般接種!$A:$G, N$4, FALSE), 0)</f>
        <v>508541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409156</v>
      </c>
      <c r="L371" s="92">
        <f>IFERROR(VLOOKUP($E371, V一般接種!$A:$G, L$4, FALSE), 0)</f>
        <v>89903</v>
      </c>
      <c r="M371" s="92">
        <f>IFERROR(VLOOKUP($E371, V一般接種!$A:$G, M$4, FALSE), 0)</f>
        <v>0</v>
      </c>
      <c r="N371" s="93">
        <f>IFERROR(VLOOKUP($E371, V一般接種!$A:$G, N$4, FALSE), 0)</f>
        <v>508541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409156</v>
      </c>
      <c r="L372" s="92">
        <f>IFERROR(VLOOKUP($E372, V一般接種!$A:$G, L$4, FALSE), 0)</f>
        <v>89903</v>
      </c>
      <c r="M372" s="92">
        <f>IFERROR(VLOOKUP($E372, V一般接種!$A:$G, M$4, FALSE), 0)</f>
        <v>0</v>
      </c>
      <c r="N372" s="93">
        <f>IFERROR(VLOOKUP($E372, V一般接種!$A:$G, N$4, FALSE), 0)</f>
        <v>508541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492104</v>
      </c>
      <c r="C373" s="109">
        <f>IF(COUNTIF($A$7:$A373, $A373)&gt;1, 0, IF($E373="", "", I373+J373+M373+N373+P373-R373))</f>
        <v>230593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403961</v>
      </c>
      <c r="L373" s="92">
        <f>IFERROR(VLOOKUP($E373, V一般接種!$A:$G, L$4, FALSE), 0)</f>
        <v>88143</v>
      </c>
      <c r="M373" s="92">
        <f>IFERROR(VLOOKUP($E373, V一般接種!$A:$G, M$4, FALSE), 0)</f>
        <v>0</v>
      </c>
      <c r="N373" s="93">
        <f>IFERROR(VLOOKUP($E373, V一般接種!$A:$G, N$4, FALSE), 0)</f>
        <v>230593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403961</v>
      </c>
      <c r="L374" s="92">
        <f>IFERROR(VLOOKUP($E374, V一般接種!$A:$G, L$4, FALSE), 0)</f>
        <v>88143</v>
      </c>
      <c r="M374" s="92">
        <f>IFERROR(VLOOKUP($E374, V一般接種!$A:$G, M$4, FALSE), 0)</f>
        <v>0</v>
      </c>
      <c r="N374" s="93">
        <f>IFERROR(VLOOKUP($E374, V一般接種!$A:$G, N$4, FALSE), 0)</f>
        <v>230593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403961</v>
      </c>
      <c r="L375" s="92">
        <f>IFERROR(VLOOKUP($E375, V一般接種!$A:$G, L$4, FALSE), 0)</f>
        <v>88143</v>
      </c>
      <c r="M375" s="92">
        <f>IFERROR(VLOOKUP($E375, V一般接種!$A:$G, M$4, FALSE), 0)</f>
        <v>0</v>
      </c>
      <c r="N375" s="93">
        <f>IFERROR(VLOOKUP($E375, V一般接種!$A:$G, N$4, FALSE), 0)</f>
        <v>230593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345835</v>
      </c>
      <c r="C376" s="109">
        <f>IF(COUNTIF($A$7:$A376, $A376)&gt;1, 0, IF($E376="", "", I376+J376+M376+N376+P376-R376))</f>
        <v>139068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267725</v>
      </c>
      <c r="L376" s="92">
        <f>IFERROR(VLOOKUP($E376, V一般接種!$A:$G, L$4, FALSE), 0)</f>
        <v>78110</v>
      </c>
      <c r="M376" s="92">
        <f>IFERROR(VLOOKUP($E376, V一般接種!$A:$G, M$4, FALSE), 0)</f>
        <v>0</v>
      </c>
      <c r="N376" s="93">
        <f>IFERROR(VLOOKUP($E376, V一般接種!$A:$G, N$4, FALSE), 0)</f>
        <v>139068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267725</v>
      </c>
      <c r="L377" s="92">
        <f>IFERROR(VLOOKUP($E377, V一般接種!$A:$G, L$4, FALSE), 0)</f>
        <v>78110</v>
      </c>
      <c r="M377" s="92">
        <f>IFERROR(VLOOKUP($E377, V一般接種!$A:$G, M$4, FALSE), 0)</f>
        <v>0</v>
      </c>
      <c r="N377" s="93">
        <f>IFERROR(VLOOKUP($E377, V一般接種!$A:$G, N$4, FALSE), 0)</f>
        <v>139068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267725</v>
      </c>
      <c r="L378" s="92">
        <f>IFERROR(VLOOKUP($E378, V一般接種!$A:$G, L$4, FALSE), 0)</f>
        <v>78110</v>
      </c>
      <c r="M378" s="92">
        <f>IFERROR(VLOOKUP($E378, V一般接種!$A:$G, M$4, FALSE), 0)</f>
        <v>0</v>
      </c>
      <c r="N378" s="93">
        <f>IFERROR(VLOOKUP($E378, V一般接種!$A:$G, N$4, FALSE), 0)</f>
        <v>139068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354598</v>
      </c>
      <c r="C379" s="109">
        <f>IF(COUNTIF($A$7:$A379, $A379)&gt;1, 0, IF($E379="", "", I379+J379+M379+N379+P379-R379))</f>
        <v>257479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269792</v>
      </c>
      <c r="L379" s="92">
        <f>IFERROR(VLOOKUP($E379, V一般接種!$A:$G, L$4, FALSE), 0)</f>
        <v>84806</v>
      </c>
      <c r="M379" s="92">
        <f>IFERROR(VLOOKUP($E379, V一般接種!$A:$G, M$4, FALSE), 0)</f>
        <v>0</v>
      </c>
      <c r="N379" s="93">
        <f>IFERROR(VLOOKUP($E379, V一般接種!$A:$G, N$4, FALSE), 0)</f>
        <v>257479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269792</v>
      </c>
      <c r="L380" s="92">
        <f>IFERROR(VLOOKUP($E380, V一般接種!$A:$G, L$4, FALSE), 0)</f>
        <v>84806</v>
      </c>
      <c r="M380" s="92">
        <f>IFERROR(VLOOKUP($E380, V一般接種!$A:$G, M$4, FALSE), 0)</f>
        <v>0</v>
      </c>
      <c r="N380" s="93">
        <f>IFERROR(VLOOKUP($E380, V一般接種!$A:$G, N$4, FALSE), 0)</f>
        <v>257479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269792</v>
      </c>
      <c r="L381" s="92">
        <f>IFERROR(VLOOKUP($E381, V一般接種!$A:$G, L$4, FALSE), 0)</f>
        <v>84806</v>
      </c>
      <c r="M381" s="92">
        <f>IFERROR(VLOOKUP($E381, V一般接種!$A:$G, M$4, FALSE), 0)</f>
        <v>0</v>
      </c>
      <c r="N381" s="93">
        <f>IFERROR(VLOOKUP($E381, V一般接種!$A:$G, N$4, FALSE), 0)</f>
        <v>257479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4009286</v>
      </c>
      <c r="C382" s="109">
        <f>IF(COUNTIF($A$7:$A382, $A382)&gt;1, 0, IF($E382="", "", I382+J382+M382+N382+P382-R382))</f>
        <v>2545471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280794</v>
      </c>
      <c r="L382" s="92">
        <f>IFERROR(VLOOKUP($E382, V一般接種!$A:$G, L$4, FALSE), 0)</f>
        <v>88703</v>
      </c>
      <c r="M382" s="92">
        <f>IFERROR(VLOOKUP($E382, V一般接種!$A:$G, M$4, FALSE), 0)</f>
        <v>0</v>
      </c>
      <c r="N382" s="93">
        <f>IFERROR(VLOOKUP($E382, V一般接種!$A:$G, N$4, FALSE), 0)</f>
        <v>248241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280794</v>
      </c>
      <c r="L383" s="92">
        <f>IFERROR(VLOOKUP($E383, V一般接種!$A:$G, L$4, FALSE), 0)</f>
        <v>88703</v>
      </c>
      <c r="M383" s="92">
        <f>IFERROR(VLOOKUP($E383, V一般接種!$A:$G, M$4, FALSE), 0)</f>
        <v>0</v>
      </c>
      <c r="N383" s="93">
        <f>IFERROR(VLOOKUP($E383, V一般接種!$A:$G, N$4, FALSE), 0)</f>
        <v>248241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280794</v>
      </c>
      <c r="L384" s="92">
        <f>IFERROR(VLOOKUP($E384, V一般接種!$A:$G, L$4, FALSE), 0)</f>
        <v>88703</v>
      </c>
      <c r="M384" s="92">
        <f>IFERROR(VLOOKUP($E384, V一般接種!$A:$G, M$4, FALSE), 0)</f>
        <v>0</v>
      </c>
      <c r="N384" s="93">
        <f>IFERROR(VLOOKUP($E384, V一般接種!$A:$G, N$4, FALSE), 0)</f>
        <v>248241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435263</v>
      </c>
      <c r="C385" s="109">
        <f>IF(COUNTIF($A$7:$A385, $A385)&gt;1, 0, IF($E385="", "", I385+J385+M385+N385+P385-R385))</f>
        <v>369976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356034</v>
      </c>
      <c r="L385" s="92">
        <f>IFERROR(VLOOKUP($E385, V一般接種!$A:$G, L$4, FALSE), 0)</f>
        <v>79229</v>
      </c>
      <c r="M385" s="92">
        <f>IFERROR(VLOOKUP($E385, V一般接種!$A:$G, M$4, FALSE), 0)</f>
        <v>0</v>
      </c>
      <c r="N385" s="93">
        <f>IFERROR(VLOOKUP($E385, V一般接種!$A:$G, N$4, FALSE), 0)</f>
        <v>369976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356034</v>
      </c>
      <c r="L386" s="92">
        <f>IFERROR(VLOOKUP($E386, V一般接種!$A:$G, L$4, FALSE), 0)</f>
        <v>79229</v>
      </c>
      <c r="M386" s="92">
        <f>IFERROR(VLOOKUP($E386, V一般接種!$A:$G, M$4, FALSE), 0)</f>
        <v>0</v>
      </c>
      <c r="N386" s="93">
        <f>IFERROR(VLOOKUP($E386, V一般接種!$A:$G, N$4, FALSE), 0)</f>
        <v>369976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356034</v>
      </c>
      <c r="L387" s="92">
        <f>IFERROR(VLOOKUP($E387, V一般接種!$A:$G, L$4, FALSE), 0)</f>
        <v>79229</v>
      </c>
      <c r="M387" s="92">
        <f>IFERROR(VLOOKUP($E387, V一般接種!$A:$G, M$4, FALSE), 0)</f>
        <v>0</v>
      </c>
      <c r="N387" s="93">
        <f>IFERROR(VLOOKUP($E387, V一般接種!$A:$G, N$4, FALSE), 0)</f>
        <v>369976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546889</v>
      </c>
      <c r="C388" s="109">
        <f>IF(COUNTIF($A$7:$A388, $A388)&gt;1, 0, IF($E388="", "", I388+J388+M388+N388+P388-R388))</f>
        <v>457553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459719</v>
      </c>
      <c r="L388" s="92">
        <f>IFERROR(VLOOKUP($E388, V一般接種!$A:$G, L$4, FALSE), 0)</f>
        <v>87170</v>
      </c>
      <c r="M388" s="92">
        <f>IFERROR(VLOOKUP($E388, V一般接種!$A:$G, M$4, FALSE), 0)</f>
        <v>0</v>
      </c>
      <c r="N388" s="93">
        <f>IFERROR(VLOOKUP($E388, V一般接種!$A:$G, N$4, FALSE), 0)</f>
        <v>457553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459719</v>
      </c>
      <c r="L389" s="92">
        <f>IFERROR(VLOOKUP($E389, V一般接種!$A:$G, L$4, FALSE), 0)</f>
        <v>87170</v>
      </c>
      <c r="M389" s="92">
        <f>IFERROR(VLOOKUP($E389, V一般接種!$A:$G, M$4, FALSE), 0)</f>
        <v>0</v>
      </c>
      <c r="N389" s="93">
        <f>IFERROR(VLOOKUP($E389, V一般接種!$A:$G, N$4, FALSE), 0)</f>
        <v>457553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459719</v>
      </c>
      <c r="L390" s="92">
        <f>IFERROR(VLOOKUP($E390, V一般接種!$A:$G, L$4, FALSE), 0)</f>
        <v>87170</v>
      </c>
      <c r="M390" s="92">
        <f>IFERROR(VLOOKUP($E390, V一般接種!$A:$G, M$4, FALSE), 0)</f>
        <v>0</v>
      </c>
      <c r="N390" s="93">
        <f>IFERROR(VLOOKUP($E390, V一般接種!$A:$G, N$4, FALSE), 0)</f>
        <v>457553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577575</v>
      </c>
      <c r="C391" s="109">
        <f>IF(COUNTIF($A$7:$A391, $A391)&gt;1, 0, IF($E391="", "", I391+J391+M391+N391+P391-R391))</f>
        <v>445039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488089</v>
      </c>
      <c r="L391" s="92">
        <f>IFERROR(VLOOKUP($E391, V一般接種!$A:$G, L$4, FALSE), 0)</f>
        <v>89486</v>
      </c>
      <c r="M391" s="92">
        <f>IFERROR(VLOOKUP($E391, V一般接種!$A:$G, M$4, FALSE), 0)</f>
        <v>0</v>
      </c>
      <c r="N391" s="93">
        <f>IFERROR(VLOOKUP($E391, V一般接種!$A:$G, N$4, FALSE), 0)</f>
        <v>445039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488089</v>
      </c>
      <c r="L392" s="92">
        <f>IFERROR(VLOOKUP($E392, V一般接種!$A:$G, L$4, FALSE), 0)</f>
        <v>89486</v>
      </c>
      <c r="M392" s="92">
        <f>IFERROR(VLOOKUP($E392, V一般接種!$A:$G, M$4, FALSE), 0)</f>
        <v>0</v>
      </c>
      <c r="N392" s="93">
        <f>IFERROR(VLOOKUP($E392, V一般接種!$A:$G, N$4, FALSE), 0)</f>
        <v>445039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488089</v>
      </c>
      <c r="L393" s="92">
        <f>IFERROR(VLOOKUP($E393, V一般接種!$A:$G, L$4, FALSE), 0)</f>
        <v>89486</v>
      </c>
      <c r="M393" s="92">
        <f>IFERROR(VLOOKUP($E393, V一般接種!$A:$G, M$4, FALSE), 0)</f>
        <v>0</v>
      </c>
      <c r="N393" s="93">
        <f>IFERROR(VLOOKUP($E393, V一般接種!$A:$G, N$4, FALSE), 0)</f>
        <v>445039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576814</v>
      </c>
      <c r="C394" s="109">
        <f>IF(COUNTIF($A$7:$A394, $A394)&gt;1, 0, IF($E394="", "", I394+J394+M394+N394+P394-R394))</f>
        <v>435107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475470</v>
      </c>
      <c r="L394" s="92">
        <f>IFERROR(VLOOKUP($E394, V一般接種!$A:$G, L$4, FALSE), 0)</f>
        <v>101344</v>
      </c>
      <c r="M394" s="92">
        <f>IFERROR(VLOOKUP($E394, V一般接種!$A:$G, M$4, FALSE), 0)</f>
        <v>0</v>
      </c>
      <c r="N394" s="93">
        <f>IFERROR(VLOOKUP($E394, V一般接種!$A:$G, N$4, FALSE), 0)</f>
        <v>435107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475470</v>
      </c>
      <c r="L395" s="92">
        <f>IFERROR(VLOOKUP($E395, V一般接種!$A:$G, L$4, FALSE), 0)</f>
        <v>101344</v>
      </c>
      <c r="M395" s="92">
        <f>IFERROR(VLOOKUP($E395, V一般接種!$A:$G, M$4, FALSE), 0)</f>
        <v>0</v>
      </c>
      <c r="N395" s="93">
        <f>IFERROR(VLOOKUP($E395, V一般接種!$A:$G, N$4, FALSE), 0)</f>
        <v>435107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475470</v>
      </c>
      <c r="L396" s="92">
        <f>IFERROR(VLOOKUP($E396, V一般接種!$A:$G, L$4, FALSE), 0)</f>
        <v>101344</v>
      </c>
      <c r="M396" s="92">
        <f>IFERROR(VLOOKUP($E396, V一般接種!$A:$G, M$4, FALSE), 0)</f>
        <v>0</v>
      </c>
      <c r="N396" s="93">
        <f>IFERROR(VLOOKUP($E396, V一般接種!$A:$G, N$4, FALSE), 0)</f>
        <v>435107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615462</v>
      </c>
      <c r="C397" s="109">
        <f>IF(COUNTIF($A$7:$A397, $A397)&gt;1, 0, IF($E397="", "", I397+J397+M397+N397+P397-R397))</f>
        <v>480868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518744</v>
      </c>
      <c r="L397" s="92">
        <f>IFERROR(VLOOKUP($E397, V一般接種!$A:$G, L$4, FALSE), 0)</f>
        <v>96718</v>
      </c>
      <c r="M397" s="92">
        <f>IFERROR(VLOOKUP($E397, V一般接種!$A:$G, M$4, FALSE), 0)</f>
        <v>1</v>
      </c>
      <c r="N397" s="93">
        <f>IFERROR(VLOOKUP($E397, V一般接種!$A:$G, N$4, FALSE), 0)</f>
        <v>480867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518744</v>
      </c>
      <c r="L398" s="92">
        <f>IFERROR(VLOOKUP($E398, V一般接種!$A:$G, L$4, FALSE), 0)</f>
        <v>96718</v>
      </c>
      <c r="M398" s="92">
        <f>IFERROR(VLOOKUP($E398, V一般接種!$A:$G, M$4, FALSE), 0)</f>
        <v>1</v>
      </c>
      <c r="N398" s="93">
        <f>IFERROR(VLOOKUP($E398, V一般接種!$A:$G, N$4, FALSE), 0)</f>
        <v>480867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518744</v>
      </c>
      <c r="L399" s="92">
        <f>IFERROR(VLOOKUP($E399, V一般接種!$A:$G, L$4, FALSE), 0)</f>
        <v>96718</v>
      </c>
      <c r="M399" s="92">
        <f>IFERROR(VLOOKUP($E399, V一般接種!$A:$G, M$4, FALSE), 0)</f>
        <v>1</v>
      </c>
      <c r="N399" s="93">
        <f>IFERROR(VLOOKUP($E399, V一般接種!$A:$G, N$4, FALSE), 0)</f>
        <v>480867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721470</v>
      </c>
      <c r="C400" s="109">
        <f>IF(COUNTIF($A$7:$A400, $A400)&gt;1, 0, IF($E400="", "", I400+J400+M400+N400+P400-R400))</f>
        <v>539235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614204</v>
      </c>
      <c r="L400" s="92">
        <f>IFERROR(VLOOKUP($E400, V一般接種!$A:$G, L$4, FALSE), 0)</f>
        <v>107266</v>
      </c>
      <c r="M400" s="92">
        <f>IFERROR(VLOOKUP($E400, V一般接種!$A:$G, M$4, FALSE), 0)</f>
        <v>36</v>
      </c>
      <c r="N400" s="93">
        <f>IFERROR(VLOOKUP($E400, V一般接種!$A:$G, N$4, FALSE), 0)</f>
        <v>539199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614204</v>
      </c>
      <c r="L401" s="92">
        <f>IFERROR(VLOOKUP($E401, V一般接種!$A:$G, L$4, FALSE), 0)</f>
        <v>107266</v>
      </c>
      <c r="M401" s="92">
        <f>IFERROR(VLOOKUP($E401, V一般接種!$A:$G, M$4, FALSE), 0)</f>
        <v>36</v>
      </c>
      <c r="N401" s="93">
        <f>IFERROR(VLOOKUP($E401, V一般接種!$A:$G, N$4, FALSE), 0)</f>
        <v>539199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614204</v>
      </c>
      <c r="L402" s="92">
        <f>IFERROR(VLOOKUP($E402, V一般接種!$A:$G, L$4, FALSE), 0)</f>
        <v>107266</v>
      </c>
      <c r="M402" s="92">
        <f>IFERROR(VLOOKUP($E402, V一般接種!$A:$G, M$4, FALSE), 0)</f>
        <v>36</v>
      </c>
      <c r="N402" s="93">
        <f>IFERROR(VLOOKUP($E402, V一般接種!$A:$G, N$4, FALSE), 0)</f>
        <v>539199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3702447</v>
      </c>
      <c r="C403" s="109">
        <f>IF(COUNTIF($A$7:$A403, $A403)&gt;1, 0, IF($E403="", "", I403+J403+M403+N403+P403-R403))</f>
        <v>3038701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519516</v>
      </c>
      <c r="L403" s="92">
        <f>IFERROR(VLOOKUP($E403, V一般接種!$A:$G, L$4, FALSE), 0)</f>
        <v>108508</v>
      </c>
      <c r="M403" s="92">
        <f>IFERROR(VLOOKUP($E403, V一般接種!$A:$G, M$4, FALSE), 0)</f>
        <v>0</v>
      </c>
      <c r="N403" s="93">
        <f>IFERROR(VLOOKUP($E403, V一般接種!$A:$G, N$4, FALSE), 0)</f>
        <v>450381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519516</v>
      </c>
      <c r="L404" s="92">
        <f>IFERROR(VLOOKUP($E404, V一般接種!$A:$G, L$4, FALSE), 0)</f>
        <v>108508</v>
      </c>
      <c r="M404" s="92">
        <f>IFERROR(VLOOKUP($E404, V一般接種!$A:$G, M$4, FALSE), 0)</f>
        <v>0</v>
      </c>
      <c r="N404" s="93">
        <f>IFERROR(VLOOKUP($E404, V一般接種!$A:$G, N$4, FALSE), 0)</f>
        <v>450381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519516</v>
      </c>
      <c r="L405" s="92">
        <f>IFERROR(VLOOKUP($E405, V一般接種!$A:$G, L$4, FALSE), 0)</f>
        <v>108508</v>
      </c>
      <c r="M405" s="92">
        <f>IFERROR(VLOOKUP($E405, V一般接種!$A:$G, M$4, FALSE), 0)</f>
        <v>0</v>
      </c>
      <c r="N405" s="93">
        <f>IFERROR(VLOOKUP($E405, V一般接種!$A:$G, N$4, FALSE), 0)</f>
        <v>450381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548024</v>
      </c>
      <c r="C406" s="109">
        <f>IF(COUNTIF($A$7:$A406, $A406)&gt;1, 0, IF($E406="", "", I406+J406+M406+N406+P406-R406))</f>
        <v>446766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445527</v>
      </c>
      <c r="L406" s="92">
        <f>IFERROR(VLOOKUP($E406, V一般接種!$A:$G, L$4, FALSE), 0)</f>
        <v>102497</v>
      </c>
      <c r="M406" s="92">
        <f>IFERROR(VLOOKUP($E406, V一般接種!$A:$G, M$4, FALSE), 0)</f>
        <v>992</v>
      </c>
      <c r="N406" s="93">
        <f>IFERROR(VLOOKUP($E406, V一般接種!$A:$G, N$4, FALSE), 0)</f>
        <v>445774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445527</v>
      </c>
      <c r="L407" s="92">
        <f>IFERROR(VLOOKUP($E407, V一般接種!$A:$G, L$4, FALSE), 0)</f>
        <v>102497</v>
      </c>
      <c r="M407" s="92">
        <f>IFERROR(VLOOKUP($E407, V一般接種!$A:$G, M$4, FALSE), 0)</f>
        <v>992</v>
      </c>
      <c r="N407" s="93">
        <f>IFERROR(VLOOKUP($E407, V一般接種!$A:$G, N$4, FALSE), 0)</f>
        <v>445774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445527</v>
      </c>
      <c r="L408" s="92">
        <f>IFERROR(VLOOKUP($E408, V一般接種!$A:$G, L$4, FALSE), 0)</f>
        <v>102497</v>
      </c>
      <c r="M408" s="92">
        <f>IFERROR(VLOOKUP($E408, V一般接種!$A:$G, M$4, FALSE), 0)</f>
        <v>992</v>
      </c>
      <c r="N408" s="93">
        <f>IFERROR(VLOOKUP($E408, V一般接種!$A:$G, N$4, FALSE), 0)</f>
        <v>445774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611330</v>
      </c>
      <c r="C409" s="109">
        <f>IF(COUNTIF($A$7:$A409, $A409)&gt;1, 0, IF($E409="", "", I409+J409+M409+N409+P409-R409))</f>
        <v>466839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484320</v>
      </c>
      <c r="L409" s="92">
        <f>IFERROR(VLOOKUP($E409, V一般接種!$A:$G, L$4, FALSE), 0)</f>
        <v>127010</v>
      </c>
      <c r="M409" s="92">
        <f>IFERROR(VLOOKUP($E409, V一般接種!$A:$G, M$4, FALSE), 0)</f>
        <v>977</v>
      </c>
      <c r="N409" s="93">
        <f>IFERROR(VLOOKUP($E409, V一般接種!$A:$G, N$4, FALSE), 0)</f>
        <v>465862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484320</v>
      </c>
      <c r="L410" s="92">
        <f>IFERROR(VLOOKUP($E410, V一般接種!$A:$G, L$4, FALSE), 0)</f>
        <v>127010</v>
      </c>
      <c r="M410" s="92">
        <f>IFERROR(VLOOKUP($E410, V一般接種!$A:$G, M$4, FALSE), 0)</f>
        <v>977</v>
      </c>
      <c r="N410" s="93">
        <f>IFERROR(VLOOKUP($E410, V一般接種!$A:$G, N$4, FALSE), 0)</f>
        <v>465862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484320</v>
      </c>
      <c r="L411" s="92">
        <f>IFERROR(VLOOKUP($E411, V一般接種!$A:$G, L$4, FALSE), 0)</f>
        <v>127010</v>
      </c>
      <c r="M411" s="92">
        <f>IFERROR(VLOOKUP($E411, V一般接種!$A:$G, M$4, FALSE), 0)</f>
        <v>977</v>
      </c>
      <c r="N411" s="93">
        <f>IFERROR(VLOOKUP($E411, V一般接種!$A:$G, N$4, FALSE), 0)</f>
        <v>465862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602906</v>
      </c>
      <c r="C412" s="109">
        <f>IF(COUNTIF($A$7:$A412, $A412)&gt;1, 0, IF($E412="", "", I412+J412+M412+N412+P412-R412))</f>
        <v>459479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480340</v>
      </c>
      <c r="L412" s="92">
        <f>IFERROR(VLOOKUP($E412, V一般接種!$A:$G, L$4, FALSE), 0)</f>
        <v>122566</v>
      </c>
      <c r="M412" s="92">
        <f>IFERROR(VLOOKUP($E412, V一般接種!$A:$G, M$4, FALSE), 0)</f>
        <v>1942</v>
      </c>
      <c r="N412" s="93">
        <f>IFERROR(VLOOKUP($E412, V一般接種!$A:$G, N$4, FALSE), 0)</f>
        <v>457537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480340</v>
      </c>
      <c r="L413" s="92">
        <f>IFERROR(VLOOKUP($E413, V一般接種!$A:$G, L$4, FALSE), 0)</f>
        <v>122566</v>
      </c>
      <c r="M413" s="92">
        <f>IFERROR(VLOOKUP($E413, V一般接種!$A:$G, M$4, FALSE), 0)</f>
        <v>1942</v>
      </c>
      <c r="N413" s="93">
        <f>IFERROR(VLOOKUP($E413, V一般接種!$A:$G, N$4, FALSE), 0)</f>
        <v>457537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480340</v>
      </c>
      <c r="L414" s="92">
        <f>IFERROR(VLOOKUP($E414, V一般接種!$A:$G, L$4, FALSE), 0)</f>
        <v>122566</v>
      </c>
      <c r="M414" s="92">
        <f>IFERROR(VLOOKUP($E414, V一般接種!$A:$G, M$4, FALSE), 0)</f>
        <v>1942</v>
      </c>
      <c r="N414" s="93">
        <f>IFERROR(VLOOKUP($E414, V一般接種!$A:$G, N$4, FALSE), 0)</f>
        <v>457537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568545</v>
      </c>
      <c r="C415" s="109">
        <f>IF(COUNTIF($A$7:$A415, $A415)&gt;1, 0, IF($E415="", "", I415+J415+M415+N415+P415-R415))</f>
        <v>444178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469166</v>
      </c>
      <c r="L415" s="92">
        <f>IFERROR(VLOOKUP($E415, V一般接種!$A:$G, L$4, FALSE), 0)</f>
        <v>99379</v>
      </c>
      <c r="M415" s="92">
        <f>IFERROR(VLOOKUP($E415, V一般接種!$A:$G, M$4, FALSE), 0)</f>
        <v>2037</v>
      </c>
      <c r="N415" s="93">
        <f>IFERROR(VLOOKUP($E415, V一般接種!$A:$G, N$4, FALSE), 0)</f>
        <v>442141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469166</v>
      </c>
      <c r="L416" s="92">
        <f>IFERROR(VLOOKUP($E416, V一般接種!$A:$G, L$4, FALSE), 0)</f>
        <v>99379</v>
      </c>
      <c r="M416" s="92">
        <f>IFERROR(VLOOKUP($E416, V一般接種!$A:$G, M$4, FALSE), 0)</f>
        <v>2037</v>
      </c>
      <c r="N416" s="93">
        <f>IFERROR(VLOOKUP($E416, V一般接種!$A:$G, N$4, FALSE), 0)</f>
        <v>442141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469166</v>
      </c>
      <c r="L417" s="92">
        <f>IFERROR(VLOOKUP($E417, V一般接種!$A:$G, L$4, FALSE), 0)</f>
        <v>99379</v>
      </c>
      <c r="M417" s="92">
        <f>IFERROR(VLOOKUP($E417, V一般接種!$A:$G, M$4, FALSE), 0)</f>
        <v>2037</v>
      </c>
      <c r="N417" s="93">
        <f>IFERROR(VLOOKUP($E417, V一般接種!$A:$G, N$4, FALSE), 0)</f>
        <v>442141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640754</v>
      </c>
      <c r="C418" s="109">
        <f>IF(COUNTIF($A$7:$A418, $A418)&gt;1, 0, IF($E418="", "", I418+J418+M418+N418+P418-R418))</f>
        <v>490885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523506</v>
      </c>
      <c r="L418" s="92">
        <f>IFERROR(VLOOKUP($E418, V一般接種!$A:$G, L$4, FALSE), 0)</f>
        <v>117248</v>
      </c>
      <c r="M418" s="92">
        <f>IFERROR(VLOOKUP($E418, V一般接種!$A:$G, M$4, FALSE), 0)</f>
        <v>1000</v>
      </c>
      <c r="N418" s="93">
        <f>IFERROR(VLOOKUP($E418, V一般接種!$A:$G, N$4, FALSE), 0)</f>
        <v>489885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523506</v>
      </c>
      <c r="L419" s="92">
        <f>IFERROR(VLOOKUP($E419, V一般接種!$A:$G, L$4, FALSE), 0)</f>
        <v>117248</v>
      </c>
      <c r="M419" s="92">
        <f>IFERROR(VLOOKUP($E419, V一般接種!$A:$G, M$4, FALSE), 0)</f>
        <v>1000</v>
      </c>
      <c r="N419" s="93">
        <f>IFERROR(VLOOKUP($E419, V一般接種!$A:$G, N$4, FALSE), 0)</f>
        <v>489885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523506</v>
      </c>
      <c r="L420" s="92">
        <f>IFERROR(VLOOKUP($E420, V一般接種!$A:$G, L$4, FALSE), 0)</f>
        <v>117248</v>
      </c>
      <c r="M420" s="92">
        <f>IFERROR(VLOOKUP($E420, V一般接種!$A:$G, M$4, FALSE), 0)</f>
        <v>1000</v>
      </c>
      <c r="N420" s="93">
        <f>IFERROR(VLOOKUP($E420, V一般接種!$A:$G, N$4, FALSE), 0)</f>
        <v>489885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729805</v>
      </c>
      <c r="C421" s="109">
        <f>IF(COUNTIF($A$7:$A421, $A421)&gt;1, 0, IF($E421="", "", I421+J421+M421+N421+P421-R421))</f>
        <v>606342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590472</v>
      </c>
      <c r="L421" s="92">
        <f>IFERROR(VLOOKUP($E421, V一般接種!$A:$G, L$4, FALSE), 0)</f>
        <v>139333</v>
      </c>
      <c r="M421" s="92">
        <f>IFERROR(VLOOKUP($E421, V一般接種!$A:$G, M$4, FALSE), 0)</f>
        <v>544</v>
      </c>
      <c r="N421" s="93">
        <f>IFERROR(VLOOKUP($E421, V一般接種!$A:$G, N$4, FALSE), 0)</f>
        <v>605798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590472</v>
      </c>
      <c r="L422" s="92">
        <f>IFERROR(VLOOKUP($E422, V一般接種!$A:$G, L$4, FALSE), 0)</f>
        <v>139333</v>
      </c>
      <c r="M422" s="92">
        <f>IFERROR(VLOOKUP($E422, V一般接種!$A:$G, M$4, FALSE), 0)</f>
        <v>544</v>
      </c>
      <c r="N422" s="93">
        <f>IFERROR(VLOOKUP($E422, V一般接種!$A:$G, N$4, FALSE), 0)</f>
        <v>605798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590472</v>
      </c>
      <c r="L423" s="92">
        <f>IFERROR(VLOOKUP($E423, V一般接種!$A:$G, L$4, FALSE), 0)</f>
        <v>139333</v>
      </c>
      <c r="M423" s="92">
        <f>IFERROR(VLOOKUP($E423, V一般接種!$A:$G, M$4, FALSE), 0)</f>
        <v>544</v>
      </c>
      <c r="N423" s="93">
        <f>IFERROR(VLOOKUP($E423, V一般接種!$A:$G, N$4, FALSE), 0)</f>
        <v>605798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3319213</v>
      </c>
      <c r="C424" s="109">
        <f>IF(COUNTIF($A$7:$A424, $A424)&gt;1, 0, IF($E424="", "", I424+J424+M424+N424+P424-R424))</f>
        <v>2993960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475019</v>
      </c>
      <c r="L424" s="92">
        <f>IFERROR(VLOOKUP($E424, V一般接種!$A:$G, L$4, FALSE), 0)</f>
        <v>123316</v>
      </c>
      <c r="M424" s="92">
        <f>IFERROR(VLOOKUP($E424, V一般接種!$A:$G, M$4, FALSE), 0)</f>
        <v>1122</v>
      </c>
      <c r="N424" s="93">
        <f>IFERROR(VLOOKUP($E424, V一般接種!$A:$G, N$4, FALSE), 0)</f>
        <v>504038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475019</v>
      </c>
      <c r="L425" s="92">
        <f>IFERROR(VLOOKUP($E425, V一般接種!$A:$G, L$4, FALSE), 0)</f>
        <v>123316</v>
      </c>
      <c r="M425" s="92">
        <f>IFERROR(VLOOKUP($E425, V一般接種!$A:$G, M$4, FALSE), 0)</f>
        <v>1122</v>
      </c>
      <c r="N425" s="93">
        <f>IFERROR(VLOOKUP($E425, V一般接種!$A:$G, N$4, FALSE), 0)</f>
        <v>504038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475019</v>
      </c>
      <c r="L426" s="92">
        <f>IFERROR(VLOOKUP($E426, V一般接種!$A:$G, L$4, FALSE), 0)</f>
        <v>123316</v>
      </c>
      <c r="M426" s="92">
        <f>IFERROR(VLOOKUP($E426, V一般接種!$A:$G, M$4, FALSE), 0)</f>
        <v>1122</v>
      </c>
      <c r="N426" s="93">
        <f>IFERROR(VLOOKUP($E426, V一般接種!$A:$G, N$4, FALSE), 0)</f>
        <v>504038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389007</v>
      </c>
      <c r="C427" s="109">
        <f>IF(COUNTIF($A$7:$A427, $A427)&gt;1, 0, IF($E427="", "", I427+J427+M427+N427+P427-R427))</f>
        <v>139595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253398</v>
      </c>
      <c r="L427" s="92">
        <f>IFERROR(VLOOKUP($E427, V一般接種!$A:$G, L$4, FALSE), 0)</f>
        <v>135609</v>
      </c>
      <c r="M427" s="92">
        <f>IFERROR(VLOOKUP($E427, V一般接種!$A:$G, M$4, FALSE), 0)</f>
        <v>1330</v>
      </c>
      <c r="N427" s="93">
        <f>IFERROR(VLOOKUP($E427, V一般接種!$A:$G, N$4, FALSE), 0)</f>
        <v>138265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253398</v>
      </c>
      <c r="L428" s="92">
        <f>IFERROR(VLOOKUP($E428, V一般接種!$A:$G, L$4, FALSE), 0)</f>
        <v>135609</v>
      </c>
      <c r="M428" s="92">
        <f>IFERROR(VLOOKUP($E428, V一般接種!$A:$G, M$4, FALSE), 0)</f>
        <v>1330</v>
      </c>
      <c r="N428" s="93">
        <f>IFERROR(VLOOKUP($E428, V一般接種!$A:$G, N$4, FALSE), 0)</f>
        <v>138265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253398</v>
      </c>
      <c r="L429" s="92">
        <f>IFERROR(VLOOKUP($E429, V一般接種!$A:$G, L$4, FALSE), 0)</f>
        <v>135609</v>
      </c>
      <c r="M429" s="92">
        <f>IFERROR(VLOOKUP($E429, V一般接種!$A:$G, M$4, FALSE), 0)</f>
        <v>1330</v>
      </c>
      <c r="N429" s="93">
        <f>IFERROR(VLOOKUP($E429, V一般接種!$A:$G, N$4, FALSE), 0)</f>
        <v>138265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650218</v>
      </c>
      <c r="C430" s="109">
        <f>IF(COUNTIF($A$7:$A430, $A430)&gt;1, 0, IF($E430="", "", I430+J430+M430+N430+P430-R430))</f>
        <v>398140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509488</v>
      </c>
      <c r="L430" s="92">
        <f>IFERROR(VLOOKUP($E430, V一般接種!$A:$G, L$4, FALSE), 0)</f>
        <v>140730</v>
      </c>
      <c r="M430" s="92">
        <f>IFERROR(VLOOKUP($E430, V一般接種!$A:$G, M$4, FALSE), 0)</f>
        <v>1628</v>
      </c>
      <c r="N430" s="93">
        <f>IFERROR(VLOOKUP($E430, V一般接種!$A:$G, N$4, FALSE), 0)</f>
        <v>396512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509488</v>
      </c>
      <c r="L431" s="92">
        <f>IFERROR(VLOOKUP($E431, V一般接種!$A:$G, L$4, FALSE), 0)</f>
        <v>140730</v>
      </c>
      <c r="M431" s="92">
        <f>IFERROR(VLOOKUP($E431, V一般接種!$A:$G, M$4, FALSE), 0)</f>
        <v>1628</v>
      </c>
      <c r="N431" s="93">
        <f>IFERROR(VLOOKUP($E431, V一般接種!$A:$G, N$4, FALSE), 0)</f>
        <v>396512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509488</v>
      </c>
      <c r="L432" s="92">
        <f>IFERROR(VLOOKUP($E432, V一般接種!$A:$G, L$4, FALSE), 0)</f>
        <v>140730</v>
      </c>
      <c r="M432" s="92">
        <f>IFERROR(VLOOKUP($E432, V一般接種!$A:$G, M$4, FALSE), 0)</f>
        <v>1628</v>
      </c>
      <c r="N432" s="93">
        <f>IFERROR(VLOOKUP($E432, V一般接種!$A:$G, N$4, FALSE), 0)</f>
        <v>396512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644553</v>
      </c>
      <c r="C433" s="109">
        <f>IF(COUNTIF($A$7:$A433, $A433)&gt;1, 0, IF($E433="", "", I433+J433+M433+N433+P433-R433))</f>
        <v>379925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497726</v>
      </c>
      <c r="L433" s="92">
        <f>IFERROR(VLOOKUP($E433, V一般接種!$A:$G, L$4, FALSE), 0)</f>
        <v>146827</v>
      </c>
      <c r="M433" s="92">
        <f>IFERROR(VLOOKUP($E433, V一般接種!$A:$G, M$4, FALSE), 0)</f>
        <v>1839</v>
      </c>
      <c r="N433" s="93">
        <f>IFERROR(VLOOKUP($E433, V一般接種!$A:$G, N$4, FALSE), 0)</f>
        <v>378086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497726</v>
      </c>
      <c r="L434" s="92">
        <f>IFERROR(VLOOKUP($E434, V一般接種!$A:$G, L$4, FALSE), 0)</f>
        <v>146827</v>
      </c>
      <c r="M434" s="92">
        <f>IFERROR(VLOOKUP($E434, V一般接種!$A:$G, M$4, FALSE), 0)</f>
        <v>1839</v>
      </c>
      <c r="N434" s="93">
        <f>IFERROR(VLOOKUP($E434, V一般接種!$A:$G, N$4, FALSE), 0)</f>
        <v>378086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497726</v>
      </c>
      <c r="L435" s="92">
        <f>IFERROR(VLOOKUP($E435, V一般接種!$A:$G, L$4, FALSE), 0)</f>
        <v>146827</v>
      </c>
      <c r="M435" s="92">
        <f>IFERROR(VLOOKUP($E435, V一般接種!$A:$G, M$4, FALSE), 0)</f>
        <v>1839</v>
      </c>
      <c r="N435" s="93">
        <f>IFERROR(VLOOKUP($E435, V一般接種!$A:$G, N$4, FALSE), 0)</f>
        <v>378086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420502</v>
      </c>
      <c r="C436" s="109">
        <f>IF(COUNTIF($A$7:$A436, $A436)&gt;1, 0, IF($E436="", "", I436+J436+M436+N436+P436-R436))</f>
        <v>380515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263011</v>
      </c>
      <c r="L436" s="92">
        <f>IFERROR(VLOOKUP($E436, V一般接種!$A:$G, L$4, FALSE), 0)</f>
        <v>157491</v>
      </c>
      <c r="M436" s="92">
        <f>IFERROR(VLOOKUP($E436, V一般接種!$A:$G, M$4, FALSE), 0)</f>
        <v>1997</v>
      </c>
      <c r="N436" s="93">
        <f>IFERROR(VLOOKUP($E436, V一般接種!$A:$G, N$4, FALSE), 0)</f>
        <v>378518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263011</v>
      </c>
      <c r="L437" s="92">
        <f>IFERROR(VLOOKUP($E437, V一般接種!$A:$G, L$4, FALSE), 0)</f>
        <v>157491</v>
      </c>
      <c r="M437" s="92">
        <f>IFERROR(VLOOKUP($E437, V一般接種!$A:$G, M$4, FALSE), 0)</f>
        <v>1997</v>
      </c>
      <c r="N437" s="93">
        <f>IFERROR(VLOOKUP($E437, V一般接種!$A:$G, N$4, FALSE), 0)</f>
        <v>378518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263011</v>
      </c>
      <c r="L438" s="92">
        <f>IFERROR(VLOOKUP($E438, V一般接種!$A:$G, L$4, FALSE), 0)</f>
        <v>157491</v>
      </c>
      <c r="M438" s="92">
        <f>IFERROR(VLOOKUP($E438, V一般接種!$A:$G, M$4, FALSE), 0)</f>
        <v>1997</v>
      </c>
      <c r="N438" s="93">
        <f>IFERROR(VLOOKUP($E438, V一般接種!$A:$G, N$4, FALSE), 0)</f>
        <v>378518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739505</v>
      </c>
      <c r="C439" s="109">
        <f>IF(COUNTIF($A$7:$A439, $A439)&gt;1, 0, IF($E439="", "", I439+J439+M439+N439+P439-R439))</f>
        <v>291388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576269</v>
      </c>
      <c r="L439" s="92">
        <f>IFERROR(VLOOKUP($E439, V一般接種!$A:$G, L$4, FALSE), 0)</f>
        <v>163236</v>
      </c>
      <c r="M439" s="92">
        <f>IFERROR(VLOOKUP($E439, V一般接種!$A:$G, M$4, FALSE), 0)</f>
        <v>2077</v>
      </c>
      <c r="N439" s="93">
        <f>IFERROR(VLOOKUP($E439, V一般接種!$A:$G, N$4, FALSE), 0)</f>
        <v>289311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576269</v>
      </c>
      <c r="L440" s="92">
        <f>IFERROR(VLOOKUP($E440, V一般接種!$A:$G, L$4, FALSE), 0)</f>
        <v>163236</v>
      </c>
      <c r="M440" s="92">
        <f>IFERROR(VLOOKUP($E440, V一般接種!$A:$G, M$4, FALSE), 0)</f>
        <v>2077</v>
      </c>
      <c r="N440" s="93">
        <f>IFERROR(VLOOKUP($E440, V一般接種!$A:$G, N$4, FALSE), 0)</f>
        <v>289311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576269</v>
      </c>
      <c r="L441" s="92">
        <f>IFERROR(VLOOKUP($E441, V一般接種!$A:$G, L$4, FALSE), 0)</f>
        <v>163236</v>
      </c>
      <c r="M441" s="92">
        <f>IFERROR(VLOOKUP($E441, V一般接種!$A:$G, M$4, FALSE), 0)</f>
        <v>2077</v>
      </c>
      <c r="N441" s="93">
        <f>IFERROR(VLOOKUP($E441, V一般接種!$A:$G, N$4, FALSE), 0)</f>
        <v>289311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955521</v>
      </c>
      <c r="C442" s="109">
        <f>IF(COUNTIF($A$7:$A442, $A442)&gt;1, 0, IF($E442="", "", I442+J442+M442+N442+P442-R442))</f>
        <v>331964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767521</v>
      </c>
      <c r="L442" s="92">
        <f>IFERROR(VLOOKUP($E442, V一般接種!$A:$G, L$4, FALSE), 0)</f>
        <v>188000</v>
      </c>
      <c r="M442" s="92">
        <f>IFERROR(VLOOKUP($E442, V一般接種!$A:$G, M$4, FALSE), 0)</f>
        <v>1941</v>
      </c>
      <c r="N442" s="93">
        <f>IFERROR(VLOOKUP($E442, V一般接種!$A:$G, N$4, FALSE), 0)</f>
        <v>330023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767521</v>
      </c>
      <c r="L443" s="92">
        <f>IFERROR(VLOOKUP($E443, V一般接種!$A:$G, L$4, FALSE), 0)</f>
        <v>188000</v>
      </c>
      <c r="M443" s="92">
        <f>IFERROR(VLOOKUP($E443, V一般接種!$A:$G, M$4, FALSE), 0)</f>
        <v>1941</v>
      </c>
      <c r="N443" s="93">
        <f>IFERROR(VLOOKUP($E443, V一般接種!$A:$G, N$4, FALSE), 0)</f>
        <v>330023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767521</v>
      </c>
      <c r="L444" s="92">
        <f>IFERROR(VLOOKUP($E444, V一般接種!$A:$G, L$4, FALSE), 0)</f>
        <v>188000</v>
      </c>
      <c r="M444" s="92">
        <f>IFERROR(VLOOKUP($E444, V一般接種!$A:$G, M$4, FALSE), 0)</f>
        <v>1941</v>
      </c>
      <c r="N444" s="93">
        <f>IFERROR(VLOOKUP($E444, V一般接種!$A:$G, N$4, FALSE), 0)</f>
        <v>330023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3175879</v>
      </c>
      <c r="C445" s="109">
        <f>IF(COUNTIF($A$7:$A445, $A445)&gt;1, 0, IF($E445="", "", I445+J445+M445+N445+P445-R445))</f>
        <v>2350465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605887</v>
      </c>
      <c r="L445" s="92">
        <f>IFERROR(VLOOKUP($E445, V一般接種!$A:$G, L$4, FALSE), 0)</f>
        <v>170433</v>
      </c>
      <c r="M445" s="92">
        <f>IFERROR(VLOOKUP($E445, V一般接種!$A:$G, M$4, FALSE), 0)</f>
        <v>1580</v>
      </c>
      <c r="N445" s="93">
        <f>IFERROR(VLOOKUP($E445, V一般接種!$A:$G, N$4, FALSE), 0)</f>
        <v>285790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605887</v>
      </c>
      <c r="L446" s="92">
        <f>IFERROR(VLOOKUP($E446, V一般接種!$A:$G, L$4, FALSE), 0)</f>
        <v>170433</v>
      </c>
      <c r="M446" s="92">
        <f>IFERROR(VLOOKUP($E446, V一般接種!$A:$G, M$4, FALSE), 0)</f>
        <v>1580</v>
      </c>
      <c r="N446" s="93">
        <f>IFERROR(VLOOKUP($E446, V一般接種!$A:$G, N$4, FALSE), 0)</f>
        <v>285790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605887</v>
      </c>
      <c r="L447" s="92">
        <f>IFERROR(VLOOKUP($E447, V一般接種!$A:$G, L$4, FALSE), 0)</f>
        <v>170433</v>
      </c>
      <c r="M447" s="92">
        <f>IFERROR(VLOOKUP($E447, V一般接種!$A:$G, M$4, FALSE), 0)</f>
        <v>1580</v>
      </c>
      <c r="N447" s="93">
        <f>IFERROR(VLOOKUP($E447, V一般接種!$A:$G, N$4, FALSE), 0)</f>
        <v>285790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617182</v>
      </c>
      <c r="C448" s="109">
        <f>IF(COUNTIF($A$7:$A448, $A448)&gt;1, 0, IF($E448="", "", I448+J448+M448+N448+P448-R448))</f>
        <v>342992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463704</v>
      </c>
      <c r="L448" s="92">
        <f>IFERROR(VLOOKUP($E448, V一般接種!$A:$G, L$4, FALSE), 0)</f>
        <v>153478</v>
      </c>
      <c r="M448" s="92">
        <f>IFERROR(VLOOKUP($E448, V一般接種!$A:$G, M$4, FALSE), 0)</f>
        <v>1516</v>
      </c>
      <c r="N448" s="93">
        <f>IFERROR(VLOOKUP($E448, V一般接種!$A:$G, N$4, FALSE), 0)</f>
        <v>341476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463704</v>
      </c>
      <c r="L449" s="92">
        <f>IFERROR(VLOOKUP($E449, V一般接種!$A:$G, L$4, FALSE), 0)</f>
        <v>153478</v>
      </c>
      <c r="M449" s="92">
        <f>IFERROR(VLOOKUP($E449, V一般接種!$A:$G, M$4, FALSE), 0)</f>
        <v>1516</v>
      </c>
      <c r="N449" s="93">
        <f>IFERROR(VLOOKUP($E449, V一般接種!$A:$G, N$4, FALSE), 0)</f>
        <v>341476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463704</v>
      </c>
      <c r="L450" s="92">
        <f>IFERROR(VLOOKUP($E450, V一般接種!$A:$G, L$4, FALSE), 0)</f>
        <v>153478</v>
      </c>
      <c r="M450" s="92">
        <f>IFERROR(VLOOKUP($E450, V一般接種!$A:$G, M$4, FALSE), 0)</f>
        <v>1516</v>
      </c>
      <c r="N450" s="93">
        <f>IFERROR(VLOOKUP($E450, V一般接種!$A:$G, N$4, FALSE), 0)</f>
        <v>341476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629956</v>
      </c>
      <c r="C451" s="109">
        <f>IF(COUNTIF($A$7:$A451, $A451)&gt;1, 0, IF($E451="", "", I451+J451+M451+N451+P451-R451))</f>
        <v>436876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474989</v>
      </c>
      <c r="L451" s="92">
        <f>IFERROR(VLOOKUP($E451, V一般接種!$A:$G, L$4, FALSE), 0)</f>
        <v>154967</v>
      </c>
      <c r="M451" s="92">
        <f>IFERROR(VLOOKUP($E451, V一般接種!$A:$G, M$4, FALSE), 0)</f>
        <v>1744</v>
      </c>
      <c r="N451" s="93">
        <f>IFERROR(VLOOKUP($E451, V一般接種!$A:$G, N$4, FALSE), 0)</f>
        <v>435132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474989</v>
      </c>
      <c r="L452" s="92">
        <f>IFERROR(VLOOKUP($E452, V一般接種!$A:$G, L$4, FALSE), 0)</f>
        <v>154967</v>
      </c>
      <c r="M452" s="92">
        <f>IFERROR(VLOOKUP($E452, V一般接種!$A:$G, M$4, FALSE), 0)</f>
        <v>1744</v>
      </c>
      <c r="N452" s="93">
        <f>IFERROR(VLOOKUP($E452, V一般接種!$A:$G, N$4, FALSE), 0)</f>
        <v>435132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474989</v>
      </c>
      <c r="L453" s="92">
        <f>IFERROR(VLOOKUP($E453, V一般接種!$A:$G, L$4, FALSE), 0)</f>
        <v>154967</v>
      </c>
      <c r="M453" s="92">
        <f>IFERROR(VLOOKUP($E453, V一般接種!$A:$G, M$4, FALSE), 0)</f>
        <v>1744</v>
      </c>
      <c r="N453" s="93">
        <f>IFERROR(VLOOKUP($E453, V一般接種!$A:$G, N$4, FALSE), 0)</f>
        <v>435132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597031</v>
      </c>
      <c r="C454" s="109">
        <f>IF(COUNTIF($A$7:$A454, $A454)&gt;1, 0, IF($E454="", "", I454+J454+M454+N454+P454-R454))</f>
        <v>464907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446672</v>
      </c>
      <c r="L454" s="92">
        <f>IFERROR(VLOOKUP($E454, V一般接種!$A:$G, L$4, FALSE), 0)</f>
        <v>150359</v>
      </c>
      <c r="M454" s="92">
        <f>IFERROR(VLOOKUP($E454, V一般接種!$A:$G, M$4, FALSE), 0)</f>
        <v>1537</v>
      </c>
      <c r="N454" s="93">
        <f>IFERROR(VLOOKUP($E454, V一般接種!$A:$G, N$4, FALSE), 0)</f>
        <v>463370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446672</v>
      </c>
      <c r="L455" s="92">
        <f>IFERROR(VLOOKUP($E455, V一般接種!$A:$G, L$4, FALSE), 0)</f>
        <v>150359</v>
      </c>
      <c r="M455" s="92">
        <f>IFERROR(VLOOKUP($E455, V一般接種!$A:$G, M$4, FALSE), 0)</f>
        <v>1537</v>
      </c>
      <c r="N455" s="93">
        <f>IFERROR(VLOOKUP($E455, V一般接種!$A:$G, N$4, FALSE), 0)</f>
        <v>463370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446672</v>
      </c>
      <c r="L456" s="92">
        <f>IFERROR(VLOOKUP($E456, V一般接種!$A:$G, L$4, FALSE), 0)</f>
        <v>150359</v>
      </c>
      <c r="M456" s="92">
        <f>IFERROR(VLOOKUP($E456, V一般接種!$A:$G, M$4, FALSE), 0)</f>
        <v>1537</v>
      </c>
      <c r="N456" s="93">
        <f>IFERROR(VLOOKUP($E456, V一般接種!$A:$G, N$4, FALSE), 0)</f>
        <v>463370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584000</v>
      </c>
      <c r="C457" s="109">
        <f>IF(COUNTIF($A$7:$A457, $A457)&gt;1, 0, IF($E457="", "", I457+J457+M457+N457+P457-R457))</f>
        <v>450729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424152</v>
      </c>
      <c r="L457" s="92">
        <f>IFERROR(VLOOKUP($E457, V一般接種!$A:$G, L$4, FALSE), 0)</f>
        <v>159848</v>
      </c>
      <c r="M457" s="92">
        <f>IFERROR(VLOOKUP($E457, V一般接種!$A:$G, M$4, FALSE), 0)</f>
        <v>1851</v>
      </c>
      <c r="N457" s="93">
        <f>IFERROR(VLOOKUP($E457, V一般接種!$A:$G, N$4, FALSE), 0)</f>
        <v>448878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424152</v>
      </c>
      <c r="L458" s="92">
        <f>IFERROR(VLOOKUP($E458, V一般接種!$A:$G, L$4, FALSE), 0)</f>
        <v>159848</v>
      </c>
      <c r="M458" s="92">
        <f>IFERROR(VLOOKUP($E458, V一般接種!$A:$G, M$4, FALSE), 0)</f>
        <v>1851</v>
      </c>
      <c r="N458" s="93">
        <f>IFERROR(VLOOKUP($E458, V一般接種!$A:$G, N$4, FALSE), 0)</f>
        <v>448878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424152</v>
      </c>
      <c r="L459" s="92">
        <f>IFERROR(VLOOKUP($E459, V一般接種!$A:$G, L$4, FALSE), 0)</f>
        <v>159848</v>
      </c>
      <c r="M459" s="92">
        <f>IFERROR(VLOOKUP($E459, V一般接種!$A:$G, M$4, FALSE), 0)</f>
        <v>1851</v>
      </c>
      <c r="N459" s="93">
        <f>IFERROR(VLOOKUP($E459, V一般接種!$A:$G, N$4, FALSE), 0)</f>
        <v>448878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648153</v>
      </c>
      <c r="C460" s="109">
        <f>IF(COUNTIF($A$7:$A460, $A460)&gt;1, 0, IF($E460="", "", I460+J460+M460+N460+P460-R460))</f>
        <v>518777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467065</v>
      </c>
      <c r="L460" s="92">
        <f>IFERROR(VLOOKUP($E460, V一般接種!$A:$G, L$4, FALSE), 0)</f>
        <v>181088</v>
      </c>
      <c r="M460" s="92">
        <f>IFERROR(VLOOKUP($E460, V一般接種!$A:$G, M$4, FALSE), 0)</f>
        <v>1651</v>
      </c>
      <c r="N460" s="93">
        <f>IFERROR(VLOOKUP($E460, V一般接種!$A:$G, N$4, FALSE), 0)</f>
        <v>517126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467065</v>
      </c>
      <c r="L461" s="92">
        <f>IFERROR(VLOOKUP($E461, V一般接種!$A:$G, L$4, FALSE), 0)</f>
        <v>181088</v>
      </c>
      <c r="M461" s="92">
        <f>IFERROR(VLOOKUP($E461, V一般接種!$A:$G, M$4, FALSE), 0)</f>
        <v>1651</v>
      </c>
      <c r="N461" s="93">
        <f>IFERROR(VLOOKUP($E461, V一般接種!$A:$G, N$4, FALSE), 0)</f>
        <v>517126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467065</v>
      </c>
      <c r="L462" s="92">
        <f>IFERROR(VLOOKUP($E462, V一般接種!$A:$G, L$4, FALSE), 0)</f>
        <v>181088</v>
      </c>
      <c r="M462" s="92">
        <f>IFERROR(VLOOKUP($E462, V一般接種!$A:$G, M$4, FALSE), 0)</f>
        <v>1651</v>
      </c>
      <c r="N462" s="93">
        <f>IFERROR(VLOOKUP($E462, V一般接種!$A:$G, N$4, FALSE), 0)</f>
        <v>517126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785240</v>
      </c>
      <c r="C463" s="109">
        <f>IF(COUNTIF($A$7:$A463, $A463)&gt;1, 0, IF($E463="", "", I463+J463+M463+N463+P463-R463))</f>
        <v>625938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583875</v>
      </c>
      <c r="L463" s="92">
        <f>IFERROR(VLOOKUP($E463, V一般接種!$A:$G, L$4, FALSE), 0)</f>
        <v>201365</v>
      </c>
      <c r="M463" s="92">
        <f>IFERROR(VLOOKUP($E463, V一般接種!$A:$G, M$4, FALSE), 0)</f>
        <v>1825</v>
      </c>
      <c r="N463" s="93">
        <f>IFERROR(VLOOKUP($E463, V一般接種!$A:$G, N$4, FALSE), 0)</f>
        <v>624113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583875</v>
      </c>
      <c r="L464" s="92">
        <f>IFERROR(VLOOKUP($E464, V一般接種!$A:$G, L$4, FALSE), 0)</f>
        <v>201365</v>
      </c>
      <c r="M464" s="92">
        <f>IFERROR(VLOOKUP($E464, V一般接種!$A:$G, M$4, FALSE), 0)</f>
        <v>1825</v>
      </c>
      <c r="N464" s="93">
        <f>IFERROR(VLOOKUP($E464, V一般接種!$A:$G, N$4, FALSE), 0)</f>
        <v>624113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583875</v>
      </c>
      <c r="L465" s="92">
        <f>IFERROR(VLOOKUP($E465, V一般接種!$A:$G, L$4, FALSE), 0)</f>
        <v>201365</v>
      </c>
      <c r="M465" s="92">
        <f>IFERROR(VLOOKUP($E465, V一般接種!$A:$G, M$4, FALSE), 0)</f>
        <v>1825</v>
      </c>
      <c r="N465" s="93">
        <f>IFERROR(VLOOKUP($E465, V一般接種!$A:$G, N$4, FALSE), 0)</f>
        <v>624113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2766907</v>
      </c>
      <c r="C466" s="109">
        <f>IF(COUNTIF($A$7:$A466, $A466)&gt;1, 0, IF($E466="", "", I466+J466+M466+N466+P466-R466))</f>
        <v>2262402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458206</v>
      </c>
      <c r="L466" s="92">
        <f>IFERROR(VLOOKUP($E466, V一般接種!$A:$G, L$4, FALSE), 0)</f>
        <v>159624</v>
      </c>
      <c r="M466" s="92">
        <f>IFERROR(VLOOKUP($E466, V一般接種!$A:$G, M$4, FALSE), 0)</f>
        <v>1647</v>
      </c>
      <c r="N466" s="93">
        <f>IFERROR(VLOOKUP($E466, V一般接種!$A:$G, N$4, FALSE), 0)</f>
        <v>503608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458206</v>
      </c>
      <c r="L467" s="92">
        <f>IFERROR(VLOOKUP($E467, V一般接種!$A:$G, L$4, FALSE), 0)</f>
        <v>159624</v>
      </c>
      <c r="M467" s="92">
        <f>IFERROR(VLOOKUP($E467, V一般接種!$A:$G, M$4, FALSE), 0)</f>
        <v>1647</v>
      </c>
      <c r="N467" s="93">
        <f>IFERROR(VLOOKUP($E467, V一般接種!$A:$G, N$4, FALSE), 0)</f>
        <v>503608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458206</v>
      </c>
      <c r="L468" s="92">
        <f>IFERROR(VLOOKUP($E468, V一般接種!$A:$G, L$4, FALSE), 0)</f>
        <v>159624</v>
      </c>
      <c r="M468" s="92">
        <f>IFERROR(VLOOKUP($E468, V一般接種!$A:$G, M$4, FALSE), 0)</f>
        <v>1647</v>
      </c>
      <c r="N468" s="93">
        <f>IFERROR(VLOOKUP($E468, V一般接種!$A:$G, N$4, FALSE), 0)</f>
        <v>503608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509067</v>
      </c>
      <c r="C469" s="109">
        <f>IF(COUNTIF($A$7:$A469, $A469)&gt;1, 0, IF($E469="", "", I469+J469+M469+N469+P469-R469))</f>
        <v>439778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399737</v>
      </c>
      <c r="L469" s="92">
        <f>IFERROR(VLOOKUP($E469, V一般接種!$A:$G, L$4, FALSE), 0)</f>
        <v>109330</v>
      </c>
      <c r="M469" s="92">
        <f>IFERROR(VLOOKUP($E469, V一般接種!$A:$G, M$4, FALSE), 0)</f>
        <v>2309</v>
      </c>
      <c r="N469" s="93">
        <f>IFERROR(VLOOKUP($E469, V一般接種!$A:$G, N$4, FALSE), 0)</f>
        <v>437469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399737</v>
      </c>
      <c r="L470" s="92">
        <f>IFERROR(VLOOKUP($E470, V一般接種!$A:$G, L$4, FALSE), 0)</f>
        <v>109330</v>
      </c>
      <c r="M470" s="92">
        <f>IFERROR(VLOOKUP($E470, V一般接種!$A:$G, M$4, FALSE), 0)</f>
        <v>2309</v>
      </c>
      <c r="N470" s="93">
        <f>IFERROR(VLOOKUP($E470, V一般接種!$A:$G, N$4, FALSE), 0)</f>
        <v>437469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399737</v>
      </c>
      <c r="L471" s="92">
        <f>IFERROR(VLOOKUP($E471, V一般接種!$A:$G, L$4, FALSE), 0)</f>
        <v>109330</v>
      </c>
      <c r="M471" s="92">
        <f>IFERROR(VLOOKUP($E471, V一般接種!$A:$G, M$4, FALSE), 0)</f>
        <v>2309</v>
      </c>
      <c r="N471" s="93">
        <f>IFERROR(VLOOKUP($E471, V一般接種!$A:$G, N$4, FALSE), 0)</f>
        <v>437469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535510</v>
      </c>
      <c r="C472" s="109">
        <f>IF(COUNTIF($A$7:$A472, $A472)&gt;1, 0, IF($E472="", "", I472+J472+M472+N472+P472-R472))</f>
        <v>470321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431000</v>
      </c>
      <c r="L472" s="92">
        <f>IFERROR(VLOOKUP($E472, V一般接種!$A:$G, L$4, FALSE), 0)</f>
        <v>104510</v>
      </c>
      <c r="M472" s="92">
        <f>IFERROR(VLOOKUP($E472, V一般接種!$A:$G, M$4, FALSE), 0)</f>
        <v>1895</v>
      </c>
      <c r="N472" s="93">
        <f>IFERROR(VLOOKUP($E472, V一般接種!$A:$G, N$4, FALSE), 0)</f>
        <v>468426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431000</v>
      </c>
      <c r="L473" s="92">
        <f>IFERROR(VLOOKUP($E473, V一般接種!$A:$G, L$4, FALSE), 0)</f>
        <v>104510</v>
      </c>
      <c r="M473" s="92">
        <f>IFERROR(VLOOKUP($E473, V一般接種!$A:$G, M$4, FALSE), 0)</f>
        <v>1895</v>
      </c>
      <c r="N473" s="93">
        <f>IFERROR(VLOOKUP($E473, V一般接種!$A:$G, N$4, FALSE), 0)</f>
        <v>468426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431000</v>
      </c>
      <c r="L474" s="92">
        <f>IFERROR(VLOOKUP($E474, V一般接種!$A:$G, L$4, FALSE), 0)</f>
        <v>104510</v>
      </c>
      <c r="M474" s="92">
        <f>IFERROR(VLOOKUP($E474, V一般接種!$A:$G, M$4, FALSE), 0)</f>
        <v>1895</v>
      </c>
      <c r="N474" s="93">
        <f>IFERROR(VLOOKUP($E474, V一般接種!$A:$G, N$4, FALSE), 0)</f>
        <v>468426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513038</v>
      </c>
      <c r="C475" s="109">
        <f>IF(COUNTIF($A$7:$A475, $A475)&gt;1, 0, IF($E475="", "", I475+J475+M475+N475+P475-R475))</f>
        <v>468899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415148</v>
      </c>
      <c r="L475" s="92">
        <f>IFERROR(VLOOKUP($E475, V一般接種!$A:$G, L$4, FALSE), 0)</f>
        <v>97890</v>
      </c>
      <c r="M475" s="92">
        <f>IFERROR(VLOOKUP($E475, V一般接種!$A:$G, M$4, FALSE), 0)</f>
        <v>1580</v>
      </c>
      <c r="N475" s="93">
        <f>IFERROR(VLOOKUP($E475, V一般接種!$A:$G, N$4, FALSE), 0)</f>
        <v>467319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415148</v>
      </c>
      <c r="L476" s="92">
        <f>IFERROR(VLOOKUP($E476, V一般接種!$A:$G, L$4, FALSE), 0)</f>
        <v>97890</v>
      </c>
      <c r="M476" s="92">
        <f>IFERROR(VLOOKUP($E476, V一般接種!$A:$G, M$4, FALSE), 0)</f>
        <v>1580</v>
      </c>
      <c r="N476" s="93">
        <f>IFERROR(VLOOKUP($E476, V一般接種!$A:$G, N$4, FALSE), 0)</f>
        <v>467319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415148</v>
      </c>
      <c r="L477" s="92">
        <f>IFERROR(VLOOKUP($E477, V一般接種!$A:$G, L$4, FALSE), 0)</f>
        <v>97890</v>
      </c>
      <c r="M477" s="92">
        <f>IFERROR(VLOOKUP($E477, V一般接種!$A:$G, M$4, FALSE), 0)</f>
        <v>1580</v>
      </c>
      <c r="N477" s="93">
        <f>IFERROR(VLOOKUP($E477, V一般接種!$A:$G, N$4, FALSE), 0)</f>
        <v>467319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498952</v>
      </c>
      <c r="C478" s="109">
        <f>IF(COUNTIF($A$7:$A478, $A478)&gt;1, 0, IF($E478="", "", I478+J478+M478+N478+P478-R478))</f>
        <v>458409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397622</v>
      </c>
      <c r="L478" s="92">
        <f>IFERROR(VLOOKUP($E478, V一般接種!$A:$G, L$4, FALSE), 0)</f>
        <v>101330</v>
      </c>
      <c r="M478" s="92">
        <f>IFERROR(VLOOKUP($E478, V一般接種!$A:$G, M$4, FALSE), 0)</f>
        <v>1731</v>
      </c>
      <c r="N478" s="93">
        <f>IFERROR(VLOOKUP($E478, V一般接種!$A:$G, N$4, FALSE), 0)</f>
        <v>456678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397622</v>
      </c>
      <c r="L479" s="92">
        <f>IFERROR(VLOOKUP($E479, V一般接種!$A:$G, L$4, FALSE), 0)</f>
        <v>101330</v>
      </c>
      <c r="M479" s="92">
        <f>IFERROR(VLOOKUP($E479, V一般接種!$A:$G, M$4, FALSE), 0)</f>
        <v>1731</v>
      </c>
      <c r="N479" s="93">
        <f>IFERROR(VLOOKUP($E479, V一般接種!$A:$G, N$4, FALSE), 0)</f>
        <v>456678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397622</v>
      </c>
      <c r="L480" s="92">
        <f>IFERROR(VLOOKUP($E480, V一般接種!$A:$G, L$4, FALSE), 0)</f>
        <v>101330</v>
      </c>
      <c r="M480" s="92">
        <f>IFERROR(VLOOKUP($E480, V一般接種!$A:$G, M$4, FALSE), 0)</f>
        <v>1731</v>
      </c>
      <c r="N480" s="93">
        <f>IFERROR(VLOOKUP($E480, V一般接種!$A:$G, N$4, FALSE), 0)</f>
        <v>456678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575808</v>
      </c>
      <c r="C481" s="109">
        <f>IF(COUNTIF($A$7:$A481, $A481)&gt;1, 0, IF($E481="", "", I481+J481+M481+N481+P481-R481))</f>
        <v>537117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458073</v>
      </c>
      <c r="L481" s="92">
        <f>IFERROR(VLOOKUP($E481, V一般接種!$A:$G, L$4, FALSE), 0)</f>
        <v>117735</v>
      </c>
      <c r="M481" s="92">
        <f>IFERROR(VLOOKUP($E481, V一般接種!$A:$G, M$4, FALSE), 0)</f>
        <v>1992</v>
      </c>
      <c r="N481" s="93">
        <f>IFERROR(VLOOKUP($E481, V一般接種!$A:$G, N$4, FALSE), 0)</f>
        <v>535125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458073</v>
      </c>
      <c r="L482" s="92">
        <f>IFERROR(VLOOKUP($E482, V一般接種!$A:$G, L$4, FALSE), 0)</f>
        <v>117735</v>
      </c>
      <c r="M482" s="92">
        <f>IFERROR(VLOOKUP($E482, V一般接種!$A:$G, M$4, FALSE), 0)</f>
        <v>1992</v>
      </c>
      <c r="N482" s="93">
        <f>IFERROR(VLOOKUP($E482, V一般接種!$A:$G, N$4, FALSE), 0)</f>
        <v>535125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458073</v>
      </c>
      <c r="L483" s="92">
        <f>IFERROR(VLOOKUP($E483, V一般接種!$A:$G, L$4, FALSE), 0)</f>
        <v>117735</v>
      </c>
      <c r="M483" s="92">
        <f>IFERROR(VLOOKUP($E483, V一般接種!$A:$G, M$4, FALSE), 0)</f>
        <v>1992</v>
      </c>
      <c r="N483" s="93">
        <f>IFERROR(VLOOKUP($E483, V一般接種!$A:$G, N$4, FALSE), 0)</f>
        <v>535125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737444</v>
      </c>
      <c r="C484" s="109">
        <f>IF(COUNTIF($A$7:$A484, $A484)&gt;1, 0, IF($E484="", "", I484+J484+M484+N484+P484-R484))</f>
        <v>618463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598477</v>
      </c>
      <c r="L484" s="92">
        <f>IFERROR(VLOOKUP($E484, V一般接種!$A:$G, L$4, FALSE), 0)</f>
        <v>138967</v>
      </c>
      <c r="M484" s="92">
        <f>IFERROR(VLOOKUP($E484, V一般接種!$A:$G, M$4, FALSE), 0)</f>
        <v>2400</v>
      </c>
      <c r="N484" s="93">
        <f>IFERROR(VLOOKUP($E484, V一般接種!$A:$G, N$4, FALSE), 0)</f>
        <v>616063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598477</v>
      </c>
      <c r="L485" s="92">
        <f>IFERROR(VLOOKUP($E485, V一般接種!$A:$G, L$4, FALSE), 0)</f>
        <v>138967</v>
      </c>
      <c r="M485" s="92">
        <f>IFERROR(VLOOKUP($E485, V一般接種!$A:$G, M$4, FALSE), 0)</f>
        <v>2400</v>
      </c>
      <c r="N485" s="93">
        <f>IFERROR(VLOOKUP($E485, V一般接種!$A:$G, N$4, FALSE), 0)</f>
        <v>616063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598477</v>
      </c>
      <c r="L486" s="92">
        <f>IFERROR(VLOOKUP($E486, V一般接種!$A:$G, L$4, FALSE), 0)</f>
        <v>138967</v>
      </c>
      <c r="M486" s="92">
        <f>IFERROR(VLOOKUP($E486, V一般接種!$A:$G, M$4, FALSE), 0)</f>
        <v>2400</v>
      </c>
      <c r="N486" s="93">
        <f>IFERROR(VLOOKUP($E486, V一般接種!$A:$G, N$4, FALSE), 0)</f>
        <v>616063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2389228</v>
      </c>
      <c r="C487" s="109">
        <f>IF(COUNTIF($A$7:$A487, $A487)&gt;1, 0, IF($E487="", "", I487+J487+M487+N487+P487-R487))</f>
        <v>1961277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458341</v>
      </c>
      <c r="L487" s="92">
        <f>IFERROR(VLOOKUP($E487, V一般接種!$A:$G, L$4, FALSE), 0)</f>
        <v>116740</v>
      </c>
      <c r="M487" s="92">
        <f>IFERROR(VLOOKUP($E487, V一般接種!$A:$G, M$4, FALSE), 0)</f>
        <v>1547</v>
      </c>
      <c r="N487" s="93">
        <f>IFERROR(VLOOKUP($E487, V一般接種!$A:$G, N$4, FALSE), 0)</f>
        <v>464538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458341</v>
      </c>
      <c r="L488" s="92">
        <f>IFERROR(VLOOKUP($E488, V一般接種!$A:$G, L$4, FALSE), 0)</f>
        <v>116740</v>
      </c>
      <c r="M488" s="92">
        <f>IFERROR(VLOOKUP($E488, V一般接種!$A:$G, M$4, FALSE), 0)</f>
        <v>1547</v>
      </c>
      <c r="N488" s="93">
        <f>IFERROR(VLOOKUP($E488, V一般接種!$A:$G, N$4, FALSE), 0)</f>
        <v>464538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458341</v>
      </c>
      <c r="L489" s="92">
        <f>IFERROR(VLOOKUP($E489, V一般接種!$A:$G, L$4, FALSE), 0)</f>
        <v>116740</v>
      </c>
      <c r="M489" s="92">
        <f>IFERROR(VLOOKUP($E489, V一般接種!$A:$G, M$4, FALSE), 0)</f>
        <v>1547</v>
      </c>
      <c r="N489" s="93">
        <f>IFERROR(VLOOKUP($E489, V一般接種!$A:$G, N$4, FALSE), 0)</f>
        <v>464538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155654</v>
      </c>
      <c r="C490" s="109">
        <f>IF(COUNTIF($A$7:$A490, $A490)&gt;1, 0, IF($E490="", "", I490+J490+M490+N490+P490-R490))</f>
        <v>81303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102117</v>
      </c>
      <c r="L490" s="92">
        <f>IFERROR(VLOOKUP($E490, V一般接種!$A:$G, L$4, FALSE), 0)</f>
        <v>53537</v>
      </c>
      <c r="M490" s="92">
        <f>IFERROR(VLOOKUP($E490, V一般接種!$A:$G, M$4, FALSE), 0)</f>
        <v>671</v>
      </c>
      <c r="N490" s="93">
        <f>IFERROR(VLOOKUP($E490, V一般接種!$A:$G, N$4, FALSE), 0)</f>
        <v>80632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102117</v>
      </c>
      <c r="L491" s="92">
        <f>IFERROR(VLOOKUP($E491, V一般接種!$A:$G, L$4, FALSE), 0)</f>
        <v>53537</v>
      </c>
      <c r="M491" s="92">
        <f>IFERROR(VLOOKUP($E491, V一般接種!$A:$G, M$4, FALSE), 0)</f>
        <v>671</v>
      </c>
      <c r="N491" s="93">
        <f>IFERROR(VLOOKUP($E491, V一般接種!$A:$G, N$4, FALSE), 0)</f>
        <v>80632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102117</v>
      </c>
      <c r="L492" s="92">
        <f>IFERROR(VLOOKUP($E492, V一般接種!$A:$G, L$4, FALSE), 0)</f>
        <v>53537</v>
      </c>
      <c r="M492" s="92">
        <f>IFERROR(VLOOKUP($E492, V一般接種!$A:$G, M$4, FALSE), 0)</f>
        <v>671</v>
      </c>
      <c r="N492" s="93">
        <f>IFERROR(VLOOKUP($E492, V一般接種!$A:$G, N$4, FALSE), 0)</f>
        <v>80632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410912</v>
      </c>
      <c r="C493" s="109">
        <f>IF(COUNTIF($A$7:$A493, $A493)&gt;1, 0, IF($E493="", "", I493+J493+M493+N493+P493-R493))</f>
        <v>564452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341943</v>
      </c>
      <c r="L493" s="92">
        <f>IFERROR(VLOOKUP($E493, V一般接種!$A:$G, L$4, FALSE), 0)</f>
        <v>68969</v>
      </c>
      <c r="M493" s="92">
        <f>IFERROR(VLOOKUP($E493, V一般接種!$A:$G, M$4, FALSE), 0)</f>
        <v>629</v>
      </c>
      <c r="N493" s="93">
        <f>IFERROR(VLOOKUP($E493, V一般接種!$A:$G, N$4, FALSE), 0)</f>
        <v>563823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341943</v>
      </c>
      <c r="L494" s="92">
        <f>IFERROR(VLOOKUP($E494, V一般接種!$A:$G, L$4, FALSE), 0)</f>
        <v>68969</v>
      </c>
      <c r="M494" s="92">
        <f>IFERROR(VLOOKUP($E494, V一般接種!$A:$G, M$4, FALSE), 0)</f>
        <v>629</v>
      </c>
      <c r="N494" s="93">
        <f>IFERROR(VLOOKUP($E494, V一般接種!$A:$G, N$4, FALSE), 0)</f>
        <v>563823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341943</v>
      </c>
      <c r="L495" s="92">
        <f>IFERROR(VLOOKUP($E495, V一般接種!$A:$G, L$4, FALSE), 0)</f>
        <v>68969</v>
      </c>
      <c r="M495" s="92">
        <f>IFERROR(VLOOKUP($E495, V一般接種!$A:$G, M$4, FALSE), 0)</f>
        <v>629</v>
      </c>
      <c r="N495" s="93">
        <f>IFERROR(VLOOKUP($E495, V一般接種!$A:$G, N$4, FALSE), 0)</f>
        <v>563823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419706</v>
      </c>
      <c r="C496" s="109">
        <f>IF(COUNTIF($A$7:$A496, $A496)&gt;1, 0, IF($E496="", "", I496+J496+M496+N496+P496-R496))</f>
        <v>529955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351080</v>
      </c>
      <c r="L496" s="92">
        <f>IFERROR(VLOOKUP($E496, V一般接種!$A:$G, L$4, FALSE), 0)</f>
        <v>68626</v>
      </c>
      <c r="M496" s="92">
        <f>IFERROR(VLOOKUP($E496, V一般接種!$A:$G, M$4, FALSE), 0)</f>
        <v>1031</v>
      </c>
      <c r="N496" s="93">
        <f>IFERROR(VLOOKUP($E496, V一般接種!$A:$G, N$4, FALSE), 0)</f>
        <v>528924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351080</v>
      </c>
      <c r="L497" s="92">
        <f>IFERROR(VLOOKUP($E497, V一般接種!$A:$G, L$4, FALSE), 0)</f>
        <v>68626</v>
      </c>
      <c r="M497" s="92">
        <f>IFERROR(VLOOKUP($E497, V一般接種!$A:$G, M$4, FALSE), 0)</f>
        <v>1031</v>
      </c>
      <c r="N497" s="93">
        <f>IFERROR(VLOOKUP($E497, V一般接種!$A:$G, N$4, FALSE), 0)</f>
        <v>528924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351080</v>
      </c>
      <c r="L498" s="92">
        <f>IFERROR(VLOOKUP($E498, V一般接種!$A:$G, L$4, FALSE), 0)</f>
        <v>68626</v>
      </c>
      <c r="M498" s="92">
        <f>IFERROR(VLOOKUP($E498, V一般接種!$A:$G, M$4, FALSE), 0)</f>
        <v>1031</v>
      </c>
      <c r="N498" s="93">
        <f>IFERROR(VLOOKUP($E498, V一般接種!$A:$G, N$4, FALSE), 0)</f>
        <v>528924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193963</v>
      </c>
      <c r="C499" s="109">
        <f>IF(COUNTIF($A$7:$A499, $A499)&gt;1, 0, IF($E499="", "", I499+J499+M499+N499+P499-R499))</f>
        <v>149545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144960</v>
      </c>
      <c r="L499" s="92">
        <f>IFERROR(VLOOKUP($E499, V一般接種!$A:$G, L$4, FALSE), 0)</f>
        <v>49003</v>
      </c>
      <c r="M499" s="92">
        <f>IFERROR(VLOOKUP($E499, V一般接種!$A:$G, M$4, FALSE), 0)</f>
        <v>887</v>
      </c>
      <c r="N499" s="93">
        <f>IFERROR(VLOOKUP($E499, V一般接種!$A:$G, N$4, FALSE), 0)</f>
        <v>148658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144960</v>
      </c>
      <c r="L500" s="92">
        <f>IFERROR(VLOOKUP($E500, V一般接種!$A:$G, L$4, FALSE), 0)</f>
        <v>49003</v>
      </c>
      <c r="M500" s="92">
        <f>IFERROR(VLOOKUP($E500, V一般接種!$A:$G, M$4, FALSE), 0)</f>
        <v>887</v>
      </c>
      <c r="N500" s="93">
        <f>IFERROR(VLOOKUP($E500, V一般接種!$A:$G, N$4, FALSE), 0)</f>
        <v>148658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144960</v>
      </c>
      <c r="L501" s="92">
        <f>IFERROR(VLOOKUP($E501, V一般接種!$A:$G, L$4, FALSE), 0)</f>
        <v>49003</v>
      </c>
      <c r="M501" s="92">
        <f>IFERROR(VLOOKUP($E501, V一般接種!$A:$G, M$4, FALSE), 0)</f>
        <v>887</v>
      </c>
      <c r="N501" s="93">
        <f>IFERROR(VLOOKUP($E501, V一般接種!$A:$G, N$4, FALSE), 0)</f>
        <v>148658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435563</v>
      </c>
      <c r="C502" s="109">
        <f>IF(COUNTIF($A$7:$A502, $A502)&gt;1, 0, IF($E502="", "", I502+J502+M502+N502+P502-R502))</f>
        <v>636547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359586</v>
      </c>
      <c r="L502" s="92">
        <f>IFERROR(VLOOKUP($E502, V一般接種!$A:$G, L$4, FALSE), 0)</f>
        <v>75977</v>
      </c>
      <c r="M502" s="92">
        <f>IFERROR(VLOOKUP($E502, V一般接種!$A:$G, M$4, FALSE), 0)</f>
        <v>815</v>
      </c>
      <c r="N502" s="93">
        <f>IFERROR(VLOOKUP($E502, V一般接種!$A:$G, N$4, FALSE), 0)</f>
        <v>635732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359586</v>
      </c>
      <c r="L503" s="92">
        <f>IFERROR(VLOOKUP($E503, V一般接種!$A:$G, L$4, FALSE), 0)</f>
        <v>75977</v>
      </c>
      <c r="M503" s="92">
        <f>IFERROR(VLOOKUP($E503, V一般接種!$A:$G, M$4, FALSE), 0)</f>
        <v>815</v>
      </c>
      <c r="N503" s="93">
        <f>IFERROR(VLOOKUP($E503, V一般接種!$A:$G, N$4, FALSE), 0)</f>
        <v>635732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359586</v>
      </c>
      <c r="L504" s="92">
        <f>IFERROR(VLOOKUP($E504, V一般接種!$A:$G, L$4, FALSE), 0)</f>
        <v>75977</v>
      </c>
      <c r="M504" s="92">
        <f>IFERROR(VLOOKUP($E504, V一般接種!$A:$G, M$4, FALSE), 0)</f>
        <v>815</v>
      </c>
      <c r="N504" s="93">
        <f>IFERROR(VLOOKUP($E504, V一般接種!$A:$G, N$4, FALSE), 0)</f>
        <v>635732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574222</v>
      </c>
      <c r="C505" s="109">
        <f>IF(COUNTIF($A$7:$A505, $A505)&gt;1, 0, IF($E505="", "", I505+J505+M505+N505+P505-R505))</f>
        <v>795905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470078</v>
      </c>
      <c r="L505" s="92">
        <f>IFERROR(VLOOKUP($E505, V一般接種!$A:$G, L$4, FALSE), 0)</f>
        <v>104144</v>
      </c>
      <c r="M505" s="92">
        <f>IFERROR(VLOOKUP($E505, V一般接種!$A:$G, M$4, FALSE), 0)</f>
        <v>1477</v>
      </c>
      <c r="N505" s="93">
        <f>IFERROR(VLOOKUP($E505, V一般接種!$A:$G, N$4, FALSE), 0)</f>
        <v>794428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470078</v>
      </c>
      <c r="L506" s="92">
        <f>IFERROR(VLOOKUP($E506, V一般接種!$A:$G, L$4, FALSE), 0)</f>
        <v>104144</v>
      </c>
      <c r="M506" s="92">
        <f>IFERROR(VLOOKUP($E506, V一般接種!$A:$G, M$4, FALSE), 0)</f>
        <v>1477</v>
      </c>
      <c r="N506" s="93">
        <f>IFERROR(VLOOKUP($E506, V一般接種!$A:$G, N$4, FALSE), 0)</f>
        <v>794428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470078</v>
      </c>
      <c r="L507" s="92">
        <f>IFERROR(VLOOKUP($E507, V一般接種!$A:$G, L$4, FALSE), 0)</f>
        <v>104144</v>
      </c>
      <c r="M507" s="92">
        <f>IFERROR(VLOOKUP($E507, V一般接種!$A:$G, M$4, FALSE), 0)</f>
        <v>1477</v>
      </c>
      <c r="N507" s="93">
        <f>IFERROR(VLOOKUP($E507, V一般接種!$A:$G, N$4, FALSE), 0)</f>
        <v>794428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1963992</v>
      </c>
      <c r="C508" s="109">
        <f>IF(COUNTIF($A$7:$A508, $A508)&gt;1, 0, IF($E508="", "", I508+J508+M508+N508+P508-R508))</f>
        <v>1953775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366572</v>
      </c>
      <c r="L508" s="92">
        <f>IFERROR(VLOOKUP($E508, V一般接種!$A:$G, L$4, FALSE), 0)</f>
        <v>80264</v>
      </c>
      <c r="M508" s="92">
        <f>IFERROR(VLOOKUP($E508, V一般接種!$A:$G, M$4, FALSE), 0)</f>
        <v>775</v>
      </c>
      <c r="N508" s="93">
        <f>IFERROR(VLOOKUP($E508, V一般接種!$A:$G, N$4, FALSE), 0)</f>
        <v>611611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366572</v>
      </c>
      <c r="L509" s="92">
        <f>IFERROR(VLOOKUP($E509, V一般接種!$A:$G, L$4, FALSE), 0)</f>
        <v>80264</v>
      </c>
      <c r="M509" s="92">
        <f>IFERROR(VLOOKUP($E509, V一般接種!$A:$G, M$4, FALSE), 0)</f>
        <v>775</v>
      </c>
      <c r="N509" s="93">
        <f>IFERROR(VLOOKUP($E509, V一般接種!$A:$G, N$4, FALSE), 0)</f>
        <v>611611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366572</v>
      </c>
      <c r="L510" s="92">
        <f>IFERROR(VLOOKUP($E510, V一般接種!$A:$G, L$4, FALSE), 0)</f>
        <v>80264</v>
      </c>
      <c r="M510" s="92">
        <f>IFERROR(VLOOKUP($E510, V一般接種!$A:$G, M$4, FALSE), 0)</f>
        <v>775</v>
      </c>
      <c r="N510" s="93">
        <f>IFERROR(VLOOKUP($E510, V一般接種!$A:$G, N$4, FALSE), 0)</f>
        <v>611611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376854</v>
      </c>
      <c r="C511" s="109">
        <f>IF(COUNTIF($A$7:$A511, $A511)&gt;1, 0, IF($E511="", "", I511+J511+M511+N511+P511-R511))</f>
        <v>479368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332846</v>
      </c>
      <c r="L511" s="92">
        <f>IFERROR(VLOOKUP($E511, V一般接種!$A:$G, L$4, FALSE), 0)</f>
        <v>44008</v>
      </c>
      <c r="M511" s="92">
        <f>IFERROR(VLOOKUP($E511, V一般接種!$A:$G, M$4, FALSE), 0)</f>
        <v>448</v>
      </c>
      <c r="N511" s="93">
        <f>IFERROR(VLOOKUP($E511, V一般接種!$A:$G, N$4, FALSE), 0)</f>
        <v>478920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332846</v>
      </c>
      <c r="L512" s="92">
        <f>IFERROR(VLOOKUP($E512, V一般接種!$A:$G, L$4, FALSE), 0)</f>
        <v>44008</v>
      </c>
      <c r="M512" s="92">
        <f>IFERROR(VLOOKUP($E512, V一般接種!$A:$G, M$4, FALSE), 0)</f>
        <v>448</v>
      </c>
      <c r="N512" s="93">
        <f>IFERROR(VLOOKUP($E512, V一般接種!$A:$G, N$4, FALSE), 0)</f>
        <v>478920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332846</v>
      </c>
      <c r="L513" s="92">
        <f>IFERROR(VLOOKUP($E513, V一般接種!$A:$G, L$4, FALSE), 0)</f>
        <v>44008</v>
      </c>
      <c r="M513" s="92">
        <f>IFERROR(VLOOKUP($E513, V一般接種!$A:$G, M$4, FALSE), 0)</f>
        <v>448</v>
      </c>
      <c r="N513" s="93">
        <f>IFERROR(VLOOKUP($E513, V一般接種!$A:$G, N$4, FALSE), 0)</f>
        <v>478920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407016</v>
      </c>
      <c r="C514" s="109">
        <f>IF(COUNTIF($A$7:$A514, $A514)&gt;1, 0, IF($E514="", "", I514+J514+M514+N514+P514-R514))</f>
        <v>487270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365594</v>
      </c>
      <c r="L514" s="92">
        <f>IFERROR(VLOOKUP($E514, V一般接種!$A:$G, L$4, FALSE), 0)</f>
        <v>41422</v>
      </c>
      <c r="M514" s="92">
        <f>IFERROR(VLOOKUP($E514, V一般接種!$A:$G, M$4, FALSE), 0)</f>
        <v>345</v>
      </c>
      <c r="N514" s="93">
        <f>IFERROR(VLOOKUP($E514, V一般接種!$A:$G, N$4, FALSE), 0)</f>
        <v>486925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365594</v>
      </c>
      <c r="L515" s="92">
        <f>IFERROR(VLOOKUP($E515, V一般接種!$A:$G, L$4, FALSE), 0)</f>
        <v>41422</v>
      </c>
      <c r="M515" s="92">
        <f>IFERROR(VLOOKUP($E515, V一般接種!$A:$G, M$4, FALSE), 0)</f>
        <v>345</v>
      </c>
      <c r="N515" s="93">
        <f>IFERROR(VLOOKUP($E515, V一般接種!$A:$G, N$4, FALSE), 0)</f>
        <v>486925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365594</v>
      </c>
      <c r="L516" s="92">
        <f>IFERROR(VLOOKUP($E516, V一般接種!$A:$G, L$4, FALSE), 0)</f>
        <v>41422</v>
      </c>
      <c r="M516" s="92">
        <f>IFERROR(VLOOKUP($E516, V一般接種!$A:$G, M$4, FALSE), 0)</f>
        <v>345</v>
      </c>
      <c r="N516" s="93">
        <f>IFERROR(VLOOKUP($E516, V一般接種!$A:$G, N$4, FALSE), 0)</f>
        <v>486925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403254</v>
      </c>
      <c r="C517" s="109">
        <f>IF(COUNTIF($A$7:$A517, $A517)&gt;1, 0, IF($E517="", "", I517+J517+M517+N517+P517-R517))</f>
        <v>451450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360778</v>
      </c>
      <c r="L517" s="92">
        <f>IFERROR(VLOOKUP($E517, V一般接種!$A:$G, L$4, FALSE), 0)</f>
        <v>42476</v>
      </c>
      <c r="M517" s="92">
        <f>IFERROR(VLOOKUP($E517, V一般接種!$A:$G, M$4, FALSE), 0)</f>
        <v>509</v>
      </c>
      <c r="N517" s="93">
        <f>IFERROR(VLOOKUP($E517, V一般接種!$A:$G, N$4, FALSE), 0)</f>
        <v>450941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360778</v>
      </c>
      <c r="L518" s="92">
        <f>IFERROR(VLOOKUP($E518, V一般接種!$A:$G, L$4, FALSE), 0)</f>
        <v>42476</v>
      </c>
      <c r="M518" s="92">
        <f>IFERROR(VLOOKUP($E518, V一般接種!$A:$G, M$4, FALSE), 0)</f>
        <v>509</v>
      </c>
      <c r="N518" s="93">
        <f>IFERROR(VLOOKUP($E518, V一般接種!$A:$G, N$4, FALSE), 0)</f>
        <v>450941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360778</v>
      </c>
      <c r="L519" s="92">
        <f>IFERROR(VLOOKUP($E519, V一般接種!$A:$G, L$4, FALSE), 0)</f>
        <v>42476</v>
      </c>
      <c r="M519" s="92">
        <f>IFERROR(VLOOKUP($E519, V一般接種!$A:$G, M$4, FALSE), 0)</f>
        <v>509</v>
      </c>
      <c r="N519" s="93">
        <f>IFERROR(VLOOKUP($E519, V一般接種!$A:$G, N$4, FALSE), 0)</f>
        <v>450941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388599</v>
      </c>
      <c r="C520" s="109">
        <f>IF(COUNTIF($A$7:$A520, $A520)&gt;1, 0, IF($E520="", "", I520+J520+M520+N520+P520-R520))</f>
        <v>440655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347368</v>
      </c>
      <c r="L520" s="92">
        <f>IFERROR(VLOOKUP($E520, V一般接種!$A:$G, L$4, FALSE), 0)</f>
        <v>41231</v>
      </c>
      <c r="M520" s="92">
        <f>IFERROR(VLOOKUP($E520, V一般接種!$A:$G, M$4, FALSE), 0)</f>
        <v>379</v>
      </c>
      <c r="N520" s="93">
        <f>IFERROR(VLOOKUP($E520, V一般接種!$A:$G, N$4, FALSE), 0)</f>
        <v>440276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347368</v>
      </c>
      <c r="L521" s="92">
        <f>IFERROR(VLOOKUP($E521, V一般接種!$A:$G, L$4, FALSE), 0)</f>
        <v>41231</v>
      </c>
      <c r="M521" s="92">
        <f>IFERROR(VLOOKUP($E521, V一般接種!$A:$G, M$4, FALSE), 0)</f>
        <v>379</v>
      </c>
      <c r="N521" s="93">
        <f>IFERROR(VLOOKUP($E521, V一般接種!$A:$G, N$4, FALSE), 0)</f>
        <v>440276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347368</v>
      </c>
      <c r="L522" s="92">
        <f>IFERROR(VLOOKUP($E522, V一般接種!$A:$G, L$4, FALSE), 0)</f>
        <v>41231</v>
      </c>
      <c r="M522" s="92">
        <f>IFERROR(VLOOKUP($E522, V一般接種!$A:$G, M$4, FALSE), 0)</f>
        <v>379</v>
      </c>
      <c r="N522" s="93">
        <f>IFERROR(VLOOKUP($E522, V一般接種!$A:$G, N$4, FALSE), 0)</f>
        <v>440276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439679</v>
      </c>
      <c r="C523" s="109">
        <f>IF(COUNTIF($A$7:$A523, $A523)&gt;1, 0, IF($E523="", "", I523+J523+M523+N523+P523-R523))</f>
        <v>480246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394930</v>
      </c>
      <c r="L523" s="92">
        <f>IFERROR(VLOOKUP($E523, V一般接種!$A:$G, L$4, FALSE), 0)</f>
        <v>44749</v>
      </c>
      <c r="M523" s="92">
        <f>IFERROR(VLOOKUP($E523, V一般接種!$A:$G, M$4, FALSE), 0)</f>
        <v>243</v>
      </c>
      <c r="N523" s="93">
        <f>IFERROR(VLOOKUP($E523, V一般接種!$A:$G, N$4, FALSE), 0)</f>
        <v>480003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394930</v>
      </c>
      <c r="L524" s="92">
        <f>IFERROR(VLOOKUP($E524, V一般接種!$A:$G, L$4, FALSE), 0)</f>
        <v>44749</v>
      </c>
      <c r="M524" s="92">
        <f>IFERROR(VLOOKUP($E524, V一般接種!$A:$G, M$4, FALSE), 0)</f>
        <v>243</v>
      </c>
      <c r="N524" s="93">
        <f>IFERROR(VLOOKUP($E524, V一般接種!$A:$G, N$4, FALSE), 0)</f>
        <v>480003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394930</v>
      </c>
      <c r="L525" s="92">
        <f>IFERROR(VLOOKUP($E525, V一般接種!$A:$G, L$4, FALSE), 0)</f>
        <v>44749</v>
      </c>
      <c r="M525" s="92">
        <f>IFERROR(VLOOKUP($E525, V一般接種!$A:$G, M$4, FALSE), 0)</f>
        <v>243</v>
      </c>
      <c r="N525" s="93">
        <f>IFERROR(VLOOKUP($E525, V一般接種!$A:$G, N$4, FALSE), 0)</f>
        <v>480003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597857</v>
      </c>
      <c r="C526" s="109">
        <f>IF(COUNTIF($A$7:$A526, $A526)&gt;1, 0, IF($E526="", "", I526+J526+M526+N526+P526-R526))</f>
        <v>597903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526930</v>
      </c>
      <c r="L526" s="92">
        <f>IFERROR(VLOOKUP($E526, V一般接種!$A:$G, L$4, FALSE), 0)</f>
        <v>70927</v>
      </c>
      <c r="M526" s="92">
        <f>IFERROR(VLOOKUP($E526, V一般接種!$A:$G, M$4, FALSE), 0)</f>
        <v>555</v>
      </c>
      <c r="N526" s="93">
        <f>IFERROR(VLOOKUP($E526, V一般接種!$A:$G, N$4, FALSE), 0)</f>
        <v>597348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526930</v>
      </c>
      <c r="L527" s="92">
        <f>IFERROR(VLOOKUP($E527, V一般接種!$A:$G, L$4, FALSE), 0)</f>
        <v>70927</v>
      </c>
      <c r="M527" s="92">
        <f>IFERROR(VLOOKUP($E527, V一般接種!$A:$G, M$4, FALSE), 0)</f>
        <v>555</v>
      </c>
      <c r="N527" s="93">
        <f>IFERROR(VLOOKUP($E527, V一般接種!$A:$G, N$4, FALSE), 0)</f>
        <v>597348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526930</v>
      </c>
      <c r="L528" s="92">
        <f>IFERROR(VLOOKUP($E528, V一般接種!$A:$G, L$4, FALSE), 0)</f>
        <v>70927</v>
      </c>
      <c r="M528" s="92">
        <f>IFERROR(VLOOKUP($E528, V一般接種!$A:$G, M$4, FALSE), 0)</f>
        <v>555</v>
      </c>
      <c r="N528" s="93">
        <f>IFERROR(VLOOKUP($E528, V一般接種!$A:$G, N$4, FALSE), 0)</f>
        <v>597348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1777990</v>
      </c>
      <c r="C529" s="109">
        <f>IF(COUNTIF($A$7:$A529, $A529)&gt;1, 0, IF($E529="", "", I529+J529+M529+N529+P529-R529))</f>
        <v>1639061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408638</v>
      </c>
      <c r="L529" s="92">
        <f>IFERROR(VLOOKUP($E529, V一般接種!$A:$G, L$4, FALSE), 0)</f>
        <v>60054</v>
      </c>
      <c r="M529" s="92">
        <f>IFERROR(VLOOKUP($E529, V一般接種!$A:$G, M$4, FALSE), 0)</f>
        <v>185</v>
      </c>
      <c r="N529" s="93">
        <f>IFERROR(VLOOKUP($E529, V一般接種!$A:$G, N$4, FALSE), 0)</f>
        <v>443435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408638</v>
      </c>
      <c r="L530" s="92">
        <f>IFERROR(VLOOKUP($E530, V一般接種!$A:$G, L$4, FALSE), 0)</f>
        <v>60054</v>
      </c>
      <c r="M530" s="92">
        <f>IFERROR(VLOOKUP($E530, V一般接種!$A:$G, M$4, FALSE), 0)</f>
        <v>185</v>
      </c>
      <c r="N530" s="93">
        <f>IFERROR(VLOOKUP($E530, V一般接種!$A:$G, N$4, FALSE), 0)</f>
        <v>443435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408638</v>
      </c>
      <c r="L531" s="92">
        <f>IFERROR(VLOOKUP($E531, V一般接種!$A:$G, L$4, FALSE), 0)</f>
        <v>60054</v>
      </c>
      <c r="M531" s="92">
        <f>IFERROR(VLOOKUP($E531, V一般接種!$A:$G, M$4, FALSE), 0)</f>
        <v>185</v>
      </c>
      <c r="N531" s="93">
        <f>IFERROR(VLOOKUP($E531, V一般接種!$A:$G, N$4, FALSE), 0)</f>
        <v>443435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331058</v>
      </c>
      <c r="C532" s="109">
        <f>IF(COUNTIF($A$7:$A532, $A532)&gt;1, 0, IF($E532="", "", I532+J532+M532+N532+P532-R532))</f>
        <v>385746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307988</v>
      </c>
      <c r="L532" s="92">
        <f>IFERROR(VLOOKUP($E532, V一般接種!$A:$G, L$4, FALSE), 0)</f>
        <v>23070</v>
      </c>
      <c r="M532" s="92">
        <f>IFERROR(VLOOKUP($E532, V一般接種!$A:$G, M$4, FALSE), 0)</f>
        <v>183</v>
      </c>
      <c r="N532" s="93">
        <f>IFERROR(VLOOKUP($E532, V一般接種!$A:$G, N$4, FALSE), 0)</f>
        <v>385563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307988</v>
      </c>
      <c r="L533" s="92">
        <f>IFERROR(VLOOKUP($E533, V一般接種!$A:$G, L$4, FALSE), 0)</f>
        <v>23070</v>
      </c>
      <c r="M533" s="92">
        <f>IFERROR(VLOOKUP($E533, V一般接種!$A:$G, M$4, FALSE), 0)</f>
        <v>183</v>
      </c>
      <c r="N533" s="93">
        <f>IFERROR(VLOOKUP($E533, V一般接種!$A:$G, N$4, FALSE), 0)</f>
        <v>385563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307988</v>
      </c>
      <c r="L534" s="92">
        <f>IFERROR(VLOOKUP($E534, V一般接種!$A:$G, L$4, FALSE), 0)</f>
        <v>23070</v>
      </c>
      <c r="M534" s="92">
        <f>IFERROR(VLOOKUP($E534, V一般接種!$A:$G, M$4, FALSE), 0)</f>
        <v>183</v>
      </c>
      <c r="N534" s="93">
        <f>IFERROR(VLOOKUP($E534, V一般接種!$A:$G, N$4, FALSE), 0)</f>
        <v>385563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346134</v>
      </c>
      <c r="C535" s="109">
        <f>IF(COUNTIF($A$7:$A535, $A535)&gt;1, 0, IF($E535="", "", I535+J535+M535+N535+P535-R535))</f>
        <v>410624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321679</v>
      </c>
      <c r="L535" s="92">
        <f>IFERROR(VLOOKUP($E535, V一般接種!$A:$G, L$4, FALSE), 0)</f>
        <v>24455</v>
      </c>
      <c r="M535" s="92">
        <f>IFERROR(VLOOKUP($E535, V一般接種!$A:$G, M$4, FALSE), 0)</f>
        <v>109</v>
      </c>
      <c r="N535" s="93">
        <f>IFERROR(VLOOKUP($E535, V一般接種!$A:$G, N$4, FALSE), 0)</f>
        <v>410515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321679</v>
      </c>
      <c r="L536" s="92">
        <f>IFERROR(VLOOKUP($E536, V一般接種!$A:$G, L$4, FALSE), 0)</f>
        <v>24455</v>
      </c>
      <c r="M536" s="92">
        <f>IFERROR(VLOOKUP($E536, V一般接種!$A:$G, M$4, FALSE), 0)</f>
        <v>109</v>
      </c>
      <c r="N536" s="93">
        <f>IFERROR(VLOOKUP($E536, V一般接種!$A:$G, N$4, FALSE), 0)</f>
        <v>410515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321679</v>
      </c>
      <c r="L537" s="92">
        <f>IFERROR(VLOOKUP($E537, V一般接種!$A:$G, L$4, FALSE), 0)</f>
        <v>24455</v>
      </c>
      <c r="M537" s="92">
        <f>IFERROR(VLOOKUP($E537, V一般接種!$A:$G, M$4, FALSE), 0)</f>
        <v>109</v>
      </c>
      <c r="N537" s="93">
        <f>IFERROR(VLOOKUP($E537, V一般接種!$A:$G, N$4, FALSE), 0)</f>
        <v>410515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331144</v>
      </c>
      <c r="C538" s="109">
        <f>IF(COUNTIF($A$7:$A538, $A538)&gt;1, 0, IF($E538="", "", I538+J538+M538+N538+P538-R538))</f>
        <v>394259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305883</v>
      </c>
      <c r="L538" s="92">
        <f>IFERROR(VLOOKUP($E538, V一般接種!$A:$G, L$4, FALSE), 0)</f>
        <v>25261</v>
      </c>
      <c r="M538" s="92">
        <f>IFERROR(VLOOKUP($E538, V一般接種!$A:$G, M$4, FALSE), 0)</f>
        <v>109</v>
      </c>
      <c r="N538" s="93">
        <f>IFERROR(VLOOKUP($E538, V一般接種!$A:$G, N$4, FALSE), 0)</f>
        <v>394150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305883</v>
      </c>
      <c r="L539" s="92">
        <f>IFERROR(VLOOKUP($E539, V一般接種!$A:$G, L$4, FALSE), 0)</f>
        <v>25261</v>
      </c>
      <c r="M539" s="92">
        <f>IFERROR(VLOOKUP($E539, V一般接種!$A:$G, M$4, FALSE), 0)</f>
        <v>109</v>
      </c>
      <c r="N539" s="93">
        <f>IFERROR(VLOOKUP($E539, V一般接種!$A:$G, N$4, FALSE), 0)</f>
        <v>394150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305883</v>
      </c>
      <c r="L540" s="92">
        <f>IFERROR(VLOOKUP($E540, V一般接種!$A:$G, L$4, FALSE), 0)</f>
        <v>25261</v>
      </c>
      <c r="M540" s="92">
        <f>IFERROR(VLOOKUP($E540, V一般接種!$A:$G, M$4, FALSE), 0)</f>
        <v>109</v>
      </c>
      <c r="N540" s="93">
        <f>IFERROR(VLOOKUP($E540, V一般接種!$A:$G, N$4, FALSE), 0)</f>
        <v>394150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317547</v>
      </c>
      <c r="C541" s="109">
        <f>IF(COUNTIF($A$7:$A541, $A541)&gt;1, 0, IF($E541="", "", I541+J541+M541+N541+P541-R541))</f>
        <v>383980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293601</v>
      </c>
      <c r="L541" s="92">
        <f>IFERROR(VLOOKUP($E541, V一般接種!$A:$G, L$4, FALSE), 0)</f>
        <v>23946</v>
      </c>
      <c r="M541" s="92">
        <f>IFERROR(VLOOKUP($E541, V一般接種!$A:$G, M$4, FALSE), 0)</f>
        <v>452</v>
      </c>
      <c r="N541" s="93">
        <f>IFERROR(VLOOKUP($E541, V一般接種!$A:$G, N$4, FALSE), 0)</f>
        <v>383528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293601</v>
      </c>
      <c r="L542" s="92">
        <f>IFERROR(VLOOKUP($E542, V一般接種!$A:$G, L$4, FALSE), 0)</f>
        <v>23946</v>
      </c>
      <c r="M542" s="92">
        <f>IFERROR(VLOOKUP($E542, V一般接種!$A:$G, M$4, FALSE), 0)</f>
        <v>452</v>
      </c>
      <c r="N542" s="93">
        <f>IFERROR(VLOOKUP($E542, V一般接種!$A:$G, N$4, FALSE), 0)</f>
        <v>383528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293601</v>
      </c>
      <c r="L543" s="92">
        <f>IFERROR(VLOOKUP($E543, V一般接種!$A:$G, L$4, FALSE), 0)</f>
        <v>23946</v>
      </c>
      <c r="M543" s="92">
        <f>IFERROR(VLOOKUP($E543, V一般接種!$A:$G, M$4, FALSE), 0)</f>
        <v>452</v>
      </c>
      <c r="N543" s="93">
        <f>IFERROR(VLOOKUP($E543, V一般接種!$A:$G, N$4, FALSE), 0)</f>
        <v>383528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377221</v>
      </c>
      <c r="C544" s="109">
        <f>IF(COUNTIF($A$7:$A544, $A544)&gt;1, 0, IF($E544="", "", I544+J544+M544+N544+P544-R544))</f>
        <v>476068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348326</v>
      </c>
      <c r="L544" s="92">
        <f>IFERROR(VLOOKUP($E544, V一般接種!$A:$G, L$4, FALSE), 0)</f>
        <v>28895</v>
      </c>
      <c r="M544" s="92">
        <f>IFERROR(VLOOKUP($E544, V一般接種!$A:$G, M$4, FALSE), 0)</f>
        <v>285</v>
      </c>
      <c r="N544" s="93">
        <f>IFERROR(VLOOKUP($E544, V一般接種!$A:$G, N$4, FALSE), 0)</f>
        <v>475783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348326</v>
      </c>
      <c r="L545" s="92">
        <f>IFERROR(VLOOKUP($E545, V一般接種!$A:$G, L$4, FALSE), 0)</f>
        <v>28895</v>
      </c>
      <c r="M545" s="92">
        <f>IFERROR(VLOOKUP($E545, V一般接種!$A:$G, M$4, FALSE), 0)</f>
        <v>285</v>
      </c>
      <c r="N545" s="93">
        <f>IFERROR(VLOOKUP($E545, V一般接種!$A:$G, N$4, FALSE), 0)</f>
        <v>475783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348326</v>
      </c>
      <c r="L546" s="92">
        <f>IFERROR(VLOOKUP($E546, V一般接種!$A:$G, L$4, FALSE), 0)</f>
        <v>28895</v>
      </c>
      <c r="M546" s="92">
        <f>IFERROR(VLOOKUP($E546, V一般接種!$A:$G, M$4, FALSE), 0)</f>
        <v>285</v>
      </c>
      <c r="N546" s="93">
        <f>IFERROR(VLOOKUP($E546, V一般接種!$A:$G, N$4, FALSE), 0)</f>
        <v>475783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508776</v>
      </c>
      <c r="C547" s="109">
        <f>IF(COUNTIF($A$7:$A547, $A547)&gt;1, 0, IF($E547="", "", I547+J547+M547+N547+P547-R547))</f>
        <v>620017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461889</v>
      </c>
      <c r="L547" s="92">
        <f>IFERROR(VLOOKUP($E547, V一般接種!$A:$G, L$4, FALSE), 0)</f>
        <v>46887</v>
      </c>
      <c r="M547" s="92">
        <f>IFERROR(VLOOKUP($E547, V一般接種!$A:$G, M$4, FALSE), 0)</f>
        <v>130</v>
      </c>
      <c r="N547" s="93">
        <f>IFERROR(VLOOKUP($E547, V一般接種!$A:$G, N$4, FALSE), 0)</f>
        <v>619887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461889</v>
      </c>
      <c r="L548" s="92">
        <f>IFERROR(VLOOKUP($E548, V一般接種!$A:$G, L$4, FALSE), 0)</f>
        <v>46887</v>
      </c>
      <c r="M548" s="92">
        <f>IFERROR(VLOOKUP($E548, V一般接種!$A:$G, M$4, FALSE), 0)</f>
        <v>130</v>
      </c>
      <c r="N548" s="93">
        <f>IFERROR(VLOOKUP($E548, V一般接種!$A:$G, N$4, FALSE), 0)</f>
        <v>619887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461889</v>
      </c>
      <c r="L549" s="92">
        <f>IFERROR(VLOOKUP($E549, V一般接種!$A:$G, L$4, FALSE), 0)</f>
        <v>46887</v>
      </c>
      <c r="M549" s="92">
        <f>IFERROR(VLOOKUP($E549, V一般接種!$A:$G, M$4, FALSE), 0)</f>
        <v>130</v>
      </c>
      <c r="N549" s="93">
        <f>IFERROR(VLOOKUP($E549, V一般接種!$A:$G, N$4, FALSE), 0)</f>
        <v>619887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1476610</v>
      </c>
      <c r="C550" s="109">
        <f>IF(COUNTIF($A$7:$A550, $A550)&gt;1, 0, IF($E550="", "", I550+J550+M550+N550+P550-R550))</f>
        <v>1449365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337702</v>
      </c>
      <c r="L550" s="92">
        <f>IFERROR(VLOOKUP($E550, V一般接種!$A:$G, L$4, FALSE), 0)</f>
        <v>41749</v>
      </c>
      <c r="M550" s="92">
        <f>IFERROR(VLOOKUP($E550, V一般接種!$A:$G, M$4, FALSE), 0)</f>
        <v>54</v>
      </c>
      <c r="N550" s="93">
        <f>IFERROR(VLOOKUP($E550, V一般接種!$A:$G, N$4, FALSE), 0)</f>
        <v>446457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337702</v>
      </c>
      <c r="L551" s="92">
        <f>IFERROR(VLOOKUP($E551, V一般接種!$A:$G, L$4, FALSE), 0)</f>
        <v>41749</v>
      </c>
      <c r="M551" s="92">
        <f>IFERROR(VLOOKUP($E551, V一般接種!$A:$G, M$4, FALSE), 0)</f>
        <v>54</v>
      </c>
      <c r="N551" s="93">
        <f>IFERROR(VLOOKUP($E551, V一般接種!$A:$G, N$4, FALSE), 0)</f>
        <v>446457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337702</v>
      </c>
      <c r="L552" s="92">
        <f>IFERROR(VLOOKUP($E552, V一般接種!$A:$G, L$4, FALSE), 0)</f>
        <v>41749</v>
      </c>
      <c r="M552" s="92">
        <f>IFERROR(VLOOKUP($E552, V一般接種!$A:$G, M$4, FALSE), 0)</f>
        <v>54</v>
      </c>
      <c r="N552" s="93">
        <f>IFERROR(VLOOKUP($E552, V一般接種!$A:$G, N$4, FALSE), 0)</f>
        <v>446457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285031</v>
      </c>
      <c r="C553" s="109">
        <f>IF(COUNTIF($A$7:$A553, $A553)&gt;1, 0, IF($E553="", "", I553+J553+M553+N553+P553-R553))</f>
        <v>115731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268883</v>
      </c>
      <c r="L553" s="92">
        <f>IFERROR(VLOOKUP($E553, V一般接種!$A:$G, L$4, FALSE), 0)</f>
        <v>16148</v>
      </c>
      <c r="M553" s="92">
        <f>IFERROR(VLOOKUP($E553, V一般接種!$A:$G, M$4, FALSE), 0)</f>
        <v>48</v>
      </c>
      <c r="N553" s="93">
        <f>IFERROR(VLOOKUP($E553, V一般接種!$A:$G, N$4, FALSE), 0)</f>
        <v>115683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268883</v>
      </c>
      <c r="L554" s="92">
        <f>IFERROR(VLOOKUP($E554, V一般接種!$A:$G, L$4, FALSE), 0)</f>
        <v>16148</v>
      </c>
      <c r="M554" s="92">
        <f>IFERROR(VLOOKUP($E554, V一般接種!$A:$G, M$4, FALSE), 0)</f>
        <v>48</v>
      </c>
      <c r="N554" s="93">
        <f>IFERROR(VLOOKUP($E554, V一般接種!$A:$G, N$4, FALSE), 0)</f>
        <v>115683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268883</v>
      </c>
      <c r="L555" s="92">
        <f>IFERROR(VLOOKUP($E555, V一般接種!$A:$G, L$4, FALSE), 0)</f>
        <v>16148</v>
      </c>
      <c r="M555" s="92">
        <f>IFERROR(VLOOKUP($E555, V一般接種!$A:$G, M$4, FALSE), 0)</f>
        <v>48</v>
      </c>
      <c r="N555" s="93">
        <f>IFERROR(VLOOKUP($E555, V一般接種!$A:$G, N$4, FALSE), 0)</f>
        <v>115683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270553</v>
      </c>
      <c r="C556" s="109">
        <f>IF(COUNTIF($A$7:$A556, $A556)&gt;1, 0, IF($E556="", "", I556+J556+M556+N556+P556-R556))</f>
        <v>341763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255733</v>
      </c>
      <c r="L556" s="92">
        <f>IFERROR(VLOOKUP($E556, V一般接種!$A:$G, L$4, FALSE), 0)</f>
        <v>14820</v>
      </c>
      <c r="M556" s="92">
        <f>IFERROR(VLOOKUP($E556, V一般接種!$A:$G, M$4, FALSE), 0)</f>
        <v>64</v>
      </c>
      <c r="N556" s="93">
        <f>IFERROR(VLOOKUP($E556, V一般接種!$A:$G, N$4, FALSE), 0)</f>
        <v>341699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255733</v>
      </c>
      <c r="L557" s="92">
        <f>IFERROR(VLOOKUP($E557, V一般接種!$A:$G, L$4, FALSE), 0)</f>
        <v>14820</v>
      </c>
      <c r="M557" s="92">
        <f>IFERROR(VLOOKUP($E557, V一般接種!$A:$G, M$4, FALSE), 0)</f>
        <v>64</v>
      </c>
      <c r="N557" s="93">
        <f>IFERROR(VLOOKUP($E557, V一般接種!$A:$G, N$4, FALSE), 0)</f>
        <v>341699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255733</v>
      </c>
      <c r="L558" s="92">
        <f>IFERROR(VLOOKUP($E558, V一般接種!$A:$G, L$4, FALSE), 0)</f>
        <v>14820</v>
      </c>
      <c r="M558" s="92">
        <f>IFERROR(VLOOKUP($E558, V一般接種!$A:$G, M$4, FALSE), 0)</f>
        <v>64</v>
      </c>
      <c r="N558" s="93">
        <f>IFERROR(VLOOKUP($E558, V一般接種!$A:$G, N$4, FALSE), 0)</f>
        <v>341699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141955</v>
      </c>
      <c r="C559" s="109">
        <f>IF(COUNTIF($A$7:$A559, $A559)&gt;1, 0, IF($E559="", "", I559+J559+M559+N559+P559-R559))</f>
        <v>342814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124542</v>
      </c>
      <c r="L559" s="92">
        <f>IFERROR(VLOOKUP($E559, V一般接種!$A:$G, L$4, FALSE), 0)</f>
        <v>17413</v>
      </c>
      <c r="M559" s="92">
        <f>IFERROR(VLOOKUP($E559, V一般接種!$A:$G, M$4, FALSE), 0)</f>
        <v>35</v>
      </c>
      <c r="N559" s="93">
        <f>IFERROR(VLOOKUP($E559, V一般接種!$A:$G, N$4, FALSE), 0)</f>
        <v>342779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124542</v>
      </c>
      <c r="L560" s="92">
        <f>IFERROR(VLOOKUP($E560, V一般接種!$A:$G, L$4, FALSE), 0)</f>
        <v>17413</v>
      </c>
      <c r="M560" s="92">
        <f>IFERROR(VLOOKUP($E560, V一般接種!$A:$G, M$4, FALSE), 0)</f>
        <v>35</v>
      </c>
      <c r="N560" s="93">
        <f>IFERROR(VLOOKUP($E560, V一般接種!$A:$G, N$4, FALSE), 0)</f>
        <v>342779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124542</v>
      </c>
      <c r="L561" s="92">
        <f>IFERROR(VLOOKUP($E561, V一般接種!$A:$G, L$4, FALSE), 0)</f>
        <v>17413</v>
      </c>
      <c r="M561" s="92">
        <f>IFERROR(VLOOKUP($E561, V一般接種!$A:$G, M$4, FALSE), 0)</f>
        <v>35</v>
      </c>
      <c r="N561" s="93">
        <f>IFERROR(VLOOKUP($E561, V一般接種!$A:$G, N$4, FALSE), 0)</f>
        <v>342779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263278</v>
      </c>
      <c r="C562" s="109">
        <f>IF(COUNTIF($A$7:$A562, $A562)&gt;1, 0, IF($E562="", "", I562+J562+M562+N562+P562-R562))</f>
        <v>149919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247223</v>
      </c>
      <c r="L562" s="92">
        <f>IFERROR(VLOOKUP($E562, V一般接種!$A:$G, L$4, FALSE), 0)</f>
        <v>16055</v>
      </c>
      <c r="M562" s="92">
        <f>IFERROR(VLOOKUP($E562, V一般接種!$A:$G, M$4, FALSE), 0)</f>
        <v>73</v>
      </c>
      <c r="N562" s="93">
        <f>IFERROR(VLOOKUP($E562, V一般接種!$A:$G, N$4, FALSE), 0)</f>
        <v>149846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247223</v>
      </c>
      <c r="L563" s="92">
        <f>IFERROR(VLOOKUP($E563, V一般接種!$A:$G, L$4, FALSE), 0)</f>
        <v>16055</v>
      </c>
      <c r="M563" s="92">
        <f>IFERROR(VLOOKUP($E563, V一般接種!$A:$G, M$4, FALSE), 0)</f>
        <v>73</v>
      </c>
      <c r="N563" s="93">
        <f>IFERROR(VLOOKUP($E563, V一般接種!$A:$G, N$4, FALSE), 0)</f>
        <v>149846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247223</v>
      </c>
      <c r="L564" s="92">
        <f>IFERROR(VLOOKUP($E564, V一般接種!$A:$G, L$4, FALSE), 0)</f>
        <v>16055</v>
      </c>
      <c r="M564" s="92">
        <f>IFERROR(VLOOKUP($E564, V一般接種!$A:$G, M$4, FALSE), 0)</f>
        <v>73</v>
      </c>
      <c r="N564" s="93">
        <f>IFERROR(VLOOKUP($E564, V一般接種!$A:$G, N$4, FALSE), 0)</f>
        <v>149846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304275</v>
      </c>
      <c r="C565" s="109">
        <f>IF(COUNTIF($A$7:$A565, $A565)&gt;1, 0, IF($E565="", "", I565+J565+M565+N565+P565-R565))</f>
        <v>385950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283560</v>
      </c>
      <c r="L565" s="92">
        <f>IFERROR(VLOOKUP($E565, V一般接種!$A:$G, L$4, FALSE), 0)</f>
        <v>20715</v>
      </c>
      <c r="M565" s="92">
        <f>IFERROR(VLOOKUP($E565, V一般接種!$A:$G, M$4, FALSE), 0)</f>
        <v>235</v>
      </c>
      <c r="N565" s="93">
        <f>IFERROR(VLOOKUP($E565, V一般接種!$A:$G, N$4, FALSE), 0)</f>
        <v>385715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283560</v>
      </c>
      <c r="L566" s="92">
        <f>IFERROR(VLOOKUP($E566, V一般接種!$A:$G, L$4, FALSE), 0)</f>
        <v>20715</v>
      </c>
      <c r="M566" s="92">
        <f>IFERROR(VLOOKUP($E566, V一般接種!$A:$G, M$4, FALSE), 0)</f>
        <v>235</v>
      </c>
      <c r="N566" s="93">
        <f>IFERROR(VLOOKUP($E566, V一般接種!$A:$G, N$4, FALSE), 0)</f>
        <v>385715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283560</v>
      </c>
      <c r="L567" s="92">
        <f>IFERROR(VLOOKUP($E567, V一般接種!$A:$G, L$4, FALSE), 0)</f>
        <v>20715</v>
      </c>
      <c r="M567" s="92">
        <f>IFERROR(VLOOKUP($E567, V一般接種!$A:$G, M$4, FALSE), 0)</f>
        <v>235</v>
      </c>
      <c r="N567" s="93">
        <f>IFERROR(VLOOKUP($E567, V一般接種!$A:$G, N$4, FALSE), 0)</f>
        <v>385715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398792</v>
      </c>
      <c r="C568" s="109">
        <f>IF(COUNTIF($A$7:$A568, $A568)&gt;1, 0, IF($E568="", "", I568+J568+M568+N568+P568-R568))</f>
        <v>508744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370675</v>
      </c>
      <c r="L568" s="92">
        <f>IFERROR(VLOOKUP($E568, V一般接種!$A:$G, L$4, FALSE), 0)</f>
        <v>28117</v>
      </c>
      <c r="M568" s="92">
        <f>IFERROR(VLOOKUP($E568, V一般接種!$A:$G, M$4, FALSE), 0)</f>
        <v>17</v>
      </c>
      <c r="N568" s="93">
        <f>IFERROR(VLOOKUP($E568, V一般接種!$A:$G, N$4, FALSE), 0)</f>
        <v>508727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370675</v>
      </c>
      <c r="L569" s="92">
        <f>IFERROR(VLOOKUP($E569, V一般接種!$A:$G, L$4, FALSE), 0)</f>
        <v>28117</v>
      </c>
      <c r="M569" s="92">
        <f>IFERROR(VLOOKUP($E569, V一般接種!$A:$G, M$4, FALSE), 0)</f>
        <v>17</v>
      </c>
      <c r="N569" s="93">
        <f>IFERROR(VLOOKUP($E569, V一般接種!$A:$G, N$4, FALSE), 0)</f>
        <v>508727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370675</v>
      </c>
      <c r="L570" s="92">
        <f>IFERROR(VLOOKUP($E570, V一般接種!$A:$G, L$4, FALSE), 0)</f>
        <v>28117</v>
      </c>
      <c r="M570" s="92">
        <f>IFERROR(VLOOKUP($E570, V一般接種!$A:$G, M$4, FALSE), 0)</f>
        <v>17</v>
      </c>
      <c r="N570" s="93">
        <f>IFERROR(VLOOKUP($E570, V一般接種!$A:$G, N$4, FALSE), 0)</f>
        <v>508727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1167653</v>
      </c>
      <c r="C571" s="109">
        <f>IF(COUNTIF($A$7:$A571, $A571)&gt;1, 0, IF($E571="", "", I571+J571+M571+N571+P571-R571))</f>
        <v>1141624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226640</v>
      </c>
      <c r="L571" s="92">
        <f>IFERROR(VLOOKUP($E571, V一般接種!$A:$G, L$4, FALSE), 0)</f>
        <v>22928</v>
      </c>
      <c r="M571" s="92">
        <f>IFERROR(VLOOKUP($E571, V一般接種!$A:$G, M$4, FALSE), 0)</f>
        <v>13</v>
      </c>
      <c r="N571" s="93">
        <f>IFERROR(VLOOKUP($E571, V一般接種!$A:$G, N$4, FALSE), 0)</f>
        <v>376036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226640</v>
      </c>
      <c r="L572" s="92">
        <f>IFERROR(VLOOKUP($E572, V一般接種!$A:$G, L$4, FALSE), 0)</f>
        <v>22928</v>
      </c>
      <c r="M572" s="92">
        <f>IFERROR(VLOOKUP($E572, V一般接種!$A:$G, M$4, FALSE), 0)</f>
        <v>13</v>
      </c>
      <c r="N572" s="93">
        <f>IFERROR(VLOOKUP($E572, V一般接種!$A:$G, N$4, FALSE), 0)</f>
        <v>376036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226640</v>
      </c>
      <c r="L573" s="92">
        <f>IFERROR(VLOOKUP($E573, V一般接種!$A:$G, L$4, FALSE), 0)</f>
        <v>22928</v>
      </c>
      <c r="M573" s="92">
        <f>IFERROR(VLOOKUP($E573, V一般接種!$A:$G, M$4, FALSE), 0)</f>
        <v>13</v>
      </c>
      <c r="N573" s="93">
        <f>IFERROR(VLOOKUP($E573, V一般接種!$A:$G, N$4, FALSE), 0)</f>
        <v>376036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177045</v>
      </c>
      <c r="C574" s="109">
        <f>IF(COUNTIF($A$7:$A574, $A574)&gt;1, 0, IF($E574="", "", I574+J574+M574+N574+P574-R574))</f>
        <v>327842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167018</v>
      </c>
      <c r="L574" s="92">
        <f>IFERROR(VLOOKUP($E574, V一般接種!$A:$G, L$4, FALSE), 0)</f>
        <v>10027</v>
      </c>
      <c r="M574" s="92">
        <f>IFERROR(VLOOKUP($E574, V一般接種!$A:$G, M$4, FALSE), 0)</f>
        <v>30</v>
      </c>
      <c r="N574" s="93">
        <f>IFERROR(VLOOKUP($E574, V一般接種!$A:$G, N$4, FALSE), 0)</f>
        <v>327812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167018</v>
      </c>
      <c r="L575" s="92">
        <f>IFERROR(VLOOKUP($E575, V一般接種!$A:$G, L$4, FALSE), 0)</f>
        <v>10027</v>
      </c>
      <c r="M575" s="92">
        <f>IFERROR(VLOOKUP($E575, V一般接種!$A:$G, M$4, FALSE), 0)</f>
        <v>30</v>
      </c>
      <c r="N575" s="93">
        <f>IFERROR(VLOOKUP($E575, V一般接種!$A:$G, N$4, FALSE), 0)</f>
        <v>327812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167018</v>
      </c>
      <c r="L576" s="92">
        <f>IFERROR(VLOOKUP($E576, V一般接種!$A:$G, L$4, FALSE), 0)</f>
        <v>10027</v>
      </c>
      <c r="M576" s="92">
        <f>IFERROR(VLOOKUP($E576, V一般接種!$A:$G, M$4, FALSE), 0)</f>
        <v>30</v>
      </c>
      <c r="N576" s="93">
        <f>IFERROR(VLOOKUP($E576, V一般接種!$A:$G, N$4, FALSE), 0)</f>
        <v>327812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173623</v>
      </c>
      <c r="C577" s="109">
        <f>IF(COUNTIF($A$7:$A577, $A577)&gt;1, 0, IF($E577="", "", I577+J577+M577+N577+P577-R577))</f>
        <v>355842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165579</v>
      </c>
      <c r="L577" s="92">
        <f>IFERROR(VLOOKUP($E577, V一般接種!$A:$G, L$4, FALSE), 0)</f>
        <v>8044</v>
      </c>
      <c r="M577" s="92">
        <f>IFERROR(VLOOKUP($E577, V一般接種!$A:$G, M$4, FALSE), 0)</f>
        <v>107</v>
      </c>
      <c r="N577" s="93">
        <f>IFERROR(VLOOKUP($E577, V一般接種!$A:$G, N$4, FALSE), 0)</f>
        <v>355735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165579</v>
      </c>
      <c r="L578" s="92">
        <f>IFERROR(VLOOKUP($E578, V一般接種!$A:$G, L$4, FALSE), 0)</f>
        <v>8044</v>
      </c>
      <c r="M578" s="92">
        <f>IFERROR(VLOOKUP($E578, V一般接種!$A:$G, M$4, FALSE), 0)</f>
        <v>107</v>
      </c>
      <c r="N578" s="93">
        <f>IFERROR(VLOOKUP($E578, V一般接種!$A:$G, N$4, FALSE), 0)</f>
        <v>355735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165579</v>
      </c>
      <c r="L579" s="92">
        <f>IFERROR(VLOOKUP($E579, V一般接種!$A:$G, L$4, FALSE), 0)</f>
        <v>8044</v>
      </c>
      <c r="M579" s="92">
        <f>IFERROR(VLOOKUP($E579, V一般接種!$A:$G, M$4, FALSE), 0)</f>
        <v>107</v>
      </c>
      <c r="N579" s="93">
        <f>IFERROR(VLOOKUP($E579, V一般接種!$A:$G, N$4, FALSE), 0)</f>
        <v>355735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165784</v>
      </c>
      <c r="C580" s="109">
        <f>IF(COUNTIF($A$7:$A580, $A580)&gt;1, 0, IF($E580="", "", I580+J580+M580+N580+P580-R580))</f>
        <v>352604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153870</v>
      </c>
      <c r="L580" s="92">
        <f>IFERROR(VLOOKUP($E580, V一般接種!$A:$G, L$4, FALSE), 0)</f>
        <v>11914</v>
      </c>
      <c r="M580" s="92">
        <f>IFERROR(VLOOKUP($E580, V一般接種!$A:$G, M$4, FALSE), 0)</f>
        <v>31</v>
      </c>
      <c r="N580" s="93">
        <f>IFERROR(VLOOKUP($E580, V一般接種!$A:$G, N$4, FALSE), 0)</f>
        <v>352573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153870</v>
      </c>
      <c r="L581" s="92">
        <f>IFERROR(VLOOKUP($E581, V一般接種!$A:$G, L$4, FALSE), 0)</f>
        <v>11914</v>
      </c>
      <c r="M581" s="92">
        <f>IFERROR(VLOOKUP($E581, V一般接種!$A:$G, M$4, FALSE), 0)</f>
        <v>31</v>
      </c>
      <c r="N581" s="93">
        <f>IFERROR(VLOOKUP($E581, V一般接種!$A:$G, N$4, FALSE), 0)</f>
        <v>352573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153870</v>
      </c>
      <c r="L582" s="92">
        <f>IFERROR(VLOOKUP($E582, V一般接種!$A:$G, L$4, FALSE), 0)</f>
        <v>11914</v>
      </c>
      <c r="M582" s="92">
        <f>IFERROR(VLOOKUP($E582, V一般接種!$A:$G, M$4, FALSE), 0)</f>
        <v>31</v>
      </c>
      <c r="N582" s="93">
        <f>IFERROR(VLOOKUP($E582, V一般接種!$A:$G, N$4, FALSE), 0)</f>
        <v>352573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148837</v>
      </c>
      <c r="C583" s="109">
        <f>IF(COUNTIF($A$7:$A583, $A583)&gt;1, 0, IF($E583="", "", I583+J583+M583+N583+P583-R583))</f>
        <v>337811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139474</v>
      </c>
      <c r="L583" s="92">
        <f>IFERROR(VLOOKUP($E583, V一般接種!$A:$G, L$4, FALSE), 0)</f>
        <v>9363</v>
      </c>
      <c r="M583" s="92">
        <f>IFERROR(VLOOKUP($E583, V一般接種!$A:$G, M$4, FALSE), 0)</f>
        <v>83</v>
      </c>
      <c r="N583" s="93">
        <f>IFERROR(VLOOKUP($E583, V一般接種!$A:$G, N$4, FALSE), 0)</f>
        <v>337728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139474</v>
      </c>
      <c r="L584" s="92">
        <f>IFERROR(VLOOKUP($E584, V一般接種!$A:$G, L$4, FALSE), 0)</f>
        <v>9363</v>
      </c>
      <c r="M584" s="92">
        <f>IFERROR(VLOOKUP($E584, V一般接種!$A:$G, M$4, FALSE), 0)</f>
        <v>83</v>
      </c>
      <c r="N584" s="93">
        <f>IFERROR(VLOOKUP($E584, V一般接種!$A:$G, N$4, FALSE), 0)</f>
        <v>337728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139474</v>
      </c>
      <c r="L585" s="92">
        <f>IFERROR(VLOOKUP($E585, V一般接種!$A:$G, L$4, FALSE), 0)</f>
        <v>9363</v>
      </c>
      <c r="M585" s="92">
        <f>IFERROR(VLOOKUP($E585, V一般接種!$A:$G, M$4, FALSE), 0)</f>
        <v>83</v>
      </c>
      <c r="N585" s="93">
        <f>IFERROR(VLOOKUP($E585, V一般接種!$A:$G, N$4, FALSE), 0)</f>
        <v>337728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194783</v>
      </c>
      <c r="C586" s="109">
        <f>IF(COUNTIF($A$7:$A586, $A586)&gt;1, 0, IF($E586="", "", I586+J586+M586+N586+P586-R586))</f>
        <v>415451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181187</v>
      </c>
      <c r="L586" s="92">
        <f>IFERROR(VLOOKUP($E586, V一般接種!$A:$G, L$4, FALSE), 0)</f>
        <v>13596</v>
      </c>
      <c r="M586" s="92">
        <f>IFERROR(VLOOKUP($E586, V一般接種!$A:$G, M$4, FALSE), 0)</f>
        <v>43</v>
      </c>
      <c r="N586" s="93">
        <f>IFERROR(VLOOKUP($E586, V一般接種!$A:$G, N$4, FALSE), 0)</f>
        <v>415408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181187</v>
      </c>
      <c r="L587" s="92">
        <f>IFERROR(VLOOKUP($E587, V一般接種!$A:$G, L$4, FALSE), 0)</f>
        <v>13596</v>
      </c>
      <c r="M587" s="92">
        <f>IFERROR(VLOOKUP($E587, V一般接種!$A:$G, M$4, FALSE), 0)</f>
        <v>43</v>
      </c>
      <c r="N587" s="93">
        <f>IFERROR(VLOOKUP($E587, V一般接種!$A:$G, N$4, FALSE), 0)</f>
        <v>415408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181187</v>
      </c>
      <c r="L588" s="92">
        <f>IFERROR(VLOOKUP($E588, V一般接種!$A:$G, L$4, FALSE), 0)</f>
        <v>13596</v>
      </c>
      <c r="M588" s="92">
        <f>IFERROR(VLOOKUP($E588, V一般接種!$A:$G, M$4, FALSE), 0)</f>
        <v>43</v>
      </c>
      <c r="N588" s="93">
        <f>IFERROR(VLOOKUP($E588, V一般接種!$A:$G, N$4, FALSE), 0)</f>
        <v>415408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265974</v>
      </c>
      <c r="C589" s="109">
        <f>IF(COUNTIF($A$7:$A589, $A589)&gt;1, 0, IF($E589="", "", I589+J589+M589+N589+P589-R589))</f>
        <v>554746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239753</v>
      </c>
      <c r="L589" s="92">
        <f>IFERROR(VLOOKUP($E589, V一般接種!$A:$G, L$4, FALSE), 0)</f>
        <v>26221</v>
      </c>
      <c r="M589" s="92">
        <f>IFERROR(VLOOKUP($E589, V一般接種!$A:$G, M$4, FALSE), 0)</f>
        <v>57</v>
      </c>
      <c r="N589" s="93">
        <f>IFERROR(VLOOKUP($E589, V一般接種!$A:$G, N$4, FALSE), 0)</f>
        <v>554689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239753</v>
      </c>
      <c r="L590" s="92">
        <f>IFERROR(VLOOKUP($E590, V一般接種!$A:$G, L$4, FALSE), 0)</f>
        <v>26221</v>
      </c>
      <c r="M590" s="92">
        <f>IFERROR(VLOOKUP($E590, V一般接種!$A:$G, M$4, FALSE), 0)</f>
        <v>57</v>
      </c>
      <c r="N590" s="93">
        <f>IFERROR(VLOOKUP($E590, V一般接種!$A:$G, N$4, FALSE), 0)</f>
        <v>554689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239753</v>
      </c>
      <c r="L591" s="92">
        <f>IFERROR(VLOOKUP($E591, V一般接種!$A:$G, L$4, FALSE), 0)</f>
        <v>26221</v>
      </c>
      <c r="M591" s="92">
        <f>IFERROR(VLOOKUP($E591, V一般接種!$A:$G, M$4, FALSE), 0)</f>
        <v>57</v>
      </c>
      <c r="N591" s="93">
        <f>IFERROR(VLOOKUP($E591, V一般接種!$A:$G, N$4, FALSE), 0)</f>
        <v>554689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966509</v>
      </c>
      <c r="C592" s="109">
        <f>IF(COUNTIF($A$7:$A592, $A592)&gt;1, 0, IF($E592="", "", I592+J592+M592+N592+P592-R592))</f>
        <v>1020252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150277</v>
      </c>
      <c r="L592" s="92">
        <f>IFERROR(VLOOKUP($E592, V一般接種!$A:$G, L$4, FALSE), 0)</f>
        <v>17042</v>
      </c>
      <c r="M592" s="92">
        <f>IFERROR(VLOOKUP($E592, V一般接種!$A:$G, M$4, FALSE), 0)</f>
        <v>21</v>
      </c>
      <c r="N592" s="93">
        <f>IFERROR(VLOOKUP($E592, V一般接種!$A:$G, N$4, FALSE), 0)</f>
        <v>419341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150277</v>
      </c>
      <c r="L593" s="92">
        <f>IFERROR(VLOOKUP($E593, V一般接種!$A:$G, L$4, FALSE), 0)</f>
        <v>17042</v>
      </c>
      <c r="M593" s="92">
        <f>IFERROR(VLOOKUP($E593, V一般接種!$A:$G, M$4, FALSE), 0)</f>
        <v>21</v>
      </c>
      <c r="N593" s="93">
        <f>IFERROR(VLOOKUP($E593, V一般接種!$A:$G, N$4, FALSE), 0)</f>
        <v>419341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150277</v>
      </c>
      <c r="L594" s="92">
        <f>IFERROR(VLOOKUP($E594, V一般接種!$A:$G, L$4, FALSE), 0)</f>
        <v>17042</v>
      </c>
      <c r="M594" s="92">
        <f>IFERROR(VLOOKUP($E594, V一般接種!$A:$G, M$4, FALSE), 0)</f>
        <v>21</v>
      </c>
      <c r="N594" s="93">
        <f>IFERROR(VLOOKUP($E594, V一般接種!$A:$G, N$4, FALSE), 0)</f>
        <v>419341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110104</v>
      </c>
      <c r="C595" s="109">
        <f>IF(COUNTIF($A$7:$A595, $A595)&gt;1, 0, IF($E595="", "", I595+J595+M595+N595+P595-R595))</f>
        <v>309540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104266</v>
      </c>
      <c r="L595" s="92">
        <f>IFERROR(VLOOKUP($E595, V一般接種!$A:$G, L$4, FALSE), 0)</f>
        <v>5838</v>
      </c>
      <c r="M595" s="92">
        <f>IFERROR(VLOOKUP($E595, V一般接種!$A:$G, M$4, FALSE), 0)</f>
        <v>29</v>
      </c>
      <c r="N595" s="93">
        <f>IFERROR(VLOOKUP($E595, V一般接種!$A:$G, N$4, FALSE), 0)</f>
        <v>309511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104266</v>
      </c>
      <c r="L596" s="92">
        <f>IFERROR(VLOOKUP($E596, V一般接種!$A:$G, L$4, FALSE), 0)</f>
        <v>5838</v>
      </c>
      <c r="M596" s="92">
        <f>IFERROR(VLOOKUP($E596, V一般接種!$A:$G, M$4, FALSE), 0)</f>
        <v>29</v>
      </c>
      <c r="N596" s="93">
        <f>IFERROR(VLOOKUP($E596, V一般接種!$A:$G, N$4, FALSE), 0)</f>
        <v>309511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104266</v>
      </c>
      <c r="L597" s="92">
        <f>IFERROR(VLOOKUP($E597, V一般接種!$A:$G, L$4, FALSE), 0)</f>
        <v>5838</v>
      </c>
      <c r="M597" s="92">
        <f>IFERROR(VLOOKUP($E597, V一般接種!$A:$G, M$4, FALSE), 0)</f>
        <v>29</v>
      </c>
      <c r="N597" s="93">
        <f>IFERROR(VLOOKUP($E597, V一般接種!$A:$G, N$4, FALSE), 0)</f>
        <v>309511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113483</v>
      </c>
      <c r="C598" s="109">
        <f>IF(COUNTIF($A$7:$A598, $A598)&gt;1, 0, IF($E598="", "", I598+J598+M598+N598+P598-R598))</f>
        <v>318140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108516</v>
      </c>
      <c r="L598" s="92">
        <f>IFERROR(VLOOKUP($E598, V一般接種!$A:$G, L$4, FALSE), 0)</f>
        <v>4967</v>
      </c>
      <c r="M598" s="92">
        <f>IFERROR(VLOOKUP($E598, V一般接種!$A:$G, M$4, FALSE), 0)</f>
        <v>64</v>
      </c>
      <c r="N598" s="93">
        <f>IFERROR(VLOOKUP($E598, V一般接種!$A:$G, N$4, FALSE), 0)</f>
        <v>318076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108516</v>
      </c>
      <c r="L599" s="92">
        <f>IFERROR(VLOOKUP($E599, V一般接種!$A:$G, L$4, FALSE), 0)</f>
        <v>4967</v>
      </c>
      <c r="M599" s="92">
        <f>IFERROR(VLOOKUP($E599, V一般接種!$A:$G, M$4, FALSE), 0)</f>
        <v>64</v>
      </c>
      <c r="N599" s="93">
        <f>IFERROR(VLOOKUP($E599, V一般接種!$A:$G, N$4, FALSE), 0)</f>
        <v>318076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108516</v>
      </c>
      <c r="L600" s="92">
        <f>IFERROR(VLOOKUP($E600, V一般接種!$A:$G, L$4, FALSE), 0)</f>
        <v>4967</v>
      </c>
      <c r="M600" s="92">
        <f>IFERROR(VLOOKUP($E600, V一般接種!$A:$G, M$4, FALSE), 0)</f>
        <v>64</v>
      </c>
      <c r="N600" s="93">
        <f>IFERROR(VLOOKUP($E600, V一般接種!$A:$G, N$4, FALSE), 0)</f>
        <v>318076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105819</v>
      </c>
      <c r="C601" s="109">
        <f>IF(COUNTIF($A$7:$A601, $A601)&gt;1, 0, IF($E601="", "", I601+J601+M601+N601+P601-R601))</f>
        <v>302408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98320</v>
      </c>
      <c r="L601" s="92">
        <f>IFERROR(VLOOKUP($E601, V一般接種!$A:$G, L$4, FALSE), 0)</f>
        <v>7499</v>
      </c>
      <c r="M601" s="92">
        <f>IFERROR(VLOOKUP($E601, V一般接種!$A:$G, M$4, FALSE), 0)</f>
        <v>53</v>
      </c>
      <c r="N601" s="93">
        <f>IFERROR(VLOOKUP($E601, V一般接種!$A:$G, N$4, FALSE), 0)</f>
        <v>302355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98320</v>
      </c>
      <c r="L602" s="92">
        <f>IFERROR(VLOOKUP($E602, V一般接種!$A:$G, L$4, FALSE), 0)</f>
        <v>7499</v>
      </c>
      <c r="M602" s="92">
        <f>IFERROR(VLOOKUP($E602, V一般接種!$A:$G, M$4, FALSE), 0)</f>
        <v>53</v>
      </c>
      <c r="N602" s="93">
        <f>IFERROR(VLOOKUP($E602, V一般接種!$A:$G, N$4, FALSE), 0)</f>
        <v>302355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98320</v>
      </c>
      <c r="L603" s="92">
        <f>IFERROR(VLOOKUP($E603, V一般接種!$A:$G, L$4, FALSE), 0)</f>
        <v>7499</v>
      </c>
      <c r="M603" s="92">
        <f>IFERROR(VLOOKUP($E603, V一般接種!$A:$G, M$4, FALSE), 0)</f>
        <v>53</v>
      </c>
      <c r="N603" s="93">
        <f>IFERROR(VLOOKUP($E603, V一般接種!$A:$G, N$4, FALSE), 0)</f>
        <v>302355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102674</v>
      </c>
      <c r="C604" s="109">
        <f>IF(COUNTIF($A$7:$A604, $A604)&gt;1, 0, IF($E604="", "", I604+J604+M604+N604+P604-R604))</f>
        <v>290562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96092</v>
      </c>
      <c r="L604" s="92">
        <f>IFERROR(VLOOKUP($E604, V一般接種!$A:$G, L$4, FALSE), 0)</f>
        <v>6582</v>
      </c>
      <c r="M604" s="92">
        <f>IFERROR(VLOOKUP($E604, V一般接種!$A:$G, M$4, FALSE), 0)</f>
        <v>62</v>
      </c>
      <c r="N604" s="93">
        <f>IFERROR(VLOOKUP($E604, V一般接種!$A:$G, N$4, FALSE), 0)</f>
        <v>290500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96092</v>
      </c>
      <c r="L605" s="92">
        <f>IFERROR(VLOOKUP($E605, V一般接種!$A:$G, L$4, FALSE), 0)</f>
        <v>6582</v>
      </c>
      <c r="M605" s="92">
        <f>IFERROR(VLOOKUP($E605, V一般接種!$A:$G, M$4, FALSE), 0)</f>
        <v>62</v>
      </c>
      <c r="N605" s="93">
        <f>IFERROR(VLOOKUP($E605, V一般接種!$A:$G, N$4, FALSE), 0)</f>
        <v>290500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96092</v>
      </c>
      <c r="L606" s="92">
        <f>IFERROR(VLOOKUP($E606, V一般接種!$A:$G, L$4, FALSE), 0)</f>
        <v>6582</v>
      </c>
      <c r="M606" s="92">
        <f>IFERROR(VLOOKUP($E606, V一般接種!$A:$G, M$4, FALSE), 0)</f>
        <v>62</v>
      </c>
      <c r="N606" s="93">
        <f>IFERROR(VLOOKUP($E606, V一般接種!$A:$G, N$4, FALSE), 0)</f>
        <v>290500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131353</v>
      </c>
      <c r="C607" s="109">
        <f>IF(COUNTIF($A$7:$A607, $A607)&gt;1, 0, IF($E607="", "", I607+J607+M607+N607+P607-R607))</f>
        <v>372308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123962</v>
      </c>
      <c r="L607" s="92">
        <f>IFERROR(VLOOKUP($E607, V一般接種!$A:$G, L$4, FALSE), 0)</f>
        <v>7391</v>
      </c>
      <c r="M607" s="92">
        <f>IFERROR(VLOOKUP($E607, V一般接種!$A:$G, M$4, FALSE), 0)</f>
        <v>31</v>
      </c>
      <c r="N607" s="93">
        <f>IFERROR(VLOOKUP($E607, V一般接種!$A:$G, N$4, FALSE), 0)</f>
        <v>372277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123962</v>
      </c>
      <c r="L608" s="92">
        <f>IFERROR(VLOOKUP($E608, V一般接種!$A:$G, L$4, FALSE), 0)</f>
        <v>7391</v>
      </c>
      <c r="M608" s="92">
        <f>IFERROR(VLOOKUP($E608, V一般接種!$A:$G, M$4, FALSE), 0)</f>
        <v>31</v>
      </c>
      <c r="N608" s="93">
        <f>IFERROR(VLOOKUP($E608, V一般接種!$A:$G, N$4, FALSE), 0)</f>
        <v>372277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123962</v>
      </c>
      <c r="L609" s="92">
        <f>IFERROR(VLOOKUP($E609, V一般接種!$A:$G, L$4, FALSE), 0)</f>
        <v>7391</v>
      </c>
      <c r="M609" s="92">
        <f>IFERROR(VLOOKUP($E609, V一般接種!$A:$G, M$4, FALSE), 0)</f>
        <v>31</v>
      </c>
      <c r="N609" s="93">
        <f>IFERROR(VLOOKUP($E609, V一般接種!$A:$G, N$4, FALSE), 0)</f>
        <v>372277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182069</v>
      </c>
      <c r="C610" s="109">
        <f>IF(COUNTIF($A$7:$A610, $A610)&gt;1, 0, IF($E610="", "", I610+J610+M610+N610+P610-R610))</f>
        <v>495550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169127</v>
      </c>
      <c r="L610" s="92">
        <f>IFERROR(VLOOKUP($E610, V一般接種!$A:$G, L$4, FALSE), 0)</f>
        <v>12942</v>
      </c>
      <c r="M610" s="92">
        <f>IFERROR(VLOOKUP($E610, V一般接種!$A:$G, M$4, FALSE), 0)</f>
        <v>18</v>
      </c>
      <c r="N610" s="93">
        <f>IFERROR(VLOOKUP($E610, V一般接種!$A:$G, N$4, FALSE), 0)</f>
        <v>495532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169127</v>
      </c>
      <c r="L611" s="92">
        <f>IFERROR(VLOOKUP($E611, V一般接種!$A:$G, L$4, FALSE), 0)</f>
        <v>12942</v>
      </c>
      <c r="M611" s="92">
        <f>IFERROR(VLOOKUP($E611, V一般接種!$A:$G, M$4, FALSE), 0)</f>
        <v>18</v>
      </c>
      <c r="N611" s="93">
        <f>IFERROR(VLOOKUP($E611, V一般接種!$A:$G, N$4, FALSE), 0)</f>
        <v>495532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169127</v>
      </c>
      <c r="L612" s="92">
        <f>IFERROR(VLOOKUP($E612, V一般接種!$A:$G, L$4, FALSE), 0)</f>
        <v>12942</v>
      </c>
      <c r="M612" s="92">
        <f>IFERROR(VLOOKUP($E612, V一般接種!$A:$G, M$4, FALSE), 0)</f>
        <v>18</v>
      </c>
      <c r="N612" s="93">
        <f>IFERROR(VLOOKUP($E612, V一般接種!$A:$G, N$4, FALSE), 0)</f>
        <v>495532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812421</v>
      </c>
      <c r="C613" s="109">
        <f>IF(COUNTIF($A$7:$A613, $A613)&gt;1, 0, IF($E613="", "", I613+J613+M613+N613+P613-R613))</f>
        <v>829384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109802</v>
      </c>
      <c r="L613" s="92">
        <f>IFERROR(VLOOKUP($E613, V一般接種!$A:$G, L$4, FALSE), 0)</f>
        <v>9853</v>
      </c>
      <c r="M613" s="92">
        <f>IFERROR(VLOOKUP($E613, V一般接種!$A:$G, M$4, FALSE), 0)</f>
        <v>5</v>
      </c>
      <c r="N613" s="93">
        <f>IFERROR(VLOOKUP($E613, V一般接種!$A:$G, N$4, FALSE), 0)</f>
        <v>345907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109802</v>
      </c>
      <c r="L614" s="92">
        <f>IFERROR(VLOOKUP($E614, V一般接種!$A:$G, L$4, FALSE), 0)</f>
        <v>9853</v>
      </c>
      <c r="M614" s="92">
        <f>IFERROR(VLOOKUP($E614, V一般接種!$A:$G, M$4, FALSE), 0)</f>
        <v>5</v>
      </c>
      <c r="N614" s="93">
        <f>IFERROR(VLOOKUP($E614, V一般接種!$A:$G, N$4, FALSE), 0)</f>
        <v>345907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109802</v>
      </c>
      <c r="L615" s="92">
        <f>IFERROR(VLOOKUP($E615, V一般接種!$A:$G, L$4, FALSE), 0)</f>
        <v>9853</v>
      </c>
      <c r="M615" s="92">
        <f>IFERROR(VLOOKUP($E615, V一般接種!$A:$G, M$4, FALSE), 0)</f>
        <v>5</v>
      </c>
      <c r="N615" s="93">
        <f>IFERROR(VLOOKUP($E615, V一般接種!$A:$G, N$4, FALSE), 0)</f>
        <v>345907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57186</v>
      </c>
      <c r="C616" s="109">
        <f>IF(COUNTIF($A$7:$A616, $A616)&gt;1, 0, IF($E616="", "", I616+J616+M616+N616+P616-R616))</f>
        <v>251280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54683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251274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54683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251274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54683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251274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38607</v>
      </c>
      <c r="C619" s="109">
        <f>IF(COUNTIF($A$7:$A619, $A619)&gt;1, 0, IF($E619="", "", I619+J619+M619+N619+P619-R619))</f>
        <v>246618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36431</v>
      </c>
      <c r="L619" s="92">
        <f>IFERROR(VLOOKUP($E619, V一般接種!$A:$G, L$4, FALSE), 0)</f>
        <v>2176</v>
      </c>
      <c r="M619" s="92">
        <f>IFERROR(VLOOKUP($E619, V一般接種!$A:$G, M$4, FALSE), 0)</f>
        <v>51</v>
      </c>
      <c r="N619" s="93">
        <f>IFERROR(VLOOKUP($E619, V一般接種!$A:$G, N$4, FALSE), 0)</f>
        <v>246567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36431</v>
      </c>
      <c r="L620" s="92">
        <f>IFERROR(VLOOKUP($E620, V一般接種!$A:$G, L$4, FALSE), 0)</f>
        <v>2176</v>
      </c>
      <c r="M620" s="92">
        <f>IFERROR(VLOOKUP($E620, V一般接種!$A:$G, M$4, FALSE), 0)</f>
        <v>51</v>
      </c>
      <c r="N620" s="93">
        <f>IFERROR(VLOOKUP($E620, V一般接種!$A:$G, N$4, FALSE), 0)</f>
        <v>246567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36431</v>
      </c>
      <c r="L621" s="92">
        <f>IFERROR(VLOOKUP($E621, V一般接種!$A:$G, L$4, FALSE), 0)</f>
        <v>2176</v>
      </c>
      <c r="M621" s="92">
        <f>IFERROR(VLOOKUP($E621, V一般接種!$A:$G, M$4, FALSE), 0)</f>
        <v>51</v>
      </c>
      <c r="N621" s="93">
        <f>IFERROR(VLOOKUP($E621, V一般接種!$A:$G, N$4, FALSE), 0)</f>
        <v>246567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21710</v>
      </c>
      <c r="C622" s="109">
        <f>IF(COUNTIF($A$7:$A622, $A622)&gt;1, 0, IF($E622="", "", I622+J622+M622+N622+P622-R622))</f>
        <v>55426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20755</v>
      </c>
      <c r="L622" s="92">
        <f>IFERROR(VLOOKUP($E622, V一般接種!$A:$G, L$4, FALSE), 0)</f>
        <v>955</v>
      </c>
      <c r="M622" s="92">
        <f>IFERROR(VLOOKUP($E622, V一般接種!$A:$G, M$4, FALSE), 0)</f>
        <v>2</v>
      </c>
      <c r="N622" s="93">
        <f>IFERROR(VLOOKUP($E622, V一般接種!$A:$G, N$4, FALSE), 0)</f>
        <v>55424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20755</v>
      </c>
      <c r="L623" s="92">
        <f>IFERROR(VLOOKUP($E623, V一般接種!$A:$G, L$4, FALSE), 0)</f>
        <v>955</v>
      </c>
      <c r="M623" s="92">
        <f>IFERROR(VLOOKUP($E623, V一般接種!$A:$G, M$4, FALSE), 0)</f>
        <v>2</v>
      </c>
      <c r="N623" s="93">
        <f>IFERROR(VLOOKUP($E623, V一般接種!$A:$G, N$4, FALSE), 0)</f>
        <v>55424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20755</v>
      </c>
      <c r="L624" s="92">
        <f>IFERROR(VLOOKUP($E624, V一般接種!$A:$G, L$4, FALSE), 0)</f>
        <v>955</v>
      </c>
      <c r="M624" s="92">
        <f>IFERROR(VLOOKUP($E624, V一般接種!$A:$G, M$4, FALSE), 0)</f>
        <v>2</v>
      </c>
      <c r="N624" s="93">
        <f>IFERROR(VLOOKUP($E624, V一般接種!$A:$G, N$4, FALSE), 0)</f>
        <v>55424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54834</v>
      </c>
      <c r="C625" s="109">
        <f>IF(COUNTIF($A$7:$A625, $A625)&gt;1, 0, IF($E625="", "", I625+J625+M625+N625+P625-R625))</f>
        <v>245901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53450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245892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53450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245892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53450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245892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84579</v>
      </c>
      <c r="C628" s="109">
        <f>IF(COUNTIF($A$7:$A628, $A628)&gt;1, 0, IF($E628="", "", I628+J628+M628+N628+P628-R628))</f>
        <v>295089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83285</v>
      </c>
      <c r="L628" s="92">
        <f>IFERROR(VLOOKUP($E628, V一般接種!$A:$G, L$4, FALSE), 0)</f>
        <v>1294</v>
      </c>
      <c r="M628" s="92">
        <f>IFERROR(VLOOKUP($E628, V一般接種!$A:$G, M$4, FALSE), 0)</f>
        <v>12</v>
      </c>
      <c r="N628" s="93">
        <f>IFERROR(VLOOKUP($E628, V一般接種!$A:$G, N$4, FALSE), 0)</f>
        <v>295077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83285</v>
      </c>
      <c r="L629" s="92">
        <f>IFERROR(VLOOKUP($E629, V一般接種!$A:$G, L$4, FALSE), 0)</f>
        <v>1294</v>
      </c>
      <c r="M629" s="92">
        <f>IFERROR(VLOOKUP($E629, V一般接種!$A:$G, M$4, FALSE), 0)</f>
        <v>12</v>
      </c>
      <c r="N629" s="93">
        <f>IFERROR(VLOOKUP($E629, V一般接種!$A:$G, N$4, FALSE), 0)</f>
        <v>295077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83285</v>
      </c>
      <c r="L630" s="92">
        <f>IFERROR(VLOOKUP($E630, V一般接種!$A:$G, L$4, FALSE), 0)</f>
        <v>1294</v>
      </c>
      <c r="M630" s="92">
        <f>IFERROR(VLOOKUP($E630, V一般接種!$A:$G, M$4, FALSE), 0)</f>
        <v>12</v>
      </c>
      <c r="N630" s="93">
        <f>IFERROR(VLOOKUP($E630, V一般接種!$A:$G, N$4, FALSE), 0)</f>
        <v>295077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116266</v>
      </c>
      <c r="C631" s="109">
        <f>IF(COUNTIF($A$7:$A631, $A631)&gt;1, 0, IF($E631="", "", I631+J631+M631+N631+P631-R631))</f>
        <v>389165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113293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389153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113293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389153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113293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389153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710065</v>
      </c>
      <c r="C634" s="109">
        <f>IF(COUNTIF($A$7:$A634, $A634)&gt;1, 0, IF($E634="", "", I634+J634+M634+N634+P634-R634))</f>
        <v>682193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71331</v>
      </c>
      <c r="L634" s="92">
        <f>IFERROR(VLOOKUP($E634, V一般接種!$A:$G, L$4, FALSE), 0)</f>
        <v>2171</v>
      </c>
      <c r="M634" s="92">
        <f>IFERROR(VLOOKUP($E634, V一般接種!$A:$G, M$4, FALSE), 0)</f>
        <v>8</v>
      </c>
      <c r="N634" s="93">
        <f>IFERROR(VLOOKUP($E634, V一般接種!$A:$G, N$4, FALSE), 0)</f>
        <v>234768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71331</v>
      </c>
      <c r="L635" s="92">
        <f>IFERROR(VLOOKUP($E635, V一般接種!$A:$G, L$4, FALSE), 0)</f>
        <v>2171</v>
      </c>
      <c r="M635" s="92">
        <f>IFERROR(VLOOKUP($E635, V一般接種!$A:$G, M$4, FALSE), 0)</f>
        <v>8</v>
      </c>
      <c r="N635" s="93">
        <f>IFERROR(VLOOKUP($E635, V一般接種!$A:$G, N$4, FALSE), 0)</f>
        <v>234768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71331</v>
      </c>
      <c r="L636" s="92">
        <f>IFERROR(VLOOKUP($E636, V一般接種!$A:$G, L$4, FALSE), 0)</f>
        <v>2171</v>
      </c>
      <c r="M636" s="92">
        <f>IFERROR(VLOOKUP($E636, V一般接種!$A:$G, M$4, FALSE), 0)</f>
        <v>8</v>
      </c>
      <c r="N636" s="93">
        <f>IFERROR(VLOOKUP($E636, V一般接種!$A:$G, N$4, FALSE), 0)</f>
        <v>234768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48181</v>
      </c>
      <c r="C637" s="109">
        <f>IF(COUNTIF($A$7:$A637, $A637)&gt;1, 0, IF($E637="", "", I637+J637+M637+N637+P637-R637))</f>
        <v>162653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47363</v>
      </c>
      <c r="L637" s="92">
        <f>IFERROR(VLOOKUP($E637, V一般接種!$A:$G, L$4, FALSE), 0)</f>
        <v>818</v>
      </c>
      <c r="M637" s="92">
        <f>IFERROR(VLOOKUP($E637, V一般接種!$A:$G, M$4, FALSE), 0)</f>
        <v>12</v>
      </c>
      <c r="N637" s="93">
        <f>IFERROR(VLOOKUP($E637, V一般接種!$A:$G, N$4, FALSE), 0)</f>
        <v>162641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47363</v>
      </c>
      <c r="L638" s="92">
        <f>IFERROR(VLOOKUP($E638, V一般接種!$A:$G, L$4, FALSE), 0)</f>
        <v>818</v>
      </c>
      <c r="M638" s="92">
        <f>IFERROR(VLOOKUP($E638, V一般接種!$A:$G, M$4, FALSE), 0)</f>
        <v>12</v>
      </c>
      <c r="N638" s="93">
        <f>IFERROR(VLOOKUP($E638, V一般接種!$A:$G, N$4, FALSE), 0)</f>
        <v>162641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47363</v>
      </c>
      <c r="L639" s="92">
        <f>IFERROR(VLOOKUP($E639, V一般接種!$A:$G, L$4, FALSE), 0)</f>
        <v>818</v>
      </c>
      <c r="M639" s="92">
        <f>IFERROR(VLOOKUP($E639, V一般接種!$A:$G, M$4, FALSE), 0)</f>
        <v>12</v>
      </c>
      <c r="N639" s="93">
        <f>IFERROR(VLOOKUP($E639, V一般接種!$A:$G, N$4, FALSE), 0)</f>
        <v>162641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50242</v>
      </c>
      <c r="C640" s="109">
        <f>IF(COUNTIF($A$7:$A640, $A640)&gt;1, 0, IF($E640="", "", I640+J640+M640+N640+P640-R640))</f>
        <v>159973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49730</v>
      </c>
      <c r="L640" s="92">
        <f>IFERROR(VLOOKUP($E640, V一般接種!$A:$G, L$4, FALSE), 0)</f>
        <v>512</v>
      </c>
      <c r="M640" s="92">
        <f>IFERROR(VLOOKUP($E640, V一般接種!$A:$G, M$4, FALSE), 0)</f>
        <v>18</v>
      </c>
      <c r="N640" s="93">
        <f>IFERROR(VLOOKUP($E640, V一般接種!$A:$G, N$4, FALSE), 0)</f>
        <v>159955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49730</v>
      </c>
      <c r="L641" s="92">
        <f>IFERROR(VLOOKUP($E641, V一般接種!$A:$G, L$4, FALSE), 0)</f>
        <v>512</v>
      </c>
      <c r="M641" s="92">
        <f>IFERROR(VLOOKUP($E641, V一般接種!$A:$G, M$4, FALSE), 0)</f>
        <v>18</v>
      </c>
      <c r="N641" s="93">
        <f>IFERROR(VLOOKUP($E641, V一般接種!$A:$G, N$4, FALSE), 0)</f>
        <v>159955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49730</v>
      </c>
      <c r="L642" s="92">
        <f>IFERROR(VLOOKUP($E642, V一般接種!$A:$G, L$4, FALSE), 0)</f>
        <v>512</v>
      </c>
      <c r="M642" s="92">
        <f>IFERROR(VLOOKUP($E642, V一般接種!$A:$G, M$4, FALSE), 0)</f>
        <v>18</v>
      </c>
      <c r="N642" s="93">
        <f>IFERROR(VLOOKUP($E642, V一般接種!$A:$G, N$4, FALSE), 0)</f>
        <v>159955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33939</v>
      </c>
      <c r="C643" s="109">
        <f>IF(COUNTIF($A$7:$A643, $A643)&gt;1, 0, IF($E643="", "", I643+J643+M643+N643+P643-R643))</f>
        <v>154694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32938</v>
      </c>
      <c r="L643" s="92">
        <f>IFERROR(VLOOKUP($E643, V一般接種!$A:$G, L$4, FALSE), 0)</f>
        <v>1001</v>
      </c>
      <c r="M643" s="92">
        <f>IFERROR(VLOOKUP($E643, V一般接種!$A:$G, M$4, FALSE), 0)</f>
        <v>13</v>
      </c>
      <c r="N643" s="93">
        <f>IFERROR(VLOOKUP($E643, V一般接種!$A:$G, N$4, FALSE), 0)</f>
        <v>154681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32938</v>
      </c>
      <c r="L644" s="92">
        <f>IFERROR(VLOOKUP($E644, V一般接種!$A:$G, L$4, FALSE), 0)</f>
        <v>1001</v>
      </c>
      <c r="M644" s="92">
        <f>IFERROR(VLOOKUP($E644, V一般接種!$A:$G, M$4, FALSE), 0)</f>
        <v>13</v>
      </c>
      <c r="N644" s="93">
        <f>IFERROR(VLOOKUP($E644, V一般接種!$A:$G, N$4, FALSE), 0)</f>
        <v>154681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32938</v>
      </c>
      <c r="L645" s="92">
        <f>IFERROR(VLOOKUP($E645, V一般接種!$A:$G, L$4, FALSE), 0)</f>
        <v>1001</v>
      </c>
      <c r="M645" s="92">
        <f>IFERROR(VLOOKUP($E645, V一般接種!$A:$G, M$4, FALSE), 0)</f>
        <v>13</v>
      </c>
      <c r="N645" s="93">
        <f>IFERROR(VLOOKUP($E645, V一般接種!$A:$G, N$4, FALSE), 0)</f>
        <v>154681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30581</v>
      </c>
      <c r="C646" s="109">
        <f>IF(COUNTIF($A$7:$A646, $A646)&gt;1, 0, IF($E646="", "", I646+J646+M646+N646+P646-R646))</f>
        <v>135533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29817</v>
      </c>
      <c r="L646" s="92">
        <f>IFERROR(VLOOKUP($E646, V一般接種!$A:$G, L$4, FALSE), 0)</f>
        <v>764</v>
      </c>
      <c r="M646" s="92">
        <f>IFERROR(VLOOKUP($E646, V一般接種!$A:$G, M$4, FALSE), 0)</f>
        <v>39</v>
      </c>
      <c r="N646" s="93">
        <f>IFERROR(VLOOKUP($E646, V一般接種!$A:$G, N$4, FALSE), 0)</f>
        <v>135494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29817</v>
      </c>
      <c r="L647" s="92">
        <f>IFERROR(VLOOKUP($E647, V一般接種!$A:$G, L$4, FALSE), 0)</f>
        <v>764</v>
      </c>
      <c r="M647" s="92">
        <f>IFERROR(VLOOKUP($E647, V一般接種!$A:$G, M$4, FALSE), 0)</f>
        <v>39</v>
      </c>
      <c r="N647" s="93">
        <f>IFERROR(VLOOKUP($E647, V一般接種!$A:$G, N$4, FALSE), 0)</f>
        <v>135494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29817</v>
      </c>
      <c r="L648" s="92">
        <f>IFERROR(VLOOKUP($E648, V一般接種!$A:$G, L$4, FALSE), 0)</f>
        <v>764</v>
      </c>
      <c r="M648" s="92">
        <f>IFERROR(VLOOKUP($E648, V一般接種!$A:$G, M$4, FALSE), 0)</f>
        <v>39</v>
      </c>
      <c r="N648" s="93">
        <f>IFERROR(VLOOKUP($E648, V一般接種!$A:$G, N$4, FALSE), 0)</f>
        <v>135494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50751</v>
      </c>
      <c r="C649" s="109">
        <f>IF(COUNTIF($A$7:$A649, $A649)&gt;1, 0, IF($E649="", "", I649+J649+M649+N649+P649-R649))</f>
        <v>196513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49762</v>
      </c>
      <c r="L649" s="92">
        <f>IFERROR(VLOOKUP($E649, V一般接種!$A:$G, L$4, FALSE), 0)</f>
        <v>989</v>
      </c>
      <c r="M649" s="92">
        <f>IFERROR(VLOOKUP($E649, V一般接種!$A:$G, M$4, FALSE), 0)</f>
        <v>3</v>
      </c>
      <c r="N649" s="93">
        <f>IFERROR(VLOOKUP($E649, V一般接種!$A:$G, N$4, FALSE), 0)</f>
        <v>196510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49762</v>
      </c>
      <c r="L650" s="92">
        <f>IFERROR(VLOOKUP($E650, V一般接種!$A:$G, L$4, FALSE), 0)</f>
        <v>989</v>
      </c>
      <c r="M650" s="92">
        <f>IFERROR(VLOOKUP($E650, V一般接種!$A:$G, M$4, FALSE), 0)</f>
        <v>3</v>
      </c>
      <c r="N650" s="93">
        <f>IFERROR(VLOOKUP($E650, V一般接種!$A:$G, N$4, FALSE), 0)</f>
        <v>196510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49762</v>
      </c>
      <c r="L651" s="92">
        <f>IFERROR(VLOOKUP($E651, V一般接種!$A:$G, L$4, FALSE), 0)</f>
        <v>989</v>
      </c>
      <c r="M651" s="92">
        <f>IFERROR(VLOOKUP($E651, V一般接種!$A:$G, M$4, FALSE), 0)</f>
        <v>3</v>
      </c>
      <c r="N651" s="93">
        <f>IFERROR(VLOOKUP($E651, V一般接種!$A:$G, N$4, FALSE), 0)</f>
        <v>196510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67563</v>
      </c>
      <c r="C652" s="109">
        <f>IF(COUNTIF($A$7:$A652, $A652)&gt;1, 0, IF($E652="", "", I652+J652+M652+N652+P652-R652))</f>
        <v>260309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66292</v>
      </c>
      <c r="L652" s="92">
        <f>IFERROR(VLOOKUP($E652, V一般接種!$A:$G, L$4, FALSE), 0)</f>
        <v>1271</v>
      </c>
      <c r="M652" s="92">
        <f>IFERROR(VLOOKUP($E652, V一般接種!$A:$G, M$4, FALSE), 0)</f>
        <v>13</v>
      </c>
      <c r="N652" s="93">
        <f>IFERROR(VLOOKUP($E652, V一般接種!$A:$G, N$4, FALSE), 0)</f>
        <v>260296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66292</v>
      </c>
      <c r="L653" s="92">
        <f>IFERROR(VLOOKUP($E653, V一般接種!$A:$G, L$4, FALSE), 0)</f>
        <v>1271</v>
      </c>
      <c r="M653" s="92">
        <f>IFERROR(VLOOKUP($E653, V一般接種!$A:$G, M$4, FALSE), 0)</f>
        <v>13</v>
      </c>
      <c r="N653" s="93">
        <f>IFERROR(VLOOKUP($E653, V一般接種!$A:$G, N$4, FALSE), 0)</f>
        <v>260296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66292</v>
      </c>
      <c r="L654" s="92">
        <f>IFERROR(VLOOKUP($E654, V一般接種!$A:$G, L$4, FALSE), 0)</f>
        <v>1271</v>
      </c>
      <c r="M654" s="92">
        <f>IFERROR(VLOOKUP($E654, V一般接種!$A:$G, M$4, FALSE), 0)</f>
        <v>13</v>
      </c>
      <c r="N654" s="93">
        <f>IFERROR(VLOOKUP($E654, V一般接種!$A:$G, N$4, FALSE), 0)</f>
        <v>260296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600696</v>
      </c>
      <c r="C655" s="109">
        <f>IF(COUNTIF($A$7:$A655, $A655)&gt;1, 0, IF($E655="", "", I655+J655+M655+N655+P655-R655))</f>
        <v>550024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29988</v>
      </c>
      <c r="L655" s="92">
        <f>IFERROR(VLOOKUP($E655, V一般接種!$A:$G, L$4, FALSE), 0)</f>
        <v>901</v>
      </c>
      <c r="M655" s="92">
        <f>IFERROR(VLOOKUP($E655, V一般接種!$A:$G, M$4, FALSE), 0)</f>
        <v>2</v>
      </c>
      <c r="N655" s="93">
        <f>IFERROR(VLOOKUP($E655, V一般接種!$A:$G, N$4, FALSE), 0)</f>
        <v>151349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29988</v>
      </c>
      <c r="L656" s="92">
        <f>IFERROR(VLOOKUP($E656, V一般接種!$A:$G, L$4, FALSE), 0)</f>
        <v>901</v>
      </c>
      <c r="M656" s="92">
        <f>IFERROR(VLOOKUP($E656, V一般接種!$A:$G, M$4, FALSE), 0)</f>
        <v>2</v>
      </c>
      <c r="N656" s="93">
        <f>IFERROR(VLOOKUP($E656, V一般接種!$A:$G, N$4, FALSE), 0)</f>
        <v>151349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29988</v>
      </c>
      <c r="L657" s="92">
        <f>IFERROR(VLOOKUP($E657, V一般接種!$A:$G, L$4, FALSE), 0)</f>
        <v>901</v>
      </c>
      <c r="M657" s="92">
        <f>IFERROR(VLOOKUP($E657, V一般接種!$A:$G, M$4, FALSE), 0)</f>
        <v>2</v>
      </c>
      <c r="N657" s="93">
        <f>IFERROR(VLOOKUP($E657, V一般接種!$A:$G, N$4, FALSE), 0)</f>
        <v>151349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25893</v>
      </c>
      <c r="C658" s="109">
        <f>IF(COUNTIF($A$7:$A658, $A658)&gt;1, 0, IF($E658="", "", I658+J658+M658+N658+P658-R658))</f>
        <v>109446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25173</v>
      </c>
      <c r="L658" s="92">
        <f>IFERROR(VLOOKUP($E658, V一般接種!$A:$G, L$4, FALSE), 0)</f>
        <v>720</v>
      </c>
      <c r="M658" s="92">
        <f>IFERROR(VLOOKUP($E658, V一般接種!$A:$G, M$4, FALSE), 0)</f>
        <v>1</v>
      </c>
      <c r="N658" s="93">
        <f>IFERROR(VLOOKUP($E658, V一般接種!$A:$G, N$4, FALSE), 0)</f>
        <v>109445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25173</v>
      </c>
      <c r="L659" s="92">
        <f>IFERROR(VLOOKUP($E659, V一般接種!$A:$G, L$4, FALSE), 0)</f>
        <v>720</v>
      </c>
      <c r="M659" s="92">
        <f>IFERROR(VLOOKUP($E659, V一般接種!$A:$G, M$4, FALSE), 0)</f>
        <v>1</v>
      </c>
      <c r="N659" s="93">
        <f>IFERROR(VLOOKUP($E659, V一般接種!$A:$G, N$4, FALSE), 0)</f>
        <v>109445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25173</v>
      </c>
      <c r="L660" s="92">
        <f>IFERROR(VLOOKUP($E660, V一般接種!$A:$G, L$4, FALSE), 0)</f>
        <v>720</v>
      </c>
      <c r="M660" s="92">
        <f>IFERROR(VLOOKUP($E660, V一般接種!$A:$G, M$4, FALSE), 0)</f>
        <v>1</v>
      </c>
      <c r="N660" s="93">
        <f>IFERROR(VLOOKUP($E660, V一般接種!$A:$G, N$4, FALSE), 0)</f>
        <v>109445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25287</v>
      </c>
      <c r="C661" s="109">
        <f>IF(COUNTIF($A$7:$A661, $A661)&gt;1, 0, IF($E661="", "", I661+J661+M661+N661+P661-R661))</f>
        <v>111707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24624</v>
      </c>
      <c r="L661" s="92">
        <f>IFERROR(VLOOKUP($E661, V一般接種!$A:$G, L$4, FALSE), 0)</f>
        <v>663</v>
      </c>
      <c r="M661" s="92">
        <f>IFERROR(VLOOKUP($E661, V一般接種!$A:$G, M$4, FALSE), 0)</f>
        <v>28</v>
      </c>
      <c r="N661" s="93">
        <f>IFERROR(VLOOKUP($E661, V一般接種!$A:$G, N$4, FALSE), 0)</f>
        <v>111679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24624</v>
      </c>
      <c r="L662" s="92">
        <f>IFERROR(VLOOKUP($E662, V一般接種!$A:$G, L$4, FALSE), 0)</f>
        <v>663</v>
      </c>
      <c r="M662" s="92">
        <f>IFERROR(VLOOKUP($E662, V一般接種!$A:$G, M$4, FALSE), 0)</f>
        <v>28</v>
      </c>
      <c r="N662" s="93">
        <f>IFERROR(VLOOKUP($E662, V一般接種!$A:$G, N$4, FALSE), 0)</f>
        <v>111679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24624</v>
      </c>
      <c r="L663" s="92">
        <f>IFERROR(VLOOKUP($E663, V一般接種!$A:$G, L$4, FALSE), 0)</f>
        <v>663</v>
      </c>
      <c r="M663" s="92">
        <f>IFERROR(VLOOKUP($E663, V一般接種!$A:$G, M$4, FALSE), 0)</f>
        <v>28</v>
      </c>
      <c r="N663" s="93">
        <f>IFERROR(VLOOKUP($E663, V一般接種!$A:$G, N$4, FALSE), 0)</f>
        <v>111679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24915</v>
      </c>
      <c r="C664" s="109">
        <f>IF(COUNTIF($A$7:$A664, $A664)&gt;1, 0, IF($E664="", "", I664+J664+M664+N664+P664-R664))</f>
        <v>102845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24027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102841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24027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102841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24027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102841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23307</v>
      </c>
      <c r="C667" s="109">
        <f>IF(COUNTIF($A$7:$A667, $A667)&gt;1, 0, IF($E667="", "", I667+J667+M667+N667+P667-R667))</f>
        <v>97392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22606</v>
      </c>
      <c r="L667" s="92">
        <f>IFERROR(VLOOKUP($E667, V一般接種!$A:$G, L$4, FALSE), 0)</f>
        <v>701</v>
      </c>
      <c r="M667" s="92">
        <f>IFERROR(VLOOKUP($E667, V一般接種!$A:$G, M$4, FALSE), 0)</f>
        <v>4</v>
      </c>
      <c r="N667" s="93">
        <f>IFERROR(VLOOKUP($E667, V一般接種!$A:$G, N$4, FALSE), 0)</f>
        <v>97388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22606</v>
      </c>
      <c r="L668" s="92">
        <f>IFERROR(VLOOKUP($E668, V一般接種!$A:$G, L$4, FALSE), 0)</f>
        <v>701</v>
      </c>
      <c r="M668" s="92">
        <f>IFERROR(VLOOKUP($E668, V一般接種!$A:$G, M$4, FALSE), 0)</f>
        <v>4</v>
      </c>
      <c r="N668" s="93">
        <f>IFERROR(VLOOKUP($E668, V一般接種!$A:$G, N$4, FALSE), 0)</f>
        <v>97388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22606</v>
      </c>
      <c r="L669" s="92">
        <f>IFERROR(VLOOKUP($E669, V一般接種!$A:$G, L$4, FALSE), 0)</f>
        <v>701</v>
      </c>
      <c r="M669" s="92">
        <f>IFERROR(VLOOKUP($E669, V一般接種!$A:$G, M$4, FALSE), 0)</f>
        <v>4</v>
      </c>
      <c r="N669" s="93">
        <f>IFERROR(VLOOKUP($E669, V一般接種!$A:$G, N$4, FALSE), 0)</f>
        <v>97388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42089</v>
      </c>
      <c r="C670" s="109">
        <f>IF(COUNTIF($A$7:$A670, $A670)&gt;1, 0, IF($E670="", "", I670+J670+M670+N670+P670-R670))</f>
        <v>142121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40374</v>
      </c>
      <c r="L670" s="92">
        <f>IFERROR(VLOOKUP($E670, V一般接種!$A:$G, L$4, FALSE), 0)</f>
        <v>1715</v>
      </c>
      <c r="M670" s="92">
        <f>IFERROR(VLOOKUP($E670, V一般接種!$A:$G, M$4, FALSE), 0)</f>
        <v>20</v>
      </c>
      <c r="N670" s="93">
        <f>IFERROR(VLOOKUP($E670, V一般接種!$A:$G, N$4, FALSE), 0)</f>
        <v>142101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40374</v>
      </c>
      <c r="L671" s="92">
        <f>IFERROR(VLOOKUP($E671, V一般接種!$A:$G, L$4, FALSE), 0)</f>
        <v>1715</v>
      </c>
      <c r="M671" s="92">
        <f>IFERROR(VLOOKUP($E671, V一般接種!$A:$G, M$4, FALSE), 0)</f>
        <v>20</v>
      </c>
      <c r="N671" s="93">
        <f>IFERROR(VLOOKUP($E671, V一般接種!$A:$G, N$4, FALSE), 0)</f>
        <v>142101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40374</v>
      </c>
      <c r="L672" s="92">
        <f>IFERROR(VLOOKUP($E672, V一般接種!$A:$G, L$4, FALSE), 0)</f>
        <v>1715</v>
      </c>
      <c r="M672" s="92">
        <f>IFERROR(VLOOKUP($E672, V一般接種!$A:$G, M$4, FALSE), 0)</f>
        <v>20</v>
      </c>
      <c r="N672" s="93">
        <f>IFERROR(VLOOKUP($E672, V一般接種!$A:$G, N$4, FALSE), 0)</f>
        <v>142101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55887</v>
      </c>
      <c r="C673" s="109">
        <f>IF(COUNTIF($A$7:$A673, $A673)&gt;1, 0, IF($E673="", "", I673+J673+M673+N673+P673-R673))</f>
        <v>194670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54886</v>
      </c>
      <c r="L673" s="92">
        <f>IFERROR(VLOOKUP($E673, V一般接種!$A:$G, L$4, FALSE), 0)</f>
        <v>1001</v>
      </c>
      <c r="M673" s="92">
        <f>IFERROR(VLOOKUP($E673, V一般接種!$A:$G, M$4, FALSE), 0)</f>
        <v>12</v>
      </c>
      <c r="N673" s="93">
        <f>IFERROR(VLOOKUP($E673, V一般接種!$A:$G, N$4, FALSE), 0)</f>
        <v>194658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54886</v>
      </c>
      <c r="L674" s="92">
        <f>IFERROR(VLOOKUP($E674, V一般接種!$A:$G, L$4, FALSE), 0)</f>
        <v>1001</v>
      </c>
      <c r="M674" s="92">
        <f>IFERROR(VLOOKUP($E674, V一般接種!$A:$G, M$4, FALSE), 0)</f>
        <v>12</v>
      </c>
      <c r="N674" s="93">
        <f>IFERROR(VLOOKUP($E674, V一般接種!$A:$G, N$4, FALSE), 0)</f>
        <v>194658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54886</v>
      </c>
      <c r="L675" s="92">
        <f>IFERROR(VLOOKUP($E675, V一般接種!$A:$G, L$4, FALSE), 0)</f>
        <v>1001</v>
      </c>
      <c r="M675" s="92">
        <f>IFERROR(VLOOKUP($E675, V一般接種!$A:$G, M$4, FALSE), 0)</f>
        <v>12</v>
      </c>
      <c r="N675" s="93">
        <f>IFERROR(VLOOKUP($E675, V一般接種!$A:$G, N$4, FALSE), 0)</f>
        <v>194658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533506</v>
      </c>
      <c r="C676" s="109">
        <f>IF(COUNTIF($A$7:$A676, $A676)&gt;1, 0, IF($E676="", "", I676+J676+M676+N676+P676-R676))</f>
        <v>409801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23926</v>
      </c>
      <c r="L676" s="92">
        <f>IFERROR(VLOOKUP($E676, V一般接種!$A:$G, L$4, FALSE), 0)</f>
        <v>995</v>
      </c>
      <c r="M676" s="92">
        <f>IFERROR(VLOOKUP($E676, V一般接種!$A:$G, M$4, FALSE), 0)</f>
        <v>13</v>
      </c>
      <c r="N676" s="93">
        <f>IFERROR(VLOOKUP($E676, V一般接種!$A:$G, N$4, FALSE), 0)</f>
        <v>115580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23926</v>
      </c>
      <c r="L677" s="92">
        <f>IFERROR(VLOOKUP($E677, V一般接種!$A:$G, L$4, FALSE), 0)</f>
        <v>995</v>
      </c>
      <c r="M677" s="92">
        <f>IFERROR(VLOOKUP($E677, V一般接種!$A:$G, M$4, FALSE), 0)</f>
        <v>13</v>
      </c>
      <c r="N677" s="93">
        <f>IFERROR(VLOOKUP($E677, V一般接種!$A:$G, N$4, FALSE), 0)</f>
        <v>115580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23926</v>
      </c>
      <c r="L678" s="92">
        <f>IFERROR(VLOOKUP($E678, V一般接種!$A:$G, L$4, FALSE), 0)</f>
        <v>995</v>
      </c>
      <c r="M678" s="92">
        <f>IFERROR(VLOOKUP($E678, V一般接種!$A:$G, M$4, FALSE), 0)</f>
        <v>13</v>
      </c>
      <c r="N678" s="93">
        <f>IFERROR(VLOOKUP($E678, V一般接種!$A:$G, N$4, FALSE), 0)</f>
        <v>115580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22564</v>
      </c>
      <c r="C679" s="109">
        <f>IF(COUNTIF($A$7:$A679, $A679)&gt;1, 0, IF($E679="", "", I679+J679+M679+N679+P679-R679))</f>
        <v>63260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21912</v>
      </c>
      <c r="L679" s="92">
        <f>IFERROR(VLOOKUP($E679, V一般接種!$A:$G, L$4, FALSE), 0)</f>
        <v>652</v>
      </c>
      <c r="M679" s="92">
        <f>IFERROR(VLOOKUP($E679, V一般接種!$A:$G, M$4, FALSE), 0)</f>
        <v>13</v>
      </c>
      <c r="N679" s="93">
        <f>IFERROR(VLOOKUP($E679, V一般接種!$A:$G, N$4, FALSE), 0)</f>
        <v>63247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21912</v>
      </c>
      <c r="L680" s="92">
        <f>IFERROR(VLOOKUP($E680, V一般接種!$A:$G, L$4, FALSE), 0)</f>
        <v>652</v>
      </c>
      <c r="M680" s="92">
        <f>IFERROR(VLOOKUP($E680, V一般接種!$A:$G, M$4, FALSE), 0)</f>
        <v>13</v>
      </c>
      <c r="N680" s="93">
        <f>IFERROR(VLOOKUP($E680, V一般接種!$A:$G, N$4, FALSE), 0)</f>
        <v>63247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21912</v>
      </c>
      <c r="L681" s="92">
        <f>IFERROR(VLOOKUP($E681, V一般接種!$A:$G, L$4, FALSE), 0)</f>
        <v>652</v>
      </c>
      <c r="M681" s="92">
        <f>IFERROR(VLOOKUP($E681, V一般接種!$A:$G, M$4, FALSE), 0)</f>
        <v>13</v>
      </c>
      <c r="N681" s="93">
        <f>IFERROR(VLOOKUP($E681, V一般接種!$A:$G, N$4, FALSE), 0)</f>
        <v>63247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4965</v>
      </c>
      <c r="C682" s="109">
        <f>IF(COUNTIF($A$7:$A682, $A682)&gt;1, 0, IF($E682="", "", I682+J682+M682+N682+P682-R682))</f>
        <v>16148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4728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16143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4728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16143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4728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16143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22417</v>
      </c>
      <c r="C685" s="109">
        <f>IF(COUNTIF($A$7:$A685, $A685)&gt;1, 0, IF($E685="", "", I685+J685+M685+N685+P685-R685))</f>
        <v>40813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21653</v>
      </c>
      <c r="L685" s="92">
        <f>IFERROR(VLOOKUP($E685, V一般接種!$A:$G, L$4, FALSE), 0)</f>
        <v>764</v>
      </c>
      <c r="M685" s="92">
        <f>IFERROR(VLOOKUP($E685, V一般接種!$A:$G, M$4, FALSE), 0)</f>
        <v>13</v>
      </c>
      <c r="N685" s="93">
        <f>IFERROR(VLOOKUP($E685, V一般接種!$A:$G, N$4, FALSE), 0)</f>
        <v>40800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21653</v>
      </c>
      <c r="L686" s="92">
        <f>IFERROR(VLOOKUP($E686, V一般接種!$A:$G, L$4, FALSE), 0)</f>
        <v>764</v>
      </c>
      <c r="M686" s="92">
        <f>IFERROR(VLOOKUP($E686, V一般接種!$A:$G, M$4, FALSE), 0)</f>
        <v>13</v>
      </c>
      <c r="N686" s="93">
        <f>IFERROR(VLOOKUP($E686, V一般接種!$A:$G, N$4, FALSE), 0)</f>
        <v>40800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21653</v>
      </c>
      <c r="L687" s="92">
        <f>IFERROR(VLOOKUP($E687, V一般接種!$A:$G, L$4, FALSE), 0)</f>
        <v>764</v>
      </c>
      <c r="M687" s="92">
        <f>IFERROR(VLOOKUP($E687, V一般接種!$A:$G, M$4, FALSE), 0)</f>
        <v>13</v>
      </c>
      <c r="N687" s="93">
        <f>IFERROR(VLOOKUP($E687, V一般接種!$A:$G, N$4, FALSE), 0)</f>
        <v>40800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20175</v>
      </c>
      <c r="C688" s="109">
        <f>IF(COUNTIF($A$7:$A688, $A688)&gt;1, 0, IF($E688="", "", I688+J688+M688+N688+P688-R688))</f>
        <v>59304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19484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59267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19484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59267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19484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59267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38283</v>
      </c>
      <c r="C691" s="109">
        <f>IF(COUNTIF($A$7:$A691, $A691)&gt;1, 0, IF($E691="", "", I691+J691+M691+N691+P691-R691))</f>
        <v>102062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36576</v>
      </c>
      <c r="L691" s="92">
        <f>IFERROR(VLOOKUP($E691, V一般接種!$A:$G, L$4, FALSE), 0)</f>
        <v>1707</v>
      </c>
      <c r="M691" s="92">
        <f>IFERROR(VLOOKUP($E691, V一般接種!$A:$G, M$4, FALSE), 0)</f>
        <v>5</v>
      </c>
      <c r="N691" s="93">
        <f>IFERROR(VLOOKUP($E691, V一般接種!$A:$G, N$4, FALSE), 0)</f>
        <v>102057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36576</v>
      </c>
      <c r="L692" s="92">
        <f>IFERROR(VLOOKUP($E692, V一般接種!$A:$G, L$4, FALSE), 0)</f>
        <v>1707</v>
      </c>
      <c r="M692" s="92">
        <f>IFERROR(VLOOKUP($E692, V一般接種!$A:$G, M$4, FALSE), 0)</f>
        <v>5</v>
      </c>
      <c r="N692" s="93">
        <f>IFERROR(VLOOKUP($E692, V一般接種!$A:$G, N$4, FALSE), 0)</f>
        <v>102057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36576</v>
      </c>
      <c r="L693" s="92">
        <f>IFERROR(VLOOKUP($E693, V一般接種!$A:$G, L$4, FALSE), 0)</f>
        <v>1707</v>
      </c>
      <c r="M693" s="92">
        <f>IFERROR(VLOOKUP($E693, V一般接種!$A:$G, M$4, FALSE), 0)</f>
        <v>5</v>
      </c>
      <c r="N693" s="93">
        <f>IFERROR(VLOOKUP($E693, V一般接種!$A:$G, N$4, FALSE), 0)</f>
        <v>102057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51471</v>
      </c>
      <c r="C694" s="109">
        <f>IF(COUNTIF($A$7:$A694, $A694)&gt;1, 0, IF($E694="", "", I694+J694+M694+N694+P694-R694))</f>
        <v>140913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50559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140880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50559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140880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50559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140880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481238</v>
      </c>
      <c r="C697" s="109">
        <f>IF(COUNTIF($A$7:$A697, $A697)&gt;1, 0, IF($E697="", "", I697+J697+M697+N697+P697-R697))</f>
        <v>336424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19257</v>
      </c>
      <c r="L697" s="92">
        <f>IFERROR(VLOOKUP($E697, V一般接種!$A:$G, L$4, FALSE), 0)</f>
        <v>606</v>
      </c>
      <c r="M697" s="92">
        <f>IFERROR(VLOOKUP($E697, V一般接種!$A:$G, M$4, FALSE), 0)</f>
        <v>0</v>
      </c>
      <c r="N697" s="93">
        <f>IFERROR(VLOOKUP($E697, V一般接種!$A:$G, N$4, FALSE), 0)</f>
        <v>83674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19257</v>
      </c>
      <c r="L698" s="92">
        <f>IFERROR(VLOOKUP($E698, V一般接種!$A:$G, L$4, FALSE), 0)</f>
        <v>606</v>
      </c>
      <c r="M698" s="92">
        <f>IFERROR(VLOOKUP($E698, V一般接種!$A:$G, M$4, FALSE), 0)</f>
        <v>0</v>
      </c>
      <c r="N698" s="93">
        <f>IFERROR(VLOOKUP($E698, V一般接種!$A:$G, N$4, FALSE), 0)</f>
        <v>83674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19257</v>
      </c>
      <c r="L699" s="92">
        <f>IFERROR(VLOOKUP($E699, V一般接種!$A:$G, L$4, FALSE), 0)</f>
        <v>606</v>
      </c>
      <c r="M699" s="92">
        <f>IFERROR(VLOOKUP($E699, V一般接種!$A:$G, M$4, FALSE), 0)</f>
        <v>0</v>
      </c>
      <c r="N699" s="93">
        <f>IFERROR(VLOOKUP($E699, V一般接種!$A:$G, N$4, FALSE), 0)</f>
        <v>83674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18294</v>
      </c>
      <c r="C700" s="109">
        <f>IF(COUNTIF($A$7:$A700, $A700)&gt;1, 0, IF($E700="", "", I700+J700+M700+N700+P700-R700))</f>
        <v>54286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17754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54283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17754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54283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17754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54283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17980</v>
      </c>
      <c r="C703" s="109">
        <f>IF(COUNTIF($A$7:$A703, $A703)&gt;1, 0, IF($E703="", "", I703+J703+M703+N703+P703-R703))</f>
        <v>58797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17565</v>
      </c>
      <c r="L703" s="92">
        <f>IFERROR(VLOOKUP($E703, V一般接種!$A:$G, L$4, FALSE), 0)</f>
        <v>415</v>
      </c>
      <c r="M703" s="92">
        <f>IFERROR(VLOOKUP($E703, V一般接種!$A:$G, M$4, FALSE), 0)</f>
        <v>24</v>
      </c>
      <c r="N703" s="93">
        <f>IFERROR(VLOOKUP($E703, V一般接種!$A:$G, N$4, FALSE), 0)</f>
        <v>58773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17565</v>
      </c>
      <c r="L704" s="92">
        <f>IFERROR(VLOOKUP($E704, V一般接種!$A:$G, L$4, FALSE), 0)</f>
        <v>415</v>
      </c>
      <c r="M704" s="92">
        <f>IFERROR(VLOOKUP($E704, V一般接種!$A:$G, M$4, FALSE), 0)</f>
        <v>24</v>
      </c>
      <c r="N704" s="93">
        <f>IFERROR(VLOOKUP($E704, V一般接種!$A:$G, N$4, FALSE), 0)</f>
        <v>58773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17565</v>
      </c>
      <c r="L705" s="92">
        <f>IFERROR(VLOOKUP($E705, V一般接種!$A:$G, L$4, FALSE), 0)</f>
        <v>415</v>
      </c>
      <c r="M705" s="92">
        <f>IFERROR(VLOOKUP($E705, V一般接種!$A:$G, M$4, FALSE), 0)</f>
        <v>24</v>
      </c>
      <c r="N705" s="93">
        <f>IFERROR(VLOOKUP($E705, V一般接種!$A:$G, N$4, FALSE), 0)</f>
        <v>58773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16107</v>
      </c>
      <c r="C706" s="109">
        <f>IF(COUNTIF($A$7:$A706, $A706)&gt;1, 0, IF($E706="", "", I706+J706+M706+N706+P706-R706))</f>
        <v>31393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15805</v>
      </c>
      <c r="L706" s="92">
        <f>IFERROR(VLOOKUP($E706, V一般接種!$A:$G, L$4, FALSE), 0)</f>
        <v>302</v>
      </c>
      <c r="M706" s="92">
        <f>IFERROR(VLOOKUP($E706, V一般接種!$A:$G, M$4, FALSE), 0)</f>
        <v>6</v>
      </c>
      <c r="N706" s="93">
        <f>IFERROR(VLOOKUP($E706, V一般接種!$A:$G, N$4, FALSE), 0)</f>
        <v>31387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15805</v>
      </c>
      <c r="L707" s="92">
        <f>IFERROR(VLOOKUP($E707, V一般接種!$A:$G, L$4, FALSE), 0)</f>
        <v>302</v>
      </c>
      <c r="M707" s="92">
        <f>IFERROR(VLOOKUP($E707, V一般接種!$A:$G, M$4, FALSE), 0)</f>
        <v>6</v>
      </c>
      <c r="N707" s="93">
        <f>IFERROR(VLOOKUP($E707, V一般接種!$A:$G, N$4, FALSE), 0)</f>
        <v>31387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15805</v>
      </c>
      <c r="L708" s="92">
        <f>IFERROR(VLOOKUP($E708, V一般接種!$A:$G, L$4, FALSE), 0)</f>
        <v>302</v>
      </c>
      <c r="M708" s="92">
        <f>IFERROR(VLOOKUP($E708, V一般接種!$A:$G, M$4, FALSE), 0)</f>
        <v>6</v>
      </c>
      <c r="N708" s="93">
        <f>IFERROR(VLOOKUP($E708, V一般接種!$A:$G, N$4, FALSE), 0)</f>
        <v>31387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15232</v>
      </c>
      <c r="C709" s="109">
        <f>IF(COUNTIF($A$7:$A709, $A709)&gt;1, 0, IF($E709="", "", I709+J709+M709+N709+P709-R709))</f>
        <v>28283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14971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28282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14971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28282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14971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28282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29066</v>
      </c>
      <c r="C712" s="109">
        <f>IF(COUNTIF($A$7:$A712, $A712)&gt;1, 0, IF($E712="", "", I712+J712+M712+N712+P712-R712))</f>
        <v>51252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28822</v>
      </c>
      <c r="L712" s="92">
        <f>IFERROR(VLOOKUP($E712, V一般接種!$A:$G, L$4, FALSE), 0)</f>
        <v>244</v>
      </c>
      <c r="M712" s="92">
        <f>IFERROR(VLOOKUP($E712, V一般接種!$A:$G, M$4, FALSE), 0)</f>
        <v>3</v>
      </c>
      <c r="N712" s="93">
        <f>IFERROR(VLOOKUP($E712, V一般接種!$A:$G, N$4, FALSE), 0)</f>
        <v>51249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28822</v>
      </c>
      <c r="L713" s="92">
        <f>IFERROR(VLOOKUP($E713, V一般接種!$A:$G, L$4, FALSE), 0)</f>
        <v>244</v>
      </c>
      <c r="M713" s="92">
        <f>IFERROR(VLOOKUP($E713, V一般接種!$A:$G, M$4, FALSE), 0)</f>
        <v>3</v>
      </c>
      <c r="N713" s="93">
        <f>IFERROR(VLOOKUP($E713, V一般接種!$A:$G, N$4, FALSE), 0)</f>
        <v>51249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28822</v>
      </c>
      <c r="L714" s="92">
        <f>IFERROR(VLOOKUP($E714, V一般接種!$A:$G, L$4, FALSE), 0)</f>
        <v>244</v>
      </c>
      <c r="M714" s="92">
        <f>IFERROR(VLOOKUP($E714, V一般接種!$A:$G, M$4, FALSE), 0)</f>
        <v>3</v>
      </c>
      <c r="N714" s="93">
        <f>IFERROR(VLOOKUP($E714, V一般接種!$A:$G, N$4, FALSE), 0)</f>
        <v>51249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44501</v>
      </c>
      <c r="C715" s="109">
        <f>IF(COUNTIF($A$7:$A715, $A715)&gt;1, 0, IF($E715="", "", I715+J715+M715+N715+P715-R715))</f>
        <v>73059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44295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73056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44295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73056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44295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73056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437937</v>
      </c>
      <c r="C718" s="109">
        <f>IF(COUNTIF($A$7:$A718, $A718)&gt;1, 0, IF($E718="", "", I718+J718+M718+N718+P718-R718))</f>
        <v>257997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16040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31041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16040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31041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16040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31041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13986</v>
      </c>
      <c r="C721" s="109">
        <f>IF(COUNTIF($A$7:$A721, $A721)&gt;1, 0, IF($E721="", "", I721+J721+M721+N721+P721-R721))</f>
        <v>24571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13813</v>
      </c>
      <c r="L721" s="92">
        <f>IFERROR(VLOOKUP($E721, V一般接種!$A:$G, L$4, FALSE), 0)</f>
        <v>173</v>
      </c>
      <c r="M721" s="92">
        <f>IFERROR(VLOOKUP($E721, V一般接種!$A:$G, M$4, FALSE), 0)</f>
        <v>2</v>
      </c>
      <c r="N721" s="93">
        <f>IFERROR(VLOOKUP($E721, V一般接種!$A:$G, N$4, FALSE), 0)</f>
        <v>24569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13813</v>
      </c>
      <c r="L722" s="92">
        <f>IFERROR(VLOOKUP($E722, V一般接種!$A:$G, L$4, FALSE), 0)</f>
        <v>173</v>
      </c>
      <c r="M722" s="92">
        <f>IFERROR(VLOOKUP($E722, V一般接種!$A:$G, M$4, FALSE), 0)</f>
        <v>2</v>
      </c>
      <c r="N722" s="93">
        <f>IFERROR(VLOOKUP($E722, V一般接種!$A:$G, N$4, FALSE), 0)</f>
        <v>24569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13813</v>
      </c>
      <c r="L723" s="92">
        <f>IFERROR(VLOOKUP($E723, V一般接種!$A:$G, L$4, FALSE), 0)</f>
        <v>173</v>
      </c>
      <c r="M723" s="92">
        <f>IFERROR(VLOOKUP($E723, V一般接種!$A:$G, M$4, FALSE), 0)</f>
        <v>2</v>
      </c>
      <c r="N723" s="93">
        <f>IFERROR(VLOOKUP($E723, V一般接種!$A:$G, N$4, FALSE), 0)</f>
        <v>24569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11769</v>
      </c>
      <c r="C724" s="109">
        <f>IF(COUNTIF($A$7:$A724, $A724)&gt;1, 0, IF($E724="", "", I724+J724+M724+N724+P724-R724))</f>
        <v>23691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11603</v>
      </c>
      <c r="L724" s="92">
        <f>IFERROR(VLOOKUP($E724, V一般接種!$A:$G, L$4, FALSE), 0)</f>
        <v>166</v>
      </c>
      <c r="M724" s="92">
        <f>IFERROR(VLOOKUP($E724, V一般接種!$A:$G, M$4, FALSE), 0)</f>
        <v>1</v>
      </c>
      <c r="N724" s="93">
        <f>IFERROR(VLOOKUP($E724, V一般接種!$A:$G, N$4, FALSE), 0)</f>
        <v>23690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11603</v>
      </c>
      <c r="L725" s="92">
        <f>IFERROR(VLOOKUP($E725, V一般接種!$A:$G, L$4, FALSE), 0)</f>
        <v>166</v>
      </c>
      <c r="M725" s="92">
        <f>IFERROR(VLOOKUP($E725, V一般接種!$A:$G, M$4, FALSE), 0)</f>
        <v>1</v>
      </c>
      <c r="N725" s="93">
        <f>IFERROR(VLOOKUP($E725, V一般接種!$A:$G, N$4, FALSE), 0)</f>
        <v>23690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11603</v>
      </c>
      <c r="L726" s="92">
        <f>IFERROR(VLOOKUP($E726, V一般接種!$A:$G, L$4, FALSE), 0)</f>
        <v>166</v>
      </c>
      <c r="M726" s="92">
        <f>IFERROR(VLOOKUP($E726, V一般接種!$A:$G, M$4, FALSE), 0)</f>
        <v>1</v>
      </c>
      <c r="N726" s="93">
        <f>IFERROR(VLOOKUP($E726, V一般接種!$A:$G, N$4, FALSE), 0)</f>
        <v>23690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6794</v>
      </c>
      <c r="C727" s="109">
        <f>IF(COUNTIF($A$7:$A727, $A727)&gt;1, 0, IF($E727="", "", I727+J727+M727+N727+P727-R727))</f>
        <v>22543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6303</v>
      </c>
      <c r="L727" s="92">
        <f>IFERROR(VLOOKUP($E727, V一般接種!$A:$G, L$4, FALSE), 0)</f>
        <v>491</v>
      </c>
      <c r="M727" s="92">
        <f>IFERROR(VLOOKUP($E727, V一般接種!$A:$G, M$4, FALSE), 0)</f>
        <v>6</v>
      </c>
      <c r="N727" s="93">
        <f>IFERROR(VLOOKUP($E727, V一般接種!$A:$G, N$4, FALSE), 0)</f>
        <v>22537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6303</v>
      </c>
      <c r="L728" s="92">
        <f>IFERROR(VLOOKUP($E728, V一般接種!$A:$G, L$4, FALSE), 0)</f>
        <v>491</v>
      </c>
      <c r="M728" s="92">
        <f>IFERROR(VLOOKUP($E728, V一般接種!$A:$G, M$4, FALSE), 0)</f>
        <v>6</v>
      </c>
      <c r="N728" s="93">
        <f>IFERROR(VLOOKUP($E728, V一般接種!$A:$G, N$4, FALSE), 0)</f>
        <v>22537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6303</v>
      </c>
      <c r="L729" s="92">
        <f>IFERROR(VLOOKUP($E729, V一般接種!$A:$G, L$4, FALSE), 0)</f>
        <v>491</v>
      </c>
      <c r="M729" s="92">
        <f>IFERROR(VLOOKUP($E729, V一般接種!$A:$G, M$4, FALSE), 0)</f>
        <v>6</v>
      </c>
      <c r="N729" s="93">
        <f>IFERROR(VLOOKUP($E729, V一般接種!$A:$G, N$4, FALSE), 0)</f>
        <v>22537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4828</v>
      </c>
      <c r="C730" s="109">
        <f>IF(COUNTIF($A$7:$A730, $A730)&gt;1, 0, IF($E730="", "", I730+J730+M730+N730+P730-R730))</f>
        <v>20855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4409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20846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4409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20846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4409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20846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7899</v>
      </c>
      <c r="C733" s="109">
        <f>IF(COUNTIF($A$7:$A733, $A733)&gt;1, 0, IF($E733="", "", I733+J733+M733+N733+P733-R733))</f>
        <v>42601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7166</v>
      </c>
      <c r="L733" s="92">
        <f>IFERROR(VLOOKUP($E733, V一般接種!$A:$G, L$4, FALSE), 0)</f>
        <v>733</v>
      </c>
      <c r="M733" s="92">
        <f>IFERROR(VLOOKUP($E733, V一般接種!$A:$G, M$4, FALSE), 0)</f>
        <v>3</v>
      </c>
      <c r="N733" s="93">
        <f>IFERROR(VLOOKUP($E733, V一般接種!$A:$G, N$4, FALSE), 0)</f>
        <v>42598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7166</v>
      </c>
      <c r="L734" s="92">
        <f>IFERROR(VLOOKUP($E734, V一般接種!$A:$G, L$4, FALSE), 0)</f>
        <v>733</v>
      </c>
      <c r="M734" s="92">
        <f>IFERROR(VLOOKUP($E734, V一般接種!$A:$G, M$4, FALSE), 0)</f>
        <v>3</v>
      </c>
      <c r="N734" s="93">
        <f>IFERROR(VLOOKUP($E734, V一般接種!$A:$G, N$4, FALSE), 0)</f>
        <v>42598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7166</v>
      </c>
      <c r="L735" s="92">
        <f>IFERROR(VLOOKUP($E735, V一般接種!$A:$G, L$4, FALSE), 0)</f>
        <v>733</v>
      </c>
      <c r="M735" s="92">
        <f>IFERROR(VLOOKUP($E735, V一般接種!$A:$G, M$4, FALSE), 0)</f>
        <v>3</v>
      </c>
      <c r="N735" s="93">
        <f>IFERROR(VLOOKUP($E735, V一般接種!$A:$G, N$4, FALSE), 0)</f>
        <v>42598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10983</v>
      </c>
      <c r="C736" s="109">
        <f>IF(COUNTIF($A$7:$A736, $A736)&gt;1, 0, IF($E736="", "", I736+J736+M736+N736+P736-R736))</f>
        <v>59811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10392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59807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10392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59807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10392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59807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407053</v>
      </c>
      <c r="C739" s="109">
        <f>IF(COUNTIF($A$7:$A739, $A739)&gt;1, 0, IF($E739="", "", I739+J739+M739+N739+P739-R739))</f>
        <v>245463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4149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23628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4149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23628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4149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23628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4671</v>
      </c>
      <c r="C742" s="109">
        <f>IF(COUNTIF($A$7:$A742, $A742)&gt;1, 0, IF($E742="", "", I742+J742+M742+N742+P742-R742))</f>
        <v>21046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4477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21046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4477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21046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4477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21046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7300</v>
      </c>
      <c r="C745" s="109">
        <f>IF(COUNTIF($A$7:$A745, $A745)&gt;1, 0, IF($E745="", "", I745+J745+M745+N745+P745-R745))</f>
        <v>7072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7046</v>
      </c>
      <c r="L745" s="92">
        <f>IFERROR(VLOOKUP($E745, V一般接種!$A:$G, L$4, FALSE), 0)</f>
        <v>254</v>
      </c>
      <c r="M745" s="92">
        <f>IFERROR(VLOOKUP($E745, V一般接種!$A:$G, M$4, FALSE), 0)</f>
        <v>15</v>
      </c>
      <c r="N745" s="93">
        <f>IFERROR(VLOOKUP($E745, V一般接種!$A:$G, N$4, FALSE), 0)</f>
        <v>7057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7046</v>
      </c>
      <c r="L746" s="92">
        <f>IFERROR(VLOOKUP($E746, V一般接種!$A:$G, L$4, FALSE), 0)</f>
        <v>254</v>
      </c>
      <c r="M746" s="92">
        <f>IFERROR(VLOOKUP($E746, V一般接種!$A:$G, M$4, FALSE), 0)</f>
        <v>15</v>
      </c>
      <c r="N746" s="93">
        <f>IFERROR(VLOOKUP($E746, V一般接種!$A:$G, N$4, FALSE), 0)</f>
        <v>7057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7046</v>
      </c>
      <c r="L747" s="92">
        <f>IFERROR(VLOOKUP($E747, V一般接種!$A:$G, L$4, FALSE), 0)</f>
        <v>254</v>
      </c>
      <c r="M747" s="92">
        <f>IFERROR(VLOOKUP($E747, V一般接種!$A:$G, M$4, FALSE), 0)</f>
        <v>15</v>
      </c>
      <c r="N747" s="93">
        <f>IFERROR(VLOOKUP($E747, V一般接種!$A:$G, N$4, FALSE), 0)</f>
        <v>7057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9617</v>
      </c>
      <c r="C748" s="109">
        <f>IF(COUNTIF($A$7:$A748, $A748)&gt;1, 0, IF($E748="", "", I748+J748+M748+N748+P748-R748))</f>
        <v>21326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9015</v>
      </c>
      <c r="L748" s="92">
        <f>IFERROR(VLOOKUP($E748, V一般接種!$A:$G, L$4, FALSE), 0)</f>
        <v>602</v>
      </c>
      <c r="M748" s="92">
        <f>IFERROR(VLOOKUP($E748, V一般接種!$A:$G, M$4, FALSE), 0)</f>
        <v>20</v>
      </c>
      <c r="N748" s="93">
        <f>IFERROR(VLOOKUP($E748, V一般接種!$A:$G, N$4, FALSE), 0)</f>
        <v>21306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9015</v>
      </c>
      <c r="L749" s="92">
        <f>IFERROR(VLOOKUP($E749, V一般接種!$A:$G, L$4, FALSE), 0)</f>
        <v>602</v>
      </c>
      <c r="M749" s="92">
        <f>IFERROR(VLOOKUP($E749, V一般接種!$A:$G, M$4, FALSE), 0)</f>
        <v>20</v>
      </c>
      <c r="N749" s="93">
        <f>IFERROR(VLOOKUP($E749, V一般接種!$A:$G, N$4, FALSE), 0)</f>
        <v>21306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9015</v>
      </c>
      <c r="L750" s="92">
        <f>IFERROR(VLOOKUP($E750, V一般接種!$A:$G, L$4, FALSE), 0)</f>
        <v>602</v>
      </c>
      <c r="M750" s="92">
        <f>IFERROR(VLOOKUP($E750, V一般接種!$A:$G, M$4, FALSE), 0)</f>
        <v>20</v>
      </c>
      <c r="N750" s="93">
        <f>IFERROR(VLOOKUP($E750, V一般接種!$A:$G, N$4, FALSE), 0)</f>
        <v>21306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10167</v>
      </c>
      <c r="C751" s="109">
        <f>IF(COUNTIF($A$7:$A751, $A751)&gt;1, 0, IF($E751="", "", I751+J751+M751+N751+P751-R751))</f>
        <v>19430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9503</v>
      </c>
      <c r="L751" s="92">
        <f>IFERROR(VLOOKUP($E751, V一般接種!$A:$G, L$4, FALSE), 0)</f>
        <v>664</v>
      </c>
      <c r="M751" s="92">
        <f>IFERROR(VLOOKUP($E751, V一般接種!$A:$G, M$4, FALSE), 0)</f>
        <v>6</v>
      </c>
      <c r="N751" s="93">
        <f>IFERROR(VLOOKUP($E751, V一般接種!$A:$G, N$4, FALSE), 0)</f>
        <v>19424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9503</v>
      </c>
      <c r="L752" s="92">
        <f>IFERROR(VLOOKUP($E752, V一般接種!$A:$G, L$4, FALSE), 0)</f>
        <v>664</v>
      </c>
      <c r="M752" s="92">
        <f>IFERROR(VLOOKUP($E752, V一般接種!$A:$G, M$4, FALSE), 0)</f>
        <v>6</v>
      </c>
      <c r="N752" s="93">
        <f>IFERROR(VLOOKUP($E752, V一般接種!$A:$G, N$4, FALSE), 0)</f>
        <v>19424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9503</v>
      </c>
      <c r="L753" s="92">
        <f>IFERROR(VLOOKUP($E753, V一般接種!$A:$G, L$4, FALSE), 0)</f>
        <v>664</v>
      </c>
      <c r="M753" s="92">
        <f>IFERROR(VLOOKUP($E753, V一般接種!$A:$G, M$4, FALSE), 0)</f>
        <v>6</v>
      </c>
      <c r="N753" s="93">
        <f>IFERROR(VLOOKUP($E753, V一般接種!$A:$G, N$4, FALSE), 0)</f>
        <v>19424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22874</v>
      </c>
      <c r="C754" s="109">
        <f>IF(COUNTIF($A$7:$A754, $A754)&gt;1, 0, IF($E754="", "", I754+J754+M754+N754+P754-R754))</f>
        <v>39137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21860</v>
      </c>
      <c r="L754" s="92">
        <f>IFERROR(VLOOKUP($E754, V一般接種!$A:$G, L$4, FALSE), 0)</f>
        <v>1014</v>
      </c>
      <c r="M754" s="92">
        <f>IFERROR(VLOOKUP($E754, V一般接種!$A:$G, M$4, FALSE), 0)</f>
        <v>2</v>
      </c>
      <c r="N754" s="93">
        <f>IFERROR(VLOOKUP($E754, V一般接種!$A:$G, N$4, FALSE), 0)</f>
        <v>39135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21860</v>
      </c>
      <c r="L755" s="92">
        <f>IFERROR(VLOOKUP($E755, V一般接種!$A:$G, L$4, FALSE), 0)</f>
        <v>1014</v>
      </c>
      <c r="M755" s="92">
        <f>IFERROR(VLOOKUP($E755, V一般接種!$A:$G, M$4, FALSE), 0)</f>
        <v>2</v>
      </c>
      <c r="N755" s="93">
        <f>IFERROR(VLOOKUP($E755, V一般接種!$A:$G, N$4, FALSE), 0)</f>
        <v>39135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21860</v>
      </c>
      <c r="L756" s="92">
        <f>IFERROR(VLOOKUP($E756, V一般接種!$A:$G, L$4, FALSE), 0)</f>
        <v>1014</v>
      </c>
      <c r="M756" s="92">
        <f>IFERROR(VLOOKUP($E756, V一般接種!$A:$G, M$4, FALSE), 0)</f>
        <v>2</v>
      </c>
      <c r="N756" s="93">
        <f>IFERROR(VLOOKUP($E756, V一般接種!$A:$G, N$4, FALSE), 0)</f>
        <v>39135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35394</v>
      </c>
      <c r="C757" s="109">
        <f>IF(COUNTIF($A$7:$A757, $A757)&gt;1, 0, IF($E757="", "", I757+J757+M757+N757+P757-R757))</f>
        <v>57051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34720</v>
      </c>
      <c r="L757" s="92">
        <f>IFERROR(VLOOKUP($E757, V一般接種!$A:$G, L$4, FALSE), 0)</f>
        <v>674</v>
      </c>
      <c r="M757" s="92">
        <f>IFERROR(VLOOKUP($E757, V一般接種!$A:$G, M$4, FALSE), 0)</f>
        <v>3</v>
      </c>
      <c r="N757" s="93">
        <f>IFERROR(VLOOKUP($E757, V一般接種!$A:$G, N$4, FALSE), 0)</f>
        <v>57048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34720</v>
      </c>
      <c r="L758" s="92">
        <f>IFERROR(VLOOKUP($E758, V一般接種!$A:$G, L$4, FALSE), 0)</f>
        <v>674</v>
      </c>
      <c r="M758" s="92">
        <f>IFERROR(VLOOKUP($E758, V一般接種!$A:$G, M$4, FALSE), 0)</f>
        <v>3</v>
      </c>
      <c r="N758" s="93">
        <f>IFERROR(VLOOKUP($E758, V一般接種!$A:$G, N$4, FALSE), 0)</f>
        <v>57048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34720</v>
      </c>
      <c r="L759" s="92">
        <f>IFERROR(VLOOKUP($E759, V一般接種!$A:$G, L$4, FALSE), 0)</f>
        <v>674</v>
      </c>
      <c r="M759" s="92">
        <f>IFERROR(VLOOKUP($E759, V一般接種!$A:$G, M$4, FALSE), 0)</f>
        <v>3</v>
      </c>
      <c r="N759" s="93">
        <f>IFERROR(VLOOKUP($E759, V一般接種!$A:$G, N$4, FALSE), 0)</f>
        <v>57048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402572</v>
      </c>
      <c r="C760" s="109">
        <f>IF(COUNTIF($A$7:$A760, $A760)&gt;1, 0, IF($E760="", "", I760+J760+M760+N760+P760-R760))</f>
        <v>232801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13131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20927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13131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20927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13131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20927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6449</v>
      </c>
      <c r="C763" s="109">
        <f>IF(COUNTIF($A$7:$A763, $A763)&gt;1, 0, IF($E763="", "", I763+J763+M763+N763+P763-R763))</f>
        <v>18463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6071</v>
      </c>
      <c r="L763" s="92">
        <f>IFERROR(VLOOKUP($E763, V一般接種!$A:$G, L$4, FALSE), 0)</f>
        <v>378</v>
      </c>
      <c r="M763" s="92">
        <f>IFERROR(VLOOKUP($E763, V一般接種!$A:$G, M$4, FALSE), 0)</f>
        <v>2</v>
      </c>
      <c r="N763" s="93">
        <f>IFERROR(VLOOKUP($E763, V一般接種!$A:$G, N$4, FALSE), 0)</f>
        <v>18461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6071</v>
      </c>
      <c r="L764" s="92">
        <f>IFERROR(VLOOKUP($E764, V一般接種!$A:$G, L$4, FALSE), 0)</f>
        <v>378</v>
      </c>
      <c r="M764" s="92">
        <f>IFERROR(VLOOKUP($E764, V一般接種!$A:$G, M$4, FALSE), 0)</f>
        <v>2</v>
      </c>
      <c r="N764" s="93">
        <f>IFERROR(VLOOKUP($E764, V一般接種!$A:$G, N$4, FALSE), 0)</f>
        <v>18461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6071</v>
      </c>
      <c r="L765" s="92">
        <f>IFERROR(VLOOKUP($E765, V一般接種!$A:$G, L$4, FALSE), 0)</f>
        <v>378</v>
      </c>
      <c r="M765" s="92">
        <f>IFERROR(VLOOKUP($E765, V一般接種!$A:$G, M$4, FALSE), 0)</f>
        <v>2</v>
      </c>
      <c r="N765" s="93">
        <f>IFERROR(VLOOKUP($E765, V一般接種!$A:$G, N$4, FALSE), 0)</f>
        <v>18461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12445</v>
      </c>
      <c r="C766" s="109">
        <f>IF(COUNTIF($A$7:$A766, $A766)&gt;1, 0, IF($E766="", "", I766+J766+M766+N766+P766-R766))</f>
        <v>18375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12274</v>
      </c>
      <c r="L766" s="92">
        <f>IFERROR(VLOOKUP($E766, V一般接種!$A:$G, L$4, FALSE), 0)</f>
        <v>171</v>
      </c>
      <c r="M766" s="92">
        <f>IFERROR(VLOOKUP($E766, V一般接種!$A:$G, M$4, FALSE), 0)</f>
        <v>12</v>
      </c>
      <c r="N766" s="93">
        <f>IFERROR(VLOOKUP($E766, V一般接種!$A:$G, N$4, FALSE), 0)</f>
        <v>18363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12274</v>
      </c>
      <c r="L767" s="92">
        <f>IFERROR(VLOOKUP($E767, V一般接種!$A:$G, L$4, FALSE), 0)</f>
        <v>171</v>
      </c>
      <c r="M767" s="92">
        <f>IFERROR(VLOOKUP($E767, V一般接種!$A:$G, M$4, FALSE), 0)</f>
        <v>12</v>
      </c>
      <c r="N767" s="93">
        <f>IFERROR(VLOOKUP($E767, V一般接種!$A:$G, N$4, FALSE), 0)</f>
        <v>18363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12274</v>
      </c>
      <c r="L768" s="92">
        <f>IFERROR(VLOOKUP($E768, V一般接種!$A:$G, L$4, FALSE), 0)</f>
        <v>171</v>
      </c>
      <c r="M768" s="92">
        <f>IFERROR(VLOOKUP($E768, V一般接種!$A:$G, M$4, FALSE), 0)</f>
        <v>12</v>
      </c>
      <c r="N768" s="93">
        <f>IFERROR(VLOOKUP($E768, V一般接種!$A:$G, N$4, FALSE), 0)</f>
        <v>18363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12666</v>
      </c>
      <c r="C769" s="109">
        <f>IF(COUNTIF($A$7:$A769, $A769)&gt;1, 0, IF($E769="", "", I769+J769+M769+N769+P769-R769))</f>
        <v>17823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12119</v>
      </c>
      <c r="L769" s="92">
        <f>IFERROR(VLOOKUP($E769, V一般接種!$A:$G, L$4, FALSE), 0)</f>
        <v>547</v>
      </c>
      <c r="M769" s="92">
        <f>IFERROR(VLOOKUP($E769, V一般接種!$A:$G, M$4, FALSE), 0)</f>
        <v>8</v>
      </c>
      <c r="N769" s="93">
        <f>IFERROR(VLOOKUP($E769, V一般接種!$A:$G, N$4, FALSE), 0)</f>
        <v>17815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12119</v>
      </c>
      <c r="L770" s="92">
        <f>IFERROR(VLOOKUP($E770, V一般接種!$A:$G, L$4, FALSE), 0)</f>
        <v>547</v>
      </c>
      <c r="M770" s="92">
        <f>IFERROR(VLOOKUP($E770, V一般接種!$A:$G, M$4, FALSE), 0)</f>
        <v>8</v>
      </c>
      <c r="N770" s="93">
        <f>IFERROR(VLOOKUP($E770, V一般接種!$A:$G, N$4, FALSE), 0)</f>
        <v>17815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12119</v>
      </c>
      <c r="L771" s="92">
        <f>IFERROR(VLOOKUP($E771, V一般接種!$A:$G, L$4, FALSE), 0)</f>
        <v>547</v>
      </c>
      <c r="M771" s="92">
        <f>IFERROR(VLOOKUP($E771, V一般接種!$A:$G, M$4, FALSE), 0)</f>
        <v>8</v>
      </c>
      <c r="N771" s="93">
        <f>IFERROR(VLOOKUP($E771, V一般接種!$A:$G, N$4, FALSE), 0)</f>
        <v>17815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10472</v>
      </c>
      <c r="C772" s="109">
        <f>IF(COUNTIF($A$7:$A772, $A772)&gt;1, 0, IF($E772="", "", I772+J772+M772+N772+P772-R772))</f>
        <v>15825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10034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15821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10034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15821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10034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15821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18353</v>
      </c>
      <c r="C775" s="109">
        <f>IF(COUNTIF($A$7:$A775, $A775)&gt;1, 0, IF($E775="", "", I775+J775+M775+N775+P775-R775))</f>
        <v>30488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17691</v>
      </c>
      <c r="L775" s="92">
        <f>IFERROR(VLOOKUP($E775, V一般接種!$A:$G, L$4, FALSE), 0)</f>
        <v>662</v>
      </c>
      <c r="M775" s="92">
        <f>IFERROR(VLOOKUP($E775, V一般接種!$A:$G, M$4, FALSE), 0)</f>
        <v>4</v>
      </c>
      <c r="N775" s="93">
        <f>IFERROR(VLOOKUP($E775, V一般接種!$A:$G, N$4, FALSE), 0)</f>
        <v>30484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17691</v>
      </c>
      <c r="L776" s="92">
        <f>IFERROR(VLOOKUP($E776, V一般接種!$A:$G, L$4, FALSE), 0)</f>
        <v>662</v>
      </c>
      <c r="M776" s="92">
        <f>IFERROR(VLOOKUP($E776, V一般接種!$A:$G, M$4, FALSE), 0)</f>
        <v>4</v>
      </c>
      <c r="N776" s="93">
        <f>IFERROR(VLOOKUP($E776, V一般接種!$A:$G, N$4, FALSE), 0)</f>
        <v>30484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17691</v>
      </c>
      <c r="L777" s="92">
        <f>IFERROR(VLOOKUP($E777, V一般接種!$A:$G, L$4, FALSE), 0)</f>
        <v>662</v>
      </c>
      <c r="M777" s="92">
        <f>IFERROR(VLOOKUP($E777, V一般接種!$A:$G, M$4, FALSE), 0)</f>
        <v>4</v>
      </c>
      <c r="N777" s="93">
        <f>IFERROR(VLOOKUP($E777, V一般接種!$A:$G, N$4, FALSE), 0)</f>
        <v>30484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27807</v>
      </c>
      <c r="C778" s="109">
        <f>IF(COUNTIF($A$7:$A778, $A778)&gt;1, 0, IF($E778="", "", I778+J778+M778+N778+P778-R778))</f>
        <v>50247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27075</v>
      </c>
      <c r="L778" s="92">
        <f>IFERROR(VLOOKUP($E778, V一般接種!$A:$G, L$4, FALSE), 0)</f>
        <v>732</v>
      </c>
      <c r="M778" s="92">
        <f>IFERROR(VLOOKUP($E778, V一般接種!$A:$G, M$4, FALSE), 0)</f>
        <v>43</v>
      </c>
      <c r="N778" s="93">
        <f>IFERROR(VLOOKUP($E778, V一般接種!$A:$G, N$4, FALSE), 0)</f>
        <v>50204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27075</v>
      </c>
      <c r="L779" s="92">
        <f>IFERROR(VLOOKUP($E779, V一般接種!$A:$G, L$4, FALSE), 0)</f>
        <v>732</v>
      </c>
      <c r="M779" s="92">
        <f>IFERROR(VLOOKUP($E779, V一般接種!$A:$G, M$4, FALSE), 0)</f>
        <v>43</v>
      </c>
      <c r="N779" s="93">
        <f>IFERROR(VLOOKUP($E779, V一般接種!$A:$G, N$4, FALSE), 0)</f>
        <v>50204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27075</v>
      </c>
      <c r="L780" s="92">
        <f>IFERROR(VLOOKUP($E780, V一般接種!$A:$G, L$4, FALSE), 0)</f>
        <v>732</v>
      </c>
      <c r="M780" s="92">
        <f>IFERROR(VLOOKUP($E780, V一般接種!$A:$G, M$4, FALSE), 0)</f>
        <v>43</v>
      </c>
      <c r="N780" s="93">
        <f>IFERROR(VLOOKUP($E780, V一般接種!$A:$G, N$4, FALSE), 0)</f>
        <v>50204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261194</v>
      </c>
      <c r="C781" s="109">
        <f>IF(COUNTIF($A$7:$A781, $A781)&gt;1, 0, IF($E781="", "", I781+J781+M781+N781+P781-R781))</f>
        <v>102526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11184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20675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11184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20675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11184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20675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8889</v>
      </c>
      <c r="C784" s="109">
        <f>IF(COUNTIF($A$7:$A784, $A784)&gt;1, 0, IF($E784="", "", I784+J784+M784+N784+P784-R784))</f>
        <v>15681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8655</v>
      </c>
      <c r="L784" s="92">
        <f>IFERROR(VLOOKUP($E784, V一般接種!$A:$G, L$4, FALSE), 0)</f>
        <v>234</v>
      </c>
      <c r="M784" s="92">
        <f>IFERROR(VLOOKUP($E784, V一般接種!$A:$G, M$4, FALSE), 0)</f>
        <v>1</v>
      </c>
      <c r="N784" s="93">
        <f>IFERROR(VLOOKUP($E784, V一般接種!$A:$G, N$4, FALSE), 0)</f>
        <v>15680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8655</v>
      </c>
      <c r="L785" s="92">
        <f>IFERROR(VLOOKUP($E785, V一般接種!$A:$G, L$4, FALSE), 0)</f>
        <v>234</v>
      </c>
      <c r="M785" s="92">
        <f>IFERROR(VLOOKUP($E785, V一般接種!$A:$G, M$4, FALSE), 0)</f>
        <v>1</v>
      </c>
      <c r="N785" s="93">
        <f>IFERROR(VLOOKUP($E785, V一般接種!$A:$G, N$4, FALSE), 0)</f>
        <v>15680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8655</v>
      </c>
      <c r="L786" s="92">
        <f>IFERROR(VLOOKUP($E786, V一般接種!$A:$G, L$4, FALSE), 0)</f>
        <v>234</v>
      </c>
      <c r="M786" s="92">
        <f>IFERROR(VLOOKUP($E786, V一般接種!$A:$G, M$4, FALSE), 0)</f>
        <v>1</v>
      </c>
      <c r="N786" s="93">
        <f>IFERROR(VLOOKUP($E786, V一般接種!$A:$G, N$4, FALSE), 0)</f>
        <v>15680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7106</v>
      </c>
      <c r="C787" s="109">
        <f>IF(COUNTIF($A$7:$A787, $A787)&gt;1, 0, IF($E787="", "", I787+J787+M787+N787+P787-R787))</f>
        <v>12372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6857</v>
      </c>
      <c r="L787" s="92">
        <f>IFERROR(VLOOKUP($E787, V一般接種!$A:$G, L$4, FALSE), 0)</f>
        <v>249</v>
      </c>
      <c r="M787" s="92">
        <f>IFERROR(VLOOKUP($E787, V一般接種!$A:$G, M$4, FALSE), 0)</f>
        <v>3</v>
      </c>
      <c r="N787" s="93">
        <f>IFERROR(VLOOKUP($E787, V一般接種!$A:$G, N$4, FALSE), 0)</f>
        <v>12369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6857</v>
      </c>
      <c r="L788" s="92">
        <f>IFERROR(VLOOKUP($E788, V一般接種!$A:$G, L$4, FALSE), 0)</f>
        <v>249</v>
      </c>
      <c r="M788" s="92">
        <f>IFERROR(VLOOKUP($E788, V一般接種!$A:$G, M$4, FALSE), 0)</f>
        <v>3</v>
      </c>
      <c r="N788" s="93">
        <f>IFERROR(VLOOKUP($E788, V一般接種!$A:$G, N$4, FALSE), 0)</f>
        <v>12369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6857</v>
      </c>
      <c r="L789" s="92">
        <f>IFERROR(VLOOKUP($E789, V一般接種!$A:$G, L$4, FALSE), 0)</f>
        <v>249</v>
      </c>
      <c r="M789" s="92">
        <f>IFERROR(VLOOKUP($E789, V一般接種!$A:$G, M$4, FALSE), 0)</f>
        <v>3</v>
      </c>
      <c r="N789" s="93">
        <f>IFERROR(VLOOKUP($E789, V一般接種!$A:$G, N$4, FALSE), 0)</f>
        <v>12369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2916</v>
      </c>
      <c r="C790" s="109">
        <f>IF(COUNTIF($A$7:$A790, $A790)&gt;1, 0, IF($E790="", "", I790+J790+M790+N790+P790-R790))</f>
        <v>4464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2899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4464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2899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4464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2899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4464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927</v>
      </c>
      <c r="C793" s="109">
        <f>IF(COUNTIF($A$7:$A793, $A793)&gt;1, 0, IF($E793="", "", I793+J793+M793+N793+P793-R793))</f>
        <v>1127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913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1127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913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1127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913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1127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204</v>
      </c>
      <c r="C796" s="109">
        <f>IF(COUNTIF($A$7:$A796, $A796)&gt;1, 0, IF($E796="", "", I796+J796+M796+N796+P796-R796))</f>
        <v>136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186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135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186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135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186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135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15</v>
      </c>
      <c r="C799" s="109">
        <f>IF(COUNTIF($A$7:$A799, $A799)&gt;1, 0, IF($E799="", "", I799+J799+M799+N799+P799-R799))</f>
        <v>24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15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24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15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24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15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24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242614</v>
      </c>
      <c r="C802" s="109">
        <f>IF(COUNTIF($A$7:$A802, $A802)&gt;1, 0, IF($E802="", "", I802+J802+M802+N802+P802-R802))</f>
        <v>82418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119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61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119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61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119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61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3254</v>
      </c>
      <c r="C808" s="109">
        <f>IF(COUNTIF($A$7:$A808, $A808)&gt;1, 0, IF($E808="", "", I808+J808+M808+N808+P808-R808))</f>
        <v>6356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3216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6355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3216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6355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3216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6355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5955</v>
      </c>
      <c r="C811" s="109">
        <f>IF(COUNTIF($A$7:$A811, $A811)&gt;1, 0, IF($E811="", "", I811+J811+M811+N811+P811-R811))</f>
        <v>9897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5794</v>
      </c>
      <c r="L811" s="92">
        <f>IFERROR(VLOOKUP($E811, V一般接種!$A:$G, L$4, FALSE), 0)</f>
        <v>161</v>
      </c>
      <c r="M811" s="92">
        <f>IFERROR(VLOOKUP($E811, V一般接種!$A:$G, M$4, FALSE), 0)</f>
        <v>8</v>
      </c>
      <c r="N811" s="93">
        <f>IFERROR(VLOOKUP($E811, V一般接種!$A:$G, N$4, FALSE), 0)</f>
        <v>9889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5794</v>
      </c>
      <c r="L812" s="92">
        <f>IFERROR(VLOOKUP($E812, V一般接種!$A:$G, L$4, FALSE), 0)</f>
        <v>161</v>
      </c>
      <c r="M812" s="92">
        <f>IFERROR(VLOOKUP($E812, V一般接種!$A:$G, M$4, FALSE), 0)</f>
        <v>8</v>
      </c>
      <c r="N812" s="93">
        <f>IFERROR(VLOOKUP($E812, V一般接種!$A:$G, N$4, FALSE), 0)</f>
        <v>9889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5794</v>
      </c>
      <c r="L813" s="92">
        <f>IFERROR(VLOOKUP($E813, V一般接種!$A:$G, L$4, FALSE), 0)</f>
        <v>161</v>
      </c>
      <c r="M813" s="92">
        <f>IFERROR(VLOOKUP($E813, V一般接種!$A:$G, M$4, FALSE), 0)</f>
        <v>8</v>
      </c>
      <c r="N813" s="93">
        <f>IFERROR(VLOOKUP($E813, V一般接種!$A:$G, N$4, FALSE), 0)</f>
        <v>9889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6639</v>
      </c>
      <c r="C814" s="109">
        <f>IF(COUNTIF($A$7:$A814, $A814)&gt;1, 0, IF($E814="", "", I814+J814+M814+N814+P814-R814))</f>
        <v>10245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6438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10241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6438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10241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6438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10241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16281</v>
      </c>
      <c r="C817" s="109">
        <f>IF(COUNTIF($A$7:$A817, $A817)&gt;1, 0, IF($E817="", "", I817+J817+M817+N817+P817-R817))</f>
        <v>24380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15945</v>
      </c>
      <c r="L817" s="92">
        <f>IFERROR(VLOOKUP($E817, V一般接種!$A:$G, L$4, FALSE), 0)</f>
        <v>336</v>
      </c>
      <c r="M817" s="92">
        <f>IFERROR(VLOOKUP($E817, V一般接種!$A:$G, M$4, FALSE), 0)</f>
        <v>4</v>
      </c>
      <c r="N817" s="93">
        <f>IFERROR(VLOOKUP($E817, V一般接種!$A:$G, N$4, FALSE), 0)</f>
        <v>24376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15945</v>
      </c>
      <c r="L818" s="92">
        <f>IFERROR(VLOOKUP($E818, V一般接種!$A:$G, L$4, FALSE), 0)</f>
        <v>336</v>
      </c>
      <c r="M818" s="92">
        <f>IFERROR(VLOOKUP($E818, V一般接種!$A:$G, M$4, FALSE), 0)</f>
        <v>4</v>
      </c>
      <c r="N818" s="93">
        <f>IFERROR(VLOOKUP($E818, V一般接種!$A:$G, N$4, FALSE), 0)</f>
        <v>24376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15945</v>
      </c>
      <c r="L819" s="92">
        <f>IFERROR(VLOOKUP($E819, V一般接種!$A:$G, L$4, FALSE), 0)</f>
        <v>336</v>
      </c>
      <c r="M819" s="92">
        <f>IFERROR(VLOOKUP($E819, V一般接種!$A:$G, M$4, FALSE), 0)</f>
        <v>4</v>
      </c>
      <c r="N819" s="93">
        <f>IFERROR(VLOOKUP($E819, V一般接種!$A:$G, N$4, FALSE), 0)</f>
        <v>24376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27067</v>
      </c>
      <c r="C820" s="109">
        <f>IF(COUNTIF($A$7:$A820, $A820)&gt;1, 0, IF($E820="", "", I820+J820+M820+N820+P820-R820))</f>
        <v>39341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26716</v>
      </c>
      <c r="L820" s="92">
        <f>IFERROR(VLOOKUP($E820, V一般接種!$A:$G, L$4, FALSE), 0)</f>
        <v>351</v>
      </c>
      <c r="M820" s="92">
        <f>IFERROR(VLOOKUP($E820, V一般接種!$A:$G, M$4, FALSE), 0)</f>
        <v>3</v>
      </c>
      <c r="N820" s="93">
        <f>IFERROR(VLOOKUP($E820, V一般接種!$A:$G, N$4, FALSE), 0)</f>
        <v>39338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26716</v>
      </c>
      <c r="L821" s="92">
        <f>IFERROR(VLOOKUP($E821, V一般接種!$A:$G, L$4, FALSE), 0)</f>
        <v>351</v>
      </c>
      <c r="M821" s="92">
        <f>IFERROR(VLOOKUP($E821, V一般接種!$A:$G, M$4, FALSE), 0)</f>
        <v>3</v>
      </c>
      <c r="N821" s="93">
        <f>IFERROR(VLOOKUP($E821, V一般接種!$A:$G, N$4, FALSE), 0)</f>
        <v>39338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26716</v>
      </c>
      <c r="L822" s="92">
        <f>IFERROR(VLOOKUP($E822, V一般接種!$A:$G, L$4, FALSE), 0)</f>
        <v>351</v>
      </c>
      <c r="M822" s="92">
        <f>IFERROR(VLOOKUP($E822, V一般接種!$A:$G, M$4, FALSE), 0)</f>
        <v>3</v>
      </c>
      <c r="N822" s="93">
        <f>IFERROR(VLOOKUP($E822, V一般接種!$A:$G, N$4, FALSE), 0)</f>
        <v>39338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224161</v>
      </c>
      <c r="C823" s="109">
        <f>IF(COUNTIF($A$7:$A823, $A823)&gt;1, 0, IF($E823="", "", I823+J823+M823+N823+P823-R823))</f>
        <v>80690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10242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13885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10242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13885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10242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13885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1311</v>
      </c>
      <c r="C826" s="109">
        <f>IF(COUNTIF($A$7:$A826, $A826)&gt;1, 0, IF($E826="", "", I826+J826+M826+N826+P826-R826))</f>
        <v>2171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1220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2171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1220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2171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1220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2171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8921</v>
      </c>
      <c r="C829" s="109">
        <f>IF(COUNTIF($A$7:$A829, $A829)&gt;1, 0, IF($E829="", "", I829+J829+M829+N829+P829-R829))</f>
        <v>14782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8525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14781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8525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14781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8525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14781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9091</v>
      </c>
      <c r="C832" s="109">
        <f>IF(COUNTIF($A$7:$A832, $A832)&gt;1, 0, IF($E832="", "", I832+J832+M832+N832+P832-R832))</f>
        <v>13194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8666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13194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8666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13194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8666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13194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8188</v>
      </c>
      <c r="C835" s="109">
        <f>IF(COUNTIF($A$7:$A835, $A835)&gt;1, 0, IF($E835="", "", I835+J835+M835+N835+P835-R835))</f>
        <v>10528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7862</v>
      </c>
      <c r="L835" s="92">
        <f>IFERROR(VLOOKUP($E835, V一般接種!$A:$G, L$4, FALSE), 0)</f>
        <v>326</v>
      </c>
      <c r="M835" s="92">
        <f>IFERROR(VLOOKUP($E835, V一般接種!$A:$G, M$4, FALSE), 0)</f>
        <v>2</v>
      </c>
      <c r="N835" s="93">
        <f>IFERROR(VLOOKUP($E835, V一般接種!$A:$G, N$4, FALSE), 0)</f>
        <v>10526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7862</v>
      </c>
      <c r="L836" s="92">
        <f>IFERROR(VLOOKUP($E836, V一般接種!$A:$G, L$4, FALSE), 0)</f>
        <v>326</v>
      </c>
      <c r="M836" s="92">
        <f>IFERROR(VLOOKUP($E836, V一般接種!$A:$G, M$4, FALSE), 0)</f>
        <v>2</v>
      </c>
      <c r="N836" s="93">
        <f>IFERROR(VLOOKUP($E836, V一般接種!$A:$G, N$4, FALSE), 0)</f>
        <v>10526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7862</v>
      </c>
      <c r="L837" s="92">
        <f>IFERROR(VLOOKUP($E837, V一般接種!$A:$G, L$4, FALSE), 0)</f>
        <v>326</v>
      </c>
      <c r="M837" s="92">
        <f>IFERROR(VLOOKUP($E837, V一般接種!$A:$G, M$4, FALSE), 0)</f>
        <v>2</v>
      </c>
      <c r="N837" s="93">
        <f>IFERROR(VLOOKUP($E837, V一般接種!$A:$G, N$4, FALSE), 0)</f>
        <v>10526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17294</v>
      </c>
      <c r="C838" s="109">
        <f>IF(COUNTIF($A$7:$A838, $A838)&gt;1, 0, IF($E838="", "", I838+J838+M838+N838+P838-R838))</f>
        <v>19307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16726</v>
      </c>
      <c r="L838" s="92">
        <f>IFERROR(VLOOKUP($E838, V一般接種!$A:$G, L$4, FALSE), 0)</f>
        <v>568</v>
      </c>
      <c r="M838" s="92">
        <f>IFERROR(VLOOKUP($E838, V一般接種!$A:$G, M$4, FALSE), 0)</f>
        <v>5</v>
      </c>
      <c r="N838" s="93">
        <f>IFERROR(VLOOKUP($E838, V一般接種!$A:$G, N$4, FALSE), 0)</f>
        <v>19302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16726</v>
      </c>
      <c r="L839" s="92">
        <f>IFERROR(VLOOKUP($E839, V一般接種!$A:$G, L$4, FALSE), 0)</f>
        <v>568</v>
      </c>
      <c r="M839" s="92">
        <f>IFERROR(VLOOKUP($E839, V一般接種!$A:$G, M$4, FALSE), 0)</f>
        <v>5</v>
      </c>
      <c r="N839" s="93">
        <f>IFERROR(VLOOKUP($E839, V一般接種!$A:$G, N$4, FALSE), 0)</f>
        <v>19302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16726</v>
      </c>
      <c r="L840" s="92">
        <f>IFERROR(VLOOKUP($E840, V一般接種!$A:$G, L$4, FALSE), 0)</f>
        <v>568</v>
      </c>
      <c r="M840" s="92">
        <f>IFERROR(VLOOKUP($E840, V一般接種!$A:$G, M$4, FALSE), 0)</f>
        <v>5</v>
      </c>
      <c r="N840" s="93">
        <f>IFERROR(VLOOKUP($E840, V一般接種!$A:$G, N$4, FALSE), 0)</f>
        <v>19302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27006</v>
      </c>
      <c r="C841" s="109">
        <f>IF(COUNTIF($A$7:$A841, $A841)&gt;1, 0, IF($E841="", "", I841+J841+M841+N841+P841-R841))</f>
        <v>30886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25990</v>
      </c>
      <c r="L841" s="92">
        <f>IFERROR(VLOOKUP($E841, V一般接種!$A:$G, L$4, FALSE), 0)</f>
        <v>1016</v>
      </c>
      <c r="M841" s="92">
        <f>IFERROR(VLOOKUP($E841, V一般接種!$A:$G, M$4, FALSE), 0)</f>
        <v>1</v>
      </c>
      <c r="N841" s="93">
        <f>IFERROR(VLOOKUP($E841, V一般接種!$A:$G, N$4, FALSE), 0)</f>
        <v>30885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25990</v>
      </c>
      <c r="L842" s="92">
        <f>IFERROR(VLOOKUP($E842, V一般接種!$A:$G, L$4, FALSE), 0)</f>
        <v>1016</v>
      </c>
      <c r="M842" s="92">
        <f>IFERROR(VLOOKUP($E842, V一般接種!$A:$G, M$4, FALSE), 0)</f>
        <v>1</v>
      </c>
      <c r="N842" s="93">
        <f>IFERROR(VLOOKUP($E842, V一般接種!$A:$G, N$4, FALSE), 0)</f>
        <v>30885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25990</v>
      </c>
      <c r="L843" s="92">
        <f>IFERROR(VLOOKUP($E843, V一般接種!$A:$G, L$4, FALSE), 0)</f>
        <v>1016</v>
      </c>
      <c r="M843" s="92">
        <f>IFERROR(VLOOKUP($E843, V一般接種!$A:$G, M$4, FALSE), 0)</f>
        <v>1</v>
      </c>
      <c r="N843" s="93">
        <f>IFERROR(VLOOKUP($E843, V一般接種!$A:$G, N$4, FALSE), 0)</f>
        <v>30885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10773</v>
      </c>
      <c r="C844" s="109">
        <f>IF(COUNTIF($A$7:$A844, $A844)&gt;1, 0, IF($E844="", "", I844+J844+M844+N844+P844-R844))</f>
        <v>11818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10119</v>
      </c>
      <c r="L844" s="92">
        <f>IFERROR(VLOOKUP($E844, V一般接種!$A:$G, L$4, FALSE), 0)</f>
        <v>654</v>
      </c>
      <c r="M844" s="92">
        <f>IFERROR(VLOOKUP($E844, V一般接種!$A:$G, M$4, FALSE), 0)</f>
        <v>1</v>
      </c>
      <c r="N844" s="93">
        <f>IFERROR(VLOOKUP($E844, V一般接種!$A:$G, N$4, FALSE), 0)</f>
        <v>11817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10119</v>
      </c>
      <c r="L845" s="92">
        <f>IFERROR(VLOOKUP($E845, V一般接種!$A:$G, L$4, FALSE), 0)</f>
        <v>654</v>
      </c>
      <c r="M845" s="92">
        <f>IFERROR(VLOOKUP($E845, V一般接種!$A:$G, M$4, FALSE), 0)</f>
        <v>1</v>
      </c>
      <c r="N845" s="93">
        <f>IFERROR(VLOOKUP($E845, V一般接種!$A:$G, N$4, FALSE), 0)</f>
        <v>11817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10119</v>
      </c>
      <c r="L846" s="92">
        <f>IFERROR(VLOOKUP($E846, V一般接種!$A:$G, L$4, FALSE), 0)</f>
        <v>654</v>
      </c>
      <c r="M846" s="92">
        <f>IFERROR(VLOOKUP($E846, V一般接種!$A:$G, M$4, FALSE), 0)</f>
        <v>1</v>
      </c>
      <c r="N846" s="93">
        <f>IFERROR(VLOOKUP($E846, V一般接種!$A:$G, N$4, FALSE), 0)</f>
        <v>11817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10955</v>
      </c>
      <c r="C847" s="109">
        <f>IF(COUNTIF($A$7:$A847, $A847)&gt;1, 0, IF($E847="", "", I847+J847+M847+N847+P847-R847))</f>
        <v>9946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10648</v>
      </c>
      <c r="L847" s="92">
        <f>IFERROR(VLOOKUP($E847, V一般接種!$A:$G, L$4, FALSE), 0)</f>
        <v>307</v>
      </c>
      <c r="M847" s="92">
        <f>IFERROR(VLOOKUP($E847, V一般接種!$A:$G, M$4, FALSE), 0)</f>
        <v>1</v>
      </c>
      <c r="N847" s="93">
        <f>IFERROR(VLOOKUP($E847, V一般接種!$A:$G, N$4, FALSE), 0)</f>
        <v>9945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10648</v>
      </c>
      <c r="L848" s="92">
        <f>IFERROR(VLOOKUP($E848, V一般接種!$A:$G, L$4, FALSE), 0)</f>
        <v>307</v>
      </c>
      <c r="M848" s="92">
        <f>IFERROR(VLOOKUP($E848, V一般接種!$A:$G, M$4, FALSE), 0)</f>
        <v>1</v>
      </c>
      <c r="N848" s="93">
        <f>IFERROR(VLOOKUP($E848, V一般接種!$A:$G, N$4, FALSE), 0)</f>
        <v>9945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10648</v>
      </c>
      <c r="L849" s="92">
        <f>IFERROR(VLOOKUP($E849, V一般接種!$A:$G, L$4, FALSE), 0)</f>
        <v>307</v>
      </c>
      <c r="M849" s="92">
        <f>IFERROR(VLOOKUP($E849, V一般接種!$A:$G, M$4, FALSE), 0)</f>
        <v>1</v>
      </c>
      <c r="N849" s="93">
        <f>IFERROR(VLOOKUP($E849, V一般接種!$A:$G, N$4, FALSE), 0)</f>
        <v>9945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11326</v>
      </c>
      <c r="C850" s="109">
        <f>IF(COUNTIF($A$7:$A850, $A850)&gt;1, 0, IF($E850="", "", I850+J850+M850+N850+P850-R850))</f>
        <v>7291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11027</v>
      </c>
      <c r="L850" s="92">
        <f>IFERROR(VLOOKUP($E850, V一般接種!$A:$G, L$4, FALSE), 0)</f>
        <v>299</v>
      </c>
      <c r="M850" s="92">
        <f>IFERROR(VLOOKUP($E850, V一般接種!$A:$G, M$4, FALSE), 0)</f>
        <v>3</v>
      </c>
      <c r="N850" s="93">
        <f>IFERROR(VLOOKUP($E850, V一般接種!$A:$G, N$4, FALSE), 0)</f>
        <v>7288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11027</v>
      </c>
      <c r="L851" s="92">
        <f>IFERROR(VLOOKUP($E851, V一般接種!$A:$G, L$4, FALSE), 0)</f>
        <v>299</v>
      </c>
      <c r="M851" s="92">
        <f>IFERROR(VLOOKUP($E851, V一般接種!$A:$G, M$4, FALSE), 0)</f>
        <v>3</v>
      </c>
      <c r="N851" s="93">
        <f>IFERROR(VLOOKUP($E851, V一般接種!$A:$G, N$4, FALSE), 0)</f>
        <v>7288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11027</v>
      </c>
      <c r="L852" s="92">
        <f>IFERROR(VLOOKUP($E852, V一般接種!$A:$G, L$4, FALSE), 0)</f>
        <v>299</v>
      </c>
      <c r="M852" s="92">
        <f>IFERROR(VLOOKUP($E852, V一般接種!$A:$G, M$4, FALSE), 0)</f>
        <v>3</v>
      </c>
      <c r="N852" s="93">
        <f>IFERROR(VLOOKUP($E852, V一般接種!$A:$G, N$4, FALSE), 0)</f>
        <v>7288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10648</v>
      </c>
      <c r="C853" s="109">
        <f>IF(COUNTIF($A$7:$A853, $A853)&gt;1, 0, IF($E853="", "", I853+J853+M853+N853+P853-R853))</f>
        <v>4775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10165</v>
      </c>
      <c r="L853" s="92">
        <f>IFERROR(VLOOKUP($E853, V一般接種!$A:$G, L$4, FALSE), 0)</f>
        <v>483</v>
      </c>
      <c r="M853" s="92">
        <f>IFERROR(VLOOKUP($E853, V一般接種!$A:$G, M$4, FALSE), 0)</f>
        <v>2</v>
      </c>
      <c r="N853" s="93">
        <f>IFERROR(VLOOKUP($E853, V一般接種!$A:$G, N$4, FALSE), 0)</f>
        <v>4773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10165</v>
      </c>
      <c r="L854" s="92">
        <f>IFERROR(VLOOKUP($E854, V一般接種!$A:$G, L$4, FALSE), 0)</f>
        <v>483</v>
      </c>
      <c r="M854" s="92">
        <f>IFERROR(VLOOKUP($E854, V一般接種!$A:$G, M$4, FALSE), 0)</f>
        <v>2</v>
      </c>
      <c r="N854" s="93">
        <f>IFERROR(VLOOKUP($E854, V一般接種!$A:$G, N$4, FALSE), 0)</f>
        <v>4773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10165</v>
      </c>
      <c r="L855" s="92">
        <f>IFERROR(VLOOKUP($E855, V一般接種!$A:$G, L$4, FALSE), 0)</f>
        <v>483</v>
      </c>
      <c r="M855" s="92">
        <f>IFERROR(VLOOKUP($E855, V一般接種!$A:$G, M$4, FALSE), 0)</f>
        <v>2</v>
      </c>
      <c r="N855" s="93">
        <f>IFERROR(VLOOKUP($E855, V一般接種!$A:$G, N$4, FALSE), 0)</f>
        <v>4773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10243</v>
      </c>
      <c r="C856" s="109">
        <f>IF(COUNTIF($A$7:$A856, $A856)&gt;1, 0, IF($E856="", "", I856+J856+M856+N856+P856-R856))</f>
        <v>3168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9741</v>
      </c>
      <c r="L856" s="92">
        <f>IFERROR(VLOOKUP($E856, V一般接種!$A:$G, L$4, FALSE), 0)</f>
        <v>502</v>
      </c>
      <c r="M856" s="92">
        <f>IFERROR(VLOOKUP($E856, V一般接種!$A:$G, M$4, FALSE), 0)</f>
        <v>6</v>
      </c>
      <c r="N856" s="93">
        <f>IFERROR(VLOOKUP($E856, V一般接種!$A:$G, N$4, FALSE), 0)</f>
        <v>3162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9741</v>
      </c>
      <c r="L857" s="92">
        <f>IFERROR(VLOOKUP($E857, V一般接種!$A:$G, L$4, FALSE), 0)</f>
        <v>502</v>
      </c>
      <c r="M857" s="92">
        <f>IFERROR(VLOOKUP($E857, V一般接種!$A:$G, M$4, FALSE), 0)</f>
        <v>6</v>
      </c>
      <c r="N857" s="93">
        <f>IFERROR(VLOOKUP($E857, V一般接種!$A:$G, N$4, FALSE), 0)</f>
        <v>3162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9741</v>
      </c>
      <c r="L858" s="92">
        <f>IFERROR(VLOOKUP($E858, V一般接種!$A:$G, L$4, FALSE), 0)</f>
        <v>502</v>
      </c>
      <c r="M858" s="92">
        <f>IFERROR(VLOOKUP($E858, V一般接種!$A:$G, M$4, FALSE), 0)</f>
        <v>6</v>
      </c>
      <c r="N858" s="93">
        <f>IFERROR(VLOOKUP($E858, V一般接種!$A:$G, N$4, FALSE), 0)</f>
        <v>3162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12079</v>
      </c>
      <c r="C859" s="109">
        <f>IF(COUNTIF($A$7:$A859, $A859)&gt;1, 0, IF($E859="", "", I859+J859+M859+N859+P859-R859))</f>
        <v>5286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11196</v>
      </c>
      <c r="L859" s="92">
        <f>IFERROR(VLOOKUP($E859, V一般接種!$A:$G, L$4, FALSE), 0)</f>
        <v>883</v>
      </c>
      <c r="M859" s="92">
        <f>IFERROR(VLOOKUP($E859, V一般接種!$A:$G, M$4, FALSE), 0)</f>
        <v>3</v>
      </c>
      <c r="N859" s="93">
        <f>IFERROR(VLOOKUP($E859, V一般接種!$A:$G, N$4, FALSE), 0)</f>
        <v>5283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11196</v>
      </c>
      <c r="L860" s="92">
        <f>IFERROR(VLOOKUP($E860, V一般接種!$A:$G, L$4, FALSE), 0)</f>
        <v>883</v>
      </c>
      <c r="M860" s="92">
        <f>IFERROR(VLOOKUP($E860, V一般接種!$A:$G, M$4, FALSE), 0)</f>
        <v>3</v>
      </c>
      <c r="N860" s="93">
        <f>IFERROR(VLOOKUP($E860, V一般接種!$A:$G, N$4, FALSE), 0)</f>
        <v>5283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11196</v>
      </c>
      <c r="L861" s="92">
        <f>IFERROR(VLOOKUP($E861, V一般接種!$A:$G, L$4, FALSE), 0)</f>
        <v>883</v>
      </c>
      <c r="M861" s="92">
        <f>IFERROR(VLOOKUP($E861, V一般接種!$A:$G, M$4, FALSE), 0)</f>
        <v>3</v>
      </c>
      <c r="N861" s="93">
        <f>IFERROR(VLOOKUP($E861, V一般接種!$A:$G, N$4, FALSE), 0)</f>
        <v>5283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27587</v>
      </c>
      <c r="C862" s="109">
        <f>IF(COUNTIF($A$7:$A862, $A862)&gt;1, 0, IF($E862="", "", I862+J862+M862+N862+P862-R862))</f>
        <v>6159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26697</v>
      </c>
      <c r="L862" s="92">
        <f>IFERROR(VLOOKUP($E862, V一般接種!$A:$G, L$4, FALSE), 0)</f>
        <v>890</v>
      </c>
      <c r="M862" s="92">
        <f>IFERROR(VLOOKUP($E862, V一般接種!$A:$G, M$4, FALSE), 0)</f>
        <v>2</v>
      </c>
      <c r="N862" s="93">
        <f>IFERROR(VLOOKUP($E862, V一般接種!$A:$G, N$4, FALSE), 0)</f>
        <v>6157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26697</v>
      </c>
      <c r="L863" s="92">
        <f>IFERROR(VLOOKUP($E863, V一般接種!$A:$G, L$4, FALSE), 0)</f>
        <v>890</v>
      </c>
      <c r="M863" s="92">
        <f>IFERROR(VLOOKUP($E863, V一般接種!$A:$G, M$4, FALSE), 0)</f>
        <v>2</v>
      </c>
      <c r="N863" s="93">
        <f>IFERROR(VLOOKUP($E863, V一般接種!$A:$G, N$4, FALSE), 0)</f>
        <v>6157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26697</v>
      </c>
      <c r="L864" s="92">
        <f>IFERROR(VLOOKUP($E864, V一般接種!$A:$G, L$4, FALSE), 0)</f>
        <v>890</v>
      </c>
      <c r="M864" s="92">
        <f>IFERROR(VLOOKUP($E864, V一般接種!$A:$G, M$4, FALSE), 0)</f>
        <v>2</v>
      </c>
      <c r="N864" s="93">
        <f>IFERROR(VLOOKUP($E864, V一般接種!$A:$G, N$4, FALSE), 0)</f>
        <v>6157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10021</v>
      </c>
      <c r="C865" s="109">
        <f>IF(COUNTIF($A$7:$A865, $A865)&gt;1, 0, IF($E865="", "", I865+J865+M865+N865+P865-R865))</f>
        <v>2962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9694</v>
      </c>
      <c r="L865" s="92">
        <f>IFERROR(VLOOKUP($E865, V一般接種!$A:$G, L$4, FALSE), 0)</f>
        <v>327</v>
      </c>
      <c r="M865" s="92">
        <f>IFERROR(VLOOKUP($E865, V一般接種!$A:$G, M$4, FALSE), 0)</f>
        <v>0</v>
      </c>
      <c r="N865" s="93">
        <f>IFERROR(VLOOKUP($E865, V一般接種!$A:$G, N$4, FALSE), 0)</f>
        <v>2962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9694</v>
      </c>
      <c r="L866" s="92">
        <f>IFERROR(VLOOKUP($E866, V一般接種!$A:$G, L$4, FALSE), 0)</f>
        <v>327</v>
      </c>
      <c r="M866" s="92">
        <f>IFERROR(VLOOKUP($E866, V一般接種!$A:$G, M$4, FALSE), 0)</f>
        <v>0</v>
      </c>
      <c r="N866" s="93">
        <f>IFERROR(VLOOKUP($E866, V一般接種!$A:$G, N$4, FALSE), 0)</f>
        <v>2962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9694</v>
      </c>
      <c r="L867" s="92">
        <f>IFERROR(VLOOKUP($E867, V一般接種!$A:$G, L$4, FALSE), 0)</f>
        <v>327</v>
      </c>
      <c r="M867" s="92">
        <f>IFERROR(VLOOKUP($E867, V一般接種!$A:$G, M$4, FALSE), 0)</f>
        <v>0</v>
      </c>
      <c r="N867" s="93">
        <f>IFERROR(VLOOKUP($E867, V一般接種!$A:$G, N$4, FALSE), 0)</f>
        <v>2962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10904</v>
      </c>
      <c r="C868" s="109">
        <f>IF(COUNTIF($A$7:$A868, $A868)&gt;1, 0, IF($E868="", "", I868+J868+M868+N868+P868-R868))</f>
        <v>2242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10533</v>
      </c>
      <c r="L868" s="92">
        <f>IFERROR(VLOOKUP($E868, V一般接種!$A:$G, L$4, FALSE), 0)</f>
        <v>371</v>
      </c>
      <c r="M868" s="92">
        <f>IFERROR(VLOOKUP($E868, V一般接種!$A:$G, M$4, FALSE), 0)</f>
        <v>1</v>
      </c>
      <c r="N868" s="93">
        <f>IFERROR(VLOOKUP($E868, V一般接種!$A:$G, N$4, FALSE), 0)</f>
        <v>2241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10533</v>
      </c>
      <c r="L869" s="92">
        <f>IFERROR(VLOOKUP($E869, V一般接種!$A:$G, L$4, FALSE), 0)</f>
        <v>371</v>
      </c>
      <c r="M869" s="92">
        <f>IFERROR(VLOOKUP($E869, V一般接種!$A:$G, M$4, FALSE), 0)</f>
        <v>1</v>
      </c>
      <c r="N869" s="93">
        <f>IFERROR(VLOOKUP($E869, V一般接種!$A:$G, N$4, FALSE), 0)</f>
        <v>2241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10533</v>
      </c>
      <c r="L870" s="92">
        <f>IFERROR(VLOOKUP($E870, V一般接種!$A:$G, L$4, FALSE), 0)</f>
        <v>371</v>
      </c>
      <c r="M870" s="92">
        <f>IFERROR(VLOOKUP($E870, V一般接種!$A:$G, M$4, FALSE), 0)</f>
        <v>1</v>
      </c>
      <c r="N870" s="93">
        <f>IFERROR(VLOOKUP($E870, V一般接種!$A:$G, N$4, FALSE), 0)</f>
        <v>2241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10920</v>
      </c>
      <c r="C871" s="109">
        <f>IF(COUNTIF($A$7:$A871, $A871)&gt;1, 0, IF($E871="", "", I871+J871+M871+N871+P871-R871))</f>
        <v>3928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10462</v>
      </c>
      <c r="L871" s="92">
        <f>IFERROR(VLOOKUP($E871, V一般接種!$A:$G, L$4, FALSE), 0)</f>
        <v>458</v>
      </c>
      <c r="M871" s="92">
        <f>IFERROR(VLOOKUP($E871, V一般接種!$A:$G, M$4, FALSE), 0)</f>
        <v>18</v>
      </c>
      <c r="N871" s="93">
        <f>IFERROR(VLOOKUP($E871, V一般接種!$A:$G, N$4, FALSE), 0)</f>
        <v>3910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10462</v>
      </c>
      <c r="L872" s="92">
        <f>IFERROR(VLOOKUP($E872, V一般接種!$A:$G, L$4, FALSE), 0)</f>
        <v>458</v>
      </c>
      <c r="M872" s="92">
        <f>IFERROR(VLOOKUP($E872, V一般接種!$A:$G, M$4, FALSE), 0)</f>
        <v>18</v>
      </c>
      <c r="N872" s="93">
        <f>IFERROR(VLOOKUP($E872, V一般接種!$A:$G, N$4, FALSE), 0)</f>
        <v>3910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10462</v>
      </c>
      <c r="L873" s="92">
        <f>IFERROR(VLOOKUP($E873, V一般接種!$A:$G, L$4, FALSE), 0)</f>
        <v>458</v>
      </c>
      <c r="M873" s="92">
        <f>IFERROR(VLOOKUP($E873, V一般接種!$A:$G, M$4, FALSE), 0)</f>
        <v>18</v>
      </c>
      <c r="N873" s="93">
        <f>IFERROR(VLOOKUP($E873, V一般接種!$A:$G, N$4, FALSE), 0)</f>
        <v>3910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10283</v>
      </c>
      <c r="C874" s="109">
        <f>IF(COUNTIF($A$7:$A874, $A874)&gt;1, 0, IF($E874="", "", I874+J874+M874+N874+P874-R874))</f>
        <v>5782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9436</v>
      </c>
      <c r="L874" s="92">
        <f>IFERROR(VLOOKUP($E874, V一般接種!$A:$G, L$4, FALSE), 0)</f>
        <v>847</v>
      </c>
      <c r="M874" s="92">
        <f>IFERROR(VLOOKUP($E874, V一般接種!$A:$G, M$4, FALSE), 0)</f>
        <v>2</v>
      </c>
      <c r="N874" s="93">
        <f>IFERROR(VLOOKUP($E874, V一般接種!$A:$G, N$4, FALSE), 0)</f>
        <v>5780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9436</v>
      </c>
      <c r="L875" s="92">
        <f>IFERROR(VLOOKUP($E875, V一般接種!$A:$G, L$4, FALSE), 0)</f>
        <v>847</v>
      </c>
      <c r="M875" s="92">
        <f>IFERROR(VLOOKUP($E875, V一般接種!$A:$G, M$4, FALSE), 0)</f>
        <v>2</v>
      </c>
      <c r="N875" s="93">
        <f>IFERROR(VLOOKUP($E875, V一般接種!$A:$G, N$4, FALSE), 0)</f>
        <v>5780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9436</v>
      </c>
      <c r="L876" s="92">
        <f>IFERROR(VLOOKUP($E876, V一般接種!$A:$G, L$4, FALSE), 0)</f>
        <v>847</v>
      </c>
      <c r="M876" s="92">
        <f>IFERROR(VLOOKUP($E876, V一般接種!$A:$G, M$4, FALSE), 0)</f>
        <v>2</v>
      </c>
      <c r="N876" s="93">
        <f>IFERROR(VLOOKUP($E876, V一般接種!$A:$G, N$4, FALSE), 0)</f>
        <v>5780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9531</v>
      </c>
      <c r="C877" s="109">
        <f>IF(COUNTIF($A$7:$A877, $A877)&gt;1, 0, IF($E877="", "", I877+J877+M877+N877+P877-R877))</f>
        <v>6409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8882</v>
      </c>
      <c r="L877" s="92">
        <f>IFERROR(VLOOKUP($E877, V一般接種!$A:$G, L$4, FALSE), 0)</f>
        <v>649</v>
      </c>
      <c r="M877" s="92">
        <f>IFERROR(VLOOKUP($E877, V一般接種!$A:$G, M$4, FALSE), 0)</f>
        <v>4</v>
      </c>
      <c r="N877" s="93">
        <f>IFERROR(VLOOKUP($E877, V一般接種!$A:$G, N$4, FALSE), 0)</f>
        <v>6405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8882</v>
      </c>
      <c r="L878" s="92">
        <f>IFERROR(VLOOKUP($E878, V一般接種!$A:$G, L$4, FALSE), 0)</f>
        <v>649</v>
      </c>
      <c r="M878" s="92">
        <f>IFERROR(VLOOKUP($E878, V一般接種!$A:$G, M$4, FALSE), 0)</f>
        <v>4</v>
      </c>
      <c r="N878" s="93">
        <f>IFERROR(VLOOKUP($E878, V一般接種!$A:$G, N$4, FALSE), 0)</f>
        <v>6405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8882</v>
      </c>
      <c r="L879" s="92">
        <f>IFERROR(VLOOKUP($E879, V一般接種!$A:$G, L$4, FALSE), 0)</f>
        <v>649</v>
      </c>
      <c r="M879" s="92">
        <f>IFERROR(VLOOKUP($E879, V一般接種!$A:$G, M$4, FALSE), 0)</f>
        <v>4</v>
      </c>
      <c r="N879" s="93">
        <f>IFERROR(VLOOKUP($E879, V一般接種!$A:$G, N$4, FALSE), 0)</f>
        <v>6405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19129</v>
      </c>
      <c r="C880" s="109">
        <f>IF(COUNTIF($A$7:$A880, $A880)&gt;1, 0, IF($E880="", "", I880+J880+M880+N880+P880-R880))</f>
        <v>15826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18007</v>
      </c>
      <c r="L880" s="92">
        <f>IFERROR(VLOOKUP($E880, V一般接種!$A:$G, L$4, FALSE), 0)</f>
        <v>1122</v>
      </c>
      <c r="M880" s="92">
        <f>IFERROR(VLOOKUP($E880, V一般接種!$A:$G, M$4, FALSE), 0)</f>
        <v>1</v>
      </c>
      <c r="N880" s="93">
        <f>IFERROR(VLOOKUP($E880, V一般接種!$A:$G, N$4, FALSE), 0)</f>
        <v>15825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18007</v>
      </c>
      <c r="L881" s="92">
        <f>IFERROR(VLOOKUP($E881, V一般接種!$A:$G, L$4, FALSE), 0)</f>
        <v>1122</v>
      </c>
      <c r="M881" s="92">
        <f>IFERROR(VLOOKUP($E881, V一般接種!$A:$G, M$4, FALSE), 0)</f>
        <v>1</v>
      </c>
      <c r="N881" s="93">
        <f>IFERROR(VLOOKUP($E881, V一般接種!$A:$G, N$4, FALSE), 0)</f>
        <v>15825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18007</v>
      </c>
      <c r="L882" s="92">
        <f>IFERROR(VLOOKUP($E882, V一般接種!$A:$G, L$4, FALSE), 0)</f>
        <v>1122</v>
      </c>
      <c r="M882" s="92">
        <f>IFERROR(VLOOKUP($E882, V一般接種!$A:$G, M$4, FALSE), 0)</f>
        <v>1</v>
      </c>
      <c r="N882" s="93">
        <f>IFERROR(VLOOKUP($E882, V一般接種!$A:$G, N$4, FALSE), 0)</f>
        <v>15825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26149</v>
      </c>
      <c r="C883" s="109">
        <f>IF(COUNTIF($A$7:$A883, $A883)&gt;1, 0, IF($E883="", "", I883+J883+M883+N883+P883-R883))</f>
        <v>27059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24978</v>
      </c>
      <c r="L883" s="92">
        <f>IFERROR(VLOOKUP($E883, V一般接種!$A:$G, L$4, FALSE), 0)</f>
        <v>1171</v>
      </c>
      <c r="M883" s="92">
        <f>IFERROR(VLOOKUP($E883, V一般接種!$A:$G, M$4, FALSE), 0)</f>
        <v>5</v>
      </c>
      <c r="N883" s="93">
        <f>IFERROR(VLOOKUP($E883, V一般接種!$A:$G, N$4, FALSE), 0)</f>
        <v>27054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24978</v>
      </c>
      <c r="L884" s="92">
        <f>IFERROR(VLOOKUP($E884, V一般接種!$A:$G, L$4, FALSE), 0)</f>
        <v>1171</v>
      </c>
      <c r="M884" s="92">
        <f>IFERROR(VLOOKUP($E884, V一般接種!$A:$G, M$4, FALSE), 0)</f>
        <v>5</v>
      </c>
      <c r="N884" s="93">
        <f>IFERROR(VLOOKUP($E884, V一般接種!$A:$G, N$4, FALSE), 0)</f>
        <v>27054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24978</v>
      </c>
      <c r="L885" s="92">
        <f>IFERROR(VLOOKUP($E885, V一般接種!$A:$G, L$4, FALSE), 0)</f>
        <v>1171</v>
      </c>
      <c r="M885" s="92">
        <f>IFERROR(VLOOKUP($E885, V一般接種!$A:$G, M$4, FALSE), 0)</f>
        <v>5</v>
      </c>
      <c r="N885" s="93">
        <f>IFERROR(VLOOKUP($E885, V一般接種!$A:$G, N$4, FALSE), 0)</f>
        <v>27054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66846</v>
      </c>
      <c r="C886" s="109">
        <f>IF(COUNTIF($A$7:$A886, $A886)&gt;1, 0, IF($E886="", "", I886+J886+M886+N886+P886-R886))</f>
        <v>95178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8524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11008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8524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11008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8524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11008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9462</v>
      </c>
      <c r="C889" s="109">
        <f>IF(COUNTIF($A$7:$A889, $A889)&gt;1, 0, IF($E889="", "", I889+J889+M889+N889+P889-R889))</f>
        <v>2757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8915</v>
      </c>
      <c r="L889" s="92">
        <f>IFERROR(VLOOKUP($E889, V一般接種!$A:$G, L$4, FALSE), 0)</f>
        <v>547</v>
      </c>
      <c r="M889" s="92">
        <f>IFERROR(VLOOKUP($E889, V一般接種!$A:$G, M$4, FALSE), 0)</f>
        <v>0</v>
      </c>
      <c r="N889" s="93">
        <f>IFERROR(VLOOKUP($E889, V一般接種!$A:$G, N$4, FALSE), 0)</f>
        <v>2757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8915</v>
      </c>
      <c r="L890" s="92">
        <f>IFERROR(VLOOKUP($E890, V一般接種!$A:$G, L$4, FALSE), 0)</f>
        <v>547</v>
      </c>
      <c r="M890" s="92">
        <f>IFERROR(VLOOKUP($E890, V一般接種!$A:$G, M$4, FALSE), 0)</f>
        <v>0</v>
      </c>
      <c r="N890" s="93">
        <f>IFERROR(VLOOKUP($E890, V一般接種!$A:$G, N$4, FALSE), 0)</f>
        <v>2757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8915</v>
      </c>
      <c r="L891" s="92">
        <f>IFERROR(VLOOKUP($E891, V一般接種!$A:$G, L$4, FALSE), 0)</f>
        <v>547</v>
      </c>
      <c r="M891" s="92">
        <f>IFERROR(VLOOKUP($E891, V一般接種!$A:$G, M$4, FALSE), 0)</f>
        <v>0</v>
      </c>
      <c r="N891" s="93">
        <f>IFERROR(VLOOKUP($E891, V一般接種!$A:$G, N$4, FALSE), 0)</f>
        <v>2757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12269</v>
      </c>
      <c r="C892" s="109">
        <f>IF(COUNTIF($A$7:$A892, $A892)&gt;1, 0, IF($E892="", "", I892+J892+M892+N892+P892-R892))</f>
        <v>7106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11207</v>
      </c>
      <c r="L892" s="92">
        <f>IFERROR(VLOOKUP($E892, V一般接種!$A:$G, L$4, FALSE), 0)</f>
        <v>1062</v>
      </c>
      <c r="M892" s="92">
        <f>IFERROR(VLOOKUP($E892, V一般接種!$A:$G, M$4, FALSE), 0)</f>
        <v>5</v>
      </c>
      <c r="N892" s="93">
        <f>IFERROR(VLOOKUP($E892, V一般接種!$A:$G, N$4, FALSE), 0)</f>
        <v>7101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11207</v>
      </c>
      <c r="L893" s="92">
        <f>IFERROR(VLOOKUP($E893, V一般接種!$A:$G, L$4, FALSE), 0)</f>
        <v>1062</v>
      </c>
      <c r="M893" s="92">
        <f>IFERROR(VLOOKUP($E893, V一般接種!$A:$G, M$4, FALSE), 0)</f>
        <v>5</v>
      </c>
      <c r="N893" s="93">
        <f>IFERROR(VLOOKUP($E893, V一般接種!$A:$G, N$4, FALSE), 0)</f>
        <v>7101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11207</v>
      </c>
      <c r="L894" s="92">
        <f>IFERROR(VLOOKUP($E894, V一般接種!$A:$G, L$4, FALSE), 0)</f>
        <v>1062</v>
      </c>
      <c r="M894" s="92">
        <f>IFERROR(VLOOKUP($E894, V一般接種!$A:$G, M$4, FALSE), 0)</f>
        <v>5</v>
      </c>
      <c r="N894" s="93">
        <f>IFERROR(VLOOKUP($E894, V一般接種!$A:$G, N$4, FALSE), 0)</f>
        <v>7101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7039</v>
      </c>
      <c r="C895" s="109">
        <f>IF(COUNTIF($A$7:$A895, $A895)&gt;1, 0, IF($E895="", "", I895+J895+M895+N895+P895-R895))</f>
        <v>7391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6124</v>
      </c>
      <c r="L895" s="92">
        <f>IFERROR(VLOOKUP($E895, V一般接種!$A:$G, L$4, FALSE), 0)</f>
        <v>915</v>
      </c>
      <c r="M895" s="92">
        <f>IFERROR(VLOOKUP($E895, V一般接種!$A:$G, M$4, FALSE), 0)</f>
        <v>5</v>
      </c>
      <c r="N895" s="93">
        <f>IFERROR(VLOOKUP($E895, V一般接種!$A:$G, N$4, FALSE), 0)</f>
        <v>7386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6124</v>
      </c>
      <c r="L896" s="92">
        <f>IFERROR(VLOOKUP($E896, V一般接種!$A:$G, L$4, FALSE), 0)</f>
        <v>915</v>
      </c>
      <c r="M896" s="92">
        <f>IFERROR(VLOOKUP($E896, V一般接種!$A:$G, M$4, FALSE), 0)</f>
        <v>5</v>
      </c>
      <c r="N896" s="93">
        <f>IFERROR(VLOOKUP($E896, V一般接種!$A:$G, N$4, FALSE), 0)</f>
        <v>7386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6124</v>
      </c>
      <c r="L897" s="92">
        <f>IFERROR(VLOOKUP($E897, V一般接種!$A:$G, L$4, FALSE), 0)</f>
        <v>915</v>
      </c>
      <c r="M897" s="92">
        <f>IFERROR(VLOOKUP($E897, V一般接種!$A:$G, M$4, FALSE), 0)</f>
        <v>5</v>
      </c>
      <c r="N897" s="93">
        <f>IFERROR(VLOOKUP($E897, V一般接種!$A:$G, N$4, FALSE), 0)</f>
        <v>7386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9492</v>
      </c>
      <c r="C898" s="109">
        <f>IF(COUNTIF($A$7:$A898, $A898)&gt;1, 0, IF($E898="", "", I898+J898+M898+N898+P898-R898))</f>
        <v>7207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8919</v>
      </c>
      <c r="L898" s="92">
        <f>IFERROR(VLOOKUP($E898, V一般接種!$A:$G, L$4, FALSE), 0)</f>
        <v>573</v>
      </c>
      <c r="M898" s="92">
        <f>IFERROR(VLOOKUP($E898, V一般接種!$A:$G, M$4, FALSE), 0)</f>
        <v>3</v>
      </c>
      <c r="N898" s="93">
        <f>IFERROR(VLOOKUP($E898, V一般接種!$A:$G, N$4, FALSE), 0)</f>
        <v>7204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8919</v>
      </c>
      <c r="L899" s="92">
        <f>IFERROR(VLOOKUP($E899, V一般接種!$A:$G, L$4, FALSE), 0)</f>
        <v>573</v>
      </c>
      <c r="M899" s="92">
        <f>IFERROR(VLOOKUP($E899, V一般接種!$A:$G, M$4, FALSE), 0)</f>
        <v>3</v>
      </c>
      <c r="N899" s="93">
        <f>IFERROR(VLOOKUP($E899, V一般接種!$A:$G, N$4, FALSE), 0)</f>
        <v>7204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8919</v>
      </c>
      <c r="L900" s="92">
        <f>IFERROR(VLOOKUP($E900, V一般接種!$A:$G, L$4, FALSE), 0)</f>
        <v>573</v>
      </c>
      <c r="M900" s="92">
        <f>IFERROR(VLOOKUP($E900, V一般接種!$A:$G, M$4, FALSE), 0)</f>
        <v>3</v>
      </c>
      <c r="N900" s="93">
        <f>IFERROR(VLOOKUP($E900, V一般接種!$A:$G, N$4, FALSE), 0)</f>
        <v>7204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18406</v>
      </c>
      <c r="C901" s="109">
        <f>IF(COUNTIF($A$7:$A901, $A901)&gt;1, 0, IF($E901="", "", I901+J901+M901+N901+P901-R901))</f>
        <v>15356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17087</v>
      </c>
      <c r="L901" s="92">
        <f>IFERROR(VLOOKUP($E901, V一般接種!$A:$G, L$4, FALSE), 0)</f>
        <v>1319</v>
      </c>
      <c r="M901" s="92">
        <f>IFERROR(VLOOKUP($E901, V一般接種!$A:$G, M$4, FALSE), 0)</f>
        <v>2</v>
      </c>
      <c r="N901" s="93">
        <f>IFERROR(VLOOKUP($E901, V一般接種!$A:$G, N$4, FALSE), 0)</f>
        <v>15354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17087</v>
      </c>
      <c r="L902" s="92">
        <f>IFERROR(VLOOKUP($E902, V一般接種!$A:$G, L$4, FALSE), 0)</f>
        <v>1319</v>
      </c>
      <c r="M902" s="92">
        <f>IFERROR(VLOOKUP($E902, V一般接種!$A:$G, M$4, FALSE), 0)</f>
        <v>2</v>
      </c>
      <c r="N902" s="93">
        <f>IFERROR(VLOOKUP($E902, V一般接種!$A:$G, N$4, FALSE), 0)</f>
        <v>15354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17087</v>
      </c>
      <c r="L903" s="92">
        <f>IFERROR(VLOOKUP($E903, V一般接種!$A:$G, L$4, FALSE), 0)</f>
        <v>1319</v>
      </c>
      <c r="M903" s="92">
        <f>IFERROR(VLOOKUP($E903, V一般接種!$A:$G, M$4, FALSE), 0)</f>
        <v>2</v>
      </c>
      <c r="N903" s="93">
        <f>IFERROR(VLOOKUP($E903, V一般接種!$A:$G, N$4, FALSE), 0)</f>
        <v>15354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25158</v>
      </c>
      <c r="C904" s="109">
        <f>IF(COUNTIF($A$7:$A904, $A904)&gt;1, 0, IF($E904="", "", I904+J904+M904+N904+P904-R904))</f>
        <v>23783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23737</v>
      </c>
      <c r="L904" s="92">
        <f>IFERROR(VLOOKUP($E904, V一般接種!$A:$G, L$4, FALSE), 0)</f>
        <v>1421</v>
      </c>
      <c r="M904" s="92">
        <f>IFERROR(VLOOKUP($E904, V一般接種!$A:$G, M$4, FALSE), 0)</f>
        <v>0</v>
      </c>
      <c r="N904" s="93">
        <f>IFERROR(VLOOKUP($E904, V一般接種!$A:$G, N$4, FALSE), 0)</f>
        <v>23783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23737</v>
      </c>
      <c r="L905" s="92">
        <f>IFERROR(VLOOKUP($E905, V一般接種!$A:$G, L$4, FALSE), 0)</f>
        <v>1421</v>
      </c>
      <c r="M905" s="92">
        <f>IFERROR(VLOOKUP($E905, V一般接種!$A:$G, M$4, FALSE), 0)</f>
        <v>0</v>
      </c>
      <c r="N905" s="93">
        <f>IFERROR(VLOOKUP($E905, V一般接種!$A:$G, N$4, FALSE), 0)</f>
        <v>23783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23737</v>
      </c>
      <c r="L906" s="92">
        <f>IFERROR(VLOOKUP($E906, V一般接種!$A:$G, L$4, FALSE), 0)</f>
        <v>1421</v>
      </c>
      <c r="M906" s="92">
        <f>IFERROR(VLOOKUP($E906, V一般接種!$A:$G, M$4, FALSE), 0)</f>
        <v>0</v>
      </c>
      <c r="N906" s="93">
        <f>IFERROR(VLOOKUP($E906, V一般接種!$A:$G, N$4, FALSE), 0)</f>
        <v>23783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9319</v>
      </c>
      <c r="C907" s="109">
        <f>IF(COUNTIF($A$7:$A907, $A907)&gt;1, 0, IF($E907="", "", I907+J907+M907+N907+P907-R907))</f>
        <v>9395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8540</v>
      </c>
      <c r="L907" s="92">
        <f>IFERROR(VLOOKUP($E907, V一般接種!$A:$G, L$4, FALSE), 0)</f>
        <v>779</v>
      </c>
      <c r="M907" s="92">
        <f>IFERROR(VLOOKUP($E907, V一般接種!$A:$G, M$4, FALSE), 0)</f>
        <v>0</v>
      </c>
      <c r="N907" s="93">
        <f>IFERROR(VLOOKUP($E907, V一般接種!$A:$G, N$4, FALSE), 0)</f>
        <v>9395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8540</v>
      </c>
      <c r="L908" s="92">
        <f>IFERROR(VLOOKUP($E908, V一般接種!$A:$G, L$4, FALSE), 0)</f>
        <v>779</v>
      </c>
      <c r="M908" s="92">
        <f>IFERROR(VLOOKUP($E908, V一般接種!$A:$G, M$4, FALSE), 0)</f>
        <v>0</v>
      </c>
      <c r="N908" s="93">
        <f>IFERROR(VLOOKUP($E908, V一般接種!$A:$G, N$4, FALSE), 0)</f>
        <v>9395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8540</v>
      </c>
      <c r="L909" s="92">
        <f>IFERROR(VLOOKUP($E909, V一般接種!$A:$G, L$4, FALSE), 0)</f>
        <v>779</v>
      </c>
      <c r="M909" s="92">
        <f>IFERROR(VLOOKUP($E909, V一般接種!$A:$G, M$4, FALSE), 0)</f>
        <v>0</v>
      </c>
      <c r="N909" s="93">
        <f>IFERROR(VLOOKUP($E909, V一般接種!$A:$G, N$4, FALSE), 0)</f>
        <v>9395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11588</v>
      </c>
      <c r="C910" s="109">
        <f>IF(COUNTIF($A$7:$A910, $A910)&gt;1, 0, IF($E910="", "", I910+J910+M910+N910+P910-R910))</f>
        <v>9377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10685</v>
      </c>
      <c r="L910" s="92">
        <f>IFERROR(VLOOKUP($E910, V一般接種!$A:$G, L$4, FALSE), 0)</f>
        <v>903</v>
      </c>
      <c r="M910" s="92">
        <f>IFERROR(VLOOKUP($E910, V一般接種!$A:$G, M$4, FALSE), 0)</f>
        <v>10</v>
      </c>
      <c r="N910" s="93">
        <f>IFERROR(VLOOKUP($E910, V一般接種!$A:$G, N$4, FALSE), 0)</f>
        <v>9367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10685</v>
      </c>
      <c r="L911" s="92">
        <f>IFERROR(VLOOKUP($E911, V一般接種!$A:$G, L$4, FALSE), 0)</f>
        <v>903</v>
      </c>
      <c r="M911" s="92">
        <f>IFERROR(VLOOKUP($E911, V一般接種!$A:$G, M$4, FALSE), 0)</f>
        <v>10</v>
      </c>
      <c r="N911" s="93">
        <f>IFERROR(VLOOKUP($E911, V一般接種!$A:$G, N$4, FALSE), 0)</f>
        <v>9367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10685</v>
      </c>
      <c r="L912" s="92">
        <f>IFERROR(VLOOKUP($E912, V一般接種!$A:$G, L$4, FALSE), 0)</f>
        <v>903</v>
      </c>
      <c r="M912" s="92">
        <f>IFERROR(VLOOKUP($E912, V一般接種!$A:$G, M$4, FALSE), 0)</f>
        <v>10</v>
      </c>
      <c r="N912" s="93">
        <f>IFERROR(VLOOKUP($E912, V一般接種!$A:$G, N$4, FALSE), 0)</f>
        <v>9367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9662</v>
      </c>
      <c r="C913" s="109">
        <f>IF(COUNTIF($A$7:$A913, $A913)&gt;1, 0, IF($E913="", "", I913+J913+M913+N913+P913-R913))</f>
        <v>10145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8945</v>
      </c>
      <c r="L913" s="92">
        <f>IFERROR(VLOOKUP($E913, V一般接種!$A:$G, L$4, FALSE), 0)</f>
        <v>717</v>
      </c>
      <c r="M913" s="92">
        <f>IFERROR(VLOOKUP($E913, V一般接種!$A:$G, M$4, FALSE), 0)</f>
        <v>6</v>
      </c>
      <c r="N913" s="93">
        <f>IFERROR(VLOOKUP($E913, V一般接種!$A:$G, N$4, FALSE), 0)</f>
        <v>10139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8945</v>
      </c>
      <c r="L914" s="92">
        <f>IFERROR(VLOOKUP($E914, V一般接種!$A:$G, L$4, FALSE), 0)</f>
        <v>717</v>
      </c>
      <c r="M914" s="92">
        <f>IFERROR(VLOOKUP($E914, V一般接種!$A:$G, M$4, FALSE), 0)</f>
        <v>6</v>
      </c>
      <c r="N914" s="93">
        <f>IFERROR(VLOOKUP($E914, V一般接種!$A:$G, N$4, FALSE), 0)</f>
        <v>10139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8945</v>
      </c>
      <c r="L915" s="92">
        <f>IFERROR(VLOOKUP($E915, V一般接種!$A:$G, L$4, FALSE), 0)</f>
        <v>717</v>
      </c>
      <c r="M915" s="92">
        <f>IFERROR(VLOOKUP($E915, V一般接種!$A:$G, M$4, FALSE), 0)</f>
        <v>6</v>
      </c>
      <c r="N915" s="93">
        <f>IFERROR(VLOOKUP($E915, V一般接種!$A:$G, N$4, FALSE), 0)</f>
        <v>10139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9314</v>
      </c>
      <c r="C916" s="109">
        <f>IF(COUNTIF($A$7:$A916, $A916)&gt;1, 0, IF($E916="", "", I916+J916+M916+N916+P916-R916))</f>
        <v>9247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8470</v>
      </c>
      <c r="L916" s="92">
        <f>IFERROR(VLOOKUP($E916, V一般接種!$A:$G, L$4, FALSE), 0)</f>
        <v>844</v>
      </c>
      <c r="M916" s="92">
        <f>IFERROR(VLOOKUP($E916, V一般接種!$A:$G, M$4, FALSE), 0)</f>
        <v>3</v>
      </c>
      <c r="N916" s="93">
        <f>IFERROR(VLOOKUP($E916, V一般接種!$A:$G, N$4, FALSE), 0)</f>
        <v>9244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8470</v>
      </c>
      <c r="L917" s="92">
        <f>IFERROR(VLOOKUP($E917, V一般接種!$A:$G, L$4, FALSE), 0)</f>
        <v>844</v>
      </c>
      <c r="M917" s="92">
        <f>IFERROR(VLOOKUP($E917, V一般接種!$A:$G, M$4, FALSE), 0)</f>
        <v>3</v>
      </c>
      <c r="N917" s="93">
        <f>IFERROR(VLOOKUP($E917, V一般接種!$A:$G, N$4, FALSE), 0)</f>
        <v>9244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8470</v>
      </c>
      <c r="L918" s="92">
        <f>IFERROR(VLOOKUP($E918, V一般接種!$A:$G, L$4, FALSE), 0)</f>
        <v>844</v>
      </c>
      <c r="M918" s="92">
        <f>IFERROR(VLOOKUP($E918, V一般接種!$A:$G, M$4, FALSE), 0)</f>
        <v>3</v>
      </c>
      <c r="N918" s="93">
        <f>IFERROR(VLOOKUP($E918, V一般接種!$A:$G, N$4, FALSE), 0)</f>
        <v>9244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8837</v>
      </c>
      <c r="C919" s="109">
        <f>IF(COUNTIF($A$7:$A919, $A919)&gt;1, 0, IF($E919="", "", I919+J919+M919+N919+P919-R919))</f>
        <v>10026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8057</v>
      </c>
      <c r="L919" s="92">
        <f>IFERROR(VLOOKUP($E919, V一般接種!$A:$G, L$4, FALSE), 0)</f>
        <v>780</v>
      </c>
      <c r="M919" s="92">
        <f>IFERROR(VLOOKUP($E919, V一般接種!$A:$G, M$4, FALSE), 0)</f>
        <v>13</v>
      </c>
      <c r="N919" s="93">
        <f>IFERROR(VLOOKUP($E919, V一般接種!$A:$G, N$4, FALSE), 0)</f>
        <v>10013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8057</v>
      </c>
      <c r="L920" s="92">
        <f>IFERROR(VLOOKUP($E920, V一般接種!$A:$G, L$4, FALSE), 0)</f>
        <v>780</v>
      </c>
      <c r="M920" s="92">
        <f>IFERROR(VLOOKUP($E920, V一般接種!$A:$G, M$4, FALSE), 0)</f>
        <v>13</v>
      </c>
      <c r="N920" s="93">
        <f>IFERROR(VLOOKUP($E920, V一般接種!$A:$G, N$4, FALSE), 0)</f>
        <v>10013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8057</v>
      </c>
      <c r="L921" s="92">
        <f>IFERROR(VLOOKUP($E921, V一般接種!$A:$G, L$4, FALSE), 0)</f>
        <v>780</v>
      </c>
      <c r="M921" s="92">
        <f>IFERROR(VLOOKUP($E921, V一般接種!$A:$G, M$4, FALSE), 0)</f>
        <v>13</v>
      </c>
      <c r="N921" s="93">
        <f>IFERROR(VLOOKUP($E921, V一般接種!$A:$G, N$4, FALSE), 0)</f>
        <v>10013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4259</v>
      </c>
      <c r="C922" s="109">
        <f>IF(COUNTIF($A$7:$A922, $A922)&gt;1, 0, IF($E922="", "", I922+J922+M922+N922+P922-R922))</f>
        <v>2708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3492</v>
      </c>
      <c r="L922" s="92">
        <f>IFERROR(VLOOKUP($E922, V一般接種!$A:$G, L$4, FALSE), 0)</f>
        <v>767</v>
      </c>
      <c r="M922" s="92">
        <f>IFERROR(VLOOKUP($E922, V一般接種!$A:$G, M$4, FALSE), 0)</f>
        <v>1</v>
      </c>
      <c r="N922" s="93">
        <f>IFERROR(VLOOKUP($E922, V一般接種!$A:$G, N$4, FALSE), 0)</f>
        <v>2707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3492</v>
      </c>
      <c r="L923" s="92">
        <f>IFERROR(VLOOKUP($E923, V一般接種!$A:$G, L$4, FALSE), 0)</f>
        <v>767</v>
      </c>
      <c r="M923" s="92">
        <f>IFERROR(VLOOKUP($E923, V一般接種!$A:$G, M$4, FALSE), 0)</f>
        <v>1</v>
      </c>
      <c r="N923" s="93">
        <f>IFERROR(VLOOKUP($E923, V一般接種!$A:$G, N$4, FALSE), 0)</f>
        <v>2707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3492</v>
      </c>
      <c r="L924" s="92">
        <f>IFERROR(VLOOKUP($E924, V一般接種!$A:$G, L$4, FALSE), 0)</f>
        <v>767</v>
      </c>
      <c r="M924" s="92">
        <f>IFERROR(VLOOKUP($E924, V一般接種!$A:$G, M$4, FALSE), 0)</f>
        <v>1</v>
      </c>
      <c r="N924" s="93">
        <f>IFERROR(VLOOKUP($E924, V一般接種!$A:$G, N$4, FALSE), 0)</f>
        <v>2707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17939</v>
      </c>
      <c r="C925" s="109">
        <f>IF(COUNTIF($A$7:$A925, $A925)&gt;1, 0, IF($E925="", "", I925+J925+M925+N925+P925-R925))</f>
        <v>24984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16264</v>
      </c>
      <c r="L925" s="92">
        <f>IFERROR(VLOOKUP($E925, V一般接種!$A:$G, L$4, FALSE), 0)</f>
        <v>1675</v>
      </c>
      <c r="M925" s="92">
        <f>IFERROR(VLOOKUP($E925, V一般接種!$A:$G, M$4, FALSE), 0)</f>
        <v>2</v>
      </c>
      <c r="N925" s="93">
        <f>IFERROR(VLOOKUP($E925, V一般接種!$A:$G, N$4, FALSE), 0)</f>
        <v>24982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16264</v>
      </c>
      <c r="L926" s="92">
        <f>IFERROR(VLOOKUP($E926, V一般接種!$A:$G, L$4, FALSE), 0)</f>
        <v>1675</v>
      </c>
      <c r="M926" s="92">
        <f>IFERROR(VLOOKUP($E926, V一般接種!$A:$G, M$4, FALSE), 0)</f>
        <v>2</v>
      </c>
      <c r="N926" s="93">
        <f>IFERROR(VLOOKUP($E926, V一般接種!$A:$G, N$4, FALSE), 0)</f>
        <v>24982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16264</v>
      </c>
      <c r="L927" s="92">
        <f>IFERROR(VLOOKUP($E927, V一般接種!$A:$G, L$4, FALSE), 0)</f>
        <v>1675</v>
      </c>
      <c r="M927" s="92">
        <f>IFERROR(VLOOKUP($E927, V一般接種!$A:$G, M$4, FALSE), 0)</f>
        <v>2</v>
      </c>
      <c r="N927" s="93">
        <f>IFERROR(VLOOKUP($E927, V一般接種!$A:$G, N$4, FALSE), 0)</f>
        <v>24982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7396</v>
      </c>
      <c r="C928" s="109">
        <f>IF(COUNTIF($A$7:$A928, $A928)&gt;1, 0, IF($E928="", "", I928+J928+M928+N928+P928-R928))</f>
        <v>8611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6335</v>
      </c>
      <c r="L928" s="92">
        <f>IFERROR(VLOOKUP($E928, V一般接種!$A:$G, L$4, FALSE), 0)</f>
        <v>1061</v>
      </c>
      <c r="M928" s="92">
        <f>IFERROR(VLOOKUP($E928, V一般接種!$A:$G, M$4, FALSE), 0)</f>
        <v>0</v>
      </c>
      <c r="N928" s="93">
        <f>IFERROR(VLOOKUP($E928, V一般接種!$A:$G, N$4, FALSE), 0)</f>
        <v>8611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6335</v>
      </c>
      <c r="L929" s="92">
        <f>IFERROR(VLOOKUP($E929, V一般接種!$A:$G, L$4, FALSE), 0)</f>
        <v>1061</v>
      </c>
      <c r="M929" s="92">
        <f>IFERROR(VLOOKUP($E929, V一般接種!$A:$G, M$4, FALSE), 0)</f>
        <v>0</v>
      </c>
      <c r="N929" s="93">
        <f>IFERROR(VLOOKUP($E929, V一般接種!$A:$G, N$4, FALSE), 0)</f>
        <v>8611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6335</v>
      </c>
      <c r="L930" s="92">
        <f>IFERROR(VLOOKUP($E930, V一般接種!$A:$G, L$4, FALSE), 0)</f>
        <v>1061</v>
      </c>
      <c r="M930" s="92">
        <f>IFERROR(VLOOKUP($E930, V一般接種!$A:$G, M$4, FALSE), 0)</f>
        <v>0</v>
      </c>
      <c r="N930" s="93">
        <f>IFERROR(VLOOKUP($E930, V一般接種!$A:$G, N$4, FALSE), 0)</f>
        <v>8611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7895</v>
      </c>
      <c r="C931" s="109">
        <f>IF(COUNTIF($A$7:$A931, $A931)&gt;1, 0, IF($E931="", "", I931+J931+M931+N931+P931-R931))</f>
        <v>10010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7167</v>
      </c>
      <c r="L931" s="92">
        <f>IFERROR(VLOOKUP($E931, V一般接種!$A:$G, L$4, FALSE), 0)</f>
        <v>728</v>
      </c>
      <c r="M931" s="92">
        <f>IFERROR(VLOOKUP($E931, V一般接種!$A:$G, M$4, FALSE), 0)</f>
        <v>0</v>
      </c>
      <c r="N931" s="93">
        <f>IFERROR(VLOOKUP($E931, V一般接種!$A:$G, N$4, FALSE), 0)</f>
        <v>10010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7167</v>
      </c>
      <c r="L932" s="92">
        <f>IFERROR(VLOOKUP($E932, V一般接種!$A:$G, L$4, FALSE), 0)</f>
        <v>728</v>
      </c>
      <c r="M932" s="92">
        <f>IFERROR(VLOOKUP($E932, V一般接種!$A:$G, M$4, FALSE), 0)</f>
        <v>0</v>
      </c>
      <c r="N932" s="93">
        <f>IFERROR(VLOOKUP($E932, V一般接種!$A:$G, N$4, FALSE), 0)</f>
        <v>10010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7167</v>
      </c>
      <c r="L933" s="92">
        <f>IFERROR(VLOOKUP($E933, V一般接種!$A:$G, L$4, FALSE), 0)</f>
        <v>728</v>
      </c>
      <c r="M933" s="92">
        <f>IFERROR(VLOOKUP($E933, V一般接種!$A:$G, M$4, FALSE), 0)</f>
        <v>0</v>
      </c>
      <c r="N933" s="93">
        <f>IFERROR(VLOOKUP($E933, V一般接種!$A:$G, N$4, FALSE), 0)</f>
        <v>10010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9149</v>
      </c>
      <c r="C934" s="109">
        <f>IF(COUNTIF($A$7:$A934, $A934)&gt;1, 0, IF($E934="", "", I934+J934+M934+N934+P934-R934))</f>
        <v>10352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8091</v>
      </c>
      <c r="L934" s="92">
        <f>IFERROR(VLOOKUP($E934, V一般接種!$A:$G, L$4, FALSE), 0)</f>
        <v>1058</v>
      </c>
      <c r="M934" s="92">
        <f>IFERROR(VLOOKUP($E934, V一般接種!$A:$G, M$4, FALSE), 0)</f>
        <v>6</v>
      </c>
      <c r="N934" s="93">
        <f>IFERROR(VLOOKUP($E934, V一般接種!$A:$G, N$4, FALSE), 0)</f>
        <v>10346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8091</v>
      </c>
      <c r="L935" s="92">
        <f>IFERROR(VLOOKUP($E935, V一般接種!$A:$G, L$4, FALSE), 0)</f>
        <v>1058</v>
      </c>
      <c r="M935" s="92">
        <f>IFERROR(VLOOKUP($E935, V一般接種!$A:$G, M$4, FALSE), 0)</f>
        <v>6</v>
      </c>
      <c r="N935" s="93">
        <f>IFERROR(VLOOKUP($E935, V一般接種!$A:$G, N$4, FALSE), 0)</f>
        <v>10346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8091</v>
      </c>
      <c r="L936" s="92">
        <f>IFERROR(VLOOKUP($E936, V一般接種!$A:$G, L$4, FALSE), 0)</f>
        <v>1058</v>
      </c>
      <c r="M936" s="92">
        <f>IFERROR(VLOOKUP($E936, V一般接種!$A:$G, M$4, FALSE), 0)</f>
        <v>6</v>
      </c>
      <c r="N936" s="93">
        <f>IFERROR(VLOOKUP($E936, V一般接種!$A:$G, N$4, FALSE), 0)</f>
        <v>10346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8923</v>
      </c>
      <c r="C937" s="109">
        <f>IF(COUNTIF($A$7:$A937, $A937)&gt;1, 0, IF($E937="", "", I937+J937+M937+N937+P937-R937))</f>
        <v>8994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7800</v>
      </c>
      <c r="L937" s="92">
        <f>IFERROR(VLOOKUP($E937, V一般接種!$A:$G, L$4, FALSE), 0)</f>
        <v>1123</v>
      </c>
      <c r="M937" s="92">
        <f>IFERROR(VLOOKUP($E937, V一般接種!$A:$G, M$4, FALSE), 0)</f>
        <v>1</v>
      </c>
      <c r="N937" s="93">
        <f>IFERROR(VLOOKUP($E937, V一般接種!$A:$G, N$4, FALSE), 0)</f>
        <v>8993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7800</v>
      </c>
      <c r="L938" s="92">
        <f>IFERROR(VLOOKUP($E938, V一般接種!$A:$G, L$4, FALSE), 0)</f>
        <v>1123</v>
      </c>
      <c r="M938" s="92">
        <f>IFERROR(VLOOKUP($E938, V一般接種!$A:$G, M$4, FALSE), 0)</f>
        <v>1</v>
      </c>
      <c r="N938" s="93">
        <f>IFERROR(VLOOKUP($E938, V一般接種!$A:$G, N$4, FALSE), 0)</f>
        <v>8993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7800</v>
      </c>
      <c r="L939" s="92">
        <f>IFERROR(VLOOKUP($E939, V一般接種!$A:$G, L$4, FALSE), 0)</f>
        <v>1123</v>
      </c>
      <c r="M939" s="92">
        <f>IFERROR(VLOOKUP($E939, V一般接種!$A:$G, M$4, FALSE), 0)</f>
        <v>1</v>
      </c>
      <c r="N939" s="93">
        <f>IFERROR(VLOOKUP($E939, V一般接種!$A:$G, N$4, FALSE), 0)</f>
        <v>8993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8422</v>
      </c>
      <c r="C940" s="109">
        <f>IF(COUNTIF($A$7:$A940, $A940)&gt;1, 0, IF($E940="", "", I940+J940+M940+N940+P940-R940))</f>
        <v>8502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7607</v>
      </c>
      <c r="L940" s="92">
        <f>IFERROR(VLOOKUP($E940, V一般接種!$A:$G, L$4, FALSE), 0)</f>
        <v>815</v>
      </c>
      <c r="M940" s="92">
        <f>IFERROR(VLOOKUP($E940, V一般接種!$A:$G, M$4, FALSE), 0)</f>
        <v>5</v>
      </c>
      <c r="N940" s="93">
        <f>IFERROR(VLOOKUP($E940, V一般接種!$A:$G, N$4, FALSE), 0)</f>
        <v>8497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7607</v>
      </c>
      <c r="L941" s="92">
        <f>IFERROR(VLOOKUP($E941, V一般接種!$A:$G, L$4, FALSE), 0)</f>
        <v>815</v>
      </c>
      <c r="M941" s="92">
        <f>IFERROR(VLOOKUP($E941, V一般接種!$A:$G, M$4, FALSE), 0)</f>
        <v>5</v>
      </c>
      <c r="N941" s="93">
        <f>IFERROR(VLOOKUP($E941, V一般接種!$A:$G, N$4, FALSE), 0)</f>
        <v>8497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7607</v>
      </c>
      <c r="L942" s="92">
        <f>IFERROR(VLOOKUP($E942, V一般接種!$A:$G, L$4, FALSE), 0)</f>
        <v>815</v>
      </c>
      <c r="M942" s="92">
        <f>IFERROR(VLOOKUP($E942, V一般接種!$A:$G, M$4, FALSE), 0)</f>
        <v>5</v>
      </c>
      <c r="N942" s="93">
        <f>IFERROR(VLOOKUP($E942, V一般接種!$A:$G, N$4, FALSE), 0)</f>
        <v>8497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15240</v>
      </c>
      <c r="C943" s="109">
        <f>IF(COUNTIF($A$7:$A943, $A943)&gt;1, 0, IF($E943="", "", I943+J943+M943+N943+P943-R943))</f>
        <v>18447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13612</v>
      </c>
      <c r="L943" s="92">
        <f>IFERROR(VLOOKUP($E943, V一般接種!$A:$G, L$4, FALSE), 0)</f>
        <v>1628</v>
      </c>
      <c r="M943" s="92">
        <f>IFERROR(VLOOKUP($E943, V一般接種!$A:$G, M$4, FALSE), 0)</f>
        <v>0</v>
      </c>
      <c r="N943" s="93">
        <f>IFERROR(VLOOKUP($E943, V一般接種!$A:$G, N$4, FALSE), 0)</f>
        <v>18447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13612</v>
      </c>
      <c r="L944" s="92">
        <f>IFERROR(VLOOKUP($E944, V一般接種!$A:$G, L$4, FALSE), 0)</f>
        <v>1628</v>
      </c>
      <c r="M944" s="92">
        <f>IFERROR(VLOOKUP($E944, V一般接種!$A:$G, M$4, FALSE), 0)</f>
        <v>0</v>
      </c>
      <c r="N944" s="93">
        <f>IFERROR(VLOOKUP($E944, V一般接種!$A:$G, N$4, FALSE), 0)</f>
        <v>18447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13612</v>
      </c>
      <c r="L945" s="92">
        <f>IFERROR(VLOOKUP($E945, V一般接種!$A:$G, L$4, FALSE), 0)</f>
        <v>1628</v>
      </c>
      <c r="M945" s="92">
        <f>IFERROR(VLOOKUP($E945, V一般接種!$A:$G, M$4, FALSE), 0)</f>
        <v>0</v>
      </c>
      <c r="N945" s="93">
        <f>IFERROR(VLOOKUP($E945, V一般接種!$A:$G, N$4, FALSE), 0)</f>
        <v>18447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20054</v>
      </c>
      <c r="C946" s="109">
        <f>IF(COUNTIF($A$7:$A946, $A946)&gt;1, 0, IF($E946="", "", I946+J946+M946+N946+P946-R946))</f>
        <v>24378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18703</v>
      </c>
      <c r="L946" s="92">
        <f>IFERROR(VLOOKUP($E946, V一般接種!$A:$G, L$4, FALSE), 0)</f>
        <v>1351</v>
      </c>
      <c r="M946" s="92">
        <f>IFERROR(VLOOKUP($E946, V一般接種!$A:$G, M$4, FALSE), 0)</f>
        <v>3</v>
      </c>
      <c r="N946" s="93">
        <f>IFERROR(VLOOKUP($E946, V一般接種!$A:$G, N$4, FALSE), 0)</f>
        <v>24375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18703</v>
      </c>
      <c r="L947" s="92">
        <f>IFERROR(VLOOKUP($E947, V一般接種!$A:$G, L$4, FALSE), 0)</f>
        <v>1351</v>
      </c>
      <c r="M947" s="92">
        <f>IFERROR(VLOOKUP($E947, V一般接種!$A:$G, M$4, FALSE), 0)</f>
        <v>3</v>
      </c>
      <c r="N947" s="93">
        <f>IFERROR(VLOOKUP($E947, V一般接種!$A:$G, N$4, FALSE), 0)</f>
        <v>24375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18703</v>
      </c>
      <c r="L948" s="92">
        <f>IFERROR(VLOOKUP($E948, V一般接種!$A:$G, L$4, FALSE), 0)</f>
        <v>1351</v>
      </c>
      <c r="M948" s="92">
        <f>IFERROR(VLOOKUP($E948, V一般接種!$A:$G, M$4, FALSE), 0)</f>
        <v>3</v>
      </c>
      <c r="N948" s="93">
        <f>IFERROR(VLOOKUP($E948, V一般接種!$A:$G, N$4, FALSE), 0)</f>
        <v>24375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63544</v>
      </c>
      <c r="C949" s="109">
        <f>IF(COUNTIF($A$7:$A949, $A949)&gt;1, 0, IF($E949="", "", I949+J949+M949+N949+P949-R949))</f>
        <v>96020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7098</v>
      </c>
      <c r="L949" s="92">
        <f>IFERROR(VLOOKUP($E949, V一般接種!$A:$G, L$4, FALSE), 0)</f>
        <v>1464</v>
      </c>
      <c r="M949" s="92">
        <f>IFERROR(VLOOKUP($E949, V一般接種!$A:$G, M$4, FALSE), 0)</f>
        <v>1</v>
      </c>
      <c r="N949" s="93">
        <f>IFERROR(VLOOKUP($E949, V一般接種!$A:$G, N$4, FALSE), 0)</f>
        <v>8445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7098</v>
      </c>
      <c r="L950" s="92">
        <f>IFERROR(VLOOKUP($E950, V一般接種!$A:$G, L$4, FALSE), 0)</f>
        <v>1464</v>
      </c>
      <c r="M950" s="92">
        <f>IFERROR(VLOOKUP($E950, V一般接種!$A:$G, M$4, FALSE), 0)</f>
        <v>1</v>
      </c>
      <c r="N950" s="93">
        <f>IFERROR(VLOOKUP($E950, V一般接種!$A:$G, N$4, FALSE), 0)</f>
        <v>8445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7098</v>
      </c>
      <c r="L951" s="92">
        <f>IFERROR(VLOOKUP($E951, V一般接種!$A:$G, L$4, FALSE), 0)</f>
        <v>1464</v>
      </c>
      <c r="M951" s="92">
        <f>IFERROR(VLOOKUP($E951, V一般接種!$A:$G, M$4, FALSE), 0)</f>
        <v>1</v>
      </c>
      <c r="N951" s="93">
        <f>IFERROR(VLOOKUP($E951, V一般接種!$A:$G, N$4, FALSE), 0)</f>
        <v>8445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7535</v>
      </c>
      <c r="C952" s="109">
        <f>IF(COUNTIF($A$7:$A952, $A952)&gt;1, 0, IF($E952="", "", I952+J952+M952+N952+P952-R952))</f>
        <v>9186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6793</v>
      </c>
      <c r="L952" s="92">
        <f>IFERROR(VLOOKUP($E952, V一般接種!$A:$G, L$4, FALSE), 0)</f>
        <v>742</v>
      </c>
      <c r="M952" s="92">
        <f>IFERROR(VLOOKUP($E952, V一般接種!$A:$G, M$4, FALSE), 0)</f>
        <v>1</v>
      </c>
      <c r="N952" s="93">
        <f>IFERROR(VLOOKUP($E952, V一般接種!$A:$G, N$4, FALSE), 0)</f>
        <v>9185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6793</v>
      </c>
      <c r="L953" s="92">
        <f>IFERROR(VLOOKUP($E953, V一般接種!$A:$G, L$4, FALSE), 0)</f>
        <v>742</v>
      </c>
      <c r="M953" s="92">
        <f>IFERROR(VLOOKUP($E953, V一般接種!$A:$G, M$4, FALSE), 0)</f>
        <v>1</v>
      </c>
      <c r="N953" s="93">
        <f>IFERROR(VLOOKUP($E953, V一般接種!$A:$G, N$4, FALSE), 0)</f>
        <v>9185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6793</v>
      </c>
      <c r="L954" s="92">
        <f>IFERROR(VLOOKUP($E954, V一般接種!$A:$G, L$4, FALSE), 0)</f>
        <v>742</v>
      </c>
      <c r="M954" s="92">
        <f>IFERROR(VLOOKUP($E954, V一般接種!$A:$G, M$4, FALSE), 0)</f>
        <v>1</v>
      </c>
      <c r="N954" s="93">
        <f>IFERROR(VLOOKUP($E954, V一般接種!$A:$G, N$4, FALSE), 0)</f>
        <v>9185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8570</v>
      </c>
      <c r="C955" s="109">
        <f>IF(COUNTIF($A$7:$A955, $A955)&gt;1, 0, IF($E955="", "", I955+J955+M955+N955+P955-R955))</f>
        <v>12284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7723</v>
      </c>
      <c r="L955" s="92">
        <f>IFERROR(VLOOKUP($E955, V一般接種!$A:$G, L$4, FALSE), 0)</f>
        <v>847</v>
      </c>
      <c r="M955" s="92">
        <f>IFERROR(VLOOKUP($E955, V一般接種!$A:$G, M$4, FALSE), 0)</f>
        <v>11</v>
      </c>
      <c r="N955" s="93">
        <f>IFERROR(VLOOKUP($E955, V一般接種!$A:$G, N$4, FALSE), 0)</f>
        <v>12273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7723</v>
      </c>
      <c r="L956" s="92">
        <f>IFERROR(VLOOKUP($E956, V一般接種!$A:$G, L$4, FALSE), 0)</f>
        <v>847</v>
      </c>
      <c r="M956" s="92">
        <f>IFERROR(VLOOKUP($E956, V一般接種!$A:$G, M$4, FALSE), 0)</f>
        <v>11</v>
      </c>
      <c r="N956" s="93">
        <f>IFERROR(VLOOKUP($E956, V一般接種!$A:$G, N$4, FALSE), 0)</f>
        <v>12273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7723</v>
      </c>
      <c r="L957" s="92">
        <f>IFERROR(VLOOKUP($E957, V一般接種!$A:$G, L$4, FALSE), 0)</f>
        <v>847</v>
      </c>
      <c r="M957" s="92">
        <f>IFERROR(VLOOKUP($E957, V一般接種!$A:$G, M$4, FALSE), 0)</f>
        <v>11</v>
      </c>
      <c r="N957" s="93">
        <f>IFERROR(VLOOKUP($E957, V一般接種!$A:$G, N$4, FALSE), 0)</f>
        <v>12273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2430</v>
      </c>
      <c r="C958" s="109">
        <f>IF(COUNTIF($A$7:$A958, $A958)&gt;1, 0, IF($E958="", "", I958+J958+M958+N958+P958-R958))</f>
        <v>1975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1652</v>
      </c>
      <c r="L958" s="92">
        <f>IFERROR(VLOOKUP($E958, V一般接種!$A:$G, L$4, FALSE), 0)</f>
        <v>778</v>
      </c>
      <c r="M958" s="92">
        <f>IFERROR(VLOOKUP($E958, V一般接種!$A:$G, M$4, FALSE), 0)</f>
        <v>2</v>
      </c>
      <c r="N958" s="93">
        <f>IFERROR(VLOOKUP($E958, V一般接種!$A:$G, N$4, FALSE), 0)</f>
        <v>1973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1652</v>
      </c>
      <c r="L959" s="92">
        <f>IFERROR(VLOOKUP($E959, V一般接種!$A:$G, L$4, FALSE), 0)</f>
        <v>778</v>
      </c>
      <c r="M959" s="92">
        <f>IFERROR(VLOOKUP($E959, V一般接種!$A:$G, M$4, FALSE), 0)</f>
        <v>2</v>
      </c>
      <c r="N959" s="93">
        <f>IFERROR(VLOOKUP($E959, V一般接種!$A:$G, N$4, FALSE), 0)</f>
        <v>1973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1652</v>
      </c>
      <c r="L960" s="92">
        <f>IFERROR(VLOOKUP($E960, V一般接種!$A:$G, L$4, FALSE), 0)</f>
        <v>778</v>
      </c>
      <c r="M960" s="92">
        <f>IFERROR(VLOOKUP($E960, V一般接種!$A:$G, M$4, FALSE), 0)</f>
        <v>2</v>
      </c>
      <c r="N960" s="93">
        <f>IFERROR(VLOOKUP($E960, V一般接種!$A:$G, N$4, FALSE), 0)</f>
        <v>1973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7274</v>
      </c>
      <c r="C961" s="109">
        <f>IF(COUNTIF($A$7:$A961, $A961)&gt;1, 0, IF($E961="", "", I961+J961+M961+N961+P961-R961))</f>
        <v>10229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6198</v>
      </c>
      <c r="L961" s="92">
        <f>IFERROR(VLOOKUP($E961, V一般接種!$A:$G, L$4, FALSE), 0)</f>
        <v>1076</v>
      </c>
      <c r="M961" s="92">
        <f>IFERROR(VLOOKUP($E961, V一般接種!$A:$G, M$4, FALSE), 0)</f>
        <v>5</v>
      </c>
      <c r="N961" s="93">
        <f>IFERROR(VLOOKUP($E961, V一般接種!$A:$G, N$4, FALSE), 0)</f>
        <v>10224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6198</v>
      </c>
      <c r="L962" s="92">
        <f>IFERROR(VLOOKUP($E962, V一般接種!$A:$G, L$4, FALSE), 0)</f>
        <v>1076</v>
      </c>
      <c r="M962" s="92">
        <f>IFERROR(VLOOKUP($E962, V一般接種!$A:$G, M$4, FALSE), 0)</f>
        <v>5</v>
      </c>
      <c r="N962" s="93">
        <f>IFERROR(VLOOKUP($E962, V一般接種!$A:$G, N$4, FALSE), 0)</f>
        <v>10224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6198</v>
      </c>
      <c r="L963" s="92">
        <f>IFERROR(VLOOKUP($E963, V一般接種!$A:$G, L$4, FALSE), 0)</f>
        <v>1076</v>
      </c>
      <c r="M963" s="92">
        <f>IFERROR(VLOOKUP($E963, V一般接種!$A:$G, M$4, FALSE), 0)</f>
        <v>5</v>
      </c>
      <c r="N963" s="93">
        <f>IFERROR(VLOOKUP($E963, V一般接種!$A:$G, N$4, FALSE), 0)</f>
        <v>10224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11821</v>
      </c>
      <c r="C964" s="109">
        <f>IF(COUNTIF($A$7:$A964, $A964)&gt;1, 0, IF($E964="", "", I964+J964+M964+N964+P964-R964))</f>
        <v>18248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10505</v>
      </c>
      <c r="L964" s="92">
        <f>IFERROR(VLOOKUP($E964, V一般接種!$A:$G, L$4, FALSE), 0)</f>
        <v>1316</v>
      </c>
      <c r="M964" s="92">
        <f>IFERROR(VLOOKUP($E964, V一般接種!$A:$G, M$4, FALSE), 0)</f>
        <v>3</v>
      </c>
      <c r="N964" s="93">
        <f>IFERROR(VLOOKUP($E964, V一般接種!$A:$G, N$4, FALSE), 0)</f>
        <v>18245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10505</v>
      </c>
      <c r="L965" s="92">
        <f>IFERROR(VLOOKUP($E965, V一般接種!$A:$G, L$4, FALSE), 0)</f>
        <v>1316</v>
      </c>
      <c r="M965" s="92">
        <f>IFERROR(VLOOKUP($E965, V一般接種!$A:$G, M$4, FALSE), 0)</f>
        <v>3</v>
      </c>
      <c r="N965" s="93">
        <f>IFERROR(VLOOKUP($E965, V一般接種!$A:$G, N$4, FALSE), 0)</f>
        <v>18245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10505</v>
      </c>
      <c r="L966" s="92">
        <f>IFERROR(VLOOKUP($E966, V一般接種!$A:$G, L$4, FALSE), 0)</f>
        <v>1316</v>
      </c>
      <c r="M966" s="92">
        <f>IFERROR(VLOOKUP($E966, V一般接種!$A:$G, M$4, FALSE), 0)</f>
        <v>3</v>
      </c>
      <c r="N966" s="93">
        <f>IFERROR(VLOOKUP($E966, V一般接種!$A:$G, N$4, FALSE), 0)</f>
        <v>18245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16804</v>
      </c>
      <c r="C967" s="109">
        <f>IF(COUNTIF($A$7:$A967, $A967)&gt;1, 0, IF($E967="", "", I967+J967+M967+N967+P967-R967))</f>
        <v>24497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14366</v>
      </c>
      <c r="L967" s="92">
        <f>IFERROR(VLOOKUP($E967, V一般接種!$A:$G, L$4, FALSE), 0)</f>
        <v>2438</v>
      </c>
      <c r="M967" s="92">
        <f>IFERROR(VLOOKUP($E967, V一般接種!$A:$G, M$4, FALSE), 0)</f>
        <v>2</v>
      </c>
      <c r="N967" s="93">
        <f>IFERROR(VLOOKUP($E967, V一般接種!$A:$G, N$4, FALSE), 0)</f>
        <v>24495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14366</v>
      </c>
      <c r="L968" s="92">
        <f>IFERROR(VLOOKUP($E968, V一般接種!$A:$G, L$4, FALSE), 0)</f>
        <v>2438</v>
      </c>
      <c r="M968" s="92">
        <f>IFERROR(VLOOKUP($E968, V一般接種!$A:$G, M$4, FALSE), 0)</f>
        <v>2</v>
      </c>
      <c r="N968" s="93">
        <f>IFERROR(VLOOKUP($E968, V一般接種!$A:$G, N$4, FALSE), 0)</f>
        <v>24495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14366</v>
      </c>
      <c r="L969" s="92">
        <f>IFERROR(VLOOKUP($E969, V一般接種!$A:$G, L$4, FALSE), 0)</f>
        <v>2438</v>
      </c>
      <c r="M969" s="92">
        <f>IFERROR(VLOOKUP($E969, V一般接種!$A:$G, M$4, FALSE), 0)</f>
        <v>2</v>
      </c>
      <c r="N969" s="93">
        <f>IFERROR(VLOOKUP($E969, V一般接種!$A:$G, N$4, FALSE), 0)</f>
        <v>24495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60761</v>
      </c>
      <c r="C970" s="109">
        <f>IF(COUNTIF($A$7:$A970, $A970)&gt;1, 0, IF($E970="", "", I970+J970+M970+N970+P970-R970))</f>
        <v>98974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5920</v>
      </c>
      <c r="L970" s="92">
        <f>IFERROR(VLOOKUP($E970, V一般接種!$A:$G, L$4, FALSE), 0)</f>
        <v>1572</v>
      </c>
      <c r="M970" s="92">
        <f>IFERROR(VLOOKUP($E970, V一般接種!$A:$G, M$4, FALSE), 0)</f>
        <v>0</v>
      </c>
      <c r="N970" s="93">
        <f>IFERROR(VLOOKUP($E970, V一般接種!$A:$G, N$4, FALSE), 0)</f>
        <v>9053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9686754</v>
      </c>
      <c r="R970" s="92">
        <f>_xlfn.MAXIFS(V重複!G:G, V重複!$C:$C, 'Conv-vaccine'!$E970)</f>
        <v>9562809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5920</v>
      </c>
      <c r="L971" s="92">
        <f>IFERROR(VLOOKUP($E971, V一般接種!$A:$G, L$4, FALSE), 0)</f>
        <v>1572</v>
      </c>
      <c r="M971" s="92">
        <f>IFERROR(VLOOKUP($E971, V一般接種!$A:$G, M$4, FALSE), 0)</f>
        <v>0</v>
      </c>
      <c r="N971" s="93">
        <f>IFERROR(VLOOKUP($E971, V一般接種!$A:$G, N$4, FALSE), 0)</f>
        <v>9053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9686754</v>
      </c>
      <c r="R971" s="92">
        <f>_xlfn.MAXIFS(V重複!G:G, V重複!$C:$C, 'Conv-vaccine'!$E971)</f>
        <v>9562809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5920</v>
      </c>
      <c r="L972" s="92">
        <f>IFERROR(VLOOKUP($E972, V一般接種!$A:$G, L$4, FALSE), 0)</f>
        <v>1572</v>
      </c>
      <c r="M972" s="92">
        <f>IFERROR(VLOOKUP($E972, V一般接種!$A:$G, M$4, FALSE), 0)</f>
        <v>0</v>
      </c>
      <c r="N972" s="93">
        <f>IFERROR(VLOOKUP($E972, V一般接種!$A:$G, N$4, FALSE), 0)</f>
        <v>9053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9686754</v>
      </c>
      <c r="R972" s="92">
        <f>_xlfn.MAXIFS(V重複!G:G, V重複!$C:$C, 'Conv-vaccine'!$E972)</f>
        <v>9562809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5446</v>
      </c>
      <c r="C973" s="109">
        <f>IF(COUNTIF($A$7:$A973, $A973)&gt;1, 0, IF($E973="", "", I973+J973+M973+N973+P973-R973))</f>
        <v>11020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4586</v>
      </c>
      <c r="L973" s="92">
        <f>IFERROR(VLOOKUP($E973, V一般接種!$A:$G, L$4, FALSE), 0)</f>
        <v>860</v>
      </c>
      <c r="M973" s="92">
        <f>IFERROR(VLOOKUP($E973, V一般接種!$A:$G, M$4, FALSE), 0)</f>
        <v>1</v>
      </c>
      <c r="N973" s="93">
        <f>IFERROR(VLOOKUP($E973, V一般接種!$A:$G, N$4, FALSE), 0)</f>
        <v>11019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4586</v>
      </c>
      <c r="L974" s="92">
        <f>IFERROR(VLOOKUP($E974, V一般接種!$A:$G, L$4, FALSE), 0)</f>
        <v>860</v>
      </c>
      <c r="M974" s="92">
        <f>IFERROR(VLOOKUP($E974, V一般接種!$A:$G, M$4, FALSE), 0)</f>
        <v>1</v>
      </c>
      <c r="N974" s="93">
        <f>IFERROR(VLOOKUP($E974, V一般接種!$A:$G, N$4, FALSE), 0)</f>
        <v>11019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4586</v>
      </c>
      <c r="L975" s="92">
        <f>IFERROR(VLOOKUP($E975, V一般接種!$A:$G, L$4, FALSE), 0)</f>
        <v>860</v>
      </c>
      <c r="M975" s="92">
        <f>IFERROR(VLOOKUP($E975, V一般接種!$A:$G, M$4, FALSE), 0)</f>
        <v>1</v>
      </c>
      <c r="N975" s="93">
        <f>IFERROR(VLOOKUP($E975, V一般接種!$A:$G, N$4, FALSE), 0)</f>
        <v>11019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8074</v>
      </c>
      <c r="C976" s="109">
        <f>IF(COUNTIF($A$7:$A976, $A976)&gt;1, 0, IF($E976="", "", I976+J976+M976+N976+P976-R976))</f>
        <v>7901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6977</v>
      </c>
      <c r="L976" s="92">
        <f>IFERROR(VLOOKUP($E976, V一般接種!$A:$G, L$4, FALSE), 0)</f>
        <v>1097</v>
      </c>
      <c r="M976" s="92">
        <f>IFERROR(VLOOKUP($E976, V一般接種!$A:$G, M$4, FALSE), 0)</f>
        <v>0</v>
      </c>
      <c r="N976" s="93">
        <f>IFERROR(VLOOKUP($E976, V一般接種!$A:$G, N$4, FALSE), 0)</f>
        <v>7901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6977</v>
      </c>
      <c r="L977" s="92">
        <f>IFERROR(VLOOKUP($E977, V一般接種!$A:$G, L$4, FALSE), 0)</f>
        <v>1097</v>
      </c>
      <c r="M977" s="92">
        <f>IFERROR(VLOOKUP($E977, V一般接種!$A:$G, M$4, FALSE), 0)</f>
        <v>0</v>
      </c>
      <c r="N977" s="93">
        <f>IFERROR(VLOOKUP($E977, V一般接種!$A:$G, N$4, FALSE), 0)</f>
        <v>7901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6977</v>
      </c>
      <c r="L978" s="92">
        <f>IFERROR(VLOOKUP($E978, V一般接種!$A:$G, L$4, FALSE), 0)</f>
        <v>1097</v>
      </c>
      <c r="M978" s="92">
        <f>IFERROR(VLOOKUP($E978, V一般接種!$A:$G, M$4, FALSE), 0)</f>
        <v>0</v>
      </c>
      <c r="N978" s="93">
        <f>IFERROR(VLOOKUP($E978, V一般接種!$A:$G, N$4, FALSE), 0)</f>
        <v>7901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6860</v>
      </c>
      <c r="C979" s="109">
        <f>IF(COUNTIF($A$7:$A979, $A979)&gt;1, 0, IF($E979="", "", I979+J979+M979+N979+P979-R979))</f>
        <v>7441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6066</v>
      </c>
      <c r="L979" s="92">
        <f>IFERROR(VLOOKUP($E979, V一般接種!$A:$G, L$4, FALSE), 0)</f>
        <v>794</v>
      </c>
      <c r="M979" s="92">
        <f>IFERROR(VLOOKUP($E979, V一般接種!$A:$G, M$4, FALSE), 0)</f>
        <v>1</v>
      </c>
      <c r="N979" s="93">
        <f>IFERROR(VLOOKUP($E979, V一般接種!$A:$G, N$4, FALSE), 0)</f>
        <v>7440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6066</v>
      </c>
      <c r="L980" s="92">
        <f>IFERROR(VLOOKUP($E980, V一般接種!$A:$G, L$4, FALSE), 0)</f>
        <v>794</v>
      </c>
      <c r="M980" s="92">
        <f>IFERROR(VLOOKUP($E980, V一般接種!$A:$G, M$4, FALSE), 0)</f>
        <v>1</v>
      </c>
      <c r="N980" s="93">
        <f>IFERROR(VLOOKUP($E980, V一般接種!$A:$G, N$4, FALSE), 0)</f>
        <v>7440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6066</v>
      </c>
      <c r="L981" s="92">
        <f>IFERROR(VLOOKUP($E981, V一般接種!$A:$G, L$4, FALSE), 0)</f>
        <v>794</v>
      </c>
      <c r="M981" s="92">
        <f>IFERROR(VLOOKUP($E981, V一般接種!$A:$G, M$4, FALSE), 0)</f>
        <v>1</v>
      </c>
      <c r="N981" s="93">
        <f>IFERROR(VLOOKUP($E981, V一般接種!$A:$G, N$4, FALSE), 0)</f>
        <v>7440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7318</v>
      </c>
      <c r="C982" s="109">
        <f>IF(COUNTIF($A$7:$A982, $A982)&gt;1, 0, IF($E982="", "", I982+J982+M982+N982+P982-R982))</f>
        <v>6679</v>
      </c>
      <c r="D982" s="109">
        <f>IF(COUNTIF($A$7:$A982, $A982)&gt;1, 0, S982)</f>
        <v>1057311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6427</v>
      </c>
      <c r="L982" s="92">
        <f>IFERROR(VLOOKUP($E982, V一般接種!$A:$G, L$4, FALSE), 0)</f>
        <v>891</v>
      </c>
      <c r="M982" s="92">
        <f>IFERROR(VLOOKUP($E982, V一般接種!$A:$G, M$4, FALSE), 0)</f>
        <v>0</v>
      </c>
      <c r="N982" s="93">
        <f>IFERROR(VLOOKUP($E982, V一般接種!$A:$G, N$4, FALSE), 0)</f>
        <v>6679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1057311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6427</v>
      </c>
      <c r="L983" s="92">
        <f>IFERROR(VLOOKUP($E983, V一般接種!$A:$G, L$4, FALSE), 0)</f>
        <v>891</v>
      </c>
      <c r="M983" s="92">
        <f>IFERROR(VLOOKUP($E983, V一般接種!$A:$G, M$4, FALSE), 0)</f>
        <v>0</v>
      </c>
      <c r="N983" s="93">
        <f>IFERROR(VLOOKUP($E983, V一般接種!$A:$G, N$4, FALSE), 0)</f>
        <v>6679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1057311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6427</v>
      </c>
      <c r="L984" s="92">
        <f>IFERROR(VLOOKUP($E984, V一般接種!$A:$G, L$4, FALSE), 0)</f>
        <v>891</v>
      </c>
      <c r="M984" s="92">
        <f>IFERROR(VLOOKUP($E984, V一般接種!$A:$G, M$4, FALSE), 0)</f>
        <v>0</v>
      </c>
      <c r="N984" s="93">
        <f>IFERROR(VLOOKUP($E984, V一般接種!$A:$G, N$4, FALSE), 0)</f>
        <v>6679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1057311</v>
      </c>
    </row>
    <row r="985" spans="1:19" ht="17.7">
      <c r="A985" s="49">
        <v>44624</v>
      </c>
      <c r="B985" s="109">
        <f>IF(COUNTIF($A$7:$A985, $A985)&gt;1, 0, IF($E985="","",G985+H985+K985+L985+O985-Q985))</f>
        <v>14179</v>
      </c>
      <c r="C985" s="109">
        <f>IF(COUNTIF($A$7:$A985, $A985)&gt;1, 0, IF($E985="", "", I985+J985+M985+N985+P985-R985))</f>
        <v>5801</v>
      </c>
      <c r="D985" s="109">
        <f>IF(COUNTIF($A$7:$A985, $A985)&gt;1, 0, S985)</f>
        <v>994846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13110</v>
      </c>
      <c r="L985" s="92">
        <f>IFERROR(VLOOKUP($E985, V一般接種!$A:$G, L$4, FALSE), 0)</f>
        <v>1069</v>
      </c>
      <c r="M985" s="92">
        <f>IFERROR(VLOOKUP($E985, V一般接種!$A:$G, M$4, FALSE), 0)</f>
        <v>0</v>
      </c>
      <c r="N985" s="93">
        <f>IFERROR(VLOOKUP($E985, V一般接種!$A:$G, N$4, FALSE), 0)</f>
        <v>5801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994846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13110</v>
      </c>
      <c r="L986" s="92">
        <f>IFERROR(VLOOKUP($E986, V一般接種!$A:$G, L$4, FALSE), 0)</f>
        <v>1069</v>
      </c>
      <c r="M986" s="92">
        <f>IFERROR(VLOOKUP($E986, V一般接種!$A:$G, M$4, FALSE), 0)</f>
        <v>0</v>
      </c>
      <c r="N986" s="93">
        <f>IFERROR(VLOOKUP($E986, V一般接種!$A:$G, N$4, FALSE), 0)</f>
        <v>5801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994846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13110</v>
      </c>
      <c r="L987" s="92">
        <f>IFERROR(VLOOKUP($E987, V一般接種!$A:$G, L$4, FALSE), 0)</f>
        <v>1069</v>
      </c>
      <c r="M987" s="92">
        <f>IFERROR(VLOOKUP($E987, V一般接種!$A:$G, M$4, FALSE), 0)</f>
        <v>0</v>
      </c>
      <c r="N987" s="93">
        <f>IFERROR(VLOOKUP($E987, V一般接種!$A:$G, N$4, FALSE), 0)</f>
        <v>5801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994846</v>
      </c>
    </row>
    <row r="988" spans="1:19" ht="17.7">
      <c r="A988" s="49">
        <v>44625</v>
      </c>
      <c r="B988" s="109">
        <f>IF(COUNTIF($A$7:$A988, $A988)&gt;1, 0, IF($E988="","",G988+H988+K988+L988+O988-Q988))</f>
        <v>26975</v>
      </c>
      <c r="C988" s="109">
        <f>IF(COUNTIF($A$7:$A988, $A988)&gt;1, 0, IF($E988="", "", I988+J988+M988+N988+P988-R988))</f>
        <v>17261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25507</v>
      </c>
      <c r="L988" s="92">
        <f>IFERROR(VLOOKUP($E988, V一般接種!$A:$G, L$4, FALSE), 0)</f>
        <v>1468</v>
      </c>
      <c r="M988" s="92">
        <f>IFERROR(VLOOKUP($E988, V一般接種!$A:$G, M$4, FALSE), 0)</f>
        <v>1</v>
      </c>
      <c r="N988" s="93">
        <f>IFERROR(VLOOKUP($E988, V一般接種!$A:$G, N$4, FALSE), 0)</f>
        <v>17260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25507</v>
      </c>
      <c r="L989" s="92">
        <f>IFERROR(VLOOKUP($E989, V一般接種!$A:$G, L$4, FALSE), 0)</f>
        <v>1468</v>
      </c>
      <c r="M989" s="92">
        <f>IFERROR(VLOOKUP($E989, V一般接種!$A:$G, M$4, FALSE), 0)</f>
        <v>1</v>
      </c>
      <c r="N989" s="93">
        <f>IFERROR(VLOOKUP($E989, V一般接種!$A:$G, N$4, FALSE), 0)</f>
        <v>17260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25507</v>
      </c>
      <c r="L990" s="92">
        <f>IFERROR(VLOOKUP($E990, V一般接種!$A:$G, L$4, FALSE), 0)</f>
        <v>1468</v>
      </c>
      <c r="M990" s="92">
        <f>IFERROR(VLOOKUP($E990, V一般接種!$A:$G, M$4, FALSE), 0)</f>
        <v>1</v>
      </c>
      <c r="N990" s="93">
        <f>IFERROR(VLOOKUP($E990, V一般接種!$A:$G, N$4, FALSE), 0)</f>
        <v>17260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64879</v>
      </c>
      <c r="C991" s="109">
        <f>IF(COUNTIF($A$7:$A991, $A991)&gt;1, 0, IF($E991="", "", I991+J991+M991+N991+P991-R991))</f>
        <v>93278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14441</v>
      </c>
      <c r="L991" s="92">
        <f>IFERROR(VLOOKUP($E991, V一般接種!$A:$G, L$4, FALSE), 0)</f>
        <v>605</v>
      </c>
      <c r="M991" s="92">
        <f>IFERROR(VLOOKUP($E991, V一般接種!$A:$G, M$4, FALSE), 0)</f>
        <v>0</v>
      </c>
      <c r="N991" s="93">
        <f>IFERROR(VLOOKUP($E991, V一般接種!$A:$G, N$4, FALSE), 0)</f>
        <v>6096</v>
      </c>
      <c r="O991" s="92">
        <f>SUMIF(V職域接種!$C:$C, 'Conv-vaccine'!$E991, V職域接種!F:F)</f>
        <v>9741014</v>
      </c>
      <c r="P991" s="92">
        <f>SUMIF(V職域接種!$C:$C, 'Conv-vaccine'!$E991, V職域接種!G:G)</f>
        <v>9653685</v>
      </c>
      <c r="Q991" s="92">
        <f>_xlfn.MAXIFS(V重複!F:F, V重複!$C:$C, 'Conv-vaccine'!$E991)</f>
        <v>9691181</v>
      </c>
      <c r="R991" s="92">
        <f>_xlfn.MAXIFS(V重複!G:G, V重複!$C:$C, 'Conv-vaccine'!$E991)</f>
        <v>9566503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14441</v>
      </c>
      <c r="L992" s="92">
        <f>IFERROR(VLOOKUP($E992, V一般接種!$A:$G, L$4, FALSE), 0)</f>
        <v>605</v>
      </c>
      <c r="M992" s="92">
        <f>IFERROR(VLOOKUP($E992, V一般接種!$A:$G, M$4, FALSE), 0)</f>
        <v>0</v>
      </c>
      <c r="N992" s="93">
        <f>IFERROR(VLOOKUP($E992, V一般接種!$A:$G, N$4, FALSE), 0)</f>
        <v>6096</v>
      </c>
      <c r="O992" s="92">
        <f>SUMIF(V職域接種!$C:$C, 'Conv-vaccine'!$E992, V職域接種!F:F)</f>
        <v>9741014</v>
      </c>
      <c r="P992" s="92">
        <f>SUMIF(V職域接種!$C:$C, 'Conv-vaccine'!$E992, V職域接種!G:G)</f>
        <v>9653685</v>
      </c>
      <c r="Q992" s="92">
        <f>_xlfn.MAXIFS(V重複!F:F, V重複!$C:$C, 'Conv-vaccine'!$E992)</f>
        <v>9691181</v>
      </c>
      <c r="R992" s="92">
        <f>_xlfn.MAXIFS(V重複!G:G, V重複!$C:$C, 'Conv-vaccine'!$E992)</f>
        <v>9566503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14441</v>
      </c>
      <c r="L993" s="92">
        <f>IFERROR(VLOOKUP($E993, V一般接種!$A:$G, L$4, FALSE), 0)</f>
        <v>605</v>
      </c>
      <c r="M993" s="92">
        <f>IFERROR(VLOOKUP($E993, V一般接種!$A:$G, M$4, FALSE), 0)</f>
        <v>0</v>
      </c>
      <c r="N993" s="93">
        <f>IFERROR(VLOOKUP($E993, V一般接種!$A:$G, N$4, FALSE), 0)</f>
        <v>6096</v>
      </c>
      <c r="O993" s="92">
        <f>SUMIF(V職域接種!$C:$C, 'Conv-vaccine'!$E993, V職域接種!F:F)</f>
        <v>9741014</v>
      </c>
      <c r="P993" s="92">
        <f>SUMIF(V職域接種!$C:$C, 'Conv-vaccine'!$E993, V職域接種!G:G)</f>
        <v>9653685</v>
      </c>
      <c r="Q993" s="92">
        <f>_xlfn.MAXIFS(V重複!F:F, V重複!$C:$C, 'Conv-vaccine'!$E993)</f>
        <v>9691181</v>
      </c>
      <c r="R993" s="92">
        <f>_xlfn.MAXIFS(V重複!G:G, V重複!$C:$C, 'Conv-vaccine'!$E993)</f>
        <v>9566503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12001</v>
      </c>
      <c r="C994" s="109">
        <f>IF(COUNTIF($A$7:$A994, $A994)&gt;1, 0, IF($E994="", "", I994+J994+M994+N994+P994-R994))</f>
        <v>6813</v>
      </c>
      <c r="D994" s="109">
        <f>IF(COUNTIF($A$7:$A994, $A994)&gt;1, 0, S994)</f>
        <v>2439271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11210</v>
      </c>
      <c r="L994" s="92">
        <f>IFERROR(VLOOKUP($E994, V一般接種!$A:$G, L$4, FALSE), 0)</f>
        <v>791</v>
      </c>
      <c r="M994" s="92">
        <f>IFERROR(VLOOKUP($E994, V一般接種!$A:$G, M$4, FALSE), 0)</f>
        <v>2</v>
      </c>
      <c r="N994" s="93">
        <f>IFERROR(VLOOKUP($E994, V一般接種!$A:$G, N$4, FALSE), 0)</f>
        <v>6811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2439271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11210</v>
      </c>
      <c r="L995" s="92">
        <f>IFERROR(VLOOKUP($E995, V一般接種!$A:$G, L$4, FALSE), 0)</f>
        <v>791</v>
      </c>
      <c r="M995" s="92">
        <f>IFERROR(VLOOKUP($E995, V一般接種!$A:$G, M$4, FALSE), 0)</f>
        <v>2</v>
      </c>
      <c r="N995" s="93">
        <f>IFERROR(VLOOKUP($E995, V一般接種!$A:$G, N$4, FALSE), 0)</f>
        <v>6811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2439271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11210</v>
      </c>
      <c r="L996" s="92">
        <f>IFERROR(VLOOKUP($E996, V一般接種!$A:$G, L$4, FALSE), 0)</f>
        <v>791</v>
      </c>
      <c r="M996" s="92">
        <f>IFERROR(VLOOKUP($E996, V一般接種!$A:$G, M$4, FALSE), 0)</f>
        <v>2</v>
      </c>
      <c r="N996" s="93">
        <f>IFERROR(VLOOKUP($E996, V一般接種!$A:$G, N$4, FALSE), 0)</f>
        <v>6811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2439271</v>
      </c>
    </row>
    <row r="997" spans="1:19" ht="17.7">
      <c r="A997" s="49">
        <v>44628</v>
      </c>
      <c r="B997" s="109">
        <f>IF(COUNTIF($A$7:$A997, $A997)&gt;1, 0, IF($E997="","",G997+H997+K997+L997+O997-Q997))</f>
        <v>13530</v>
      </c>
      <c r="C997" s="109">
        <f>IF(COUNTIF($A$7:$A997, $A997)&gt;1, 0, IF($E997="", "", I997+J997+M997+N997+P997-R997))</f>
        <v>7375</v>
      </c>
      <c r="D997" s="109">
        <f>IF(COUNTIF($A$7:$A997, $A997)&gt;1, 0, S997)</f>
        <v>1250239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12817</v>
      </c>
      <c r="L997" s="92">
        <f>IFERROR(VLOOKUP($E997, V一般接種!$A:$G, L$4, FALSE), 0)</f>
        <v>713</v>
      </c>
      <c r="M997" s="92">
        <f>IFERROR(VLOOKUP($E997, V一般接種!$A:$G, M$4, FALSE), 0)</f>
        <v>6</v>
      </c>
      <c r="N997" s="93">
        <f>IFERROR(VLOOKUP($E997, V一般接種!$A:$G, N$4, FALSE), 0)</f>
        <v>7369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1250239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12817</v>
      </c>
      <c r="L998" s="92">
        <f>IFERROR(VLOOKUP($E998, V一般接種!$A:$G, L$4, FALSE), 0)</f>
        <v>713</v>
      </c>
      <c r="M998" s="92">
        <f>IFERROR(VLOOKUP($E998, V一般接種!$A:$G, M$4, FALSE), 0)</f>
        <v>6</v>
      </c>
      <c r="N998" s="93">
        <f>IFERROR(VLOOKUP($E998, V一般接種!$A:$G, N$4, FALSE), 0)</f>
        <v>7369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1250239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12817</v>
      </c>
      <c r="L999" s="92">
        <f>IFERROR(VLOOKUP($E999, V一般接種!$A:$G, L$4, FALSE), 0)</f>
        <v>713</v>
      </c>
      <c r="M999" s="92">
        <f>IFERROR(VLOOKUP($E999, V一般接種!$A:$G, M$4, FALSE), 0)</f>
        <v>6</v>
      </c>
      <c r="N999" s="93">
        <f>IFERROR(VLOOKUP($E999, V一般接種!$A:$G, N$4, FALSE), 0)</f>
        <v>7369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1250239</v>
      </c>
    </row>
    <row r="1000" spans="1:19" ht="17.7">
      <c r="A1000" s="49">
        <v>44629</v>
      </c>
      <c r="B1000" s="109">
        <f>IF(COUNTIF($A$7:$A1000, $A1000)&gt;1, 0, IF($E1000="","",G1000+H1000+K1000+L1000+O1000-Q1000))</f>
        <v>13290</v>
      </c>
      <c r="C1000" s="109">
        <f>IF(COUNTIF($A$7:$A1000, $A1000)&gt;1, 0, IF($E1000="", "", I1000+J1000+M1000+N1000+P1000-R1000))</f>
        <v>7283</v>
      </c>
      <c r="D1000" s="109">
        <f>IF(COUNTIF($A$7:$A1000, $A1000)&gt;1, 0, S1000)</f>
        <v>1146598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12615</v>
      </c>
      <c r="L1000" s="92">
        <f>IFERROR(VLOOKUP($E1000, V一般接種!$A:$G, L$4, FALSE), 0)</f>
        <v>675</v>
      </c>
      <c r="M1000" s="92">
        <f>IFERROR(VLOOKUP($E1000, V一般接種!$A:$G, M$4, FALSE), 0)</f>
        <v>0</v>
      </c>
      <c r="N1000" s="93">
        <f>IFERROR(VLOOKUP($E1000, V一般接種!$A:$G, N$4, FALSE), 0)</f>
        <v>7283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1146598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12615</v>
      </c>
      <c r="L1001" s="92">
        <f>IFERROR(VLOOKUP($E1001, V一般接種!$A:$G, L$4, FALSE), 0)</f>
        <v>675</v>
      </c>
      <c r="M1001" s="92">
        <f>IFERROR(VLOOKUP($E1001, V一般接種!$A:$G, M$4, FALSE), 0)</f>
        <v>0</v>
      </c>
      <c r="N1001" s="93">
        <f>IFERROR(VLOOKUP($E1001, V一般接種!$A:$G, N$4, FALSE), 0)</f>
        <v>7283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1146598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12615</v>
      </c>
      <c r="L1002" s="92">
        <f>IFERROR(VLOOKUP($E1002, V一般接種!$A:$G, L$4, FALSE), 0)</f>
        <v>675</v>
      </c>
      <c r="M1002" s="92">
        <f>IFERROR(VLOOKUP($E1002, V一般接種!$A:$G, M$4, FALSE), 0)</f>
        <v>0</v>
      </c>
      <c r="N1002" s="93">
        <f>IFERROR(VLOOKUP($E1002, V一般接種!$A:$G, N$4, FALSE), 0)</f>
        <v>7283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1146598</v>
      </c>
    </row>
    <row r="1003" spans="1:19" ht="17.7">
      <c r="A1003" s="49">
        <v>44630</v>
      </c>
      <c r="B1003" s="109">
        <f>IF(COUNTIF($A$7:$A1003, $A1003)&gt;1, 0, IF($E1003="","",G1003+H1003+K1003+L1003+O1003-Q1003))</f>
        <v>14258</v>
      </c>
      <c r="C1003" s="109">
        <f>IF(COUNTIF($A$7:$A1003, $A1003)&gt;1, 0, IF($E1003="", "", I1003+J1003+M1003+N1003+P1003-R1003))</f>
        <v>6939</v>
      </c>
      <c r="D1003" s="109">
        <f>IF(COUNTIF($A$7:$A1003, $A1003)&gt;1, 0, S1003)</f>
        <v>959917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13198</v>
      </c>
      <c r="L1003" s="92">
        <f>IFERROR(VLOOKUP($E1003, V一般接種!$A:$G, L$4, FALSE), 0)</f>
        <v>1060</v>
      </c>
      <c r="M1003" s="92">
        <f>IFERROR(VLOOKUP($E1003, V一般接種!$A:$G, M$4, FALSE), 0)</f>
        <v>2</v>
      </c>
      <c r="N1003" s="93">
        <f>IFERROR(VLOOKUP($E1003, V一般接種!$A:$G, N$4, FALSE), 0)</f>
        <v>6937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959917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13198</v>
      </c>
      <c r="L1004" s="92">
        <f>IFERROR(VLOOKUP($E1004, V一般接種!$A:$G, L$4, FALSE), 0)</f>
        <v>1060</v>
      </c>
      <c r="M1004" s="92">
        <f>IFERROR(VLOOKUP($E1004, V一般接種!$A:$G, M$4, FALSE), 0)</f>
        <v>2</v>
      </c>
      <c r="N1004" s="93">
        <f>IFERROR(VLOOKUP($E1004, V一般接種!$A:$G, N$4, FALSE), 0)</f>
        <v>6937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959917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13198</v>
      </c>
      <c r="L1005" s="92">
        <f>IFERROR(VLOOKUP($E1005, V一般接種!$A:$G, L$4, FALSE), 0)</f>
        <v>1060</v>
      </c>
      <c r="M1005" s="92">
        <f>IFERROR(VLOOKUP($E1005, V一般接種!$A:$G, M$4, FALSE), 0)</f>
        <v>2</v>
      </c>
      <c r="N1005" s="93">
        <f>IFERROR(VLOOKUP($E1005, V一般接種!$A:$G, N$4, FALSE), 0)</f>
        <v>6937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959917</v>
      </c>
    </row>
    <row r="1006" spans="1:19" ht="17.7">
      <c r="A1006" s="49">
        <v>44631</v>
      </c>
      <c r="B1006" s="109">
        <f>IF(COUNTIF($A$7:$A1006, $A1006)&gt;1, 0, IF($E1006="","",G1006+H1006+K1006+L1006+O1006-Q1006))</f>
        <v>24045</v>
      </c>
      <c r="C1006" s="109">
        <f>IF(COUNTIF($A$7:$A1006, $A1006)&gt;1, 0, IF($E1006="", "", I1006+J1006+M1006+N1006+P1006-R1006))</f>
        <v>12882</v>
      </c>
      <c r="D1006" s="109">
        <f>IF(COUNTIF($A$7:$A1006, $A1006)&gt;1, 0, S1006)</f>
        <v>928596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23230</v>
      </c>
      <c r="L1006" s="92">
        <f>IFERROR(VLOOKUP($E1006, V一般接種!$A:$G, L$4, FALSE), 0)</f>
        <v>815</v>
      </c>
      <c r="M1006" s="92">
        <f>IFERROR(VLOOKUP($E1006, V一般接種!$A:$G, M$4, FALSE), 0)</f>
        <v>0</v>
      </c>
      <c r="N1006" s="93">
        <f>IFERROR(VLOOKUP($E1006, V一般接種!$A:$G, N$4, FALSE), 0)</f>
        <v>12882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928596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23230</v>
      </c>
      <c r="L1007" s="92">
        <f>IFERROR(VLOOKUP($E1007, V一般接種!$A:$G, L$4, FALSE), 0)</f>
        <v>815</v>
      </c>
      <c r="M1007" s="92">
        <f>IFERROR(VLOOKUP($E1007, V一般接種!$A:$G, M$4, FALSE), 0)</f>
        <v>0</v>
      </c>
      <c r="N1007" s="93">
        <f>IFERROR(VLOOKUP($E1007, V一般接種!$A:$G, N$4, FALSE), 0)</f>
        <v>12882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928596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23230</v>
      </c>
      <c r="L1008" s="92">
        <f>IFERROR(VLOOKUP($E1008, V一般接種!$A:$G, L$4, FALSE), 0)</f>
        <v>815</v>
      </c>
      <c r="M1008" s="92">
        <f>IFERROR(VLOOKUP($E1008, V一般接種!$A:$G, M$4, FALSE), 0)</f>
        <v>0</v>
      </c>
      <c r="N1008" s="93">
        <f>IFERROR(VLOOKUP($E1008, V一般接種!$A:$G, N$4, FALSE), 0)</f>
        <v>12882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928596</v>
      </c>
    </row>
    <row r="1009" spans="1:19" ht="17.7">
      <c r="A1009" s="49">
        <v>44632</v>
      </c>
      <c r="B1009" s="109">
        <f>IF(COUNTIF($A$7:$A1009, $A1009)&gt;1, 0, IF($E1009="","",G1009+H1009+K1009+L1009+O1009-Q1009))</f>
        <v>53417</v>
      </c>
      <c r="C1009" s="109">
        <f>IF(COUNTIF($A$7:$A1009, $A1009)&gt;1, 0, IF($E1009="", "", I1009+J1009+M1009+N1009+P1009-R1009))</f>
        <v>18285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51904</v>
      </c>
      <c r="L1009" s="92">
        <f>IFERROR(VLOOKUP($E1009, V一般接種!$A:$G, L$4, FALSE), 0)</f>
        <v>1513</v>
      </c>
      <c r="M1009" s="92">
        <f>IFERROR(VLOOKUP($E1009, V一般接種!$A:$G, M$4, FALSE), 0)</f>
        <v>1</v>
      </c>
      <c r="N1009" s="93">
        <f>IFERROR(VLOOKUP($E1009, V一般接種!$A:$G, N$4, FALSE), 0)</f>
        <v>18284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51904</v>
      </c>
      <c r="L1010" s="92">
        <f>IFERROR(VLOOKUP($E1010, V一般接種!$A:$G, L$4, FALSE), 0)</f>
        <v>1513</v>
      </c>
      <c r="M1010" s="92">
        <f>IFERROR(VLOOKUP($E1010, V一般接種!$A:$G, M$4, FALSE), 0)</f>
        <v>1</v>
      </c>
      <c r="N1010" s="93">
        <f>IFERROR(VLOOKUP($E1010, V一般接種!$A:$G, N$4, FALSE), 0)</f>
        <v>18284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51904</v>
      </c>
      <c r="L1011" s="92">
        <f>IFERROR(VLOOKUP($E1011, V一般接種!$A:$G, L$4, FALSE), 0)</f>
        <v>1513</v>
      </c>
      <c r="M1011" s="92">
        <f>IFERROR(VLOOKUP($E1011, V一般接種!$A:$G, M$4, FALSE), 0)</f>
        <v>1</v>
      </c>
      <c r="N1011" s="93">
        <f>IFERROR(VLOOKUP($E1011, V一般接種!$A:$G, N$4, FALSE), 0)</f>
        <v>18284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72585</v>
      </c>
      <c r="C1012" s="109">
        <f>IF(COUNTIF($A$7:$A1012, $A1012)&gt;1, 0, IF($E1012="", "", I1012+J1012+M1012+N1012+P1012-R1012))</f>
        <v>91668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23026</v>
      </c>
      <c r="L1012" s="92">
        <f>IFERROR(VLOOKUP($E1012, V一般接種!$A:$G, L$4, FALSE), 0)</f>
        <v>642</v>
      </c>
      <c r="M1012" s="92">
        <f>IFERROR(VLOOKUP($E1012, V一般接種!$A:$G, M$4, FALSE), 0)</f>
        <v>0</v>
      </c>
      <c r="N1012" s="93">
        <f>IFERROR(VLOOKUP($E1012, V一般接種!$A:$G, N$4, FALSE), 0)</f>
        <v>6896</v>
      </c>
      <c r="O1012" s="92">
        <f>SUMIF(V職域接種!$C:$C, 'Conv-vaccine'!$E1012, V職域接種!F:F)</f>
        <v>9741524</v>
      </c>
      <c r="P1012" s="92">
        <f>SUMIF(V職域接種!$C:$C, 'Conv-vaccine'!$E1012, V職域接種!G:G)</f>
        <v>9653238</v>
      </c>
      <c r="Q1012" s="92">
        <f>_xlfn.MAXIFS(V重複!F:F, V重複!$C:$C, 'Conv-vaccine'!$E1012)</f>
        <v>9692607</v>
      </c>
      <c r="R1012" s="92">
        <f>_xlfn.MAXIFS(V重複!G:G, V重複!$C:$C, 'Conv-vaccine'!$E1012)</f>
        <v>9568466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23026</v>
      </c>
      <c r="L1013" s="92">
        <f>IFERROR(VLOOKUP($E1013, V一般接種!$A:$G, L$4, FALSE), 0)</f>
        <v>642</v>
      </c>
      <c r="M1013" s="92">
        <f>IFERROR(VLOOKUP($E1013, V一般接種!$A:$G, M$4, FALSE), 0)</f>
        <v>0</v>
      </c>
      <c r="N1013" s="93">
        <f>IFERROR(VLOOKUP($E1013, V一般接種!$A:$G, N$4, FALSE), 0)</f>
        <v>6896</v>
      </c>
      <c r="O1013" s="92">
        <f>SUMIF(V職域接種!$C:$C, 'Conv-vaccine'!$E1013, V職域接種!F:F)</f>
        <v>9741524</v>
      </c>
      <c r="P1013" s="92">
        <f>SUMIF(V職域接種!$C:$C, 'Conv-vaccine'!$E1013, V職域接種!G:G)</f>
        <v>9653238</v>
      </c>
      <c r="Q1013" s="92">
        <f>_xlfn.MAXIFS(V重複!F:F, V重複!$C:$C, 'Conv-vaccine'!$E1013)</f>
        <v>9692607</v>
      </c>
      <c r="R1013" s="92">
        <f>_xlfn.MAXIFS(V重複!G:G, V重複!$C:$C, 'Conv-vaccine'!$E1013)</f>
        <v>9568466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23026</v>
      </c>
      <c r="L1014" s="92">
        <f>IFERROR(VLOOKUP($E1014, V一般接種!$A:$G, L$4, FALSE), 0)</f>
        <v>642</v>
      </c>
      <c r="M1014" s="92">
        <f>IFERROR(VLOOKUP($E1014, V一般接種!$A:$G, M$4, FALSE), 0)</f>
        <v>0</v>
      </c>
      <c r="N1014" s="93">
        <f>IFERROR(VLOOKUP($E1014, V一般接種!$A:$G, N$4, FALSE), 0)</f>
        <v>6896</v>
      </c>
      <c r="O1014" s="92">
        <f>SUMIF(V職域接種!$C:$C, 'Conv-vaccine'!$E1014, V職域接種!F:F)</f>
        <v>9741524</v>
      </c>
      <c r="P1014" s="92">
        <f>SUMIF(V職域接種!$C:$C, 'Conv-vaccine'!$E1014, V職域接種!G:G)</f>
        <v>9653238</v>
      </c>
      <c r="Q1014" s="92">
        <f>_xlfn.MAXIFS(V重複!F:F, V重複!$C:$C, 'Conv-vaccine'!$E1014)</f>
        <v>9692607</v>
      </c>
      <c r="R1014" s="92">
        <f>_xlfn.MAXIFS(V重複!G:G, V重複!$C:$C, 'Conv-vaccine'!$E1014)</f>
        <v>9568466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18456</v>
      </c>
      <c r="C1015" s="109">
        <f>IF(COUNTIF($A$7:$A1015, $A1015)&gt;1, 0, IF($E1015="", "", I1015+J1015+M1015+N1015+P1015-R1015))</f>
        <v>6455</v>
      </c>
      <c r="D1015" s="109">
        <f>IF(COUNTIF($A$7:$A1015, $A1015)&gt;1, 0, S1015)</f>
        <v>2282166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17930</v>
      </c>
      <c r="L1015" s="92">
        <f>IFERROR(VLOOKUP($E1015, V一般接種!$A:$G, L$4, FALSE), 0)</f>
        <v>526</v>
      </c>
      <c r="M1015" s="92">
        <f>IFERROR(VLOOKUP($E1015, V一般接種!$A:$G, M$4, FALSE), 0)</f>
        <v>1</v>
      </c>
      <c r="N1015" s="93">
        <f>IFERROR(VLOOKUP($E1015, V一般接種!$A:$G, N$4, FALSE), 0)</f>
        <v>6454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2282166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17930</v>
      </c>
      <c r="L1016" s="92">
        <f>IFERROR(VLOOKUP($E1016, V一般接種!$A:$G, L$4, FALSE), 0)</f>
        <v>526</v>
      </c>
      <c r="M1016" s="92">
        <f>IFERROR(VLOOKUP($E1016, V一般接種!$A:$G, M$4, FALSE), 0)</f>
        <v>1</v>
      </c>
      <c r="N1016" s="93">
        <f>IFERROR(VLOOKUP($E1016, V一般接種!$A:$G, N$4, FALSE), 0)</f>
        <v>6454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2282166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17930</v>
      </c>
      <c r="L1017" s="92">
        <f>IFERROR(VLOOKUP($E1017, V一般接種!$A:$G, L$4, FALSE), 0)</f>
        <v>526</v>
      </c>
      <c r="M1017" s="92">
        <f>IFERROR(VLOOKUP($E1017, V一般接種!$A:$G, M$4, FALSE), 0)</f>
        <v>1</v>
      </c>
      <c r="N1017" s="93">
        <f>IFERROR(VLOOKUP($E1017, V一般接種!$A:$G, N$4, FALSE), 0)</f>
        <v>6454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2282166</v>
      </c>
    </row>
    <row r="1018" spans="1:19" ht="17.7">
      <c r="A1018" s="49">
        <v>44635</v>
      </c>
      <c r="B1018" s="109">
        <f>IF(COUNTIF($A$7:$A1018, $A1018)&gt;1, 0, IF($E1018="","",G1018+H1018+K1018+L1018+O1018-Q1018))</f>
        <v>21292</v>
      </c>
      <c r="C1018" s="109">
        <f>IF(COUNTIF($A$7:$A1018, $A1018)&gt;1, 0, IF($E1018="", "", I1018+J1018+M1018+N1018+P1018-R1018))</f>
        <v>6746</v>
      </c>
      <c r="D1018" s="109">
        <f>IF(COUNTIF($A$7:$A1018, $A1018)&gt;1, 0, S1018)</f>
        <v>1193393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20572</v>
      </c>
      <c r="L1018" s="92">
        <f>IFERROR(VLOOKUP($E1018, V一般接種!$A:$G, L$4, FALSE), 0)</f>
        <v>720</v>
      </c>
      <c r="M1018" s="92">
        <f>IFERROR(VLOOKUP($E1018, V一般接種!$A:$G, M$4, FALSE), 0)</f>
        <v>0</v>
      </c>
      <c r="N1018" s="93">
        <f>IFERROR(VLOOKUP($E1018, V一般接種!$A:$G, N$4, FALSE), 0)</f>
        <v>6746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1193393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20572</v>
      </c>
      <c r="L1019" s="92">
        <f>IFERROR(VLOOKUP($E1019, V一般接種!$A:$G, L$4, FALSE), 0)</f>
        <v>720</v>
      </c>
      <c r="M1019" s="92">
        <f>IFERROR(VLOOKUP($E1019, V一般接種!$A:$G, M$4, FALSE), 0)</f>
        <v>0</v>
      </c>
      <c r="N1019" s="93">
        <f>IFERROR(VLOOKUP($E1019, V一般接種!$A:$G, N$4, FALSE), 0)</f>
        <v>6746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1193393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20572</v>
      </c>
      <c r="L1020" s="92">
        <f>IFERROR(VLOOKUP($E1020, V一般接種!$A:$G, L$4, FALSE), 0)</f>
        <v>720</v>
      </c>
      <c r="M1020" s="92">
        <f>IFERROR(VLOOKUP($E1020, V一般接種!$A:$G, M$4, FALSE), 0)</f>
        <v>0</v>
      </c>
      <c r="N1020" s="93">
        <f>IFERROR(VLOOKUP($E1020, V一般接種!$A:$G, N$4, FALSE), 0)</f>
        <v>6746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1193393</v>
      </c>
    </row>
    <row r="1021" spans="1:19" ht="17.7">
      <c r="A1021" s="49">
        <v>44636</v>
      </c>
      <c r="B1021" s="109">
        <f>IF(COUNTIF($A$7:$A1021, $A1021)&gt;1, 0, IF($E1021="","",G1021+H1021+K1021+L1021+O1021-Q1021))</f>
        <v>18498</v>
      </c>
      <c r="C1021" s="109">
        <f>IF(COUNTIF($A$7:$A1021, $A1021)&gt;1, 0, IF($E1021="", "", I1021+J1021+M1021+N1021+P1021-R1021))</f>
        <v>3457</v>
      </c>
      <c r="D1021" s="109">
        <f>IF(COUNTIF($A$7:$A1021, $A1021)&gt;1, 0, S1021)</f>
        <v>1199470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17685</v>
      </c>
      <c r="L1021" s="92">
        <f>IFERROR(VLOOKUP($E1021, V一般接種!$A:$G, L$4, FALSE), 0)</f>
        <v>813</v>
      </c>
      <c r="M1021" s="92">
        <f>IFERROR(VLOOKUP($E1021, V一般接種!$A:$G, M$4, FALSE), 0)</f>
        <v>1</v>
      </c>
      <c r="N1021" s="93">
        <f>IFERROR(VLOOKUP($E1021, V一般接種!$A:$G, N$4, FALSE), 0)</f>
        <v>3456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1199470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17685</v>
      </c>
      <c r="L1022" s="92">
        <f>IFERROR(VLOOKUP($E1022, V一般接種!$A:$G, L$4, FALSE), 0)</f>
        <v>813</v>
      </c>
      <c r="M1022" s="92">
        <f>IFERROR(VLOOKUP($E1022, V一般接種!$A:$G, M$4, FALSE), 0)</f>
        <v>1</v>
      </c>
      <c r="N1022" s="93">
        <f>IFERROR(VLOOKUP($E1022, V一般接種!$A:$G, N$4, FALSE), 0)</f>
        <v>3456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1199470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17685</v>
      </c>
      <c r="L1023" s="92">
        <f>IFERROR(VLOOKUP($E1023, V一般接種!$A:$G, L$4, FALSE), 0)</f>
        <v>813</v>
      </c>
      <c r="M1023" s="92">
        <f>IFERROR(VLOOKUP($E1023, V一般接種!$A:$G, M$4, FALSE), 0)</f>
        <v>1</v>
      </c>
      <c r="N1023" s="93">
        <f>IFERROR(VLOOKUP($E1023, V一般接種!$A:$G, N$4, FALSE), 0)</f>
        <v>3456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1199470</v>
      </c>
    </row>
    <row r="1024" spans="1:19" ht="17.7">
      <c r="A1024" s="49">
        <v>44637</v>
      </c>
      <c r="B1024" s="109">
        <f>IF(COUNTIF($A$7:$A1024, $A1024)&gt;1, 0, IF($E1024="","",G1024+H1024+K1024+L1024+O1024-Q1024))</f>
        <v>16755</v>
      </c>
      <c r="C1024" s="109">
        <f>IF(COUNTIF($A$7:$A1024, $A1024)&gt;1, 0, IF($E1024="", "", I1024+J1024+M1024+N1024+P1024-R1024))</f>
        <v>5517</v>
      </c>
      <c r="D1024" s="109">
        <f>IF(COUNTIF($A$7:$A1024, $A1024)&gt;1, 0, S1024)</f>
        <v>874369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16106</v>
      </c>
      <c r="L1024" s="92">
        <f>IFERROR(VLOOKUP($E1024, V一般接種!$A:$G, L$4, FALSE), 0)</f>
        <v>649</v>
      </c>
      <c r="M1024" s="92">
        <f>IFERROR(VLOOKUP($E1024, V一般接種!$A:$G, M$4, FALSE), 0)</f>
        <v>0</v>
      </c>
      <c r="N1024" s="93">
        <f>IFERROR(VLOOKUP($E1024, V一般接種!$A:$G, N$4, FALSE), 0)</f>
        <v>5517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874369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16106</v>
      </c>
      <c r="L1025" s="92">
        <f>IFERROR(VLOOKUP($E1025, V一般接種!$A:$G, L$4, FALSE), 0)</f>
        <v>649</v>
      </c>
      <c r="M1025" s="92">
        <f>IFERROR(VLOOKUP($E1025, V一般接種!$A:$G, M$4, FALSE), 0)</f>
        <v>0</v>
      </c>
      <c r="N1025" s="93">
        <f>IFERROR(VLOOKUP($E1025, V一般接種!$A:$G, N$4, FALSE), 0)</f>
        <v>5517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874369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16106</v>
      </c>
      <c r="L1026" s="92">
        <f>IFERROR(VLOOKUP($E1026, V一般接種!$A:$G, L$4, FALSE), 0)</f>
        <v>649</v>
      </c>
      <c r="M1026" s="92">
        <f>IFERROR(VLOOKUP($E1026, V一般接種!$A:$G, M$4, FALSE), 0)</f>
        <v>0</v>
      </c>
      <c r="N1026" s="93">
        <f>IFERROR(VLOOKUP($E1026, V一般接種!$A:$G, N$4, FALSE), 0)</f>
        <v>5517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874369</v>
      </c>
    </row>
    <row r="1027" spans="1:19" ht="17.7">
      <c r="A1027" s="49">
        <v>44638</v>
      </c>
      <c r="B1027" s="109">
        <f>IF(COUNTIF($A$7:$A1027, $A1027)&gt;1, 0, IF($E1027="","",G1027+H1027+K1027+L1027+O1027-Q1027))</f>
        <v>33217</v>
      </c>
      <c r="C1027" s="109">
        <f>IF(COUNTIF($A$7:$A1027, $A1027)&gt;1, 0, IF($E1027="", "", I1027+J1027+M1027+N1027+P1027-R1027))</f>
        <v>10021</v>
      </c>
      <c r="D1027" s="109">
        <f>IF(COUNTIF($A$7:$A1027, $A1027)&gt;1, 0, S1027)</f>
        <v>842824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32288</v>
      </c>
      <c r="L1027" s="92">
        <f>IFERROR(VLOOKUP($E1027, V一般接種!$A:$G, L$4, FALSE), 0)</f>
        <v>929</v>
      </c>
      <c r="M1027" s="92">
        <f>IFERROR(VLOOKUP($E1027, V一般接種!$A:$G, M$4, FALSE), 0)</f>
        <v>3</v>
      </c>
      <c r="N1027" s="93">
        <f>IFERROR(VLOOKUP($E1027, V一般接種!$A:$G, N$4, FALSE), 0)</f>
        <v>10018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842824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32288</v>
      </c>
      <c r="L1028" s="92">
        <f>IFERROR(VLOOKUP($E1028, V一般接種!$A:$G, L$4, FALSE), 0)</f>
        <v>929</v>
      </c>
      <c r="M1028" s="92">
        <f>IFERROR(VLOOKUP($E1028, V一般接種!$A:$G, M$4, FALSE), 0)</f>
        <v>3</v>
      </c>
      <c r="N1028" s="93">
        <f>IFERROR(VLOOKUP($E1028, V一般接種!$A:$G, N$4, FALSE), 0)</f>
        <v>10018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842824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32288</v>
      </c>
      <c r="L1029" s="92">
        <f>IFERROR(VLOOKUP($E1029, V一般接種!$A:$G, L$4, FALSE), 0)</f>
        <v>929</v>
      </c>
      <c r="M1029" s="92">
        <f>IFERROR(VLOOKUP($E1029, V一般接種!$A:$G, M$4, FALSE), 0)</f>
        <v>3</v>
      </c>
      <c r="N1029" s="93">
        <f>IFERROR(VLOOKUP($E1029, V一般接種!$A:$G, N$4, FALSE), 0)</f>
        <v>10018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842824</v>
      </c>
    </row>
    <row r="1030" spans="1:19" ht="17.7">
      <c r="A1030" s="49">
        <v>44639</v>
      </c>
      <c r="B1030" s="109">
        <f>IF(COUNTIF($A$7:$A1030, $A1030)&gt;1, 0, IF($E1030="","",G1030+H1030+K1030+L1030+O1030-Q1030))</f>
        <v>68104</v>
      </c>
      <c r="C1030" s="109">
        <f>IF(COUNTIF($A$7:$A1030, $A1030)&gt;1, 0, IF($E1030="", "", I1030+J1030+M1030+N1030+P1030-R1030))</f>
        <v>14597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66604</v>
      </c>
      <c r="L1030" s="92">
        <f>IFERROR(VLOOKUP($E1030, V一般接種!$A:$G, L$4, FALSE), 0)</f>
        <v>1500</v>
      </c>
      <c r="M1030" s="92">
        <f>IFERROR(VLOOKUP($E1030, V一般接種!$A:$G, M$4, FALSE), 0)</f>
        <v>3</v>
      </c>
      <c r="N1030" s="93">
        <f>IFERROR(VLOOKUP($E1030, V一般接種!$A:$G, N$4, FALSE), 0)</f>
        <v>14594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66604</v>
      </c>
      <c r="L1031" s="92">
        <f>IFERROR(VLOOKUP($E1031, V一般接種!$A:$G, L$4, FALSE), 0)</f>
        <v>1500</v>
      </c>
      <c r="M1031" s="92">
        <f>IFERROR(VLOOKUP($E1031, V一般接種!$A:$G, M$4, FALSE), 0)</f>
        <v>3</v>
      </c>
      <c r="N1031" s="93">
        <f>IFERROR(VLOOKUP($E1031, V一般接種!$A:$G, N$4, FALSE), 0)</f>
        <v>14594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66604</v>
      </c>
      <c r="L1032" s="92">
        <f>IFERROR(VLOOKUP($E1032, V一般接種!$A:$G, L$4, FALSE), 0)</f>
        <v>1500</v>
      </c>
      <c r="M1032" s="92">
        <f>IFERROR(VLOOKUP($E1032, V一般接種!$A:$G, M$4, FALSE), 0)</f>
        <v>3</v>
      </c>
      <c r="N1032" s="93">
        <f>IFERROR(VLOOKUP($E1032, V一般接種!$A:$G, N$4, FALSE), 0)</f>
        <v>14594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77872</v>
      </c>
      <c r="C1033" s="109">
        <f>IF(COUNTIF($A$7:$A1033, $A1033)&gt;1, 0, IF($E1033="", "", I1033+J1033+M1033+N1033+P1033-R1033))</f>
        <v>89226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29567</v>
      </c>
      <c r="L1033" s="92">
        <f>IFERROR(VLOOKUP($E1033, V一般接種!$A:$G, L$4, FALSE), 0)</f>
        <v>709</v>
      </c>
      <c r="M1033" s="92">
        <f>IFERROR(VLOOKUP($E1033, V一般接種!$A:$G, M$4, FALSE), 0)</f>
        <v>0</v>
      </c>
      <c r="N1033" s="93">
        <f>IFERROR(VLOOKUP($E1033, V一般接種!$A:$G, N$4, FALSE), 0)</f>
        <v>6077</v>
      </c>
      <c r="O1033" s="92">
        <f>SUMIF(V職域接種!$C:$C, 'Conv-vaccine'!$E1033, V職域接種!F:F)</f>
        <v>9741617</v>
      </c>
      <c r="P1033" s="92">
        <f>SUMIF(V職域接種!$C:$C, 'Conv-vaccine'!$E1033, V職域接種!G:G)</f>
        <v>9653244</v>
      </c>
      <c r="Q1033" s="92">
        <f>_xlfn.MAXIFS(V重複!F:F, V重複!$C:$C, 'Conv-vaccine'!$E1033)</f>
        <v>9694021</v>
      </c>
      <c r="R1033" s="92">
        <f>_xlfn.MAXIFS(V重複!G:G, V重複!$C:$C, 'Conv-vaccine'!$E1033)</f>
        <v>9570095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29567</v>
      </c>
      <c r="L1034" s="92">
        <f>IFERROR(VLOOKUP($E1034, V一般接種!$A:$G, L$4, FALSE), 0)</f>
        <v>709</v>
      </c>
      <c r="M1034" s="92">
        <f>IFERROR(VLOOKUP($E1034, V一般接種!$A:$G, M$4, FALSE), 0)</f>
        <v>0</v>
      </c>
      <c r="N1034" s="93">
        <f>IFERROR(VLOOKUP($E1034, V一般接種!$A:$G, N$4, FALSE), 0)</f>
        <v>6077</v>
      </c>
      <c r="O1034" s="92">
        <f>SUMIF(V職域接種!$C:$C, 'Conv-vaccine'!$E1034, V職域接種!F:F)</f>
        <v>9741617</v>
      </c>
      <c r="P1034" s="92">
        <f>SUMIF(V職域接種!$C:$C, 'Conv-vaccine'!$E1034, V職域接種!G:G)</f>
        <v>9653244</v>
      </c>
      <c r="Q1034" s="92">
        <f>_xlfn.MAXIFS(V重複!F:F, V重複!$C:$C, 'Conv-vaccine'!$E1034)</f>
        <v>9694021</v>
      </c>
      <c r="R1034" s="92">
        <f>_xlfn.MAXIFS(V重複!G:G, V重複!$C:$C, 'Conv-vaccine'!$E1034)</f>
        <v>9570095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29567</v>
      </c>
      <c r="L1035" s="92">
        <f>IFERROR(VLOOKUP($E1035, V一般接種!$A:$G, L$4, FALSE), 0)</f>
        <v>709</v>
      </c>
      <c r="M1035" s="92">
        <f>IFERROR(VLOOKUP($E1035, V一般接種!$A:$G, M$4, FALSE), 0)</f>
        <v>0</v>
      </c>
      <c r="N1035" s="93">
        <f>IFERROR(VLOOKUP($E1035, V一般接種!$A:$G, N$4, FALSE), 0)</f>
        <v>6077</v>
      </c>
      <c r="O1035" s="92">
        <f>SUMIF(V職域接種!$C:$C, 'Conv-vaccine'!$E1035, V職域接種!F:F)</f>
        <v>9741617</v>
      </c>
      <c r="P1035" s="92">
        <f>SUMIF(V職域接種!$C:$C, 'Conv-vaccine'!$E1035, V職域接種!G:G)</f>
        <v>9653244</v>
      </c>
      <c r="Q1035" s="92">
        <f>_xlfn.MAXIFS(V重複!F:F, V重複!$C:$C, 'Conv-vaccine'!$E1035)</f>
        <v>9694021</v>
      </c>
      <c r="R1035" s="92">
        <f>_xlfn.MAXIFS(V重複!G:G, V重複!$C:$C, 'Conv-vaccine'!$E1035)</f>
        <v>9570095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3112</v>
      </c>
      <c r="C1036" s="109">
        <f>IF(COUNTIF($A$7:$A1036, $A1036)&gt;1, 0, IF($E1036="", "", I1036+J1036+M1036+N1036+P1036-R1036))</f>
        <v>999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2783</v>
      </c>
      <c r="L1036" s="92">
        <f>IFERROR(VLOOKUP($E1036, V一般接種!$A:$G, L$4, FALSE), 0)</f>
        <v>329</v>
      </c>
      <c r="M1036" s="92">
        <f>IFERROR(VLOOKUP($E1036, V一般接種!$A:$G, M$4, FALSE), 0)</f>
        <v>0</v>
      </c>
      <c r="N1036" s="93">
        <f>IFERROR(VLOOKUP($E1036, V一般接種!$A:$G, N$4, FALSE), 0)</f>
        <v>999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2783</v>
      </c>
      <c r="L1037" s="92">
        <f>IFERROR(VLOOKUP($E1037, V一般接種!$A:$G, L$4, FALSE), 0)</f>
        <v>329</v>
      </c>
      <c r="M1037" s="92">
        <f>IFERROR(VLOOKUP($E1037, V一般接種!$A:$G, M$4, FALSE), 0)</f>
        <v>0</v>
      </c>
      <c r="N1037" s="93">
        <f>IFERROR(VLOOKUP($E1037, V一般接種!$A:$G, N$4, FALSE), 0)</f>
        <v>999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2783</v>
      </c>
      <c r="L1038" s="92">
        <f>IFERROR(VLOOKUP($E1038, V一般接種!$A:$G, L$4, FALSE), 0)</f>
        <v>329</v>
      </c>
      <c r="M1038" s="92">
        <f>IFERROR(VLOOKUP($E1038, V一般接種!$A:$G, M$4, FALSE), 0)</f>
        <v>0</v>
      </c>
      <c r="N1038" s="93">
        <f>IFERROR(VLOOKUP($E1038, V一般接種!$A:$G, N$4, FALSE), 0)</f>
        <v>999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21963</v>
      </c>
      <c r="C1039" s="109">
        <f>IF(COUNTIF($A$7:$A1039, $A1039)&gt;1, 0, IF($E1039="", "", I1039+J1039+M1039+N1039+P1039-R1039))</f>
        <v>8306</v>
      </c>
      <c r="D1039" s="109">
        <f>IF(COUNTIF($A$7:$A1039, $A1039)&gt;1, 0, S1039)</f>
        <v>2295768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21422</v>
      </c>
      <c r="L1039" s="92">
        <f>IFERROR(VLOOKUP($E1039, V一般接種!$A:$G, L$4, FALSE), 0)</f>
        <v>541</v>
      </c>
      <c r="M1039" s="92">
        <f>IFERROR(VLOOKUP($E1039, V一般接種!$A:$G, M$4, FALSE), 0)</f>
        <v>13</v>
      </c>
      <c r="N1039" s="93">
        <f>IFERROR(VLOOKUP($E1039, V一般接種!$A:$G, N$4, FALSE), 0)</f>
        <v>8293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2295768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21422</v>
      </c>
      <c r="L1040" s="92">
        <f>IFERROR(VLOOKUP($E1040, V一般接種!$A:$G, L$4, FALSE), 0)</f>
        <v>541</v>
      </c>
      <c r="M1040" s="92">
        <f>IFERROR(VLOOKUP($E1040, V一般接種!$A:$G, M$4, FALSE), 0)</f>
        <v>13</v>
      </c>
      <c r="N1040" s="93">
        <f>IFERROR(VLOOKUP($E1040, V一般接種!$A:$G, N$4, FALSE), 0)</f>
        <v>8293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2295768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21422</v>
      </c>
      <c r="L1041" s="92">
        <f>IFERROR(VLOOKUP($E1041, V一般接種!$A:$G, L$4, FALSE), 0)</f>
        <v>541</v>
      </c>
      <c r="M1041" s="92">
        <f>IFERROR(VLOOKUP($E1041, V一般接種!$A:$G, M$4, FALSE), 0)</f>
        <v>13</v>
      </c>
      <c r="N1041" s="93">
        <f>IFERROR(VLOOKUP($E1041, V一般接種!$A:$G, N$4, FALSE), 0)</f>
        <v>8293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2295768</v>
      </c>
    </row>
    <row r="1042" spans="1:19" ht="17.7">
      <c r="A1042" s="49">
        <v>44643</v>
      </c>
      <c r="B1042" s="109">
        <f>IF(COUNTIF($A$7:$A1042, $A1042)&gt;1, 0, IF($E1042="","",G1042+H1042+K1042+L1042+O1042-Q1042))</f>
        <v>21879</v>
      </c>
      <c r="C1042" s="109">
        <f>IF(COUNTIF($A$7:$A1042, $A1042)&gt;1, 0, IF($E1042="", "", I1042+J1042+M1042+N1042+P1042-R1042))</f>
        <v>6516</v>
      </c>
      <c r="D1042" s="109">
        <f>IF(COUNTIF($A$7:$A1042, $A1042)&gt;1, 0, S1042)</f>
        <v>1293899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21184</v>
      </c>
      <c r="L1042" s="92">
        <f>IFERROR(VLOOKUP($E1042, V一般接種!$A:$G, L$4, FALSE), 0)</f>
        <v>695</v>
      </c>
      <c r="M1042" s="92">
        <f>IFERROR(VLOOKUP($E1042, V一般接種!$A:$G, M$4, FALSE), 0)</f>
        <v>0</v>
      </c>
      <c r="N1042" s="93">
        <f>IFERROR(VLOOKUP($E1042, V一般接種!$A:$G, N$4, FALSE), 0)</f>
        <v>6516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1293899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21184</v>
      </c>
      <c r="L1043" s="92">
        <f>IFERROR(VLOOKUP($E1043, V一般接種!$A:$G, L$4, FALSE), 0)</f>
        <v>695</v>
      </c>
      <c r="M1043" s="92">
        <f>IFERROR(VLOOKUP($E1043, V一般接種!$A:$G, M$4, FALSE), 0)</f>
        <v>0</v>
      </c>
      <c r="N1043" s="93">
        <f>IFERROR(VLOOKUP($E1043, V一般接種!$A:$G, N$4, FALSE), 0)</f>
        <v>6516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1293899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21184</v>
      </c>
      <c r="L1044" s="92">
        <f>IFERROR(VLOOKUP($E1044, V一般接種!$A:$G, L$4, FALSE), 0)</f>
        <v>695</v>
      </c>
      <c r="M1044" s="92">
        <f>IFERROR(VLOOKUP($E1044, V一般接種!$A:$G, M$4, FALSE), 0)</f>
        <v>0</v>
      </c>
      <c r="N1044" s="93">
        <f>IFERROR(VLOOKUP($E1044, V一般接種!$A:$G, N$4, FALSE), 0)</f>
        <v>6516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1293899</v>
      </c>
    </row>
    <row r="1045" spans="1:19" ht="17.7">
      <c r="A1045" s="49">
        <v>44644</v>
      </c>
      <c r="B1045" s="109">
        <f>IF(COUNTIF($A$7:$A1045, $A1045)&gt;1, 0, IF($E1045="","",G1045+H1045+K1045+L1045+O1045-Q1045))</f>
        <v>20521</v>
      </c>
      <c r="C1045" s="109">
        <f>IF(COUNTIF($A$7:$A1045, $A1045)&gt;1, 0, IF($E1045="", "", I1045+J1045+M1045+N1045+P1045-R1045))</f>
        <v>6942</v>
      </c>
      <c r="D1045" s="109">
        <f>IF(COUNTIF($A$7:$A1045, $A1045)&gt;1, 0, S1045)</f>
        <v>874217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20002</v>
      </c>
      <c r="L1045" s="92">
        <f>IFERROR(VLOOKUP($E1045, V一般接種!$A:$G, L$4, FALSE), 0)</f>
        <v>519</v>
      </c>
      <c r="M1045" s="92">
        <f>IFERROR(VLOOKUP($E1045, V一般接種!$A:$G, M$4, FALSE), 0)</f>
        <v>4</v>
      </c>
      <c r="N1045" s="93">
        <f>IFERROR(VLOOKUP($E1045, V一般接種!$A:$G, N$4, FALSE), 0)</f>
        <v>6938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874217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20002</v>
      </c>
      <c r="L1046" s="92">
        <f>IFERROR(VLOOKUP($E1046, V一般接種!$A:$G, L$4, FALSE), 0)</f>
        <v>519</v>
      </c>
      <c r="M1046" s="92">
        <f>IFERROR(VLOOKUP($E1046, V一般接種!$A:$G, M$4, FALSE), 0)</f>
        <v>4</v>
      </c>
      <c r="N1046" s="93">
        <f>IFERROR(VLOOKUP($E1046, V一般接種!$A:$G, N$4, FALSE), 0)</f>
        <v>6938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874217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20002</v>
      </c>
      <c r="L1047" s="92">
        <f>IFERROR(VLOOKUP($E1047, V一般接種!$A:$G, L$4, FALSE), 0)</f>
        <v>519</v>
      </c>
      <c r="M1047" s="92">
        <f>IFERROR(VLOOKUP($E1047, V一般接種!$A:$G, M$4, FALSE), 0)</f>
        <v>4</v>
      </c>
      <c r="N1047" s="93">
        <f>IFERROR(VLOOKUP($E1047, V一般接種!$A:$G, N$4, FALSE), 0)</f>
        <v>6938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874217</v>
      </c>
    </row>
    <row r="1048" spans="1:19" ht="17.7">
      <c r="A1048" s="49">
        <v>44645</v>
      </c>
      <c r="B1048" s="109">
        <f>IF(COUNTIF($A$7:$A1048, $A1048)&gt;1, 0, IF($E1048="","",G1048+H1048+K1048+L1048+O1048-Q1048))</f>
        <v>37796</v>
      </c>
      <c r="C1048" s="109">
        <f>IF(COUNTIF($A$7:$A1048, $A1048)&gt;1, 0, IF($E1048="", "", I1048+J1048+M1048+N1048+P1048-R1048))</f>
        <v>12945</v>
      </c>
      <c r="D1048" s="109">
        <f>IF(COUNTIF($A$7:$A1048, $A1048)&gt;1, 0, S1048)</f>
        <v>741315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36995</v>
      </c>
      <c r="L1048" s="92">
        <f>IFERROR(VLOOKUP($E1048, V一般接種!$A:$G, L$4, FALSE), 0)</f>
        <v>801</v>
      </c>
      <c r="M1048" s="92">
        <f>IFERROR(VLOOKUP($E1048, V一般接種!$A:$G, M$4, FALSE), 0)</f>
        <v>0</v>
      </c>
      <c r="N1048" s="93">
        <f>IFERROR(VLOOKUP($E1048, V一般接種!$A:$G, N$4, FALSE), 0)</f>
        <v>12945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741315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36995</v>
      </c>
      <c r="L1049" s="92">
        <f>IFERROR(VLOOKUP($E1049, V一般接種!$A:$G, L$4, FALSE), 0)</f>
        <v>801</v>
      </c>
      <c r="M1049" s="92">
        <f>IFERROR(VLOOKUP($E1049, V一般接種!$A:$G, M$4, FALSE), 0)</f>
        <v>0</v>
      </c>
      <c r="N1049" s="93">
        <f>IFERROR(VLOOKUP($E1049, V一般接種!$A:$G, N$4, FALSE), 0)</f>
        <v>12945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741315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36995</v>
      </c>
      <c r="L1050" s="92">
        <f>IFERROR(VLOOKUP($E1050, V一般接種!$A:$G, L$4, FALSE), 0)</f>
        <v>801</v>
      </c>
      <c r="M1050" s="92">
        <f>IFERROR(VLOOKUP($E1050, V一般接種!$A:$G, M$4, FALSE), 0)</f>
        <v>0</v>
      </c>
      <c r="N1050" s="93">
        <f>IFERROR(VLOOKUP($E1050, V一般接種!$A:$G, N$4, FALSE), 0)</f>
        <v>12945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741315</v>
      </c>
    </row>
    <row r="1051" spans="1:19" ht="17.7">
      <c r="A1051" s="49">
        <v>44646</v>
      </c>
      <c r="B1051" s="109">
        <f>IF(COUNTIF($A$7:$A1051, $A1051)&gt;1, 0, IF($E1051="","",G1051+H1051+K1051+L1051+O1051-Q1051))</f>
        <v>73345</v>
      </c>
      <c r="C1051" s="109">
        <f>IF(COUNTIF($A$7:$A1051, $A1051)&gt;1, 0, IF($E1051="", "", I1051+J1051+M1051+N1051+P1051-R1051))</f>
        <v>23692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72020</v>
      </c>
      <c r="L1051" s="92">
        <f>IFERROR(VLOOKUP($E1051, V一般接種!$A:$G, L$4, FALSE), 0)</f>
        <v>1325</v>
      </c>
      <c r="M1051" s="92">
        <f>IFERROR(VLOOKUP($E1051, V一般接種!$A:$G, M$4, FALSE), 0)</f>
        <v>0</v>
      </c>
      <c r="N1051" s="93">
        <f>IFERROR(VLOOKUP($E1051, V一般接種!$A:$G, N$4, FALSE), 0)</f>
        <v>23692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72020</v>
      </c>
      <c r="L1052" s="92">
        <f>IFERROR(VLOOKUP($E1052, V一般接種!$A:$G, L$4, FALSE), 0)</f>
        <v>1325</v>
      </c>
      <c r="M1052" s="92">
        <f>IFERROR(VLOOKUP($E1052, V一般接種!$A:$G, M$4, FALSE), 0)</f>
        <v>0</v>
      </c>
      <c r="N1052" s="93">
        <f>IFERROR(VLOOKUP($E1052, V一般接種!$A:$G, N$4, FALSE), 0)</f>
        <v>23692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72020</v>
      </c>
      <c r="L1053" s="92">
        <f>IFERROR(VLOOKUP($E1053, V一般接種!$A:$G, L$4, FALSE), 0)</f>
        <v>1325</v>
      </c>
      <c r="M1053" s="92">
        <f>IFERROR(VLOOKUP($E1053, V一般接種!$A:$G, M$4, FALSE), 0)</f>
        <v>0</v>
      </c>
      <c r="N1053" s="93">
        <f>IFERROR(VLOOKUP($E1053, V一般接種!$A:$G, N$4, FALSE), 0)</f>
        <v>23692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89586</v>
      </c>
      <c r="C1054" s="109">
        <f>IF(COUNTIF($A$7:$A1054, $A1054)&gt;1, 0, IF($E1054="", "", I1054+J1054+M1054+N1054+P1054-R1054))</f>
        <v>96929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36392</v>
      </c>
      <c r="L1054" s="92">
        <f>IFERROR(VLOOKUP($E1054, V一般接種!$A:$G, L$4, FALSE), 0)</f>
        <v>661</v>
      </c>
      <c r="M1054" s="92">
        <f>IFERROR(VLOOKUP($E1054, V一般接種!$A:$G, M$4, FALSE), 0)</f>
        <v>0</v>
      </c>
      <c r="N1054" s="93">
        <f>IFERROR(VLOOKUP($E1054, V一般接種!$A:$G, N$4, FALSE), 0)</f>
        <v>12719</v>
      </c>
      <c r="O1054" s="92">
        <f>SUMIF(V職域接種!$C:$C, 'Conv-vaccine'!$E1054, V職域接種!F:F)</f>
        <v>9741759</v>
      </c>
      <c r="P1054" s="92">
        <f>SUMIF(V職域接種!$C:$C, 'Conv-vaccine'!$E1054, V職域接種!G:G)</f>
        <v>9653248</v>
      </c>
      <c r="Q1054" s="92">
        <f>_xlfn.MAXIFS(V重複!F:F, V重複!$C:$C, 'Conv-vaccine'!$E1054)</f>
        <v>9689226</v>
      </c>
      <c r="R1054" s="92">
        <f>_xlfn.MAXIFS(V重複!G:G, V重複!$C:$C, 'Conv-vaccine'!$E1054)</f>
        <v>9569038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36392</v>
      </c>
      <c r="L1055" s="92">
        <f>IFERROR(VLOOKUP($E1055, V一般接種!$A:$G, L$4, FALSE), 0)</f>
        <v>661</v>
      </c>
      <c r="M1055" s="92">
        <f>IFERROR(VLOOKUP($E1055, V一般接種!$A:$G, M$4, FALSE), 0)</f>
        <v>0</v>
      </c>
      <c r="N1055" s="93">
        <f>IFERROR(VLOOKUP($E1055, V一般接種!$A:$G, N$4, FALSE), 0)</f>
        <v>12719</v>
      </c>
      <c r="O1055" s="92">
        <f>SUMIF(V職域接種!$C:$C, 'Conv-vaccine'!$E1055, V職域接種!F:F)</f>
        <v>9741759</v>
      </c>
      <c r="P1055" s="92">
        <f>SUMIF(V職域接種!$C:$C, 'Conv-vaccine'!$E1055, V職域接種!G:G)</f>
        <v>9653248</v>
      </c>
      <c r="Q1055" s="92">
        <f>_xlfn.MAXIFS(V重複!F:F, V重複!$C:$C, 'Conv-vaccine'!$E1055)</f>
        <v>9689226</v>
      </c>
      <c r="R1055" s="92">
        <f>_xlfn.MAXIFS(V重複!G:G, V重複!$C:$C, 'Conv-vaccine'!$E1055)</f>
        <v>9569038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36392</v>
      </c>
      <c r="L1056" s="92">
        <f>IFERROR(VLOOKUP($E1056, V一般接種!$A:$G, L$4, FALSE), 0)</f>
        <v>661</v>
      </c>
      <c r="M1056" s="92">
        <f>IFERROR(VLOOKUP($E1056, V一般接種!$A:$G, M$4, FALSE), 0)</f>
        <v>0</v>
      </c>
      <c r="N1056" s="93">
        <f>IFERROR(VLOOKUP($E1056, V一般接種!$A:$G, N$4, FALSE), 0)</f>
        <v>12719</v>
      </c>
      <c r="O1056" s="92">
        <f>SUMIF(V職域接種!$C:$C, 'Conv-vaccine'!$E1056, V職域接種!F:F)</f>
        <v>9741759</v>
      </c>
      <c r="P1056" s="92">
        <f>SUMIF(V職域接種!$C:$C, 'Conv-vaccine'!$E1056, V職域接種!G:G)</f>
        <v>9653248</v>
      </c>
      <c r="Q1056" s="92">
        <f>_xlfn.MAXIFS(V重複!F:F, V重複!$C:$C, 'Conv-vaccine'!$E1056)</f>
        <v>9689226</v>
      </c>
      <c r="R1056" s="92">
        <f>_xlfn.MAXIFS(V重複!G:G, V重複!$C:$C, 'Conv-vaccine'!$E1056)</f>
        <v>9569038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20750</v>
      </c>
      <c r="C1057" s="109">
        <f>IF(COUNTIF($A$7:$A1057, $A1057)&gt;1, 0, IF($E1057="", "", I1057+J1057+M1057+N1057+P1057-R1057))</f>
        <v>10014</v>
      </c>
      <c r="D1057" s="109">
        <f>IF(COUNTIF($A$7:$A1057, $A1057)&gt;1, 0, S1057)</f>
        <v>1988097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20277</v>
      </c>
      <c r="L1057" s="92">
        <f>IFERROR(VLOOKUP($E1057, V一般接種!$A:$G, L$4, FALSE), 0)</f>
        <v>473</v>
      </c>
      <c r="M1057" s="92">
        <f>IFERROR(VLOOKUP($E1057, V一般接種!$A:$G, M$4, FALSE), 0)</f>
        <v>1</v>
      </c>
      <c r="N1057" s="93">
        <f>IFERROR(VLOOKUP($E1057, V一般接種!$A:$G, N$4, FALSE), 0)</f>
        <v>10013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1988097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20277</v>
      </c>
      <c r="L1058" s="92">
        <f>IFERROR(VLOOKUP($E1058, V一般接種!$A:$G, L$4, FALSE), 0)</f>
        <v>473</v>
      </c>
      <c r="M1058" s="92">
        <f>IFERROR(VLOOKUP($E1058, V一般接種!$A:$G, M$4, FALSE), 0)</f>
        <v>1</v>
      </c>
      <c r="N1058" s="93">
        <f>IFERROR(VLOOKUP($E1058, V一般接種!$A:$G, N$4, FALSE), 0)</f>
        <v>10013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1988097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20277</v>
      </c>
      <c r="L1059" s="92">
        <f>IFERROR(VLOOKUP($E1059, V一般接種!$A:$G, L$4, FALSE), 0)</f>
        <v>473</v>
      </c>
      <c r="M1059" s="92">
        <f>IFERROR(VLOOKUP($E1059, V一般接種!$A:$G, M$4, FALSE), 0)</f>
        <v>1</v>
      </c>
      <c r="N1059" s="93">
        <f>IFERROR(VLOOKUP($E1059, V一般接種!$A:$G, N$4, FALSE), 0)</f>
        <v>10013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1988097</v>
      </c>
    </row>
    <row r="1060" spans="1:19" ht="17.7">
      <c r="A1060" s="49">
        <v>44649</v>
      </c>
      <c r="B1060" s="109">
        <f>IF(COUNTIF($A$7:$A1060, $A1060)&gt;1, 0, IF($E1060="","",G1060+H1060+K1060+L1060+O1060-Q1060))</f>
        <v>22306</v>
      </c>
      <c r="C1060" s="109">
        <f>IF(COUNTIF($A$7:$A1060, $A1060)&gt;1, 0, IF($E1060="", "", I1060+J1060+M1060+N1060+P1060-R1060))</f>
        <v>10526</v>
      </c>
      <c r="D1060" s="109">
        <f>IF(COUNTIF($A$7:$A1060, $A1060)&gt;1, 0, S1060)</f>
        <v>1000740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21777</v>
      </c>
      <c r="L1060" s="92">
        <f>IFERROR(VLOOKUP($E1060, V一般接種!$A:$G, L$4, FALSE), 0)</f>
        <v>529</v>
      </c>
      <c r="M1060" s="92">
        <f>IFERROR(VLOOKUP($E1060, V一般接種!$A:$G, M$4, FALSE), 0)</f>
        <v>0</v>
      </c>
      <c r="N1060" s="93">
        <f>IFERROR(VLOOKUP($E1060, V一般接種!$A:$G, N$4, FALSE), 0)</f>
        <v>10526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1000740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21777</v>
      </c>
      <c r="L1061" s="92">
        <f>IFERROR(VLOOKUP($E1061, V一般接種!$A:$G, L$4, FALSE), 0)</f>
        <v>529</v>
      </c>
      <c r="M1061" s="92">
        <f>IFERROR(VLOOKUP($E1061, V一般接種!$A:$G, M$4, FALSE), 0)</f>
        <v>0</v>
      </c>
      <c r="N1061" s="93">
        <f>IFERROR(VLOOKUP($E1061, V一般接種!$A:$G, N$4, FALSE), 0)</f>
        <v>10526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1000740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21777</v>
      </c>
      <c r="L1062" s="92">
        <f>IFERROR(VLOOKUP($E1062, V一般接種!$A:$G, L$4, FALSE), 0)</f>
        <v>529</v>
      </c>
      <c r="M1062" s="92">
        <f>IFERROR(VLOOKUP($E1062, V一般接種!$A:$G, M$4, FALSE), 0)</f>
        <v>0</v>
      </c>
      <c r="N1062" s="93">
        <f>IFERROR(VLOOKUP($E1062, V一般接種!$A:$G, N$4, FALSE), 0)</f>
        <v>10526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1000740</v>
      </c>
    </row>
    <row r="1063" spans="1:19" ht="17.7">
      <c r="A1063" s="49">
        <v>44650</v>
      </c>
      <c r="B1063" s="109">
        <f>IF(COUNTIF($A$7:$A1063, $A1063)&gt;1, 0, IF($E1063="","",G1063+H1063+K1063+L1063+O1063-Q1063))</f>
        <v>19045</v>
      </c>
      <c r="C1063" s="109">
        <f>IF(COUNTIF($A$7:$A1063, $A1063)&gt;1, 0, IF($E1063="", "", I1063+J1063+M1063+N1063+P1063-R1063))</f>
        <v>9891</v>
      </c>
      <c r="D1063" s="109">
        <f>IF(COUNTIF($A$7:$A1063, $A1063)&gt;1, 0, S1063)</f>
        <v>873181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18596</v>
      </c>
      <c r="L1063" s="92">
        <f>IFERROR(VLOOKUP($E1063, V一般接種!$A:$G, L$4, FALSE), 0)</f>
        <v>449</v>
      </c>
      <c r="M1063" s="92">
        <f>IFERROR(VLOOKUP($E1063, V一般接種!$A:$G, M$4, FALSE), 0)</f>
        <v>0</v>
      </c>
      <c r="N1063" s="93">
        <f>IFERROR(VLOOKUP($E1063, V一般接種!$A:$G, N$4, FALSE), 0)</f>
        <v>9891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873181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18596</v>
      </c>
      <c r="L1064" s="92">
        <f>IFERROR(VLOOKUP($E1064, V一般接種!$A:$G, L$4, FALSE), 0)</f>
        <v>449</v>
      </c>
      <c r="M1064" s="92">
        <f>IFERROR(VLOOKUP($E1064, V一般接種!$A:$G, M$4, FALSE), 0)</f>
        <v>0</v>
      </c>
      <c r="N1064" s="93">
        <f>IFERROR(VLOOKUP($E1064, V一般接種!$A:$G, N$4, FALSE), 0)</f>
        <v>9891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873181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18596</v>
      </c>
      <c r="L1065" s="92">
        <f>IFERROR(VLOOKUP($E1065, V一般接種!$A:$G, L$4, FALSE), 0)</f>
        <v>449</v>
      </c>
      <c r="M1065" s="92">
        <f>IFERROR(VLOOKUP($E1065, V一般接種!$A:$G, M$4, FALSE), 0)</f>
        <v>0</v>
      </c>
      <c r="N1065" s="93">
        <f>IFERROR(VLOOKUP($E1065, V一般接種!$A:$G, N$4, FALSE), 0)</f>
        <v>9891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873181</v>
      </c>
    </row>
    <row r="1066" spans="1:19" ht="17.7">
      <c r="A1066" s="49">
        <v>44651</v>
      </c>
      <c r="B1066" s="109">
        <f>IF(COUNTIF($A$7:$A1066, $A1066)&gt;1, 0, IF($E1066="","",G1066+H1066+K1066+L1066+O1066-Q1066))</f>
        <v>13828</v>
      </c>
      <c r="C1066" s="109">
        <f>IF(COUNTIF($A$7:$A1066, $A1066)&gt;1, 0, IF($E1066="", "", I1066+J1066+M1066+N1066+P1066-R1066))</f>
        <v>9944</v>
      </c>
      <c r="D1066" s="109">
        <f>IF(COUNTIF($A$7:$A1066, $A1066)&gt;1, 0, S1066)</f>
        <v>686517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13481</v>
      </c>
      <c r="L1066" s="92">
        <f>IFERROR(VLOOKUP($E1066, V一般接種!$A:$G, L$4, FALSE), 0)</f>
        <v>347</v>
      </c>
      <c r="M1066" s="92">
        <f>IFERROR(VLOOKUP($E1066, V一般接種!$A:$G, M$4, FALSE), 0)</f>
        <v>0</v>
      </c>
      <c r="N1066" s="93">
        <f>IFERROR(VLOOKUP($E1066, V一般接種!$A:$G, N$4, FALSE), 0)</f>
        <v>9944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686517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13481</v>
      </c>
      <c r="L1067" s="92">
        <f>IFERROR(VLOOKUP($E1067, V一般接種!$A:$G, L$4, FALSE), 0)</f>
        <v>347</v>
      </c>
      <c r="M1067" s="92">
        <f>IFERROR(VLOOKUP($E1067, V一般接種!$A:$G, M$4, FALSE), 0)</f>
        <v>0</v>
      </c>
      <c r="N1067" s="93">
        <f>IFERROR(VLOOKUP($E1067, V一般接種!$A:$G, N$4, FALSE), 0)</f>
        <v>9944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686517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13481</v>
      </c>
      <c r="L1068" s="92">
        <f>IFERROR(VLOOKUP($E1068, V一般接種!$A:$G, L$4, FALSE), 0)</f>
        <v>347</v>
      </c>
      <c r="M1068" s="92">
        <f>IFERROR(VLOOKUP($E1068, V一般接種!$A:$G, M$4, FALSE), 0)</f>
        <v>0</v>
      </c>
      <c r="N1068" s="93">
        <f>IFERROR(VLOOKUP($E1068, V一般接種!$A:$G, N$4, FALSE), 0)</f>
        <v>9944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686517</v>
      </c>
    </row>
    <row r="1069" spans="1:19" ht="17.7">
      <c r="A1069" s="49">
        <v>44652</v>
      </c>
      <c r="B1069" s="109">
        <f>IF(COUNTIF($A$7:$A1069, $A1069)&gt;1, 0, IF($E1069="","",G1069+H1069+K1069+L1069+O1069-Q1069))</f>
        <v>23048</v>
      </c>
      <c r="C1069" s="109">
        <f>IF(COUNTIF($A$7:$A1069, $A1069)&gt;1, 0, IF($E1069="", "", I1069+J1069+M1069+N1069+P1069-R1069))</f>
        <v>14051</v>
      </c>
      <c r="D1069" s="109">
        <f>IF(COUNTIF($A$7:$A1069, $A1069)&gt;1, 0, S1069)</f>
        <v>590227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22668</v>
      </c>
      <c r="L1069" s="92">
        <f>IFERROR(VLOOKUP($E1069, V一般接種!$A:$G, L$4, FALSE), 0)</f>
        <v>380</v>
      </c>
      <c r="M1069" s="92">
        <f>IFERROR(VLOOKUP($E1069, V一般接種!$A:$G, M$4, FALSE), 0)</f>
        <v>0</v>
      </c>
      <c r="N1069" s="93">
        <f>IFERROR(VLOOKUP($E1069, V一般接種!$A:$G, N$4, FALSE), 0)</f>
        <v>14051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590227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22668</v>
      </c>
      <c r="L1070" s="92">
        <f>IFERROR(VLOOKUP($E1070, V一般接種!$A:$G, L$4, FALSE), 0)</f>
        <v>380</v>
      </c>
      <c r="M1070" s="92">
        <f>IFERROR(VLOOKUP($E1070, V一般接種!$A:$G, M$4, FALSE), 0)</f>
        <v>0</v>
      </c>
      <c r="N1070" s="93">
        <f>IFERROR(VLOOKUP($E1070, V一般接種!$A:$G, N$4, FALSE), 0)</f>
        <v>14051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590227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22668</v>
      </c>
      <c r="L1071" s="92">
        <f>IFERROR(VLOOKUP($E1071, V一般接種!$A:$G, L$4, FALSE), 0)</f>
        <v>380</v>
      </c>
      <c r="M1071" s="92">
        <f>IFERROR(VLOOKUP($E1071, V一般接種!$A:$G, M$4, FALSE), 0)</f>
        <v>0</v>
      </c>
      <c r="N1071" s="93">
        <f>IFERROR(VLOOKUP($E1071, V一般接種!$A:$G, N$4, FALSE), 0)</f>
        <v>14051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590227</v>
      </c>
    </row>
    <row r="1072" spans="1:19" ht="17.7">
      <c r="A1072" s="49">
        <v>44653</v>
      </c>
      <c r="B1072" s="109">
        <f>IF(COUNTIF($A$7:$A1072, $A1072)&gt;1, 0, IF($E1072="","",G1072+H1072+K1072+L1072+O1072-Q1072))</f>
        <v>37266</v>
      </c>
      <c r="C1072" s="109">
        <f>IF(COUNTIF($A$7:$A1072, $A1072)&gt;1, 0, IF($E1072="", "", I1072+J1072+M1072+N1072+P1072-R1072))</f>
        <v>30936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36732</v>
      </c>
      <c r="L1072" s="92">
        <f>IFERROR(VLOOKUP($E1072, V一般接種!$A:$G, L$4, FALSE), 0)</f>
        <v>534</v>
      </c>
      <c r="M1072" s="92">
        <f>IFERROR(VLOOKUP($E1072, V一般接種!$A:$G, M$4, FALSE), 0)</f>
        <v>0</v>
      </c>
      <c r="N1072" s="93">
        <f>IFERROR(VLOOKUP($E1072, V一般接種!$A:$G, N$4, FALSE), 0)</f>
        <v>30936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36732</v>
      </c>
      <c r="L1073" s="92">
        <f>IFERROR(VLOOKUP($E1073, V一般接種!$A:$G, L$4, FALSE), 0)</f>
        <v>534</v>
      </c>
      <c r="M1073" s="92">
        <f>IFERROR(VLOOKUP($E1073, V一般接種!$A:$G, M$4, FALSE), 0)</f>
        <v>0</v>
      </c>
      <c r="N1073" s="93">
        <f>IFERROR(VLOOKUP($E1073, V一般接種!$A:$G, N$4, FALSE), 0)</f>
        <v>30936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36732</v>
      </c>
      <c r="L1074" s="92">
        <f>IFERROR(VLOOKUP($E1074, V一般接種!$A:$G, L$4, FALSE), 0)</f>
        <v>534</v>
      </c>
      <c r="M1074" s="92">
        <f>IFERROR(VLOOKUP($E1074, V一般接種!$A:$G, M$4, FALSE), 0)</f>
        <v>0</v>
      </c>
      <c r="N1074" s="93">
        <f>IFERROR(VLOOKUP($E1074, V一般接種!$A:$G, N$4, FALSE), 0)</f>
        <v>30936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16087</v>
      </c>
      <c r="C1075" s="109">
        <f>IF(COUNTIF($A$7:$A1075, $A1075)&gt;1, 0, IF($E1075="", "", I1075+J1075+M1075+N1075+P1075-R1075))</f>
        <v>11804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15953</v>
      </c>
      <c r="L1075" s="92">
        <f>IFERROR(VLOOKUP($E1075, V一般接種!$A:$G, L$4, FALSE), 0)</f>
        <v>134</v>
      </c>
      <c r="M1075" s="92">
        <f>IFERROR(VLOOKUP($E1075, V一般接種!$A:$G, M$4, FALSE), 0)</f>
        <v>0</v>
      </c>
      <c r="N1075" s="93">
        <f>IFERROR(VLOOKUP($E1075, V一般接種!$A:$G, N$4, FALSE), 0)</f>
        <v>11804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15953</v>
      </c>
      <c r="L1076" s="92">
        <f>IFERROR(VLOOKUP($E1076, V一般接種!$A:$G, L$4, FALSE), 0)</f>
        <v>134</v>
      </c>
      <c r="M1076" s="92">
        <f>IFERROR(VLOOKUP($E1076, V一般接種!$A:$G, M$4, FALSE), 0)</f>
        <v>0</v>
      </c>
      <c r="N1076" s="93">
        <f>IFERROR(VLOOKUP($E1076, V一般接種!$A:$G, N$4, FALSE), 0)</f>
        <v>11804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15953</v>
      </c>
      <c r="L1077" s="92">
        <f>IFERROR(VLOOKUP($E1077, V一般接種!$A:$G, L$4, FALSE), 0)</f>
        <v>134</v>
      </c>
      <c r="M1077" s="92">
        <f>IFERROR(VLOOKUP($E1077, V一般接種!$A:$G, M$4, FALSE), 0)</f>
        <v>0</v>
      </c>
      <c r="N1077" s="93">
        <f>IFERROR(VLOOKUP($E1077, V一般接種!$A:$G, N$4, FALSE), 0)</f>
        <v>11804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1291167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1291167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1291167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1291167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366"/>
  <sheetViews>
    <sheetView workbookViewId="0">
      <selection sqref="A1:XFD1048576"/>
    </sheetView>
  </sheetViews>
  <sheetFormatPr defaultRowHeight="17.7"/>
  <cols>
    <col min="1" max="1" width="11.85546875" style="64" customWidth="1"/>
    <col min="2" max="2" width="5.234375" style="64" bestFit="1" customWidth="1"/>
    <col min="3" max="3" width="12.76171875" style="64" bestFit="1" customWidth="1"/>
    <col min="4" max="4" width="13" style="64" bestFit="1" customWidth="1"/>
    <col min="5" max="5" width="16.140625" style="64" bestFit="1" customWidth="1"/>
    <col min="6" max="6" width="17.234375" style="64" bestFit="1" customWidth="1"/>
    <col min="7" max="7" width="13" style="64" bestFit="1" customWidth="1"/>
    <col min="8" max="8" width="16.140625" style="64" bestFit="1" customWidth="1"/>
    <col min="9" max="9" width="17.234375" style="64" bestFit="1" customWidth="1"/>
    <col min="10" max="10" width="13" style="64" bestFit="1" customWidth="1"/>
    <col min="11" max="11" width="16.140625" style="64" bestFit="1" customWidth="1"/>
    <col min="12" max="12" width="17.234375" style="64" bestFit="1" customWidth="1"/>
    <col min="13" max="13" width="13" style="64" bestFit="1" customWidth="1"/>
    <col min="14" max="14" width="16.140625" style="64" bestFit="1" customWidth="1"/>
    <col min="15" max="15" width="17.2343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TEXT(MAX(A3:A355)+1,"m月d日") &amp; "公表時点）"</f>
        <v>（4月4日公表時点）</v>
      </c>
    </row>
    <row r="3" spans="1:17">
      <c r="A3" s="179" t="s">
        <v>322</v>
      </c>
      <c r="B3" s="179" t="s">
        <v>296</v>
      </c>
      <c r="C3" s="179" t="s">
        <v>297</v>
      </c>
      <c r="D3" s="180" t="s">
        <v>323</v>
      </c>
      <c r="E3" s="180"/>
      <c r="F3" s="180"/>
      <c r="G3" s="180"/>
      <c r="H3" s="180"/>
      <c r="I3" s="180"/>
      <c r="J3" s="181" t="s">
        <v>375</v>
      </c>
      <c r="K3" s="181"/>
      <c r="L3" s="181"/>
      <c r="M3" s="181"/>
      <c r="N3" s="181"/>
      <c r="O3" s="181"/>
      <c r="P3" s="181" t="s">
        <v>376</v>
      </c>
      <c r="Q3" s="181"/>
    </row>
    <row r="4" spans="1:17">
      <c r="A4" s="179"/>
      <c r="B4" s="179"/>
      <c r="C4" s="179"/>
      <c r="D4" s="178" t="s">
        <v>298</v>
      </c>
      <c r="E4" s="178"/>
      <c r="F4" s="178"/>
      <c r="G4" s="178" t="s">
        <v>299</v>
      </c>
      <c r="H4" s="178"/>
      <c r="I4" s="178"/>
      <c r="J4" s="182" t="s">
        <v>298</v>
      </c>
      <c r="K4" s="182"/>
      <c r="L4" s="182"/>
      <c r="M4" s="182" t="s">
        <v>299</v>
      </c>
      <c r="N4" s="182"/>
      <c r="O4" s="182"/>
      <c r="P4" s="139" t="s">
        <v>298</v>
      </c>
      <c r="Q4" s="139" t="s">
        <v>299</v>
      </c>
    </row>
    <row r="5" spans="1:17">
      <c r="A5" s="179"/>
      <c r="B5" s="179"/>
      <c r="C5" s="179"/>
      <c r="D5" s="142" t="s">
        <v>300</v>
      </c>
      <c r="E5" s="142" t="s">
        <v>301</v>
      </c>
      <c r="F5" s="142" t="s">
        <v>345</v>
      </c>
      <c r="G5" s="142" t="s">
        <v>300</v>
      </c>
      <c r="H5" s="142" t="s">
        <v>301</v>
      </c>
      <c r="I5" s="142" t="s">
        <v>345</v>
      </c>
      <c r="J5" s="137" t="s">
        <v>300</v>
      </c>
      <c r="K5" s="137" t="s">
        <v>301</v>
      </c>
      <c r="L5" s="137" t="s">
        <v>345</v>
      </c>
      <c r="M5" s="137" t="s">
        <v>300</v>
      </c>
      <c r="N5" s="137" t="s">
        <v>301</v>
      </c>
      <c r="O5" s="137" t="s">
        <v>345</v>
      </c>
      <c r="P5" s="137" t="s">
        <v>300</v>
      </c>
      <c r="Q5" s="137" t="s">
        <v>300</v>
      </c>
    </row>
    <row r="6" spans="1:17">
      <c r="A6" s="177" t="s">
        <v>286</v>
      </c>
      <c r="B6" s="178"/>
      <c r="C6" s="112">
        <f ca="1">SUM(D6:I6)</f>
        <v>190927209</v>
      </c>
      <c r="D6" s="112">
        <f ca="1">SUM(OFFSET(D$6,1,0,MAX($A$6:$A363)-DATE(2021,4,12)+1,1))</f>
        <v>79812243</v>
      </c>
      <c r="E6" s="112">
        <f ca="1">SUM(OFFSET(E$6,1,0,MAX($A$6:$A363)-DATE(2021,4,12)+1,1))</f>
        <v>16166472</v>
      </c>
      <c r="F6" s="112">
        <f ca="1">SUM(OFFSET(F$6,1,0,MAX($A$6:$A363)-DATE(2021,4,12)+1,1))</f>
        <v>58458</v>
      </c>
      <c r="G6" s="112">
        <f ca="1">SUM(OFFSET(G$6,1,0,MAX($A$6:$A363)-DATE(2021,4,12)+1,1))</f>
        <v>78780085</v>
      </c>
      <c r="H6" s="112">
        <f ca="1">SUM(OFFSET(H$6,1,0,MAX($A$6:$A363)-DATE(2021,4,12)+1,1))</f>
        <v>16051596</v>
      </c>
      <c r="I6" s="112">
        <f ca="1">SUM(OFFSET(I$6,1,0,MAX($A$6:$A363)-DATE(2021,4,12)+1,1))</f>
        <v>58355</v>
      </c>
      <c r="J6" s="124">
        <f ca="1">SUM(OFFSET(J$6,1,0,MAX($A$6:$A363)-DATE(2021,4,12)+1,1))</f>
        <v>32223328</v>
      </c>
      <c r="K6" s="124">
        <f ca="1">SUM(OFFSET(K$6,1,0,MAX($A$6:$A363)-DATE(2021,4,12)+1,1))</f>
        <v>969250</v>
      </c>
      <c r="L6" s="124">
        <f ca="1">SUM(OFFSET(L$6,1,0,MAX($A$6:$A363)-DATE(2021,4,12)+1,1))</f>
        <v>3331</v>
      </c>
      <c r="M6" s="124">
        <f ca="1">SUM(OFFSET(M$6,1,0,MAX($A$6:$A363)-DATE(2021,4,12)+1,1))</f>
        <v>32121189</v>
      </c>
      <c r="N6" s="124">
        <f ca="1">SUM(OFFSET(N$6,1,0,MAX($A$6:$A363)-DATE(2021,4,12)+1,1))</f>
        <v>964577</v>
      </c>
      <c r="O6" s="124">
        <f ca="1">SUM(OFFSET(O$6,1,0,MAX($A$6:$A363)-DATE(2021,4,12)+1,1))</f>
        <v>3311</v>
      </c>
      <c r="P6" s="124">
        <f ca="1">SUM(OFFSET(P$6,1,0,MAX($A$6:$A363)-DATE(2021,4,12)+1,1))</f>
        <v>533629</v>
      </c>
      <c r="Q6" s="124">
        <f ca="1">SUM(OFFSET(Q$6,1,0,MAX($A$6:$A363)-DATE(2021,4,12)+1,1))</f>
        <v>70640</v>
      </c>
    </row>
    <row r="7" spans="1:17">
      <c r="A7" s="140">
        <v>44654</v>
      </c>
      <c r="B7" s="143" t="str">
        <f t="shared" ref="B7:B70" si="0">"(" &amp; TEXT(A7,"aaa") &amp; ")"</f>
        <v>(日)</v>
      </c>
      <c r="C7" s="112">
        <f t="shared" ref="C7:C70" si="1">SUM(D7:I7)</f>
        <v>28136</v>
      </c>
      <c r="D7" s="112">
        <v>15953</v>
      </c>
      <c r="E7" s="112">
        <v>134</v>
      </c>
      <c r="F7" s="112">
        <v>0</v>
      </c>
      <c r="G7" s="112">
        <v>11804</v>
      </c>
      <c r="H7" s="112">
        <v>245</v>
      </c>
      <c r="I7" s="112">
        <v>0</v>
      </c>
      <c r="J7" s="124">
        <v>151</v>
      </c>
      <c r="K7" s="124">
        <v>7</v>
      </c>
      <c r="L7" s="124">
        <v>0</v>
      </c>
      <c r="M7" s="124">
        <v>170</v>
      </c>
      <c r="N7" s="124">
        <v>19</v>
      </c>
      <c r="O7" s="124">
        <v>0</v>
      </c>
      <c r="P7" s="124">
        <v>13029</v>
      </c>
      <c r="Q7" s="124">
        <v>9152</v>
      </c>
    </row>
    <row r="8" spans="1:17">
      <c r="A8" s="140">
        <v>44653</v>
      </c>
      <c r="B8" s="143" t="str">
        <f t="shared" si="0"/>
        <v>(土)</v>
      </c>
      <c r="C8" s="112">
        <f t="shared" si="1"/>
        <v>68933</v>
      </c>
      <c r="D8" s="112">
        <v>36732</v>
      </c>
      <c r="E8" s="112">
        <v>534</v>
      </c>
      <c r="F8" s="112">
        <v>0</v>
      </c>
      <c r="G8" s="112">
        <v>30936</v>
      </c>
      <c r="H8" s="112">
        <v>717</v>
      </c>
      <c r="I8" s="112">
        <v>14</v>
      </c>
      <c r="J8" s="124">
        <v>366</v>
      </c>
      <c r="K8" s="124">
        <v>26</v>
      </c>
      <c r="L8" s="124">
        <v>0</v>
      </c>
      <c r="M8" s="124">
        <v>494</v>
      </c>
      <c r="N8" s="124">
        <v>45</v>
      </c>
      <c r="O8" s="124">
        <v>0</v>
      </c>
      <c r="P8" s="124">
        <v>26502</v>
      </c>
      <c r="Q8" s="124">
        <v>20878</v>
      </c>
    </row>
    <row r="9" spans="1:17">
      <c r="A9" s="140">
        <v>44652</v>
      </c>
      <c r="B9" s="143" t="str">
        <f t="shared" si="0"/>
        <v>(金)</v>
      </c>
      <c r="C9" s="112">
        <f t="shared" si="1"/>
        <v>37624</v>
      </c>
      <c r="D9" s="112">
        <v>22668</v>
      </c>
      <c r="E9" s="112">
        <v>380</v>
      </c>
      <c r="F9" s="112">
        <v>0</v>
      </c>
      <c r="G9" s="112">
        <v>14051</v>
      </c>
      <c r="H9" s="112">
        <v>525</v>
      </c>
      <c r="I9" s="112">
        <v>0</v>
      </c>
      <c r="J9" s="124">
        <v>369</v>
      </c>
      <c r="K9" s="124">
        <v>34</v>
      </c>
      <c r="L9" s="124">
        <v>0</v>
      </c>
      <c r="M9" s="124">
        <v>406</v>
      </c>
      <c r="N9" s="124">
        <v>80</v>
      </c>
      <c r="O9" s="124">
        <v>0</v>
      </c>
      <c r="P9" s="124">
        <v>16040</v>
      </c>
      <c r="Q9" s="124">
        <v>8489</v>
      </c>
    </row>
    <row r="10" spans="1:17">
      <c r="A10" s="140">
        <v>44651</v>
      </c>
      <c r="B10" s="143" t="str">
        <f t="shared" si="0"/>
        <v>(木)</v>
      </c>
      <c r="C10" s="112">
        <f t="shared" si="1"/>
        <v>24333</v>
      </c>
      <c r="D10" s="112">
        <v>13481</v>
      </c>
      <c r="E10" s="112">
        <v>347</v>
      </c>
      <c r="F10" s="112">
        <v>0</v>
      </c>
      <c r="G10" s="112">
        <v>9944</v>
      </c>
      <c r="H10" s="112">
        <v>556</v>
      </c>
      <c r="I10" s="112">
        <v>5</v>
      </c>
      <c r="J10" s="124">
        <v>254</v>
      </c>
      <c r="K10" s="124">
        <v>53</v>
      </c>
      <c r="L10" s="124">
        <v>0</v>
      </c>
      <c r="M10" s="124">
        <v>548</v>
      </c>
      <c r="N10" s="124">
        <v>76</v>
      </c>
      <c r="O10" s="124">
        <v>0</v>
      </c>
      <c r="P10" s="124">
        <v>9373</v>
      </c>
      <c r="Q10" s="124">
        <v>5655</v>
      </c>
    </row>
    <row r="11" spans="1:17">
      <c r="A11" s="140">
        <v>44650</v>
      </c>
      <c r="B11" s="143" t="str">
        <f t="shared" si="0"/>
        <v>(水)</v>
      </c>
      <c r="C11" s="112">
        <f t="shared" si="1"/>
        <v>29591</v>
      </c>
      <c r="D11" s="112">
        <v>18596</v>
      </c>
      <c r="E11" s="112">
        <v>449</v>
      </c>
      <c r="F11" s="112">
        <v>0</v>
      </c>
      <c r="G11" s="112">
        <v>9891</v>
      </c>
      <c r="H11" s="112">
        <v>654</v>
      </c>
      <c r="I11" s="112">
        <v>1</v>
      </c>
      <c r="J11" s="124">
        <v>354</v>
      </c>
      <c r="K11" s="124">
        <v>62</v>
      </c>
      <c r="L11" s="124">
        <v>0</v>
      </c>
      <c r="M11" s="124">
        <v>664</v>
      </c>
      <c r="N11" s="124">
        <v>128</v>
      </c>
      <c r="O11" s="124">
        <v>1</v>
      </c>
      <c r="P11" s="124">
        <v>13860</v>
      </c>
      <c r="Q11" s="124">
        <v>4730</v>
      </c>
    </row>
    <row r="12" spans="1:17">
      <c r="A12" s="140">
        <v>44649</v>
      </c>
      <c r="B12" s="143" t="str">
        <f t="shared" si="0"/>
        <v>(火)</v>
      </c>
      <c r="C12" s="112">
        <f t="shared" si="1"/>
        <v>33789</v>
      </c>
      <c r="D12" s="112">
        <v>21777</v>
      </c>
      <c r="E12" s="112">
        <v>529</v>
      </c>
      <c r="F12" s="112">
        <v>0</v>
      </c>
      <c r="G12" s="112">
        <v>10526</v>
      </c>
      <c r="H12" s="112">
        <v>955</v>
      </c>
      <c r="I12" s="112">
        <v>2</v>
      </c>
      <c r="J12" s="124">
        <v>404</v>
      </c>
      <c r="K12" s="124">
        <v>83</v>
      </c>
      <c r="L12" s="124">
        <v>0</v>
      </c>
      <c r="M12" s="124">
        <v>683</v>
      </c>
      <c r="N12" s="124">
        <v>132</v>
      </c>
      <c r="O12" s="124">
        <v>0</v>
      </c>
      <c r="P12" s="124">
        <v>16337</v>
      </c>
      <c r="Q12" s="124">
        <v>4156</v>
      </c>
    </row>
    <row r="13" spans="1:17">
      <c r="A13" s="140">
        <v>44648</v>
      </c>
      <c r="B13" s="143" t="str">
        <f t="shared" si="0"/>
        <v>(月)</v>
      </c>
      <c r="C13" s="112">
        <f t="shared" si="1"/>
        <v>31638</v>
      </c>
      <c r="D13" s="112">
        <v>20277</v>
      </c>
      <c r="E13" s="112">
        <v>473</v>
      </c>
      <c r="F13" s="112">
        <v>1</v>
      </c>
      <c r="G13" s="112">
        <v>10013</v>
      </c>
      <c r="H13" s="112">
        <v>874</v>
      </c>
      <c r="I13" s="112">
        <v>0</v>
      </c>
      <c r="J13" s="124">
        <v>453</v>
      </c>
      <c r="K13" s="124">
        <v>65</v>
      </c>
      <c r="L13" s="124">
        <v>0</v>
      </c>
      <c r="M13" s="124">
        <v>835</v>
      </c>
      <c r="N13" s="124">
        <v>121</v>
      </c>
      <c r="O13" s="124">
        <v>0</v>
      </c>
      <c r="P13" s="124">
        <v>14676</v>
      </c>
      <c r="Q13" s="124">
        <v>2991</v>
      </c>
    </row>
    <row r="14" spans="1:17">
      <c r="A14" s="140">
        <v>44647</v>
      </c>
      <c r="B14" s="143" t="str">
        <f t="shared" si="0"/>
        <v>(日)</v>
      </c>
      <c r="C14" s="112">
        <f t="shared" si="1"/>
        <v>51237</v>
      </c>
      <c r="D14" s="112">
        <v>36392</v>
      </c>
      <c r="E14" s="112">
        <v>661</v>
      </c>
      <c r="F14" s="112">
        <v>0</v>
      </c>
      <c r="G14" s="112">
        <v>12719</v>
      </c>
      <c r="H14" s="112">
        <v>1464</v>
      </c>
      <c r="I14" s="112">
        <v>1</v>
      </c>
      <c r="J14" s="124">
        <v>242</v>
      </c>
      <c r="K14" s="124">
        <v>37</v>
      </c>
      <c r="L14" s="124">
        <v>0</v>
      </c>
      <c r="M14" s="124">
        <v>545</v>
      </c>
      <c r="N14" s="124">
        <v>140</v>
      </c>
      <c r="O14" s="124">
        <v>0</v>
      </c>
      <c r="P14" s="124">
        <v>32091</v>
      </c>
      <c r="Q14" s="124">
        <v>5199</v>
      </c>
    </row>
    <row r="15" spans="1:17">
      <c r="A15" s="140">
        <v>44646</v>
      </c>
      <c r="B15" s="143" t="str">
        <f t="shared" si="0"/>
        <v>(土)</v>
      </c>
      <c r="C15" s="112">
        <f t="shared" si="1"/>
        <v>99237</v>
      </c>
      <c r="D15" s="112">
        <v>72020</v>
      </c>
      <c r="E15" s="112">
        <v>1325</v>
      </c>
      <c r="F15" s="112">
        <v>0</v>
      </c>
      <c r="G15" s="112">
        <v>23692</v>
      </c>
      <c r="H15" s="112">
        <v>2192</v>
      </c>
      <c r="I15" s="112">
        <v>8</v>
      </c>
      <c r="J15" s="124">
        <v>562</v>
      </c>
      <c r="K15" s="124">
        <v>86</v>
      </c>
      <c r="L15" s="124">
        <v>0</v>
      </c>
      <c r="M15" s="124">
        <v>1059</v>
      </c>
      <c r="N15" s="124">
        <v>156</v>
      </c>
      <c r="O15" s="124">
        <v>0</v>
      </c>
      <c r="P15" s="124">
        <v>58230</v>
      </c>
      <c r="Q15" s="124">
        <v>6688</v>
      </c>
    </row>
    <row r="16" spans="1:17">
      <c r="A16" s="140">
        <v>44645</v>
      </c>
      <c r="B16" s="143" t="str">
        <f t="shared" si="0"/>
        <v>(金)</v>
      </c>
      <c r="C16" s="112">
        <f t="shared" si="1"/>
        <v>52068</v>
      </c>
      <c r="D16" s="112">
        <v>36995</v>
      </c>
      <c r="E16" s="112">
        <v>801</v>
      </c>
      <c r="F16" s="112">
        <v>0</v>
      </c>
      <c r="G16" s="112">
        <v>12945</v>
      </c>
      <c r="H16" s="112">
        <v>1326</v>
      </c>
      <c r="I16" s="112">
        <v>1</v>
      </c>
      <c r="J16" s="124">
        <v>519</v>
      </c>
      <c r="K16" s="124">
        <v>101</v>
      </c>
      <c r="L16" s="124">
        <v>0</v>
      </c>
      <c r="M16" s="124">
        <v>1031</v>
      </c>
      <c r="N16" s="124">
        <v>163</v>
      </c>
      <c r="O16" s="124">
        <v>0</v>
      </c>
      <c r="P16" s="124">
        <v>28332</v>
      </c>
      <c r="Q16" s="124">
        <v>1517</v>
      </c>
    </row>
    <row r="17" spans="1:17">
      <c r="A17" s="140">
        <v>44644</v>
      </c>
      <c r="B17" s="143" t="str">
        <f t="shared" si="0"/>
        <v>(木)</v>
      </c>
      <c r="C17" s="112">
        <f t="shared" si="1"/>
        <v>28436</v>
      </c>
      <c r="D17" s="112">
        <v>20002</v>
      </c>
      <c r="E17" s="112">
        <v>519</v>
      </c>
      <c r="F17" s="112">
        <v>4</v>
      </c>
      <c r="G17" s="112">
        <v>6938</v>
      </c>
      <c r="H17" s="112">
        <v>966</v>
      </c>
      <c r="I17" s="112">
        <v>7</v>
      </c>
      <c r="J17" s="124">
        <v>379</v>
      </c>
      <c r="K17" s="124">
        <v>74</v>
      </c>
      <c r="L17" s="124">
        <v>0</v>
      </c>
      <c r="M17" s="124">
        <v>801</v>
      </c>
      <c r="N17" s="124">
        <v>122</v>
      </c>
      <c r="O17" s="124">
        <v>1</v>
      </c>
      <c r="P17" s="124">
        <v>14992</v>
      </c>
      <c r="Q17" s="124">
        <v>392</v>
      </c>
    </row>
    <row r="18" spans="1:17">
      <c r="A18" s="140">
        <v>44643</v>
      </c>
      <c r="B18" s="143" t="str">
        <f t="shared" si="0"/>
        <v>(水)</v>
      </c>
      <c r="C18" s="112">
        <f t="shared" si="1"/>
        <v>29263</v>
      </c>
      <c r="D18" s="112">
        <v>21184</v>
      </c>
      <c r="E18" s="112">
        <v>695</v>
      </c>
      <c r="F18" s="112">
        <v>0</v>
      </c>
      <c r="G18" s="112">
        <v>6516</v>
      </c>
      <c r="H18" s="112">
        <v>866</v>
      </c>
      <c r="I18" s="112">
        <v>2</v>
      </c>
      <c r="J18" s="124">
        <v>508</v>
      </c>
      <c r="K18" s="124">
        <v>105</v>
      </c>
      <c r="L18" s="124">
        <v>0</v>
      </c>
      <c r="M18" s="124">
        <v>895</v>
      </c>
      <c r="N18" s="124">
        <v>105</v>
      </c>
      <c r="O18" s="124">
        <v>0</v>
      </c>
      <c r="P18" s="124">
        <v>15764</v>
      </c>
      <c r="Q18" s="124">
        <v>266</v>
      </c>
    </row>
    <row r="19" spans="1:17">
      <c r="A19" s="140">
        <v>44642</v>
      </c>
      <c r="B19" s="143" t="str">
        <f t="shared" si="0"/>
        <v>(火)</v>
      </c>
      <c r="C19" s="112">
        <f t="shared" si="1"/>
        <v>31122</v>
      </c>
      <c r="D19" s="112">
        <v>21422</v>
      </c>
      <c r="E19" s="112">
        <v>541</v>
      </c>
      <c r="F19" s="112">
        <v>13</v>
      </c>
      <c r="G19" s="112">
        <v>8293</v>
      </c>
      <c r="H19" s="112">
        <v>836</v>
      </c>
      <c r="I19" s="112">
        <v>17</v>
      </c>
      <c r="J19" s="124">
        <v>559</v>
      </c>
      <c r="K19" s="124">
        <v>96</v>
      </c>
      <c r="L19" s="124">
        <v>2</v>
      </c>
      <c r="M19" s="124">
        <v>1117</v>
      </c>
      <c r="N19" s="124">
        <v>155</v>
      </c>
      <c r="O19" s="124">
        <v>5</v>
      </c>
      <c r="P19" s="124">
        <v>15682</v>
      </c>
      <c r="Q19" s="124">
        <v>343</v>
      </c>
    </row>
    <row r="20" spans="1:17">
      <c r="A20" s="140">
        <v>44641</v>
      </c>
      <c r="B20" s="143" t="str">
        <f t="shared" si="0"/>
        <v>(月)</v>
      </c>
      <c r="C20" s="112">
        <f t="shared" si="1"/>
        <v>4433</v>
      </c>
      <c r="D20" s="112">
        <v>2783</v>
      </c>
      <c r="E20" s="112">
        <v>329</v>
      </c>
      <c r="F20" s="112">
        <v>0</v>
      </c>
      <c r="G20" s="112">
        <v>999</v>
      </c>
      <c r="H20" s="112">
        <v>321</v>
      </c>
      <c r="I20" s="112">
        <v>1</v>
      </c>
      <c r="J20" s="124">
        <v>65</v>
      </c>
      <c r="K20" s="124">
        <v>24</v>
      </c>
      <c r="L20" s="124">
        <v>0</v>
      </c>
      <c r="M20" s="124">
        <v>119</v>
      </c>
      <c r="N20" s="124">
        <v>23</v>
      </c>
      <c r="O20" s="124">
        <v>0</v>
      </c>
      <c r="P20" s="124">
        <v>1783</v>
      </c>
      <c r="Q20" s="124">
        <v>17</v>
      </c>
    </row>
    <row r="21" spans="1:17">
      <c r="A21" s="140">
        <v>44640</v>
      </c>
      <c r="B21" s="143" t="str">
        <f t="shared" si="0"/>
        <v>(日)</v>
      </c>
      <c r="C21" s="112">
        <f t="shared" si="1"/>
        <v>37705</v>
      </c>
      <c r="D21" s="112">
        <v>29567</v>
      </c>
      <c r="E21" s="112">
        <v>709</v>
      </c>
      <c r="F21" s="112">
        <v>0</v>
      </c>
      <c r="G21" s="112">
        <v>6077</v>
      </c>
      <c r="H21" s="112">
        <v>1350</v>
      </c>
      <c r="I21" s="112">
        <v>2</v>
      </c>
      <c r="J21" s="124">
        <v>260</v>
      </c>
      <c r="K21" s="124">
        <v>55</v>
      </c>
      <c r="L21" s="124">
        <v>0</v>
      </c>
      <c r="M21" s="124">
        <v>427</v>
      </c>
      <c r="N21" s="124">
        <v>111</v>
      </c>
      <c r="O21" s="124">
        <v>0</v>
      </c>
      <c r="P21" s="124">
        <v>24491</v>
      </c>
      <c r="Q21" s="124">
        <v>13</v>
      </c>
    </row>
    <row r="22" spans="1:17">
      <c r="A22" s="140">
        <v>44639</v>
      </c>
      <c r="B22" s="143" t="str">
        <f t="shared" si="0"/>
        <v>(土)</v>
      </c>
      <c r="C22" s="112">
        <f t="shared" si="1"/>
        <v>84274</v>
      </c>
      <c r="D22" s="112">
        <v>66604</v>
      </c>
      <c r="E22" s="112">
        <v>1500</v>
      </c>
      <c r="F22" s="112">
        <v>3</v>
      </c>
      <c r="G22" s="112">
        <v>14594</v>
      </c>
      <c r="H22" s="112">
        <v>1566</v>
      </c>
      <c r="I22" s="112">
        <v>7</v>
      </c>
      <c r="J22" s="124">
        <v>662</v>
      </c>
      <c r="K22" s="124">
        <v>146</v>
      </c>
      <c r="L22" s="124">
        <v>1</v>
      </c>
      <c r="M22" s="124">
        <v>951</v>
      </c>
      <c r="N22" s="124">
        <v>128</v>
      </c>
      <c r="O22" s="124">
        <v>0</v>
      </c>
      <c r="P22" s="124">
        <v>52025</v>
      </c>
      <c r="Q22" s="124">
        <v>90</v>
      </c>
    </row>
    <row r="23" spans="1:17">
      <c r="A23" s="140">
        <v>44638</v>
      </c>
      <c r="B23" s="143" t="str">
        <f t="shared" si="0"/>
        <v>(金)</v>
      </c>
      <c r="C23" s="112">
        <f t="shared" si="1"/>
        <v>44702</v>
      </c>
      <c r="D23" s="112">
        <v>32288</v>
      </c>
      <c r="E23" s="112">
        <v>929</v>
      </c>
      <c r="F23" s="112">
        <v>3</v>
      </c>
      <c r="G23" s="112">
        <v>10018</v>
      </c>
      <c r="H23" s="112">
        <v>1456</v>
      </c>
      <c r="I23" s="112">
        <v>8</v>
      </c>
      <c r="J23" s="124">
        <v>728</v>
      </c>
      <c r="K23" s="124">
        <v>146</v>
      </c>
      <c r="L23" s="124">
        <v>1</v>
      </c>
      <c r="M23" s="124">
        <v>1039</v>
      </c>
      <c r="N23" s="124">
        <v>167</v>
      </c>
      <c r="O23" s="124">
        <v>3</v>
      </c>
      <c r="P23" s="124">
        <v>22992</v>
      </c>
      <c r="Q23" s="124">
        <v>64</v>
      </c>
    </row>
    <row r="24" spans="1:17">
      <c r="A24" s="140">
        <v>44637</v>
      </c>
      <c r="B24" s="143" t="str">
        <f t="shared" si="0"/>
        <v>(木)</v>
      </c>
      <c r="C24" s="112">
        <f t="shared" si="1"/>
        <v>23038</v>
      </c>
      <c r="D24" s="112">
        <v>16106</v>
      </c>
      <c r="E24" s="112">
        <v>649</v>
      </c>
      <c r="F24" s="112">
        <v>0</v>
      </c>
      <c r="G24" s="112">
        <v>5517</v>
      </c>
      <c r="H24" s="112">
        <v>765</v>
      </c>
      <c r="I24" s="112">
        <v>1</v>
      </c>
      <c r="J24" s="124">
        <v>598</v>
      </c>
      <c r="K24" s="124">
        <v>111</v>
      </c>
      <c r="L24" s="124">
        <v>0</v>
      </c>
      <c r="M24" s="124">
        <v>851</v>
      </c>
      <c r="N24" s="124">
        <v>142</v>
      </c>
      <c r="O24" s="124">
        <v>1</v>
      </c>
      <c r="P24" s="124">
        <v>10850</v>
      </c>
      <c r="Q24" s="124">
        <v>0</v>
      </c>
    </row>
    <row r="25" spans="1:17">
      <c r="A25" s="140">
        <v>44636</v>
      </c>
      <c r="B25" s="143" t="str">
        <f t="shared" si="0"/>
        <v>(水)</v>
      </c>
      <c r="C25" s="112">
        <f t="shared" si="1"/>
        <v>22952</v>
      </c>
      <c r="D25" s="112">
        <v>17685</v>
      </c>
      <c r="E25" s="112">
        <v>813</v>
      </c>
      <c r="F25" s="112">
        <v>1</v>
      </c>
      <c r="G25" s="112">
        <v>3456</v>
      </c>
      <c r="H25" s="112">
        <v>997</v>
      </c>
      <c r="I25" s="112">
        <v>0</v>
      </c>
      <c r="J25" s="124">
        <v>567</v>
      </c>
      <c r="K25" s="124">
        <v>133</v>
      </c>
      <c r="L25" s="124">
        <v>0</v>
      </c>
      <c r="M25" s="124">
        <v>557</v>
      </c>
      <c r="N25" s="124">
        <v>158</v>
      </c>
      <c r="O25" s="124">
        <v>0</v>
      </c>
      <c r="P25" s="124">
        <v>12266</v>
      </c>
      <c r="Q25" s="124">
        <v>0</v>
      </c>
    </row>
    <row r="26" spans="1:17">
      <c r="A26" s="140">
        <v>44635</v>
      </c>
      <c r="B26" s="143" t="str">
        <f t="shared" si="0"/>
        <v>(火)</v>
      </c>
      <c r="C26" s="112">
        <f t="shared" si="1"/>
        <v>28967</v>
      </c>
      <c r="D26" s="112">
        <v>20572</v>
      </c>
      <c r="E26" s="112">
        <v>720</v>
      </c>
      <c r="F26" s="112">
        <v>0</v>
      </c>
      <c r="G26" s="112">
        <v>6746</v>
      </c>
      <c r="H26" s="112">
        <v>927</v>
      </c>
      <c r="I26" s="112">
        <v>2</v>
      </c>
      <c r="J26" s="124">
        <v>595</v>
      </c>
      <c r="K26" s="124">
        <v>136</v>
      </c>
      <c r="L26" s="124">
        <v>0</v>
      </c>
      <c r="M26" s="124">
        <v>937</v>
      </c>
      <c r="N26" s="124">
        <v>151</v>
      </c>
      <c r="O26" s="124">
        <v>0</v>
      </c>
      <c r="P26" s="124">
        <v>14882</v>
      </c>
      <c r="Q26" s="124">
        <v>0</v>
      </c>
    </row>
    <row r="27" spans="1:17">
      <c r="A27" s="140">
        <v>44634</v>
      </c>
      <c r="B27" s="143" t="str">
        <f t="shared" si="0"/>
        <v>(月)</v>
      </c>
      <c r="C27" s="112">
        <f t="shared" si="1"/>
        <v>25547</v>
      </c>
      <c r="D27" s="112">
        <v>17930</v>
      </c>
      <c r="E27" s="112">
        <v>526</v>
      </c>
      <c r="F27" s="112">
        <v>1</v>
      </c>
      <c r="G27" s="112">
        <v>6454</v>
      </c>
      <c r="H27" s="112">
        <v>636</v>
      </c>
      <c r="I27" s="112">
        <v>0</v>
      </c>
      <c r="J27" s="124">
        <v>561</v>
      </c>
      <c r="K27" s="124">
        <v>97</v>
      </c>
      <c r="L27" s="124">
        <v>0</v>
      </c>
      <c r="M27" s="124">
        <v>923</v>
      </c>
      <c r="N27" s="124">
        <v>104</v>
      </c>
      <c r="O27" s="124">
        <v>0</v>
      </c>
      <c r="P27" s="124">
        <v>11707</v>
      </c>
      <c r="Q27" s="124">
        <v>0</v>
      </c>
    </row>
    <row r="28" spans="1:17">
      <c r="A28" s="140">
        <v>44633</v>
      </c>
      <c r="B28" s="143" t="str">
        <f t="shared" si="0"/>
        <v>(日)</v>
      </c>
      <c r="C28" s="112">
        <f t="shared" si="1"/>
        <v>31552</v>
      </c>
      <c r="D28" s="112">
        <v>23026</v>
      </c>
      <c r="E28" s="112">
        <v>642</v>
      </c>
      <c r="F28" s="112">
        <v>0</v>
      </c>
      <c r="G28" s="112">
        <v>6896</v>
      </c>
      <c r="H28" s="112">
        <v>986</v>
      </c>
      <c r="I28" s="112">
        <v>2</v>
      </c>
      <c r="J28" s="124">
        <v>360</v>
      </c>
      <c r="K28" s="124">
        <v>42</v>
      </c>
      <c r="L28" s="124">
        <v>0</v>
      </c>
      <c r="M28" s="124">
        <v>521</v>
      </c>
      <c r="N28" s="124">
        <v>102</v>
      </c>
      <c r="O28" s="124">
        <v>1</v>
      </c>
      <c r="P28" s="124">
        <v>17761</v>
      </c>
      <c r="Q28" s="124">
        <v>0</v>
      </c>
    </row>
    <row r="29" spans="1:17">
      <c r="A29" s="140">
        <v>44632</v>
      </c>
      <c r="B29" s="143" t="str">
        <f t="shared" si="0"/>
        <v>(土)</v>
      </c>
      <c r="C29" s="112">
        <f t="shared" si="1"/>
        <v>73400</v>
      </c>
      <c r="D29" s="112">
        <v>51904</v>
      </c>
      <c r="E29" s="112">
        <v>1513</v>
      </c>
      <c r="F29" s="112">
        <v>1</v>
      </c>
      <c r="G29" s="112">
        <v>18284</v>
      </c>
      <c r="H29" s="112">
        <v>1696</v>
      </c>
      <c r="I29" s="112">
        <v>2</v>
      </c>
      <c r="J29" s="124">
        <v>812</v>
      </c>
      <c r="K29" s="124">
        <v>127</v>
      </c>
      <c r="L29" s="124">
        <v>0</v>
      </c>
      <c r="M29" s="124">
        <v>1042</v>
      </c>
      <c r="N29" s="124">
        <v>136</v>
      </c>
      <c r="O29" s="124">
        <v>0</v>
      </c>
      <c r="P29" s="124">
        <v>35078</v>
      </c>
      <c r="Q29" s="124">
        <v>0</v>
      </c>
    </row>
    <row r="30" spans="1:17">
      <c r="A30" s="140">
        <v>44631</v>
      </c>
      <c r="B30" s="143" t="str">
        <f t="shared" si="0"/>
        <v>(金)</v>
      </c>
      <c r="C30" s="112">
        <f t="shared" si="1"/>
        <v>37712</v>
      </c>
      <c r="D30" s="112">
        <v>23230</v>
      </c>
      <c r="E30" s="112">
        <v>815</v>
      </c>
      <c r="F30" s="112">
        <v>0</v>
      </c>
      <c r="G30" s="112">
        <v>12882</v>
      </c>
      <c r="H30" s="112">
        <v>784</v>
      </c>
      <c r="I30" s="112">
        <v>1</v>
      </c>
      <c r="J30" s="124">
        <v>668</v>
      </c>
      <c r="K30" s="124">
        <v>110</v>
      </c>
      <c r="L30" s="124">
        <v>0</v>
      </c>
      <c r="M30" s="124">
        <v>1165</v>
      </c>
      <c r="N30" s="124">
        <v>92</v>
      </c>
      <c r="O30" s="124">
        <v>0</v>
      </c>
      <c r="P30" s="124">
        <v>13732</v>
      </c>
      <c r="Q30" s="124">
        <v>0</v>
      </c>
    </row>
    <row r="31" spans="1:17">
      <c r="A31" s="140">
        <v>44630</v>
      </c>
      <c r="B31" s="143" t="str">
        <f t="shared" si="0"/>
        <v>(木)</v>
      </c>
      <c r="C31" s="112">
        <f t="shared" si="1"/>
        <v>21883</v>
      </c>
      <c r="D31" s="112">
        <v>13198</v>
      </c>
      <c r="E31" s="112">
        <v>1060</v>
      </c>
      <c r="F31" s="112">
        <v>2</v>
      </c>
      <c r="G31" s="112">
        <v>6937</v>
      </c>
      <c r="H31" s="112">
        <v>673</v>
      </c>
      <c r="I31" s="112">
        <v>13</v>
      </c>
      <c r="J31" s="124">
        <v>652</v>
      </c>
      <c r="K31" s="124">
        <v>168</v>
      </c>
      <c r="L31" s="124">
        <v>0</v>
      </c>
      <c r="M31" s="124">
        <v>855</v>
      </c>
      <c r="N31" s="124">
        <v>102</v>
      </c>
      <c r="O31" s="124">
        <v>2</v>
      </c>
      <c r="P31" s="124">
        <v>7443</v>
      </c>
      <c r="Q31" s="124">
        <v>0</v>
      </c>
    </row>
    <row r="32" spans="1:17">
      <c r="A32" s="140">
        <v>44629</v>
      </c>
      <c r="B32" s="143" t="str">
        <f t="shared" si="0"/>
        <v>(水)</v>
      </c>
      <c r="C32" s="112">
        <f t="shared" si="1"/>
        <v>21335</v>
      </c>
      <c r="D32" s="112">
        <v>12615</v>
      </c>
      <c r="E32" s="112">
        <v>675</v>
      </c>
      <c r="F32" s="112">
        <v>0</v>
      </c>
      <c r="G32" s="112">
        <v>7283</v>
      </c>
      <c r="H32" s="112">
        <v>759</v>
      </c>
      <c r="I32" s="112">
        <v>3</v>
      </c>
      <c r="J32" s="124">
        <v>716</v>
      </c>
      <c r="K32" s="124">
        <v>136</v>
      </c>
      <c r="L32" s="124">
        <v>0</v>
      </c>
      <c r="M32" s="124">
        <v>1026</v>
      </c>
      <c r="N32" s="124">
        <v>112</v>
      </c>
      <c r="O32" s="124">
        <v>0</v>
      </c>
      <c r="P32" s="124">
        <v>6481</v>
      </c>
      <c r="Q32" s="124">
        <v>0</v>
      </c>
    </row>
    <row r="33" spans="1:17">
      <c r="A33" s="140">
        <v>44628</v>
      </c>
      <c r="B33" s="143" t="str">
        <f t="shared" si="0"/>
        <v>(火)</v>
      </c>
      <c r="C33" s="112">
        <f t="shared" si="1"/>
        <v>21511</v>
      </c>
      <c r="D33" s="112">
        <v>12817</v>
      </c>
      <c r="E33" s="112">
        <v>713</v>
      </c>
      <c r="F33" s="112">
        <v>6</v>
      </c>
      <c r="G33" s="112">
        <v>7369</v>
      </c>
      <c r="H33" s="112">
        <v>600</v>
      </c>
      <c r="I33" s="112">
        <v>6</v>
      </c>
      <c r="J33" s="124">
        <v>749</v>
      </c>
      <c r="K33" s="124">
        <v>134</v>
      </c>
      <c r="L33" s="124">
        <v>0</v>
      </c>
      <c r="M33" s="124">
        <v>1036</v>
      </c>
      <c r="N33" s="124">
        <v>97</v>
      </c>
      <c r="O33" s="124">
        <v>2</v>
      </c>
      <c r="P33" s="124">
        <v>5476</v>
      </c>
      <c r="Q33" s="124">
        <v>0</v>
      </c>
    </row>
    <row r="34" spans="1:17">
      <c r="A34" s="140">
        <v>44627</v>
      </c>
      <c r="B34" s="143" t="str">
        <f t="shared" si="0"/>
        <v>(月)</v>
      </c>
      <c r="C34" s="112">
        <f t="shared" si="1"/>
        <v>19632</v>
      </c>
      <c r="D34" s="112">
        <v>11210</v>
      </c>
      <c r="E34" s="112">
        <v>791</v>
      </c>
      <c r="F34" s="112">
        <v>2</v>
      </c>
      <c r="G34" s="112">
        <v>6811</v>
      </c>
      <c r="H34" s="112">
        <v>806</v>
      </c>
      <c r="I34" s="112">
        <v>12</v>
      </c>
      <c r="J34" s="124">
        <v>810</v>
      </c>
      <c r="K34" s="124">
        <v>130</v>
      </c>
      <c r="L34" s="124">
        <v>0</v>
      </c>
      <c r="M34" s="124">
        <v>887</v>
      </c>
      <c r="N34" s="124">
        <v>120</v>
      </c>
      <c r="O34" s="124">
        <v>1</v>
      </c>
      <c r="P34" s="124">
        <v>4117</v>
      </c>
      <c r="Q34" s="124">
        <v>0</v>
      </c>
    </row>
    <row r="35" spans="1:17">
      <c r="A35" s="140">
        <v>44626</v>
      </c>
      <c r="B35" s="143" t="str">
        <f t="shared" si="0"/>
        <v>(日)</v>
      </c>
      <c r="C35" s="112">
        <f t="shared" si="1"/>
        <v>21836</v>
      </c>
      <c r="D35" s="112">
        <v>14441</v>
      </c>
      <c r="E35" s="112">
        <v>605</v>
      </c>
      <c r="F35" s="112">
        <v>0</v>
      </c>
      <c r="G35" s="112">
        <v>6096</v>
      </c>
      <c r="H35" s="112">
        <v>693</v>
      </c>
      <c r="I35" s="112">
        <v>1</v>
      </c>
      <c r="J35" s="124">
        <v>514</v>
      </c>
      <c r="K35" s="124">
        <v>39</v>
      </c>
      <c r="L35" s="124">
        <v>0</v>
      </c>
      <c r="M35" s="124">
        <v>465</v>
      </c>
      <c r="N35" s="124">
        <v>45</v>
      </c>
      <c r="O35" s="124">
        <v>0</v>
      </c>
      <c r="P35" s="124">
        <v>6808</v>
      </c>
      <c r="Q35" s="124">
        <v>0</v>
      </c>
    </row>
    <row r="36" spans="1:17">
      <c r="A36" s="140">
        <v>44625</v>
      </c>
      <c r="B36" s="143" t="str">
        <f t="shared" si="0"/>
        <v>(土)</v>
      </c>
      <c r="C36" s="112">
        <f t="shared" si="1"/>
        <v>45675</v>
      </c>
      <c r="D36" s="112">
        <v>25507</v>
      </c>
      <c r="E36" s="112">
        <v>1468</v>
      </c>
      <c r="F36" s="112">
        <v>1</v>
      </c>
      <c r="G36" s="112">
        <v>17260</v>
      </c>
      <c r="H36" s="112">
        <v>1435</v>
      </c>
      <c r="I36" s="112">
        <v>4</v>
      </c>
      <c r="J36" s="124">
        <v>1020</v>
      </c>
      <c r="K36" s="124">
        <v>120</v>
      </c>
      <c r="L36" s="124">
        <v>0</v>
      </c>
      <c r="M36" s="124">
        <v>950</v>
      </c>
      <c r="N36" s="124">
        <v>70</v>
      </c>
      <c r="O36" s="124">
        <v>0</v>
      </c>
      <c r="P36" s="124">
        <v>8134</v>
      </c>
      <c r="Q36" s="124">
        <v>0</v>
      </c>
    </row>
    <row r="37" spans="1:17">
      <c r="A37" s="140">
        <v>44624</v>
      </c>
      <c r="B37" s="143" t="str">
        <f t="shared" si="0"/>
        <v>(金)</v>
      </c>
      <c r="C37" s="112">
        <f t="shared" si="1"/>
        <v>21084</v>
      </c>
      <c r="D37" s="112">
        <v>13110</v>
      </c>
      <c r="E37" s="112">
        <v>1069</v>
      </c>
      <c r="F37" s="112">
        <v>0</v>
      </c>
      <c r="G37" s="112">
        <v>5801</v>
      </c>
      <c r="H37" s="112">
        <v>1103</v>
      </c>
      <c r="I37" s="112">
        <v>1</v>
      </c>
      <c r="J37" s="124">
        <v>984</v>
      </c>
      <c r="K37" s="124">
        <v>108</v>
      </c>
      <c r="L37" s="124">
        <v>0</v>
      </c>
      <c r="M37" s="124">
        <v>592</v>
      </c>
      <c r="N37" s="124">
        <v>106</v>
      </c>
      <c r="O37" s="124">
        <v>0</v>
      </c>
      <c r="P37" s="124">
        <v>1607</v>
      </c>
      <c r="Q37" s="124">
        <v>0</v>
      </c>
    </row>
    <row r="38" spans="1:17">
      <c r="A38" s="140">
        <v>44623</v>
      </c>
      <c r="B38" s="143" t="str">
        <f t="shared" si="0"/>
        <v>(木)</v>
      </c>
      <c r="C38" s="112">
        <f t="shared" si="1"/>
        <v>14573</v>
      </c>
      <c r="D38" s="112">
        <v>6427</v>
      </c>
      <c r="E38" s="112">
        <v>891</v>
      </c>
      <c r="F38" s="112">
        <v>0</v>
      </c>
      <c r="G38" s="112">
        <v>6679</v>
      </c>
      <c r="H38" s="112">
        <v>572</v>
      </c>
      <c r="I38" s="112">
        <v>4</v>
      </c>
      <c r="J38" s="124">
        <v>744</v>
      </c>
      <c r="K38" s="124">
        <v>122</v>
      </c>
      <c r="L38" s="124">
        <v>0</v>
      </c>
      <c r="M38" s="124">
        <v>898</v>
      </c>
      <c r="N38" s="124">
        <v>87</v>
      </c>
      <c r="O38" s="124">
        <v>1</v>
      </c>
      <c r="P38" s="124">
        <v>435</v>
      </c>
      <c r="Q38" s="124">
        <v>0</v>
      </c>
    </row>
    <row r="39" spans="1:17">
      <c r="A39" s="140">
        <v>44622</v>
      </c>
      <c r="B39" s="143" t="str">
        <f t="shared" si="0"/>
        <v>(水)</v>
      </c>
      <c r="C39" s="112">
        <f t="shared" si="1"/>
        <v>15209</v>
      </c>
      <c r="D39" s="112">
        <v>6066</v>
      </c>
      <c r="E39" s="112">
        <v>794</v>
      </c>
      <c r="F39" s="112">
        <v>1</v>
      </c>
      <c r="G39" s="112">
        <v>7440</v>
      </c>
      <c r="H39" s="112">
        <v>903</v>
      </c>
      <c r="I39" s="112">
        <v>5</v>
      </c>
      <c r="J39" s="124">
        <v>824</v>
      </c>
      <c r="K39" s="124">
        <v>145</v>
      </c>
      <c r="L39" s="124">
        <v>1</v>
      </c>
      <c r="M39" s="124">
        <v>971</v>
      </c>
      <c r="N39" s="124">
        <v>87</v>
      </c>
      <c r="O39" s="124">
        <v>2</v>
      </c>
      <c r="P39" s="124">
        <v>188</v>
      </c>
      <c r="Q39" s="124">
        <v>0</v>
      </c>
    </row>
    <row r="40" spans="1:17">
      <c r="A40" s="140">
        <v>44621</v>
      </c>
      <c r="B40" s="143" t="str">
        <f t="shared" si="0"/>
        <v>(火)</v>
      </c>
      <c r="C40" s="112">
        <f t="shared" si="1"/>
        <v>16936</v>
      </c>
      <c r="D40" s="112">
        <v>6977</v>
      </c>
      <c r="E40" s="112">
        <v>1097</v>
      </c>
      <c r="F40" s="112">
        <v>0</v>
      </c>
      <c r="G40" s="112">
        <v>7901</v>
      </c>
      <c r="H40" s="112">
        <v>960</v>
      </c>
      <c r="I40" s="112">
        <v>1</v>
      </c>
      <c r="J40" s="124">
        <v>889</v>
      </c>
      <c r="K40" s="124">
        <v>151</v>
      </c>
      <c r="L40" s="124">
        <v>0</v>
      </c>
      <c r="M40" s="124">
        <v>980</v>
      </c>
      <c r="N40" s="124">
        <v>119</v>
      </c>
      <c r="O40" s="124">
        <v>0</v>
      </c>
      <c r="P40" s="124">
        <v>397</v>
      </c>
      <c r="Q40" s="124">
        <v>0</v>
      </c>
    </row>
    <row r="41" spans="1:17">
      <c r="A41" s="140">
        <v>44620</v>
      </c>
      <c r="B41" s="143" t="str">
        <f t="shared" si="0"/>
        <v>(月)</v>
      </c>
      <c r="C41" s="112">
        <f t="shared" si="1"/>
        <v>17222</v>
      </c>
      <c r="D41" s="112">
        <v>4586</v>
      </c>
      <c r="E41" s="112">
        <v>860</v>
      </c>
      <c r="F41" s="112">
        <v>1</v>
      </c>
      <c r="G41" s="112">
        <v>11019</v>
      </c>
      <c r="H41" s="112">
        <v>754</v>
      </c>
      <c r="I41" s="112">
        <v>2</v>
      </c>
      <c r="J41" s="124">
        <v>658</v>
      </c>
      <c r="K41" s="124">
        <v>141</v>
      </c>
      <c r="L41" s="124">
        <v>0</v>
      </c>
      <c r="M41" s="124">
        <v>1332</v>
      </c>
      <c r="N41" s="124">
        <v>104</v>
      </c>
      <c r="O41" s="124">
        <v>0</v>
      </c>
      <c r="P41" s="124">
        <v>49</v>
      </c>
      <c r="Q41" s="124">
        <v>0</v>
      </c>
    </row>
    <row r="42" spans="1:17">
      <c r="A42" s="140">
        <v>44619</v>
      </c>
      <c r="B42" s="143" t="str">
        <f t="shared" si="0"/>
        <v>(日)</v>
      </c>
      <c r="C42" s="112">
        <f t="shared" si="1"/>
        <v>17546</v>
      </c>
      <c r="D42" s="112">
        <v>5920</v>
      </c>
      <c r="E42" s="112">
        <v>1572</v>
      </c>
      <c r="F42" s="112">
        <v>0</v>
      </c>
      <c r="G42" s="112">
        <v>9053</v>
      </c>
      <c r="H42" s="112">
        <v>1001</v>
      </c>
      <c r="I42" s="112">
        <v>0</v>
      </c>
      <c r="J42" s="124">
        <v>429</v>
      </c>
      <c r="K42" s="124">
        <v>156</v>
      </c>
      <c r="L42" s="124">
        <v>0</v>
      </c>
      <c r="M42" s="124">
        <v>558</v>
      </c>
      <c r="N42" s="124">
        <v>144</v>
      </c>
      <c r="O42" s="124">
        <v>0</v>
      </c>
      <c r="P42" s="124">
        <v>0</v>
      </c>
      <c r="Q42" s="124">
        <v>0</v>
      </c>
    </row>
    <row r="43" spans="1:17">
      <c r="A43" s="140">
        <v>44618</v>
      </c>
      <c r="B43" s="143" t="str">
        <f t="shared" si="0"/>
        <v>(土)</v>
      </c>
      <c r="C43" s="112">
        <f t="shared" si="1"/>
        <v>42757</v>
      </c>
      <c r="D43" s="112">
        <v>14366</v>
      </c>
      <c r="E43" s="112">
        <v>2438</v>
      </c>
      <c r="F43" s="112">
        <v>2</v>
      </c>
      <c r="G43" s="112">
        <v>24495</v>
      </c>
      <c r="H43" s="112">
        <v>1452</v>
      </c>
      <c r="I43" s="112">
        <v>4</v>
      </c>
      <c r="J43" s="124">
        <v>826</v>
      </c>
      <c r="K43" s="124">
        <v>184</v>
      </c>
      <c r="L43" s="124">
        <v>0</v>
      </c>
      <c r="M43" s="124">
        <v>1313</v>
      </c>
      <c r="N43" s="124">
        <v>87</v>
      </c>
      <c r="O43" s="124">
        <v>2</v>
      </c>
      <c r="P43" s="124">
        <v>19</v>
      </c>
      <c r="Q43" s="124">
        <v>0</v>
      </c>
    </row>
    <row r="44" spans="1:17">
      <c r="A44" s="140">
        <v>44617</v>
      </c>
      <c r="B44" s="143" t="str">
        <f t="shared" si="0"/>
        <v>(金)</v>
      </c>
      <c r="C44" s="112">
        <f t="shared" si="1"/>
        <v>31384</v>
      </c>
      <c r="D44" s="112">
        <v>10505</v>
      </c>
      <c r="E44" s="112">
        <v>1316</v>
      </c>
      <c r="F44" s="112">
        <v>3</v>
      </c>
      <c r="G44" s="112">
        <v>18245</v>
      </c>
      <c r="H44" s="112">
        <v>1281</v>
      </c>
      <c r="I44" s="112">
        <v>34</v>
      </c>
      <c r="J44" s="124">
        <v>1040</v>
      </c>
      <c r="K44" s="124">
        <v>175</v>
      </c>
      <c r="L44" s="124">
        <v>0</v>
      </c>
      <c r="M44" s="124">
        <v>1512</v>
      </c>
      <c r="N44" s="124">
        <v>104</v>
      </c>
      <c r="O44" s="124">
        <v>2</v>
      </c>
      <c r="P44" s="124">
        <v>0</v>
      </c>
      <c r="Q44" s="124">
        <v>0</v>
      </c>
    </row>
    <row r="45" spans="1:17">
      <c r="A45" s="140">
        <v>44616</v>
      </c>
      <c r="B45" s="143" t="str">
        <f t="shared" si="0"/>
        <v>(木)</v>
      </c>
      <c r="C45" s="112">
        <f t="shared" si="1"/>
        <v>18108</v>
      </c>
      <c r="D45" s="112">
        <v>6198</v>
      </c>
      <c r="E45" s="112">
        <v>1076</v>
      </c>
      <c r="F45" s="112">
        <v>5</v>
      </c>
      <c r="G45" s="112">
        <v>10224</v>
      </c>
      <c r="H45" s="112">
        <v>567</v>
      </c>
      <c r="I45" s="112">
        <v>38</v>
      </c>
      <c r="J45" s="124">
        <v>894</v>
      </c>
      <c r="K45" s="124">
        <v>159</v>
      </c>
      <c r="L45" s="124">
        <v>0</v>
      </c>
      <c r="M45" s="124">
        <v>1266</v>
      </c>
      <c r="N45" s="124">
        <v>77</v>
      </c>
      <c r="O45" s="124">
        <v>3</v>
      </c>
      <c r="P45" s="124">
        <v>0</v>
      </c>
      <c r="Q45" s="124">
        <v>0</v>
      </c>
    </row>
    <row r="46" spans="1:17">
      <c r="A46" s="140">
        <v>44615</v>
      </c>
      <c r="B46" s="143" t="str">
        <f t="shared" si="0"/>
        <v>(水)</v>
      </c>
      <c r="C46" s="112">
        <f t="shared" si="1"/>
        <v>4984</v>
      </c>
      <c r="D46" s="112">
        <v>1652</v>
      </c>
      <c r="E46" s="112">
        <v>778</v>
      </c>
      <c r="F46" s="112">
        <v>2</v>
      </c>
      <c r="G46" s="112">
        <v>1973</v>
      </c>
      <c r="H46" s="112">
        <v>579</v>
      </c>
      <c r="I46" s="112">
        <v>0</v>
      </c>
      <c r="J46" s="124">
        <v>170</v>
      </c>
      <c r="K46" s="124">
        <v>67</v>
      </c>
      <c r="L46" s="124">
        <v>0</v>
      </c>
      <c r="M46" s="124">
        <v>215</v>
      </c>
      <c r="N46" s="124">
        <v>27</v>
      </c>
      <c r="O46" s="124">
        <v>0</v>
      </c>
      <c r="P46" s="124">
        <v>0</v>
      </c>
      <c r="Q46" s="124">
        <v>0</v>
      </c>
    </row>
    <row r="47" spans="1:17">
      <c r="A47" s="140">
        <v>44614</v>
      </c>
      <c r="B47" s="143" t="str">
        <f t="shared" si="0"/>
        <v>(火)</v>
      </c>
      <c r="C47" s="112">
        <f t="shared" si="1"/>
        <v>21322</v>
      </c>
      <c r="D47" s="112">
        <v>7723</v>
      </c>
      <c r="E47" s="112">
        <v>847</v>
      </c>
      <c r="F47" s="112">
        <v>11</v>
      </c>
      <c r="G47" s="112">
        <v>12273</v>
      </c>
      <c r="H47" s="112">
        <v>454</v>
      </c>
      <c r="I47" s="112">
        <v>14</v>
      </c>
      <c r="J47" s="124">
        <v>997</v>
      </c>
      <c r="K47" s="124">
        <v>159</v>
      </c>
      <c r="L47" s="124">
        <v>3</v>
      </c>
      <c r="M47" s="124">
        <v>1366</v>
      </c>
      <c r="N47" s="124">
        <v>59</v>
      </c>
      <c r="O47" s="124">
        <v>1</v>
      </c>
      <c r="P47" s="124">
        <v>0</v>
      </c>
      <c r="Q47" s="124">
        <v>0</v>
      </c>
    </row>
    <row r="48" spans="1:17">
      <c r="A48" s="140">
        <v>44613</v>
      </c>
      <c r="B48" s="143" t="str">
        <f t="shared" si="0"/>
        <v>(月)</v>
      </c>
      <c r="C48" s="112">
        <f t="shared" si="1"/>
        <v>17144</v>
      </c>
      <c r="D48" s="112">
        <v>6793</v>
      </c>
      <c r="E48" s="112">
        <v>742</v>
      </c>
      <c r="F48" s="112">
        <v>1</v>
      </c>
      <c r="G48" s="112">
        <v>9185</v>
      </c>
      <c r="H48" s="112">
        <v>421</v>
      </c>
      <c r="I48" s="112">
        <v>2</v>
      </c>
      <c r="J48" s="124">
        <v>923</v>
      </c>
      <c r="K48" s="124">
        <v>120</v>
      </c>
      <c r="L48" s="124">
        <v>0</v>
      </c>
      <c r="M48" s="124">
        <v>950</v>
      </c>
      <c r="N48" s="124">
        <v>61</v>
      </c>
      <c r="O48" s="124">
        <v>0</v>
      </c>
      <c r="P48" s="124">
        <v>0</v>
      </c>
      <c r="Q48" s="124">
        <v>0</v>
      </c>
    </row>
    <row r="49" spans="1:17">
      <c r="A49" s="140">
        <v>44612</v>
      </c>
      <c r="B49" s="143" t="str">
        <f t="shared" si="0"/>
        <v>(日)</v>
      </c>
      <c r="C49" s="112">
        <f t="shared" si="1"/>
        <v>17384</v>
      </c>
      <c r="D49" s="112">
        <v>7098</v>
      </c>
      <c r="E49" s="112">
        <v>1464</v>
      </c>
      <c r="F49" s="112">
        <v>1</v>
      </c>
      <c r="G49" s="112">
        <v>8445</v>
      </c>
      <c r="H49" s="112">
        <v>370</v>
      </c>
      <c r="I49" s="112">
        <v>6</v>
      </c>
      <c r="J49" s="124">
        <v>485</v>
      </c>
      <c r="K49" s="124">
        <v>110</v>
      </c>
      <c r="L49" s="124">
        <v>0</v>
      </c>
      <c r="M49" s="124">
        <v>501</v>
      </c>
      <c r="N49" s="124">
        <v>23</v>
      </c>
      <c r="O49" s="124">
        <v>2</v>
      </c>
      <c r="P49" s="124">
        <v>0</v>
      </c>
      <c r="Q49" s="124">
        <v>0</v>
      </c>
    </row>
    <row r="50" spans="1:17">
      <c r="A50" s="140">
        <v>44611</v>
      </c>
      <c r="B50" s="143" t="str">
        <f t="shared" si="0"/>
        <v>(土)</v>
      </c>
      <c r="C50" s="112">
        <f t="shared" si="1"/>
        <v>45522</v>
      </c>
      <c r="D50" s="112">
        <v>18703</v>
      </c>
      <c r="E50" s="112">
        <v>1351</v>
      </c>
      <c r="F50" s="112">
        <v>3</v>
      </c>
      <c r="G50" s="112">
        <v>24375</v>
      </c>
      <c r="H50" s="112">
        <v>1084</v>
      </c>
      <c r="I50" s="112">
        <v>6</v>
      </c>
      <c r="J50" s="124">
        <v>984</v>
      </c>
      <c r="K50" s="124">
        <v>115</v>
      </c>
      <c r="L50" s="124">
        <v>0</v>
      </c>
      <c r="M50" s="124">
        <v>1137</v>
      </c>
      <c r="N50" s="124">
        <v>57</v>
      </c>
      <c r="O50" s="124">
        <v>1</v>
      </c>
      <c r="P50" s="124">
        <v>0</v>
      </c>
      <c r="Q50" s="124">
        <v>0</v>
      </c>
    </row>
    <row r="51" spans="1:17">
      <c r="A51" s="140">
        <v>44610</v>
      </c>
      <c r="B51" s="143" t="str">
        <f t="shared" si="0"/>
        <v>(金)</v>
      </c>
      <c r="C51" s="112">
        <f t="shared" si="1"/>
        <v>34589</v>
      </c>
      <c r="D51" s="112">
        <v>13612</v>
      </c>
      <c r="E51" s="112">
        <v>1628</v>
      </c>
      <c r="F51" s="112">
        <v>0</v>
      </c>
      <c r="G51" s="112">
        <v>18447</v>
      </c>
      <c r="H51" s="112">
        <v>893</v>
      </c>
      <c r="I51" s="112">
        <v>9</v>
      </c>
      <c r="J51" s="124">
        <v>1127</v>
      </c>
      <c r="K51" s="124">
        <v>193</v>
      </c>
      <c r="L51" s="124">
        <v>0</v>
      </c>
      <c r="M51" s="124">
        <v>1405</v>
      </c>
      <c r="N51" s="124">
        <v>60</v>
      </c>
      <c r="O51" s="124">
        <v>1</v>
      </c>
      <c r="P51" s="124">
        <v>0</v>
      </c>
      <c r="Q51" s="124">
        <v>0</v>
      </c>
    </row>
    <row r="52" spans="1:17">
      <c r="A52" s="140">
        <v>44609</v>
      </c>
      <c r="B52" s="143" t="str">
        <f t="shared" si="0"/>
        <v>(木)</v>
      </c>
      <c r="C52" s="112">
        <f t="shared" si="1"/>
        <v>17358</v>
      </c>
      <c r="D52" s="112">
        <v>7607</v>
      </c>
      <c r="E52" s="112">
        <v>815</v>
      </c>
      <c r="F52" s="112">
        <v>5</v>
      </c>
      <c r="G52" s="112">
        <v>8497</v>
      </c>
      <c r="H52" s="112">
        <v>423</v>
      </c>
      <c r="I52" s="112">
        <v>11</v>
      </c>
      <c r="J52" s="124">
        <v>926</v>
      </c>
      <c r="K52" s="124">
        <v>155</v>
      </c>
      <c r="L52" s="124">
        <v>1</v>
      </c>
      <c r="M52" s="124">
        <v>937</v>
      </c>
      <c r="N52" s="124">
        <v>55</v>
      </c>
      <c r="O52" s="124">
        <v>2</v>
      </c>
      <c r="P52" s="124">
        <v>0</v>
      </c>
      <c r="Q52" s="124">
        <v>0</v>
      </c>
    </row>
    <row r="53" spans="1:17">
      <c r="A53" s="140">
        <v>44608</v>
      </c>
      <c r="B53" s="143" t="str">
        <f t="shared" si="0"/>
        <v>(水)</v>
      </c>
      <c r="C53" s="112">
        <f t="shared" si="1"/>
        <v>18300</v>
      </c>
      <c r="D53" s="112">
        <v>7800</v>
      </c>
      <c r="E53" s="112">
        <v>1123</v>
      </c>
      <c r="F53" s="112">
        <v>1</v>
      </c>
      <c r="G53" s="112">
        <v>8993</v>
      </c>
      <c r="H53" s="112">
        <v>374</v>
      </c>
      <c r="I53" s="112">
        <v>9</v>
      </c>
      <c r="J53" s="124">
        <v>986</v>
      </c>
      <c r="K53" s="124">
        <v>160</v>
      </c>
      <c r="L53" s="124">
        <v>0</v>
      </c>
      <c r="M53" s="124">
        <v>939</v>
      </c>
      <c r="N53" s="124">
        <v>35</v>
      </c>
      <c r="O53" s="124">
        <v>0</v>
      </c>
      <c r="P53" s="124">
        <v>0</v>
      </c>
      <c r="Q53" s="124">
        <v>0</v>
      </c>
    </row>
    <row r="54" spans="1:17">
      <c r="A54" s="140">
        <v>44607</v>
      </c>
      <c r="B54" s="143" t="str">
        <f t="shared" si="0"/>
        <v>(火)</v>
      </c>
      <c r="C54" s="112">
        <f t="shared" si="1"/>
        <v>19935</v>
      </c>
      <c r="D54" s="112">
        <v>8091</v>
      </c>
      <c r="E54" s="112">
        <v>1058</v>
      </c>
      <c r="F54" s="112">
        <v>6</v>
      </c>
      <c r="G54" s="112">
        <v>10346</v>
      </c>
      <c r="H54" s="112">
        <v>414</v>
      </c>
      <c r="I54" s="112">
        <v>20</v>
      </c>
      <c r="J54" s="124">
        <v>1056</v>
      </c>
      <c r="K54" s="124">
        <v>163</v>
      </c>
      <c r="L54" s="124">
        <v>0</v>
      </c>
      <c r="M54" s="124">
        <v>1066</v>
      </c>
      <c r="N54" s="124">
        <v>51</v>
      </c>
      <c r="O54" s="124">
        <v>3</v>
      </c>
      <c r="P54" s="124">
        <v>0</v>
      </c>
      <c r="Q54" s="124">
        <v>0</v>
      </c>
    </row>
    <row r="55" spans="1:17">
      <c r="A55" s="140">
        <v>44606</v>
      </c>
      <c r="B55" s="143" t="str">
        <f t="shared" si="0"/>
        <v>(月)</v>
      </c>
      <c r="C55" s="112">
        <f t="shared" si="1"/>
        <v>18226</v>
      </c>
      <c r="D55" s="112">
        <v>7167</v>
      </c>
      <c r="E55" s="112">
        <v>728</v>
      </c>
      <c r="F55" s="112">
        <v>0</v>
      </c>
      <c r="G55" s="112">
        <v>10010</v>
      </c>
      <c r="H55" s="112">
        <v>320</v>
      </c>
      <c r="I55" s="112">
        <v>1</v>
      </c>
      <c r="J55" s="124">
        <v>889</v>
      </c>
      <c r="K55" s="124">
        <v>140</v>
      </c>
      <c r="L55" s="124">
        <v>0</v>
      </c>
      <c r="M55" s="124">
        <v>980</v>
      </c>
      <c r="N55" s="124">
        <v>32</v>
      </c>
      <c r="O55" s="124">
        <v>0</v>
      </c>
      <c r="P55" s="124">
        <v>0</v>
      </c>
      <c r="Q55" s="124">
        <v>0</v>
      </c>
    </row>
    <row r="56" spans="1:17">
      <c r="A56" s="140">
        <v>44605</v>
      </c>
      <c r="B56" s="143" t="str">
        <f t="shared" si="0"/>
        <v>(日)</v>
      </c>
      <c r="C56" s="112">
        <f t="shared" si="1"/>
        <v>16663</v>
      </c>
      <c r="D56" s="112">
        <v>6335</v>
      </c>
      <c r="E56" s="112">
        <v>1061</v>
      </c>
      <c r="F56" s="112">
        <v>0</v>
      </c>
      <c r="G56" s="112">
        <v>8611</v>
      </c>
      <c r="H56" s="112">
        <v>656</v>
      </c>
      <c r="I56" s="112">
        <v>0</v>
      </c>
      <c r="J56" s="124">
        <v>442</v>
      </c>
      <c r="K56" s="124">
        <v>99</v>
      </c>
      <c r="L56" s="124">
        <v>0</v>
      </c>
      <c r="M56" s="124">
        <v>507</v>
      </c>
      <c r="N56" s="124">
        <v>36</v>
      </c>
      <c r="O56" s="124">
        <v>0</v>
      </c>
      <c r="P56" s="124">
        <v>0</v>
      </c>
      <c r="Q56" s="124">
        <v>0</v>
      </c>
    </row>
    <row r="57" spans="1:17">
      <c r="A57" s="140">
        <v>44604</v>
      </c>
      <c r="B57" s="143" t="str">
        <f t="shared" si="0"/>
        <v>(土)</v>
      </c>
      <c r="C57" s="112">
        <f t="shared" si="1"/>
        <v>43989</v>
      </c>
      <c r="D57" s="112">
        <v>16264</v>
      </c>
      <c r="E57" s="112">
        <v>1675</v>
      </c>
      <c r="F57" s="112">
        <v>2</v>
      </c>
      <c r="G57" s="112">
        <v>24982</v>
      </c>
      <c r="H57" s="112">
        <v>1054</v>
      </c>
      <c r="I57" s="112">
        <v>12</v>
      </c>
      <c r="J57" s="124">
        <v>788</v>
      </c>
      <c r="K57" s="124">
        <v>134</v>
      </c>
      <c r="L57" s="124">
        <v>0</v>
      </c>
      <c r="M57" s="124">
        <v>1156</v>
      </c>
      <c r="N57" s="124">
        <v>70</v>
      </c>
      <c r="O57" s="124">
        <v>2</v>
      </c>
      <c r="P57" s="124">
        <v>0</v>
      </c>
      <c r="Q57" s="124">
        <v>0</v>
      </c>
    </row>
    <row r="58" spans="1:17">
      <c r="A58" s="140">
        <v>44603</v>
      </c>
      <c r="B58" s="143" t="str">
        <f t="shared" si="0"/>
        <v>(金)</v>
      </c>
      <c r="C58" s="112">
        <f t="shared" si="1"/>
        <v>7374</v>
      </c>
      <c r="D58" s="112">
        <v>3492</v>
      </c>
      <c r="E58" s="112">
        <v>767</v>
      </c>
      <c r="F58" s="112">
        <v>1</v>
      </c>
      <c r="G58" s="112">
        <v>2707</v>
      </c>
      <c r="H58" s="112">
        <v>407</v>
      </c>
      <c r="I58" s="112">
        <v>0</v>
      </c>
      <c r="J58" s="124">
        <v>174</v>
      </c>
      <c r="K58" s="124">
        <v>46</v>
      </c>
      <c r="L58" s="124">
        <v>0</v>
      </c>
      <c r="M58" s="124">
        <v>151</v>
      </c>
      <c r="N58" s="124">
        <v>29</v>
      </c>
      <c r="O58" s="124">
        <v>0</v>
      </c>
      <c r="P58" s="124">
        <v>0</v>
      </c>
      <c r="Q58" s="124">
        <v>0</v>
      </c>
    </row>
    <row r="59" spans="1:17">
      <c r="A59" s="140">
        <v>44602</v>
      </c>
      <c r="B59" s="143" t="str">
        <f t="shared" si="0"/>
        <v>(木)</v>
      </c>
      <c r="C59" s="112">
        <f t="shared" si="1"/>
        <v>19231</v>
      </c>
      <c r="D59" s="112">
        <v>8057</v>
      </c>
      <c r="E59" s="112">
        <v>780</v>
      </c>
      <c r="F59" s="112">
        <v>13</v>
      </c>
      <c r="G59" s="112">
        <v>10013</v>
      </c>
      <c r="H59" s="112">
        <v>355</v>
      </c>
      <c r="I59" s="112">
        <v>13</v>
      </c>
      <c r="J59" s="124">
        <v>888</v>
      </c>
      <c r="K59" s="124">
        <v>133</v>
      </c>
      <c r="L59" s="124">
        <v>0</v>
      </c>
      <c r="M59" s="124">
        <v>886</v>
      </c>
      <c r="N59" s="124">
        <v>62</v>
      </c>
      <c r="O59" s="124">
        <v>1</v>
      </c>
      <c r="P59" s="124">
        <v>0</v>
      </c>
      <c r="Q59" s="124">
        <v>0</v>
      </c>
    </row>
    <row r="60" spans="1:17">
      <c r="A60" s="140">
        <v>44601</v>
      </c>
      <c r="B60" s="143" t="str">
        <f t="shared" si="0"/>
        <v>(水)</v>
      </c>
      <c r="C60" s="112">
        <f t="shared" si="1"/>
        <v>18967</v>
      </c>
      <c r="D60" s="112">
        <v>8470</v>
      </c>
      <c r="E60" s="112">
        <v>844</v>
      </c>
      <c r="F60" s="112">
        <v>3</v>
      </c>
      <c r="G60" s="112">
        <v>9244</v>
      </c>
      <c r="H60" s="112">
        <v>402</v>
      </c>
      <c r="I60" s="112">
        <v>4</v>
      </c>
      <c r="J60" s="124">
        <v>945</v>
      </c>
      <c r="K60" s="124">
        <v>121</v>
      </c>
      <c r="L60" s="124">
        <v>1</v>
      </c>
      <c r="M60" s="124">
        <v>851</v>
      </c>
      <c r="N60" s="124">
        <v>49</v>
      </c>
      <c r="O60" s="124">
        <v>1</v>
      </c>
      <c r="P60" s="124">
        <v>0</v>
      </c>
      <c r="Q60" s="124">
        <v>0</v>
      </c>
    </row>
    <row r="61" spans="1:17">
      <c r="A61" s="140">
        <v>44600</v>
      </c>
      <c r="B61" s="143" t="str">
        <f t="shared" si="0"/>
        <v>(火)</v>
      </c>
      <c r="C61" s="112">
        <f t="shared" si="1"/>
        <v>20244</v>
      </c>
      <c r="D61" s="112">
        <v>8945</v>
      </c>
      <c r="E61" s="112">
        <v>717</v>
      </c>
      <c r="F61" s="112">
        <v>6</v>
      </c>
      <c r="G61" s="112">
        <v>10139</v>
      </c>
      <c r="H61" s="112">
        <v>406</v>
      </c>
      <c r="I61" s="112">
        <v>31</v>
      </c>
      <c r="J61" s="124">
        <v>987</v>
      </c>
      <c r="K61" s="124">
        <v>101</v>
      </c>
      <c r="L61" s="124">
        <v>1</v>
      </c>
      <c r="M61" s="124">
        <v>961</v>
      </c>
      <c r="N61" s="124">
        <v>53</v>
      </c>
      <c r="O61" s="124">
        <v>6</v>
      </c>
      <c r="P61" s="124">
        <v>0</v>
      </c>
      <c r="Q61" s="124">
        <v>0</v>
      </c>
    </row>
    <row r="62" spans="1:17">
      <c r="A62" s="140">
        <v>44599</v>
      </c>
      <c r="B62" s="143" t="str">
        <f t="shared" si="0"/>
        <v>(月)</v>
      </c>
      <c r="C62" s="112">
        <f t="shared" si="1"/>
        <v>21155</v>
      </c>
      <c r="D62" s="112">
        <v>10685</v>
      </c>
      <c r="E62" s="112">
        <v>903</v>
      </c>
      <c r="F62" s="112">
        <v>10</v>
      </c>
      <c r="G62" s="112">
        <v>9367</v>
      </c>
      <c r="H62" s="112">
        <v>181</v>
      </c>
      <c r="I62" s="112">
        <v>9</v>
      </c>
      <c r="J62" s="124">
        <v>1126</v>
      </c>
      <c r="K62" s="124">
        <v>125</v>
      </c>
      <c r="L62" s="124">
        <v>1</v>
      </c>
      <c r="M62" s="124">
        <v>845</v>
      </c>
      <c r="N62" s="124">
        <v>36</v>
      </c>
      <c r="O62" s="124">
        <v>2</v>
      </c>
      <c r="P62" s="124">
        <v>0</v>
      </c>
      <c r="Q62" s="124">
        <v>0</v>
      </c>
    </row>
    <row r="63" spans="1:17">
      <c r="A63" s="140">
        <v>44598</v>
      </c>
      <c r="B63" s="143" t="str">
        <f t="shared" si="0"/>
        <v>(日)</v>
      </c>
      <c r="C63" s="112">
        <f t="shared" si="1"/>
        <v>19049</v>
      </c>
      <c r="D63" s="112">
        <v>8540</v>
      </c>
      <c r="E63" s="112">
        <v>779</v>
      </c>
      <c r="F63" s="112">
        <v>0</v>
      </c>
      <c r="G63" s="112">
        <v>9395</v>
      </c>
      <c r="H63" s="112">
        <v>335</v>
      </c>
      <c r="I63" s="112">
        <v>0</v>
      </c>
      <c r="J63" s="124">
        <v>457</v>
      </c>
      <c r="K63" s="124">
        <v>49</v>
      </c>
      <c r="L63" s="124">
        <v>0</v>
      </c>
      <c r="M63" s="124">
        <v>558</v>
      </c>
      <c r="N63" s="124">
        <v>19</v>
      </c>
      <c r="O63" s="124">
        <v>0</v>
      </c>
      <c r="P63" s="124">
        <v>0</v>
      </c>
      <c r="Q63" s="124">
        <v>0</v>
      </c>
    </row>
    <row r="64" spans="1:17">
      <c r="A64" s="140">
        <v>44597</v>
      </c>
      <c r="B64" s="143" t="str">
        <f t="shared" si="0"/>
        <v>(土)</v>
      </c>
      <c r="C64" s="112">
        <f t="shared" si="1"/>
        <v>49417</v>
      </c>
      <c r="D64" s="112">
        <v>23737</v>
      </c>
      <c r="E64" s="112">
        <v>1421</v>
      </c>
      <c r="F64" s="112">
        <v>0</v>
      </c>
      <c r="G64" s="112">
        <v>23783</v>
      </c>
      <c r="H64" s="112">
        <v>473</v>
      </c>
      <c r="I64" s="112">
        <v>3</v>
      </c>
      <c r="J64" s="124">
        <v>1106</v>
      </c>
      <c r="K64" s="124">
        <v>65</v>
      </c>
      <c r="L64" s="124">
        <v>0</v>
      </c>
      <c r="M64" s="124">
        <v>1143</v>
      </c>
      <c r="N64" s="124">
        <v>29</v>
      </c>
      <c r="O64" s="124">
        <v>2</v>
      </c>
      <c r="P64" s="124">
        <v>0</v>
      </c>
      <c r="Q64" s="124">
        <v>0</v>
      </c>
    </row>
    <row r="65" spans="1:17">
      <c r="A65" s="140">
        <v>44596</v>
      </c>
      <c r="B65" s="143" t="str">
        <f t="shared" si="0"/>
        <v>(金)</v>
      </c>
      <c r="C65" s="112">
        <f t="shared" si="1"/>
        <v>34115</v>
      </c>
      <c r="D65" s="112">
        <v>17087</v>
      </c>
      <c r="E65" s="112">
        <v>1319</v>
      </c>
      <c r="F65" s="112">
        <v>2</v>
      </c>
      <c r="G65" s="112">
        <v>15354</v>
      </c>
      <c r="H65" s="112">
        <v>347</v>
      </c>
      <c r="I65" s="112">
        <v>6</v>
      </c>
      <c r="J65" s="124">
        <v>1144</v>
      </c>
      <c r="K65" s="124">
        <v>115</v>
      </c>
      <c r="L65" s="124">
        <v>0</v>
      </c>
      <c r="M65" s="124">
        <v>1079</v>
      </c>
      <c r="N65" s="124">
        <v>43</v>
      </c>
      <c r="O65" s="124">
        <v>0</v>
      </c>
      <c r="P65" s="124">
        <v>0</v>
      </c>
      <c r="Q65" s="124">
        <v>0</v>
      </c>
    </row>
    <row r="66" spans="1:17">
      <c r="A66" s="140">
        <v>44595</v>
      </c>
      <c r="B66" s="143" t="str">
        <f t="shared" si="0"/>
        <v>(木)</v>
      </c>
      <c r="C66" s="112">
        <f t="shared" si="1"/>
        <v>16888</v>
      </c>
      <c r="D66" s="112">
        <v>8919</v>
      </c>
      <c r="E66" s="112">
        <v>573</v>
      </c>
      <c r="F66" s="112">
        <v>3</v>
      </c>
      <c r="G66" s="112">
        <v>7204</v>
      </c>
      <c r="H66" s="112">
        <v>185</v>
      </c>
      <c r="I66" s="112">
        <v>4</v>
      </c>
      <c r="J66" s="124">
        <v>940</v>
      </c>
      <c r="K66" s="124">
        <v>73</v>
      </c>
      <c r="L66" s="124">
        <v>0</v>
      </c>
      <c r="M66" s="124">
        <v>688</v>
      </c>
      <c r="N66" s="124">
        <v>15</v>
      </c>
      <c r="O66" s="124">
        <v>0</v>
      </c>
      <c r="P66" s="124">
        <v>0</v>
      </c>
      <c r="Q66" s="124">
        <v>0</v>
      </c>
    </row>
    <row r="67" spans="1:17">
      <c r="A67" s="140">
        <v>44594</v>
      </c>
      <c r="B67" s="143" t="str">
        <f t="shared" si="0"/>
        <v>(水)</v>
      </c>
      <c r="C67" s="112">
        <f t="shared" si="1"/>
        <v>14542</v>
      </c>
      <c r="D67" s="112">
        <v>6124</v>
      </c>
      <c r="E67" s="112">
        <v>915</v>
      </c>
      <c r="F67" s="112">
        <v>5</v>
      </c>
      <c r="G67" s="112">
        <v>7386</v>
      </c>
      <c r="H67" s="112">
        <v>109</v>
      </c>
      <c r="I67" s="112">
        <v>3</v>
      </c>
      <c r="J67" s="124">
        <v>662</v>
      </c>
      <c r="K67" s="124">
        <v>79</v>
      </c>
      <c r="L67" s="124">
        <v>1</v>
      </c>
      <c r="M67" s="124">
        <v>786</v>
      </c>
      <c r="N67" s="124">
        <v>20</v>
      </c>
      <c r="O67" s="124">
        <v>0</v>
      </c>
      <c r="P67" s="124">
        <v>0</v>
      </c>
      <c r="Q67" s="124">
        <v>0</v>
      </c>
    </row>
    <row r="68" spans="1:17">
      <c r="A68" s="140">
        <v>44593</v>
      </c>
      <c r="B68" s="143" t="str">
        <f t="shared" si="0"/>
        <v>(火)</v>
      </c>
      <c r="C68" s="112">
        <f t="shared" si="1"/>
        <v>19579</v>
      </c>
      <c r="D68" s="112">
        <v>11207</v>
      </c>
      <c r="E68" s="112">
        <v>1062</v>
      </c>
      <c r="F68" s="112">
        <v>5</v>
      </c>
      <c r="G68" s="112">
        <v>7101</v>
      </c>
      <c r="H68" s="112">
        <v>183</v>
      </c>
      <c r="I68" s="112">
        <v>21</v>
      </c>
      <c r="J68" s="124">
        <v>1122</v>
      </c>
      <c r="K68" s="124">
        <v>114</v>
      </c>
      <c r="L68" s="124">
        <v>0</v>
      </c>
      <c r="M68" s="124">
        <v>676</v>
      </c>
      <c r="N68" s="124">
        <v>20</v>
      </c>
      <c r="O68" s="124">
        <v>2</v>
      </c>
      <c r="P68" s="124">
        <v>0</v>
      </c>
      <c r="Q68" s="124">
        <v>0</v>
      </c>
    </row>
    <row r="69" spans="1:17">
      <c r="A69" s="140">
        <v>44592</v>
      </c>
      <c r="B69" s="143" t="str">
        <f t="shared" si="0"/>
        <v>(月)</v>
      </c>
      <c r="C69" s="112">
        <f t="shared" si="1"/>
        <v>12280</v>
      </c>
      <c r="D69" s="112">
        <v>8915</v>
      </c>
      <c r="E69" s="112">
        <v>547</v>
      </c>
      <c r="F69" s="112">
        <v>0</v>
      </c>
      <c r="G69" s="112">
        <v>2757</v>
      </c>
      <c r="H69" s="112">
        <v>60</v>
      </c>
      <c r="I69" s="112">
        <v>1</v>
      </c>
      <c r="J69" s="124">
        <v>736</v>
      </c>
      <c r="K69" s="124">
        <v>64</v>
      </c>
      <c r="L69" s="124">
        <v>0</v>
      </c>
      <c r="M69" s="124">
        <v>300</v>
      </c>
      <c r="N69" s="124">
        <v>12</v>
      </c>
      <c r="O69" s="124">
        <v>0</v>
      </c>
      <c r="P69" s="124">
        <v>0</v>
      </c>
      <c r="Q69" s="124">
        <v>0</v>
      </c>
    </row>
    <row r="70" spans="1:17">
      <c r="A70" s="140">
        <v>44591</v>
      </c>
      <c r="B70" s="143" t="str">
        <f t="shared" si="0"/>
        <v>(日)</v>
      </c>
      <c r="C70" s="112">
        <f t="shared" si="1"/>
        <v>20489</v>
      </c>
      <c r="D70" s="112">
        <v>8524</v>
      </c>
      <c r="E70" s="112">
        <v>876</v>
      </c>
      <c r="F70" s="112">
        <v>1</v>
      </c>
      <c r="G70" s="112">
        <v>11008</v>
      </c>
      <c r="H70" s="112">
        <v>80</v>
      </c>
      <c r="I70" s="112">
        <v>0</v>
      </c>
      <c r="J70" s="124">
        <v>396</v>
      </c>
      <c r="K70" s="124">
        <v>131</v>
      </c>
      <c r="L70" s="124">
        <v>0</v>
      </c>
      <c r="M70" s="124">
        <v>660</v>
      </c>
      <c r="N70" s="124">
        <v>2</v>
      </c>
      <c r="O70" s="124">
        <v>0</v>
      </c>
      <c r="P70" s="124">
        <v>0</v>
      </c>
      <c r="Q70" s="124">
        <v>0</v>
      </c>
    </row>
    <row r="71" spans="1:17">
      <c r="A71" s="140">
        <v>44590</v>
      </c>
      <c r="B71" s="143" t="str">
        <f t="shared" ref="B71:B134" si="2">"(" &amp; TEXT(A71,"aaa") &amp; ")"</f>
        <v>(土)</v>
      </c>
      <c r="C71" s="112">
        <f t="shared" ref="C71:C134" si="3">SUM(D71:I71)</f>
        <v>53440</v>
      </c>
      <c r="D71" s="112">
        <v>24978</v>
      </c>
      <c r="E71" s="112">
        <v>1171</v>
      </c>
      <c r="F71" s="112">
        <v>5</v>
      </c>
      <c r="G71" s="112">
        <v>27054</v>
      </c>
      <c r="H71" s="112">
        <v>221</v>
      </c>
      <c r="I71" s="112">
        <v>11</v>
      </c>
      <c r="J71" s="124">
        <v>933</v>
      </c>
      <c r="K71" s="124">
        <v>46</v>
      </c>
      <c r="L71" s="124">
        <v>0</v>
      </c>
      <c r="M71" s="124">
        <v>1298</v>
      </c>
      <c r="N71" s="124">
        <v>14</v>
      </c>
      <c r="O71" s="124">
        <v>2</v>
      </c>
      <c r="P71" s="124">
        <v>0</v>
      </c>
      <c r="Q71" s="124">
        <v>0</v>
      </c>
    </row>
    <row r="72" spans="1:17">
      <c r="A72" s="140">
        <v>44589</v>
      </c>
      <c r="B72" s="143" t="str">
        <f t="shared" si="2"/>
        <v>(金)</v>
      </c>
      <c r="C72" s="112">
        <f t="shared" si="3"/>
        <v>35137</v>
      </c>
      <c r="D72" s="112">
        <v>18007</v>
      </c>
      <c r="E72" s="112">
        <v>1122</v>
      </c>
      <c r="F72" s="112">
        <v>1</v>
      </c>
      <c r="G72" s="112">
        <v>15825</v>
      </c>
      <c r="H72" s="112">
        <v>181</v>
      </c>
      <c r="I72" s="112">
        <v>1</v>
      </c>
      <c r="J72" s="124">
        <v>1063</v>
      </c>
      <c r="K72" s="124">
        <v>45</v>
      </c>
      <c r="L72" s="124">
        <v>0</v>
      </c>
      <c r="M72" s="124">
        <v>1170</v>
      </c>
      <c r="N72" s="124">
        <v>6</v>
      </c>
      <c r="O72" s="124">
        <v>0</v>
      </c>
      <c r="P72" s="124">
        <v>0</v>
      </c>
      <c r="Q72" s="124">
        <v>0</v>
      </c>
    </row>
    <row r="73" spans="1:17">
      <c r="A73" s="140">
        <v>44588</v>
      </c>
      <c r="B73" s="143" t="str">
        <f t="shared" si="2"/>
        <v>(木)</v>
      </c>
      <c r="C73" s="112">
        <f t="shared" si="3"/>
        <v>16110</v>
      </c>
      <c r="D73" s="112">
        <v>8882</v>
      </c>
      <c r="E73" s="112">
        <v>649</v>
      </c>
      <c r="F73" s="112">
        <v>4</v>
      </c>
      <c r="G73" s="112">
        <v>6405</v>
      </c>
      <c r="H73" s="112">
        <v>148</v>
      </c>
      <c r="I73" s="112">
        <v>22</v>
      </c>
      <c r="J73" s="124">
        <v>831</v>
      </c>
      <c r="K73" s="124">
        <v>33</v>
      </c>
      <c r="L73" s="124">
        <v>0</v>
      </c>
      <c r="M73" s="124">
        <v>678</v>
      </c>
      <c r="N73" s="124">
        <v>8</v>
      </c>
      <c r="O73" s="124">
        <v>1</v>
      </c>
      <c r="P73" s="124">
        <v>0</v>
      </c>
      <c r="Q73" s="124">
        <v>0</v>
      </c>
    </row>
    <row r="74" spans="1:17">
      <c r="A74" s="140">
        <v>44587</v>
      </c>
      <c r="B74" s="143" t="str">
        <f t="shared" si="2"/>
        <v>(水)</v>
      </c>
      <c r="C74" s="112">
        <f t="shared" si="3"/>
        <v>16182</v>
      </c>
      <c r="D74" s="112">
        <v>9436</v>
      </c>
      <c r="E74" s="112">
        <v>847</v>
      </c>
      <c r="F74" s="112">
        <v>2</v>
      </c>
      <c r="G74" s="112">
        <v>5780</v>
      </c>
      <c r="H74" s="112">
        <v>113</v>
      </c>
      <c r="I74" s="112">
        <v>4</v>
      </c>
      <c r="J74" s="124">
        <v>760</v>
      </c>
      <c r="K74" s="124">
        <v>41</v>
      </c>
      <c r="L74" s="124">
        <v>0</v>
      </c>
      <c r="M74" s="124">
        <v>517</v>
      </c>
      <c r="N74" s="124">
        <v>4</v>
      </c>
      <c r="O74" s="124">
        <v>2</v>
      </c>
      <c r="P74" s="124">
        <v>0</v>
      </c>
      <c r="Q74" s="124">
        <v>0</v>
      </c>
    </row>
    <row r="75" spans="1:17">
      <c r="A75" s="140">
        <v>44586</v>
      </c>
      <c r="B75" s="143" t="str">
        <f t="shared" si="2"/>
        <v>(火)</v>
      </c>
      <c r="C75" s="112">
        <f t="shared" si="3"/>
        <v>15139</v>
      </c>
      <c r="D75" s="112">
        <v>10462</v>
      </c>
      <c r="E75" s="112">
        <v>458</v>
      </c>
      <c r="F75" s="112">
        <v>18</v>
      </c>
      <c r="G75" s="112">
        <v>3910</v>
      </c>
      <c r="H75" s="112">
        <v>276</v>
      </c>
      <c r="I75" s="112">
        <v>15</v>
      </c>
      <c r="J75" s="124">
        <v>845</v>
      </c>
      <c r="K75" s="124">
        <v>19</v>
      </c>
      <c r="L75" s="124">
        <v>3</v>
      </c>
      <c r="M75" s="124">
        <v>382</v>
      </c>
      <c r="N75" s="124">
        <v>14</v>
      </c>
      <c r="O75" s="124">
        <v>3</v>
      </c>
      <c r="P75" s="124">
        <v>0</v>
      </c>
      <c r="Q75" s="124">
        <v>0</v>
      </c>
    </row>
    <row r="76" spans="1:17">
      <c r="A76" s="140">
        <v>44585</v>
      </c>
      <c r="B76" s="143" t="str">
        <f t="shared" si="2"/>
        <v>(月)</v>
      </c>
      <c r="C76" s="112">
        <f t="shared" si="3"/>
        <v>13373</v>
      </c>
      <c r="D76" s="112">
        <v>10533</v>
      </c>
      <c r="E76" s="112">
        <v>371</v>
      </c>
      <c r="F76" s="112">
        <v>1</v>
      </c>
      <c r="G76" s="112">
        <v>2241</v>
      </c>
      <c r="H76" s="112">
        <v>227</v>
      </c>
      <c r="I76" s="112">
        <v>0</v>
      </c>
      <c r="J76" s="124">
        <v>830</v>
      </c>
      <c r="K76" s="124">
        <v>15</v>
      </c>
      <c r="L76" s="124">
        <v>0</v>
      </c>
      <c r="M76" s="124">
        <v>233</v>
      </c>
      <c r="N76" s="124">
        <v>11</v>
      </c>
      <c r="O76" s="124">
        <v>0</v>
      </c>
      <c r="P76" s="124">
        <v>0</v>
      </c>
      <c r="Q76" s="124">
        <v>0</v>
      </c>
    </row>
    <row r="77" spans="1:17">
      <c r="A77" s="140">
        <v>44584</v>
      </c>
      <c r="B77" s="143" t="str">
        <f t="shared" si="2"/>
        <v>(日)</v>
      </c>
      <c r="C77" s="112">
        <f t="shared" si="3"/>
        <v>13212</v>
      </c>
      <c r="D77" s="112">
        <v>9694</v>
      </c>
      <c r="E77" s="112">
        <v>327</v>
      </c>
      <c r="F77" s="112">
        <v>0</v>
      </c>
      <c r="G77" s="112">
        <v>2962</v>
      </c>
      <c r="H77" s="112">
        <v>226</v>
      </c>
      <c r="I77" s="112">
        <v>3</v>
      </c>
      <c r="J77" s="124">
        <v>458</v>
      </c>
      <c r="K77" s="124">
        <v>10</v>
      </c>
      <c r="L77" s="124">
        <v>0</v>
      </c>
      <c r="M77" s="124">
        <v>140</v>
      </c>
      <c r="N77" s="124">
        <v>7</v>
      </c>
      <c r="O77" s="124">
        <v>0</v>
      </c>
      <c r="P77" s="124">
        <v>0</v>
      </c>
      <c r="Q77" s="124">
        <v>0</v>
      </c>
    </row>
    <row r="78" spans="1:17">
      <c r="A78" s="140">
        <v>44583</v>
      </c>
      <c r="B78" s="143" t="str">
        <f t="shared" si="2"/>
        <v>(土)</v>
      </c>
      <c r="C78" s="112">
        <f t="shared" si="3"/>
        <v>34538</v>
      </c>
      <c r="D78" s="112">
        <v>26697</v>
      </c>
      <c r="E78" s="112">
        <v>890</v>
      </c>
      <c r="F78" s="112">
        <v>2</v>
      </c>
      <c r="G78" s="112">
        <v>6157</v>
      </c>
      <c r="H78" s="112">
        <v>758</v>
      </c>
      <c r="I78" s="112">
        <v>34</v>
      </c>
      <c r="J78" s="124">
        <v>1056</v>
      </c>
      <c r="K78" s="124">
        <v>29</v>
      </c>
      <c r="L78" s="124">
        <v>0</v>
      </c>
      <c r="M78" s="124">
        <v>291</v>
      </c>
      <c r="N78" s="124">
        <v>36</v>
      </c>
      <c r="O78" s="124">
        <v>9</v>
      </c>
      <c r="P78" s="124">
        <v>0</v>
      </c>
      <c r="Q78" s="124">
        <v>0</v>
      </c>
    </row>
    <row r="79" spans="1:17">
      <c r="A79" s="140">
        <v>44582</v>
      </c>
      <c r="B79" s="143" t="str">
        <f t="shared" si="2"/>
        <v>(金)</v>
      </c>
      <c r="C79" s="112">
        <f t="shared" si="3"/>
        <v>18180</v>
      </c>
      <c r="D79" s="112">
        <v>11196</v>
      </c>
      <c r="E79" s="112">
        <v>883</v>
      </c>
      <c r="F79" s="112">
        <v>3</v>
      </c>
      <c r="G79" s="112">
        <v>5283</v>
      </c>
      <c r="H79" s="112">
        <v>811</v>
      </c>
      <c r="I79" s="112">
        <v>4</v>
      </c>
      <c r="J79" s="124">
        <v>687</v>
      </c>
      <c r="K79" s="124">
        <v>27</v>
      </c>
      <c r="L79" s="124">
        <v>1</v>
      </c>
      <c r="M79" s="124">
        <v>369</v>
      </c>
      <c r="N79" s="124">
        <v>29</v>
      </c>
      <c r="O79" s="124">
        <v>2</v>
      </c>
      <c r="P79" s="124">
        <v>0</v>
      </c>
      <c r="Q79" s="124">
        <v>0</v>
      </c>
    </row>
    <row r="80" spans="1:17">
      <c r="A80" s="140">
        <v>44581</v>
      </c>
      <c r="B80" s="143" t="str">
        <f t="shared" si="2"/>
        <v>(木)</v>
      </c>
      <c r="C80" s="112">
        <f t="shared" si="3"/>
        <v>13972</v>
      </c>
      <c r="D80" s="112">
        <v>9741</v>
      </c>
      <c r="E80" s="112">
        <v>502</v>
      </c>
      <c r="F80" s="112">
        <v>6</v>
      </c>
      <c r="G80" s="112">
        <v>3162</v>
      </c>
      <c r="H80" s="112">
        <v>545</v>
      </c>
      <c r="I80" s="112">
        <v>16</v>
      </c>
      <c r="J80" s="124">
        <v>691</v>
      </c>
      <c r="K80" s="124">
        <v>25</v>
      </c>
      <c r="L80" s="124">
        <v>3</v>
      </c>
      <c r="M80" s="124">
        <v>329</v>
      </c>
      <c r="N80" s="124">
        <v>17</v>
      </c>
      <c r="O80" s="124">
        <v>2</v>
      </c>
      <c r="P80" s="124">
        <v>0</v>
      </c>
      <c r="Q80" s="124">
        <v>0</v>
      </c>
    </row>
    <row r="81" spans="1:17">
      <c r="A81" s="140">
        <v>44580</v>
      </c>
      <c r="B81" s="143" t="str">
        <f t="shared" si="2"/>
        <v>(水)</v>
      </c>
      <c r="C81" s="112">
        <f t="shared" si="3"/>
        <v>15877</v>
      </c>
      <c r="D81" s="112">
        <v>10165</v>
      </c>
      <c r="E81" s="112">
        <v>483</v>
      </c>
      <c r="F81" s="112">
        <v>2</v>
      </c>
      <c r="G81" s="112">
        <v>4773</v>
      </c>
      <c r="H81" s="112">
        <v>448</v>
      </c>
      <c r="I81" s="112">
        <v>6</v>
      </c>
      <c r="J81" s="124">
        <v>753</v>
      </c>
      <c r="K81" s="124">
        <v>10</v>
      </c>
      <c r="L81" s="124">
        <v>0</v>
      </c>
      <c r="M81" s="124">
        <v>428</v>
      </c>
      <c r="N81" s="124">
        <v>11</v>
      </c>
      <c r="O81" s="124">
        <v>2</v>
      </c>
      <c r="P81" s="124">
        <v>0</v>
      </c>
      <c r="Q81" s="124">
        <v>0</v>
      </c>
    </row>
    <row r="82" spans="1:17">
      <c r="A82" s="140">
        <v>44579</v>
      </c>
      <c r="B82" s="143" t="str">
        <f t="shared" si="2"/>
        <v>(火)</v>
      </c>
      <c r="C82" s="112">
        <f t="shared" si="3"/>
        <v>18868</v>
      </c>
      <c r="D82" s="112">
        <v>11027</v>
      </c>
      <c r="E82" s="112">
        <v>299</v>
      </c>
      <c r="F82" s="112">
        <v>3</v>
      </c>
      <c r="G82" s="112">
        <v>7288</v>
      </c>
      <c r="H82" s="112">
        <v>222</v>
      </c>
      <c r="I82" s="112">
        <v>29</v>
      </c>
      <c r="J82" s="124">
        <v>797</v>
      </c>
      <c r="K82" s="124">
        <v>14</v>
      </c>
      <c r="L82" s="124">
        <v>0</v>
      </c>
      <c r="M82" s="124">
        <v>553</v>
      </c>
      <c r="N82" s="124">
        <v>13</v>
      </c>
      <c r="O82" s="124">
        <v>0</v>
      </c>
      <c r="P82" s="124">
        <v>0</v>
      </c>
      <c r="Q82" s="124">
        <v>0</v>
      </c>
    </row>
    <row r="83" spans="1:17">
      <c r="A83" s="140">
        <v>44578</v>
      </c>
      <c r="B83" s="143" t="str">
        <f t="shared" si="2"/>
        <v>(月)</v>
      </c>
      <c r="C83" s="112">
        <f t="shared" si="3"/>
        <v>21232</v>
      </c>
      <c r="D83" s="112">
        <v>10648</v>
      </c>
      <c r="E83" s="112">
        <v>307</v>
      </c>
      <c r="F83" s="112">
        <v>1</v>
      </c>
      <c r="G83" s="112">
        <v>9945</v>
      </c>
      <c r="H83" s="112">
        <v>320</v>
      </c>
      <c r="I83" s="112">
        <v>11</v>
      </c>
      <c r="J83" s="124">
        <v>727</v>
      </c>
      <c r="K83" s="124">
        <v>15</v>
      </c>
      <c r="L83" s="124">
        <v>0</v>
      </c>
      <c r="M83" s="124">
        <v>674</v>
      </c>
      <c r="N83" s="124">
        <v>5</v>
      </c>
      <c r="O83" s="124">
        <v>1</v>
      </c>
      <c r="P83" s="124">
        <v>0</v>
      </c>
      <c r="Q83" s="124">
        <v>0</v>
      </c>
    </row>
    <row r="84" spans="1:17">
      <c r="A84" s="140">
        <v>44577</v>
      </c>
      <c r="B84" s="143" t="str">
        <f t="shared" si="2"/>
        <v>(日)</v>
      </c>
      <c r="C84" s="112">
        <f t="shared" si="3"/>
        <v>23818</v>
      </c>
      <c r="D84" s="112">
        <v>10119</v>
      </c>
      <c r="E84" s="112">
        <v>654</v>
      </c>
      <c r="F84" s="112">
        <v>1</v>
      </c>
      <c r="G84" s="112">
        <v>11817</v>
      </c>
      <c r="H84" s="112">
        <v>1226</v>
      </c>
      <c r="I84" s="112">
        <v>1</v>
      </c>
      <c r="J84" s="124">
        <v>499</v>
      </c>
      <c r="K84" s="124">
        <v>25</v>
      </c>
      <c r="L84" s="124">
        <v>0</v>
      </c>
      <c r="M84" s="124">
        <v>577</v>
      </c>
      <c r="N84" s="124">
        <v>58</v>
      </c>
      <c r="O84" s="124">
        <v>0</v>
      </c>
      <c r="P84" s="124">
        <v>0</v>
      </c>
      <c r="Q84" s="124">
        <v>0</v>
      </c>
    </row>
    <row r="85" spans="1:17">
      <c r="A85" s="140">
        <v>44576</v>
      </c>
      <c r="B85" s="143" t="str">
        <f t="shared" si="2"/>
        <v>(土)</v>
      </c>
      <c r="C85" s="112">
        <f t="shared" si="3"/>
        <v>58865</v>
      </c>
      <c r="D85" s="112">
        <v>25990</v>
      </c>
      <c r="E85" s="112">
        <v>1016</v>
      </c>
      <c r="F85" s="112">
        <v>1</v>
      </c>
      <c r="G85" s="112">
        <v>30885</v>
      </c>
      <c r="H85" s="112">
        <v>962</v>
      </c>
      <c r="I85" s="112">
        <v>11</v>
      </c>
      <c r="J85" s="124">
        <v>1016</v>
      </c>
      <c r="K85" s="124">
        <v>56</v>
      </c>
      <c r="L85" s="124">
        <v>0</v>
      </c>
      <c r="M85" s="124">
        <v>1564</v>
      </c>
      <c r="N85" s="124">
        <v>27</v>
      </c>
      <c r="O85" s="124">
        <v>0</v>
      </c>
      <c r="P85" s="124">
        <v>0</v>
      </c>
      <c r="Q85" s="124">
        <v>0</v>
      </c>
    </row>
    <row r="86" spans="1:17">
      <c r="A86" s="140">
        <v>44575</v>
      </c>
      <c r="B86" s="143" t="str">
        <f t="shared" si="2"/>
        <v>(金)</v>
      </c>
      <c r="C86" s="112">
        <f t="shared" si="3"/>
        <v>37737</v>
      </c>
      <c r="D86" s="112">
        <v>16726</v>
      </c>
      <c r="E86" s="112">
        <v>568</v>
      </c>
      <c r="F86" s="112">
        <v>5</v>
      </c>
      <c r="G86" s="112">
        <v>19302</v>
      </c>
      <c r="H86" s="112">
        <v>1122</v>
      </c>
      <c r="I86" s="112">
        <v>14</v>
      </c>
      <c r="J86" s="124">
        <v>979</v>
      </c>
      <c r="K86" s="124">
        <v>25</v>
      </c>
      <c r="L86" s="124">
        <v>1</v>
      </c>
      <c r="M86" s="124">
        <v>1384</v>
      </c>
      <c r="N86" s="124">
        <v>28</v>
      </c>
      <c r="O86" s="124">
        <v>3</v>
      </c>
      <c r="P86" s="124">
        <v>0</v>
      </c>
      <c r="Q86" s="124">
        <v>0</v>
      </c>
    </row>
    <row r="87" spans="1:17">
      <c r="A87" s="140">
        <v>44574</v>
      </c>
      <c r="B87" s="143" t="str">
        <f t="shared" si="2"/>
        <v>(木)</v>
      </c>
      <c r="C87" s="112">
        <f t="shared" si="3"/>
        <v>19304</v>
      </c>
      <c r="D87" s="112">
        <v>7862</v>
      </c>
      <c r="E87" s="112">
        <v>326</v>
      </c>
      <c r="F87" s="112">
        <v>2</v>
      </c>
      <c r="G87" s="112">
        <v>10526</v>
      </c>
      <c r="H87" s="112">
        <v>547</v>
      </c>
      <c r="I87" s="112">
        <v>41</v>
      </c>
      <c r="J87" s="124">
        <v>538</v>
      </c>
      <c r="K87" s="124">
        <v>17</v>
      </c>
      <c r="L87" s="124">
        <v>2</v>
      </c>
      <c r="M87" s="124">
        <v>774</v>
      </c>
      <c r="N87" s="124">
        <v>17</v>
      </c>
      <c r="O87" s="124">
        <v>3</v>
      </c>
      <c r="P87" s="124">
        <v>0</v>
      </c>
      <c r="Q87" s="124">
        <v>0</v>
      </c>
    </row>
    <row r="88" spans="1:17">
      <c r="A88" s="140">
        <v>44573</v>
      </c>
      <c r="B88" s="143" t="str">
        <f t="shared" si="2"/>
        <v>(水)</v>
      </c>
      <c r="C88" s="112">
        <f t="shared" si="3"/>
        <v>22894</v>
      </c>
      <c r="D88" s="112">
        <v>8666</v>
      </c>
      <c r="E88" s="112">
        <v>425</v>
      </c>
      <c r="F88" s="112">
        <v>0</v>
      </c>
      <c r="G88" s="112">
        <v>13194</v>
      </c>
      <c r="H88" s="112">
        <v>605</v>
      </c>
      <c r="I88" s="112">
        <v>4</v>
      </c>
      <c r="J88" s="124">
        <v>676</v>
      </c>
      <c r="K88" s="124">
        <v>22</v>
      </c>
      <c r="L88" s="124">
        <v>0</v>
      </c>
      <c r="M88" s="124">
        <v>998</v>
      </c>
      <c r="N88" s="124">
        <v>22</v>
      </c>
      <c r="O88" s="124">
        <v>2</v>
      </c>
      <c r="P88" s="124">
        <v>0</v>
      </c>
      <c r="Q88" s="124">
        <v>0</v>
      </c>
    </row>
    <row r="89" spans="1:17">
      <c r="A89" s="140">
        <v>44572</v>
      </c>
      <c r="B89" s="143" t="str">
        <f t="shared" si="2"/>
        <v>(火)</v>
      </c>
      <c r="C89" s="112">
        <f t="shared" si="3"/>
        <v>24070</v>
      </c>
      <c r="D89" s="112">
        <v>8525</v>
      </c>
      <c r="E89" s="112">
        <v>396</v>
      </c>
      <c r="F89" s="112">
        <v>1</v>
      </c>
      <c r="G89" s="112">
        <v>14781</v>
      </c>
      <c r="H89" s="112">
        <v>347</v>
      </c>
      <c r="I89" s="112">
        <v>20</v>
      </c>
      <c r="J89" s="124">
        <v>557</v>
      </c>
      <c r="K89" s="124">
        <v>32</v>
      </c>
      <c r="L89" s="124">
        <v>0</v>
      </c>
      <c r="M89" s="124">
        <v>1014</v>
      </c>
      <c r="N89" s="124">
        <v>9</v>
      </c>
      <c r="O89" s="124">
        <v>2</v>
      </c>
      <c r="P89" s="124">
        <v>0</v>
      </c>
      <c r="Q89" s="124">
        <v>0</v>
      </c>
    </row>
    <row r="90" spans="1:17">
      <c r="A90" s="140">
        <v>44571</v>
      </c>
      <c r="B90" s="143" t="str">
        <f t="shared" si="2"/>
        <v>(月)</v>
      </c>
      <c r="C90" s="112">
        <f t="shared" si="3"/>
        <v>3606</v>
      </c>
      <c r="D90" s="112">
        <v>1220</v>
      </c>
      <c r="E90" s="112">
        <v>91</v>
      </c>
      <c r="F90" s="112">
        <v>0</v>
      </c>
      <c r="G90" s="112">
        <v>2171</v>
      </c>
      <c r="H90" s="112">
        <v>124</v>
      </c>
      <c r="I90" s="112">
        <v>0</v>
      </c>
      <c r="J90" s="124">
        <v>59</v>
      </c>
      <c r="K90" s="124">
        <v>1</v>
      </c>
      <c r="L90" s="124">
        <v>0</v>
      </c>
      <c r="M90" s="124">
        <v>129</v>
      </c>
      <c r="N90" s="124">
        <v>8</v>
      </c>
      <c r="O90" s="124">
        <v>0</v>
      </c>
      <c r="P90" s="124">
        <v>0</v>
      </c>
      <c r="Q90" s="124">
        <v>0</v>
      </c>
    </row>
    <row r="91" spans="1:17">
      <c r="A91" s="140">
        <v>44570</v>
      </c>
      <c r="B91" s="143" t="str">
        <f t="shared" si="2"/>
        <v>(日)</v>
      </c>
      <c r="C91" s="112">
        <f t="shared" si="3"/>
        <v>24584</v>
      </c>
      <c r="D91" s="112">
        <v>10242</v>
      </c>
      <c r="E91" s="112">
        <v>165</v>
      </c>
      <c r="F91" s="112">
        <v>1</v>
      </c>
      <c r="G91" s="112">
        <v>13885</v>
      </c>
      <c r="H91" s="112">
        <v>287</v>
      </c>
      <c r="I91" s="112">
        <v>4</v>
      </c>
      <c r="J91" s="124">
        <v>536</v>
      </c>
      <c r="K91" s="124">
        <v>6</v>
      </c>
      <c r="L91" s="124">
        <v>0</v>
      </c>
      <c r="M91" s="124">
        <v>675</v>
      </c>
      <c r="N91" s="124">
        <v>16</v>
      </c>
      <c r="O91" s="124">
        <v>2</v>
      </c>
      <c r="P91" s="124">
        <v>0</v>
      </c>
      <c r="Q91" s="124">
        <v>0</v>
      </c>
    </row>
    <row r="92" spans="1:17">
      <c r="A92" s="140">
        <v>44569</v>
      </c>
      <c r="B92" s="143" t="str">
        <f t="shared" si="2"/>
        <v>(土)</v>
      </c>
      <c r="C92" s="112">
        <f t="shared" si="3"/>
        <v>67148</v>
      </c>
      <c r="D92" s="112">
        <v>26716</v>
      </c>
      <c r="E92" s="112">
        <v>351</v>
      </c>
      <c r="F92" s="112">
        <v>3</v>
      </c>
      <c r="G92" s="112">
        <v>39338</v>
      </c>
      <c r="H92" s="112">
        <v>729</v>
      </c>
      <c r="I92" s="112">
        <v>11</v>
      </c>
      <c r="J92" s="124">
        <v>1184</v>
      </c>
      <c r="K92" s="124">
        <v>10</v>
      </c>
      <c r="L92" s="124">
        <v>0</v>
      </c>
      <c r="M92" s="124">
        <v>1838</v>
      </c>
      <c r="N92" s="124">
        <v>30</v>
      </c>
      <c r="O92" s="124">
        <v>0</v>
      </c>
      <c r="P92" s="124">
        <v>0</v>
      </c>
      <c r="Q92" s="124">
        <v>0</v>
      </c>
    </row>
    <row r="93" spans="1:17">
      <c r="A93" s="140">
        <v>44568</v>
      </c>
      <c r="B93" s="143" t="str">
        <f t="shared" si="2"/>
        <v>(金)</v>
      </c>
      <c r="C93" s="112">
        <f t="shared" si="3"/>
        <v>41498</v>
      </c>
      <c r="D93" s="112">
        <v>15945</v>
      </c>
      <c r="E93" s="112">
        <v>336</v>
      </c>
      <c r="F93" s="112">
        <v>4</v>
      </c>
      <c r="G93" s="112">
        <v>24376</v>
      </c>
      <c r="H93" s="112">
        <v>822</v>
      </c>
      <c r="I93" s="112">
        <v>15</v>
      </c>
      <c r="J93" s="124">
        <v>983</v>
      </c>
      <c r="K93" s="124">
        <v>18</v>
      </c>
      <c r="L93" s="124">
        <v>2</v>
      </c>
      <c r="M93" s="124">
        <v>1495</v>
      </c>
      <c r="N93" s="124">
        <v>31</v>
      </c>
      <c r="O93" s="124">
        <v>2</v>
      </c>
      <c r="P93" s="124">
        <v>0</v>
      </c>
      <c r="Q93" s="124">
        <v>0</v>
      </c>
    </row>
    <row r="94" spans="1:17">
      <c r="A94" s="140">
        <v>44567</v>
      </c>
      <c r="B94" s="143" t="str">
        <f t="shared" si="2"/>
        <v>(木)</v>
      </c>
      <c r="C94" s="112">
        <f t="shared" si="3"/>
        <v>17360</v>
      </c>
      <c r="D94" s="112">
        <v>6438</v>
      </c>
      <c r="E94" s="112">
        <v>201</v>
      </c>
      <c r="F94" s="112">
        <v>4</v>
      </c>
      <c r="G94" s="112">
        <v>10241</v>
      </c>
      <c r="H94" s="112">
        <v>454</v>
      </c>
      <c r="I94" s="112">
        <v>22</v>
      </c>
      <c r="J94" s="124">
        <v>520</v>
      </c>
      <c r="K94" s="124">
        <v>6</v>
      </c>
      <c r="L94" s="124">
        <v>1</v>
      </c>
      <c r="M94" s="124">
        <v>686</v>
      </c>
      <c r="N94" s="124">
        <v>23</v>
      </c>
      <c r="O94" s="124">
        <v>0</v>
      </c>
      <c r="P94" s="124">
        <v>0</v>
      </c>
      <c r="Q94" s="124">
        <v>0</v>
      </c>
    </row>
    <row r="95" spans="1:17">
      <c r="A95" s="140">
        <v>44566</v>
      </c>
      <c r="B95" s="143" t="str">
        <f t="shared" si="2"/>
        <v>(水)</v>
      </c>
      <c r="C95" s="112">
        <f t="shared" si="3"/>
        <v>16408</v>
      </c>
      <c r="D95" s="112">
        <v>5794</v>
      </c>
      <c r="E95" s="112">
        <v>161</v>
      </c>
      <c r="F95" s="112">
        <v>8</v>
      </c>
      <c r="G95" s="112">
        <v>9889</v>
      </c>
      <c r="H95" s="112">
        <v>521</v>
      </c>
      <c r="I95" s="112">
        <v>35</v>
      </c>
      <c r="J95" s="124">
        <v>390</v>
      </c>
      <c r="K95" s="124">
        <v>2</v>
      </c>
      <c r="L95" s="124">
        <v>2</v>
      </c>
      <c r="M95" s="124">
        <v>652</v>
      </c>
      <c r="N95" s="124">
        <v>30</v>
      </c>
      <c r="O95" s="124">
        <v>5</v>
      </c>
      <c r="P95" s="124">
        <v>0</v>
      </c>
      <c r="Q95" s="124">
        <v>0</v>
      </c>
    </row>
    <row r="96" spans="1:17">
      <c r="A96" s="140">
        <v>44565</v>
      </c>
      <c r="B96" s="143" t="str">
        <f t="shared" si="2"/>
        <v>(火)</v>
      </c>
      <c r="C96" s="112">
        <f t="shared" si="3"/>
        <v>9719</v>
      </c>
      <c r="D96" s="112">
        <v>3216</v>
      </c>
      <c r="E96" s="112">
        <v>38</v>
      </c>
      <c r="F96" s="112">
        <v>1</v>
      </c>
      <c r="G96" s="112">
        <v>6355</v>
      </c>
      <c r="H96" s="112">
        <v>108</v>
      </c>
      <c r="I96" s="112">
        <v>1</v>
      </c>
      <c r="J96" s="124">
        <v>197</v>
      </c>
      <c r="K96" s="124">
        <v>1</v>
      </c>
      <c r="L96" s="124">
        <v>0</v>
      </c>
      <c r="M96" s="124">
        <v>401</v>
      </c>
      <c r="N96" s="124">
        <v>3</v>
      </c>
      <c r="O96" s="124">
        <v>0</v>
      </c>
      <c r="P96" s="124">
        <v>0</v>
      </c>
      <c r="Q96" s="124">
        <v>0</v>
      </c>
    </row>
    <row r="97" spans="1:17">
      <c r="A97" s="140">
        <v>44564</v>
      </c>
      <c r="B97" s="143" t="str">
        <f t="shared" si="2"/>
        <v>(月)</v>
      </c>
      <c r="C97" s="112">
        <f t="shared" si="3"/>
        <v>355</v>
      </c>
      <c r="D97" s="112">
        <v>101</v>
      </c>
      <c r="E97" s="112">
        <v>12</v>
      </c>
      <c r="F97" s="112">
        <v>0</v>
      </c>
      <c r="G97" s="112">
        <v>153</v>
      </c>
      <c r="H97" s="112">
        <v>89</v>
      </c>
      <c r="I97" s="112">
        <v>0</v>
      </c>
      <c r="J97" s="124">
        <v>1</v>
      </c>
      <c r="K97" s="124">
        <v>3</v>
      </c>
      <c r="L97" s="124">
        <v>0</v>
      </c>
      <c r="M97" s="124">
        <v>10</v>
      </c>
      <c r="N97" s="124">
        <v>2</v>
      </c>
      <c r="O97" s="124">
        <v>0</v>
      </c>
      <c r="P97" s="124">
        <v>0</v>
      </c>
      <c r="Q97" s="124">
        <v>0</v>
      </c>
    </row>
    <row r="98" spans="1:17">
      <c r="A98" s="140">
        <v>44563</v>
      </c>
      <c r="B98" s="143" t="str">
        <f t="shared" si="2"/>
        <v>(日)</v>
      </c>
      <c r="C98" s="112">
        <f t="shared" si="3"/>
        <v>316</v>
      </c>
      <c r="D98" s="112">
        <v>119</v>
      </c>
      <c r="E98" s="112">
        <v>9</v>
      </c>
      <c r="F98" s="112">
        <v>0</v>
      </c>
      <c r="G98" s="112">
        <v>61</v>
      </c>
      <c r="H98" s="112">
        <v>127</v>
      </c>
      <c r="I98" s="112">
        <v>0</v>
      </c>
      <c r="J98" s="124">
        <v>5</v>
      </c>
      <c r="K98" s="124">
        <v>0</v>
      </c>
      <c r="L98" s="124">
        <v>0</v>
      </c>
      <c r="M98" s="124">
        <v>0</v>
      </c>
      <c r="N98" s="124">
        <v>3</v>
      </c>
      <c r="O98" s="124">
        <v>0</v>
      </c>
      <c r="P98" s="124">
        <v>0</v>
      </c>
      <c r="Q98" s="124">
        <v>0</v>
      </c>
    </row>
    <row r="99" spans="1:17">
      <c r="A99" s="140">
        <v>44562</v>
      </c>
      <c r="B99" s="143" t="str">
        <f t="shared" si="2"/>
        <v>(土)</v>
      </c>
      <c r="C99" s="112">
        <f t="shared" si="3"/>
        <v>39</v>
      </c>
      <c r="D99" s="112">
        <v>15</v>
      </c>
      <c r="E99" s="112">
        <v>0</v>
      </c>
      <c r="F99" s="112">
        <v>0</v>
      </c>
      <c r="G99" s="112">
        <v>24</v>
      </c>
      <c r="H99" s="112">
        <v>0</v>
      </c>
      <c r="I99" s="112">
        <v>0</v>
      </c>
      <c r="J99" s="124">
        <v>2</v>
      </c>
      <c r="K99" s="124">
        <v>0</v>
      </c>
      <c r="L99" s="124">
        <v>0</v>
      </c>
      <c r="M99" s="124">
        <v>2</v>
      </c>
      <c r="N99" s="124">
        <v>0</v>
      </c>
      <c r="O99" s="124">
        <v>0</v>
      </c>
      <c r="P99" s="124">
        <v>0</v>
      </c>
      <c r="Q99" s="124">
        <v>0</v>
      </c>
    </row>
    <row r="100" spans="1:17">
      <c r="A100" s="140">
        <v>44561</v>
      </c>
      <c r="B100" s="143" t="str">
        <f t="shared" si="2"/>
        <v>(金)</v>
      </c>
      <c r="C100" s="112">
        <f t="shared" si="3"/>
        <v>404</v>
      </c>
      <c r="D100" s="112">
        <v>186</v>
      </c>
      <c r="E100" s="112">
        <v>18</v>
      </c>
      <c r="F100" s="112">
        <v>1</v>
      </c>
      <c r="G100" s="112">
        <v>135</v>
      </c>
      <c r="H100" s="112">
        <v>64</v>
      </c>
      <c r="I100" s="112">
        <v>0</v>
      </c>
      <c r="J100" s="124">
        <v>7</v>
      </c>
      <c r="K100" s="124">
        <v>1</v>
      </c>
      <c r="L100" s="124">
        <v>0</v>
      </c>
      <c r="M100" s="124">
        <v>11</v>
      </c>
      <c r="N100" s="124">
        <v>3</v>
      </c>
      <c r="O100" s="124">
        <v>0</v>
      </c>
      <c r="P100" s="124">
        <v>0</v>
      </c>
      <c r="Q100" s="124">
        <v>0</v>
      </c>
    </row>
    <row r="101" spans="1:17">
      <c r="A101" s="140">
        <v>44560</v>
      </c>
      <c r="B101" s="143" t="str">
        <f t="shared" si="2"/>
        <v>(木)</v>
      </c>
      <c r="C101" s="112">
        <f t="shared" si="3"/>
        <v>2119</v>
      </c>
      <c r="D101" s="112">
        <v>913</v>
      </c>
      <c r="E101" s="112">
        <v>14</v>
      </c>
      <c r="F101" s="112">
        <v>0</v>
      </c>
      <c r="G101" s="112">
        <v>1127</v>
      </c>
      <c r="H101" s="112">
        <v>65</v>
      </c>
      <c r="I101" s="112">
        <v>0</v>
      </c>
      <c r="J101" s="124">
        <v>46</v>
      </c>
      <c r="K101" s="124">
        <v>0</v>
      </c>
      <c r="L101" s="124">
        <v>0</v>
      </c>
      <c r="M101" s="124">
        <v>70</v>
      </c>
      <c r="N101" s="124">
        <v>3</v>
      </c>
      <c r="O101" s="124">
        <v>0</v>
      </c>
      <c r="P101" s="124">
        <v>0</v>
      </c>
      <c r="Q101" s="124">
        <v>0</v>
      </c>
    </row>
    <row r="102" spans="1:17">
      <c r="A102" s="140">
        <v>44559</v>
      </c>
      <c r="B102" s="143" t="str">
        <f t="shared" si="2"/>
        <v>(水)</v>
      </c>
      <c r="C102" s="112">
        <f t="shared" si="3"/>
        <v>7489</v>
      </c>
      <c r="D102" s="112">
        <v>2899</v>
      </c>
      <c r="E102" s="112">
        <v>17</v>
      </c>
      <c r="F102" s="112">
        <v>0</v>
      </c>
      <c r="G102" s="112">
        <v>4464</v>
      </c>
      <c r="H102" s="112">
        <v>101</v>
      </c>
      <c r="I102" s="112">
        <v>8</v>
      </c>
      <c r="J102" s="124">
        <v>175</v>
      </c>
      <c r="K102" s="124">
        <v>0</v>
      </c>
      <c r="L102" s="124">
        <v>0</v>
      </c>
      <c r="M102" s="124">
        <v>331</v>
      </c>
      <c r="N102" s="124">
        <v>0</v>
      </c>
      <c r="O102" s="124">
        <v>2</v>
      </c>
      <c r="P102" s="124">
        <v>0</v>
      </c>
      <c r="Q102" s="124">
        <v>0</v>
      </c>
    </row>
    <row r="103" spans="1:17">
      <c r="A103" s="140">
        <v>44558</v>
      </c>
      <c r="B103" s="143" t="str">
        <f t="shared" si="2"/>
        <v>(火)</v>
      </c>
      <c r="C103" s="112">
        <f t="shared" si="3"/>
        <v>20032</v>
      </c>
      <c r="D103" s="112">
        <v>6857</v>
      </c>
      <c r="E103" s="112">
        <v>249</v>
      </c>
      <c r="F103" s="112">
        <v>3</v>
      </c>
      <c r="G103" s="112">
        <v>12369</v>
      </c>
      <c r="H103" s="112">
        <v>546</v>
      </c>
      <c r="I103" s="112">
        <v>8</v>
      </c>
      <c r="J103" s="124">
        <v>395</v>
      </c>
      <c r="K103" s="124">
        <v>7</v>
      </c>
      <c r="L103" s="124">
        <v>0</v>
      </c>
      <c r="M103" s="124">
        <v>738</v>
      </c>
      <c r="N103" s="124">
        <v>23</v>
      </c>
      <c r="O103" s="124">
        <v>0</v>
      </c>
      <c r="P103" s="124">
        <v>0</v>
      </c>
      <c r="Q103" s="124">
        <v>0</v>
      </c>
    </row>
    <row r="104" spans="1:17">
      <c r="A104" s="140">
        <v>44557</v>
      </c>
      <c r="B104" s="143" t="str">
        <f t="shared" si="2"/>
        <v>(月)</v>
      </c>
      <c r="C104" s="112">
        <f t="shared" si="3"/>
        <v>25171</v>
      </c>
      <c r="D104" s="112">
        <v>8655</v>
      </c>
      <c r="E104" s="112">
        <v>234</v>
      </c>
      <c r="F104" s="112">
        <v>1</v>
      </c>
      <c r="G104" s="112">
        <v>15680</v>
      </c>
      <c r="H104" s="112">
        <v>598</v>
      </c>
      <c r="I104" s="112">
        <v>3</v>
      </c>
      <c r="J104" s="124">
        <v>446</v>
      </c>
      <c r="K104" s="124">
        <v>7</v>
      </c>
      <c r="L104" s="124">
        <v>0</v>
      </c>
      <c r="M104" s="124">
        <v>890</v>
      </c>
      <c r="N104" s="124">
        <v>24</v>
      </c>
      <c r="O104" s="124">
        <v>0</v>
      </c>
      <c r="P104" s="124">
        <v>0</v>
      </c>
      <c r="Q104" s="124">
        <v>0</v>
      </c>
    </row>
    <row r="105" spans="1:17">
      <c r="A105" s="140">
        <v>44556</v>
      </c>
      <c r="B105" s="143" t="str">
        <f t="shared" si="2"/>
        <v>(日)</v>
      </c>
      <c r="C105" s="112">
        <f t="shared" si="3"/>
        <v>32753</v>
      </c>
      <c r="D105" s="112">
        <v>11184</v>
      </c>
      <c r="E105" s="112">
        <v>205</v>
      </c>
      <c r="F105" s="112">
        <v>3</v>
      </c>
      <c r="G105" s="112">
        <v>20675</v>
      </c>
      <c r="H105" s="112">
        <v>682</v>
      </c>
      <c r="I105" s="112">
        <v>4</v>
      </c>
      <c r="J105" s="124">
        <v>467</v>
      </c>
      <c r="K105" s="124">
        <v>3</v>
      </c>
      <c r="L105" s="124">
        <v>0</v>
      </c>
      <c r="M105" s="124">
        <v>1025</v>
      </c>
      <c r="N105" s="124">
        <v>24</v>
      </c>
      <c r="O105" s="124">
        <v>0</v>
      </c>
      <c r="P105" s="124">
        <v>0</v>
      </c>
      <c r="Q105" s="124">
        <v>0</v>
      </c>
    </row>
    <row r="106" spans="1:17">
      <c r="A106" s="140">
        <v>44555</v>
      </c>
      <c r="B106" s="143" t="str">
        <f t="shared" si="2"/>
        <v>(土)</v>
      </c>
      <c r="C106" s="112">
        <f t="shared" si="3"/>
        <v>79305</v>
      </c>
      <c r="D106" s="112">
        <v>27075</v>
      </c>
      <c r="E106" s="112">
        <v>732</v>
      </c>
      <c r="F106" s="112">
        <v>43</v>
      </c>
      <c r="G106" s="112">
        <v>50204</v>
      </c>
      <c r="H106" s="112">
        <v>1207</v>
      </c>
      <c r="I106" s="112">
        <v>44</v>
      </c>
      <c r="J106" s="124">
        <v>1357</v>
      </c>
      <c r="K106" s="124">
        <v>39</v>
      </c>
      <c r="L106" s="124">
        <v>4</v>
      </c>
      <c r="M106" s="124">
        <v>2246</v>
      </c>
      <c r="N106" s="124">
        <v>62</v>
      </c>
      <c r="O106" s="124">
        <v>5</v>
      </c>
      <c r="P106" s="124">
        <v>0</v>
      </c>
      <c r="Q106" s="124">
        <v>0</v>
      </c>
    </row>
    <row r="107" spans="1:17">
      <c r="A107" s="140">
        <v>44554</v>
      </c>
      <c r="B107" s="143" t="str">
        <f t="shared" si="2"/>
        <v>(金)</v>
      </c>
      <c r="C107" s="112">
        <f t="shared" si="3"/>
        <v>50830</v>
      </c>
      <c r="D107" s="112">
        <v>17691</v>
      </c>
      <c r="E107" s="112">
        <v>662</v>
      </c>
      <c r="F107" s="112">
        <v>4</v>
      </c>
      <c r="G107" s="112">
        <v>30484</v>
      </c>
      <c r="H107" s="112">
        <v>1971</v>
      </c>
      <c r="I107" s="112">
        <v>18</v>
      </c>
      <c r="J107" s="124">
        <v>1228</v>
      </c>
      <c r="K107" s="124">
        <v>32</v>
      </c>
      <c r="L107" s="124">
        <v>0</v>
      </c>
      <c r="M107" s="124">
        <v>1807</v>
      </c>
      <c r="N107" s="124">
        <v>116</v>
      </c>
      <c r="O107" s="124">
        <v>1</v>
      </c>
      <c r="P107" s="124">
        <v>0</v>
      </c>
      <c r="Q107" s="124">
        <v>0</v>
      </c>
    </row>
    <row r="108" spans="1:17">
      <c r="A108" s="140">
        <v>44553</v>
      </c>
      <c r="B108" s="143" t="str">
        <f t="shared" si="2"/>
        <v>(木)</v>
      </c>
      <c r="C108" s="112">
        <f t="shared" si="3"/>
        <v>27052</v>
      </c>
      <c r="D108" s="112">
        <v>10034</v>
      </c>
      <c r="E108" s="112">
        <v>438</v>
      </c>
      <c r="F108" s="112">
        <v>4</v>
      </c>
      <c r="G108" s="112">
        <v>15821</v>
      </c>
      <c r="H108" s="112">
        <v>692</v>
      </c>
      <c r="I108" s="112">
        <v>63</v>
      </c>
      <c r="J108" s="124">
        <v>694</v>
      </c>
      <c r="K108" s="124">
        <v>18</v>
      </c>
      <c r="L108" s="124">
        <v>1</v>
      </c>
      <c r="M108" s="124">
        <v>1110</v>
      </c>
      <c r="N108" s="124">
        <v>31</v>
      </c>
      <c r="O108" s="124">
        <v>8</v>
      </c>
      <c r="P108" s="124">
        <v>0</v>
      </c>
      <c r="Q108" s="124">
        <v>0</v>
      </c>
    </row>
    <row r="109" spans="1:17">
      <c r="A109" s="140">
        <v>44552</v>
      </c>
      <c r="B109" s="143" t="str">
        <f t="shared" si="2"/>
        <v>(水)</v>
      </c>
      <c r="C109" s="112">
        <f t="shared" si="3"/>
        <v>31407</v>
      </c>
      <c r="D109" s="112">
        <v>12119</v>
      </c>
      <c r="E109" s="112">
        <v>547</v>
      </c>
      <c r="F109" s="112">
        <v>8</v>
      </c>
      <c r="G109" s="112">
        <v>17815</v>
      </c>
      <c r="H109" s="112">
        <v>856</v>
      </c>
      <c r="I109" s="112">
        <v>62</v>
      </c>
      <c r="J109" s="124">
        <v>829</v>
      </c>
      <c r="K109" s="124">
        <v>11</v>
      </c>
      <c r="L109" s="124">
        <v>1</v>
      </c>
      <c r="M109" s="124">
        <v>1169</v>
      </c>
      <c r="N109" s="124">
        <v>36</v>
      </c>
      <c r="O109" s="124">
        <v>9</v>
      </c>
      <c r="P109" s="124">
        <v>0</v>
      </c>
      <c r="Q109" s="124">
        <v>0</v>
      </c>
    </row>
    <row r="110" spans="1:17">
      <c r="A110" s="140">
        <v>44551</v>
      </c>
      <c r="B110" s="143" t="str">
        <f t="shared" si="2"/>
        <v>(火)</v>
      </c>
      <c r="C110" s="112">
        <f t="shared" si="3"/>
        <v>31230</v>
      </c>
      <c r="D110" s="112">
        <v>12274</v>
      </c>
      <c r="E110" s="112">
        <v>171</v>
      </c>
      <c r="F110" s="112">
        <v>12</v>
      </c>
      <c r="G110" s="112">
        <v>18363</v>
      </c>
      <c r="H110" s="112">
        <v>350</v>
      </c>
      <c r="I110" s="112">
        <v>60</v>
      </c>
      <c r="J110" s="124">
        <v>736</v>
      </c>
      <c r="K110" s="124">
        <v>5</v>
      </c>
      <c r="L110" s="124">
        <v>1</v>
      </c>
      <c r="M110" s="124">
        <v>1085</v>
      </c>
      <c r="N110" s="124">
        <v>5</v>
      </c>
      <c r="O110" s="124">
        <v>4</v>
      </c>
      <c r="P110" s="124">
        <v>0</v>
      </c>
      <c r="Q110" s="124">
        <v>0</v>
      </c>
    </row>
    <row r="111" spans="1:17">
      <c r="A111" s="140">
        <v>44550</v>
      </c>
      <c r="B111" s="143" t="str">
        <f t="shared" si="2"/>
        <v>(月)</v>
      </c>
      <c r="C111" s="112">
        <f t="shared" si="3"/>
        <v>25548</v>
      </c>
      <c r="D111" s="112">
        <v>6071</v>
      </c>
      <c r="E111" s="112">
        <v>378</v>
      </c>
      <c r="F111" s="112">
        <v>2</v>
      </c>
      <c r="G111" s="112">
        <v>18461</v>
      </c>
      <c r="H111" s="112">
        <v>613</v>
      </c>
      <c r="I111" s="112">
        <v>23</v>
      </c>
      <c r="J111" s="124">
        <v>426</v>
      </c>
      <c r="K111" s="124">
        <v>4</v>
      </c>
      <c r="L111" s="124">
        <v>0</v>
      </c>
      <c r="M111" s="124">
        <v>974</v>
      </c>
      <c r="N111" s="124">
        <v>19</v>
      </c>
      <c r="O111" s="124">
        <v>2</v>
      </c>
      <c r="P111" s="124">
        <v>0</v>
      </c>
      <c r="Q111" s="124">
        <v>0</v>
      </c>
    </row>
    <row r="112" spans="1:17">
      <c r="A112" s="140">
        <v>44549</v>
      </c>
      <c r="B112" s="143" t="str">
        <f t="shared" si="2"/>
        <v>(日)</v>
      </c>
      <c r="C112" s="112">
        <f t="shared" si="3"/>
        <v>36416</v>
      </c>
      <c r="D112" s="112">
        <v>13131</v>
      </c>
      <c r="E112" s="112">
        <v>1242</v>
      </c>
      <c r="F112" s="112">
        <v>9</v>
      </c>
      <c r="G112" s="112">
        <v>20927</v>
      </c>
      <c r="H112" s="112">
        <v>1092</v>
      </c>
      <c r="I112" s="112">
        <v>15</v>
      </c>
      <c r="J112" s="124">
        <v>603</v>
      </c>
      <c r="K112" s="124">
        <v>60</v>
      </c>
      <c r="L112" s="124">
        <v>2</v>
      </c>
      <c r="M112" s="124">
        <v>956</v>
      </c>
      <c r="N112" s="124">
        <v>69</v>
      </c>
      <c r="O112" s="124">
        <v>2</v>
      </c>
      <c r="P112" s="124">
        <v>0</v>
      </c>
      <c r="Q112" s="124">
        <v>0</v>
      </c>
    </row>
    <row r="113" spans="1:17">
      <c r="A113" s="140">
        <v>44548</v>
      </c>
      <c r="B113" s="143" t="str">
        <f t="shared" si="2"/>
        <v>(土)</v>
      </c>
      <c r="C113" s="112">
        <f t="shared" si="3"/>
        <v>94017</v>
      </c>
      <c r="D113" s="112">
        <v>34720</v>
      </c>
      <c r="E113" s="112">
        <v>674</v>
      </c>
      <c r="F113" s="112">
        <v>3</v>
      </c>
      <c r="G113" s="112">
        <v>57048</v>
      </c>
      <c r="H113" s="112">
        <v>1501</v>
      </c>
      <c r="I113" s="112">
        <v>71</v>
      </c>
      <c r="J113" s="124">
        <v>1579</v>
      </c>
      <c r="K113" s="124">
        <v>17</v>
      </c>
      <c r="L113" s="124">
        <v>0</v>
      </c>
      <c r="M113" s="124">
        <v>2265</v>
      </c>
      <c r="N113" s="124">
        <v>117</v>
      </c>
      <c r="O113" s="124">
        <v>6</v>
      </c>
      <c r="P113" s="124">
        <v>0</v>
      </c>
      <c r="Q113" s="124">
        <v>0</v>
      </c>
    </row>
    <row r="114" spans="1:17">
      <c r="A114" s="140">
        <v>44547</v>
      </c>
      <c r="B114" s="143" t="str">
        <f t="shared" si="2"/>
        <v>(金)</v>
      </c>
      <c r="C114" s="112">
        <f t="shared" si="3"/>
        <v>64121</v>
      </c>
      <c r="D114" s="112">
        <v>21860</v>
      </c>
      <c r="E114" s="112">
        <v>1014</v>
      </c>
      <c r="F114" s="112">
        <v>2</v>
      </c>
      <c r="G114" s="112">
        <v>39135</v>
      </c>
      <c r="H114" s="112">
        <v>2085</v>
      </c>
      <c r="I114" s="112">
        <v>25</v>
      </c>
      <c r="J114" s="124">
        <v>1269</v>
      </c>
      <c r="K114" s="124">
        <v>32</v>
      </c>
      <c r="L114" s="124">
        <v>0</v>
      </c>
      <c r="M114" s="124">
        <v>1916</v>
      </c>
      <c r="N114" s="124">
        <v>119</v>
      </c>
      <c r="O114" s="124">
        <v>1</v>
      </c>
      <c r="P114" s="124">
        <v>0</v>
      </c>
      <c r="Q114" s="124">
        <v>0</v>
      </c>
    </row>
    <row r="115" spans="1:17">
      <c r="A115" s="140">
        <v>44546</v>
      </c>
      <c r="B115" s="143" t="str">
        <f t="shared" si="2"/>
        <v>(木)</v>
      </c>
      <c r="C115" s="112">
        <f t="shared" si="3"/>
        <v>30417</v>
      </c>
      <c r="D115" s="112">
        <v>9503</v>
      </c>
      <c r="E115" s="112">
        <v>664</v>
      </c>
      <c r="F115" s="112">
        <v>6</v>
      </c>
      <c r="G115" s="112">
        <v>19424</v>
      </c>
      <c r="H115" s="112">
        <v>721</v>
      </c>
      <c r="I115" s="112">
        <v>99</v>
      </c>
      <c r="J115" s="124">
        <v>612</v>
      </c>
      <c r="K115" s="124">
        <v>19</v>
      </c>
      <c r="L115" s="124">
        <v>0</v>
      </c>
      <c r="M115" s="124">
        <v>1191</v>
      </c>
      <c r="N115" s="124">
        <v>33</v>
      </c>
      <c r="O115" s="124">
        <v>8</v>
      </c>
      <c r="P115" s="124">
        <v>0</v>
      </c>
      <c r="Q115" s="124">
        <v>0</v>
      </c>
    </row>
    <row r="116" spans="1:17">
      <c r="A116" s="140">
        <v>44545</v>
      </c>
      <c r="B116" s="143" t="str">
        <f t="shared" si="2"/>
        <v>(水)</v>
      </c>
      <c r="C116" s="112">
        <f t="shared" si="3"/>
        <v>31743</v>
      </c>
      <c r="D116" s="112">
        <v>9015</v>
      </c>
      <c r="E116" s="112">
        <v>602</v>
      </c>
      <c r="F116" s="112">
        <v>20</v>
      </c>
      <c r="G116" s="112">
        <v>21306</v>
      </c>
      <c r="H116" s="112">
        <v>765</v>
      </c>
      <c r="I116" s="112">
        <v>35</v>
      </c>
      <c r="J116" s="124">
        <v>559</v>
      </c>
      <c r="K116" s="124">
        <v>18</v>
      </c>
      <c r="L116" s="124">
        <v>2</v>
      </c>
      <c r="M116" s="124">
        <v>1248</v>
      </c>
      <c r="N116" s="124">
        <v>18</v>
      </c>
      <c r="O116" s="124">
        <v>2</v>
      </c>
      <c r="P116" s="124">
        <v>0</v>
      </c>
      <c r="Q116" s="124">
        <v>0</v>
      </c>
    </row>
    <row r="117" spans="1:17">
      <c r="A117" s="140">
        <v>44544</v>
      </c>
      <c r="B117" s="143" t="str">
        <f t="shared" si="2"/>
        <v>(火)</v>
      </c>
      <c r="C117" s="112">
        <f t="shared" si="3"/>
        <v>15069</v>
      </c>
      <c r="D117" s="112">
        <v>7046</v>
      </c>
      <c r="E117" s="112">
        <v>254</v>
      </c>
      <c r="F117" s="112">
        <v>15</v>
      </c>
      <c r="G117" s="112">
        <v>7057</v>
      </c>
      <c r="H117" s="112">
        <v>442</v>
      </c>
      <c r="I117" s="112">
        <v>255</v>
      </c>
      <c r="J117" s="124">
        <v>462</v>
      </c>
      <c r="K117" s="124">
        <v>10</v>
      </c>
      <c r="L117" s="124">
        <v>0</v>
      </c>
      <c r="M117" s="124">
        <v>394</v>
      </c>
      <c r="N117" s="124">
        <v>15</v>
      </c>
      <c r="O117" s="124">
        <v>25</v>
      </c>
      <c r="P117" s="124">
        <v>0</v>
      </c>
      <c r="Q117" s="124">
        <v>0</v>
      </c>
    </row>
    <row r="118" spans="1:17">
      <c r="A118" s="140">
        <v>44543</v>
      </c>
      <c r="B118" s="143" t="str">
        <f t="shared" si="2"/>
        <v>(月)</v>
      </c>
      <c r="C118" s="112">
        <f t="shared" si="3"/>
        <v>26489</v>
      </c>
      <c r="D118" s="112">
        <v>4477</v>
      </c>
      <c r="E118" s="112">
        <v>194</v>
      </c>
      <c r="F118" s="112">
        <v>0</v>
      </c>
      <c r="G118" s="112">
        <v>21046</v>
      </c>
      <c r="H118" s="112">
        <v>748</v>
      </c>
      <c r="I118" s="112">
        <v>24</v>
      </c>
      <c r="J118" s="124">
        <v>340</v>
      </c>
      <c r="K118" s="124">
        <v>8</v>
      </c>
      <c r="L118" s="124">
        <v>0</v>
      </c>
      <c r="M118" s="124">
        <v>1129</v>
      </c>
      <c r="N118" s="124">
        <v>21</v>
      </c>
      <c r="O118" s="124">
        <v>3</v>
      </c>
      <c r="P118" s="124">
        <v>0</v>
      </c>
      <c r="Q118" s="124">
        <v>0</v>
      </c>
    </row>
    <row r="119" spans="1:17">
      <c r="A119" s="140">
        <v>44542</v>
      </c>
      <c r="B119" s="143" t="str">
        <f t="shared" si="2"/>
        <v>(日)</v>
      </c>
      <c r="C119" s="112">
        <f t="shared" si="3"/>
        <v>29172</v>
      </c>
      <c r="D119" s="112">
        <v>4149</v>
      </c>
      <c r="E119" s="112">
        <v>264</v>
      </c>
      <c r="F119" s="112">
        <v>0</v>
      </c>
      <c r="G119" s="112">
        <v>23628</v>
      </c>
      <c r="H119" s="112">
        <v>1122</v>
      </c>
      <c r="I119" s="112">
        <v>9</v>
      </c>
      <c r="J119" s="124">
        <v>198</v>
      </c>
      <c r="K119" s="124">
        <v>14</v>
      </c>
      <c r="L119" s="124">
        <v>0</v>
      </c>
      <c r="M119" s="124">
        <v>1019</v>
      </c>
      <c r="N119" s="124">
        <v>67</v>
      </c>
      <c r="O119" s="124">
        <v>0</v>
      </c>
      <c r="P119" s="124">
        <v>0</v>
      </c>
      <c r="Q119" s="124">
        <v>0</v>
      </c>
    </row>
    <row r="120" spans="1:17">
      <c r="A120" s="140">
        <v>44541</v>
      </c>
      <c r="B120" s="143" t="str">
        <f t="shared" si="2"/>
        <v>(土)</v>
      </c>
      <c r="C120" s="112">
        <f t="shared" si="3"/>
        <v>72745</v>
      </c>
      <c r="D120" s="112">
        <v>10392</v>
      </c>
      <c r="E120" s="112">
        <v>591</v>
      </c>
      <c r="F120" s="112">
        <v>4</v>
      </c>
      <c r="G120" s="112">
        <v>59807</v>
      </c>
      <c r="H120" s="112">
        <v>1921</v>
      </c>
      <c r="I120" s="112">
        <v>30</v>
      </c>
      <c r="J120" s="124">
        <v>401</v>
      </c>
      <c r="K120" s="124">
        <v>33</v>
      </c>
      <c r="L120" s="124">
        <v>1</v>
      </c>
      <c r="M120" s="124">
        <v>2284</v>
      </c>
      <c r="N120" s="124">
        <v>96</v>
      </c>
      <c r="O120" s="124">
        <v>1</v>
      </c>
      <c r="P120" s="124">
        <v>0</v>
      </c>
      <c r="Q120" s="124">
        <v>0</v>
      </c>
    </row>
    <row r="121" spans="1:17">
      <c r="A121" s="140">
        <v>44540</v>
      </c>
      <c r="B121" s="143" t="str">
        <f t="shared" si="2"/>
        <v>(金)</v>
      </c>
      <c r="C121" s="112">
        <f t="shared" si="3"/>
        <v>51986</v>
      </c>
      <c r="D121" s="112">
        <v>7166</v>
      </c>
      <c r="E121" s="112">
        <v>733</v>
      </c>
      <c r="F121" s="112">
        <v>3</v>
      </c>
      <c r="G121" s="112">
        <v>42598</v>
      </c>
      <c r="H121" s="112">
        <v>1440</v>
      </c>
      <c r="I121" s="112">
        <v>46</v>
      </c>
      <c r="J121" s="124">
        <v>420</v>
      </c>
      <c r="K121" s="124">
        <v>29</v>
      </c>
      <c r="L121" s="124">
        <v>0</v>
      </c>
      <c r="M121" s="124">
        <v>1953</v>
      </c>
      <c r="N121" s="124">
        <v>51</v>
      </c>
      <c r="O121" s="124">
        <v>6</v>
      </c>
      <c r="P121" s="124">
        <v>0</v>
      </c>
      <c r="Q121" s="124">
        <v>0</v>
      </c>
    </row>
    <row r="122" spans="1:17">
      <c r="A122" s="140">
        <v>44539</v>
      </c>
      <c r="B122" s="143" t="str">
        <f t="shared" si="2"/>
        <v>(木)</v>
      </c>
      <c r="C122" s="112">
        <f t="shared" si="3"/>
        <v>26798</v>
      </c>
      <c r="D122" s="112">
        <v>4409</v>
      </c>
      <c r="E122" s="112">
        <v>419</v>
      </c>
      <c r="F122" s="112">
        <v>9</v>
      </c>
      <c r="G122" s="112">
        <v>20846</v>
      </c>
      <c r="H122" s="112">
        <v>751</v>
      </c>
      <c r="I122" s="112">
        <v>364</v>
      </c>
      <c r="J122" s="124">
        <v>304</v>
      </c>
      <c r="K122" s="124">
        <v>17</v>
      </c>
      <c r="L122" s="124">
        <v>1</v>
      </c>
      <c r="M122" s="124">
        <v>1203</v>
      </c>
      <c r="N122" s="124">
        <v>28</v>
      </c>
      <c r="O122" s="124">
        <v>23</v>
      </c>
      <c r="P122" s="124">
        <v>0</v>
      </c>
      <c r="Q122" s="124">
        <v>0</v>
      </c>
    </row>
    <row r="123" spans="1:17">
      <c r="A123" s="140">
        <v>44538</v>
      </c>
      <c r="B123" s="143" t="str">
        <f t="shared" si="2"/>
        <v>(水)</v>
      </c>
      <c r="C123" s="112">
        <f t="shared" si="3"/>
        <v>30317</v>
      </c>
      <c r="D123" s="112">
        <v>6303</v>
      </c>
      <c r="E123" s="112">
        <v>491</v>
      </c>
      <c r="F123" s="112">
        <v>6</v>
      </c>
      <c r="G123" s="112">
        <v>22537</v>
      </c>
      <c r="H123" s="112">
        <v>942</v>
      </c>
      <c r="I123" s="112">
        <v>38</v>
      </c>
      <c r="J123" s="124">
        <v>525</v>
      </c>
      <c r="K123" s="124">
        <v>23</v>
      </c>
      <c r="L123" s="124">
        <v>2</v>
      </c>
      <c r="M123" s="124">
        <v>1316</v>
      </c>
      <c r="N123" s="124">
        <v>20</v>
      </c>
      <c r="O123" s="124">
        <v>10</v>
      </c>
      <c r="P123" s="124">
        <v>0</v>
      </c>
      <c r="Q123" s="124">
        <v>0</v>
      </c>
    </row>
    <row r="124" spans="1:17">
      <c r="A124" s="140">
        <v>44537</v>
      </c>
      <c r="B124" s="143" t="str">
        <f t="shared" si="2"/>
        <v>(火)</v>
      </c>
      <c r="C124" s="112">
        <f t="shared" si="3"/>
        <v>36166</v>
      </c>
      <c r="D124" s="112">
        <v>11603</v>
      </c>
      <c r="E124" s="112">
        <v>166</v>
      </c>
      <c r="F124" s="112">
        <v>1</v>
      </c>
      <c r="G124" s="112">
        <v>23690</v>
      </c>
      <c r="H124" s="112">
        <v>659</v>
      </c>
      <c r="I124" s="112">
        <v>47</v>
      </c>
      <c r="J124" s="124">
        <v>682</v>
      </c>
      <c r="K124" s="124">
        <v>4</v>
      </c>
      <c r="L124" s="124">
        <v>1</v>
      </c>
      <c r="M124" s="124">
        <v>1269</v>
      </c>
      <c r="N124" s="124">
        <v>13</v>
      </c>
      <c r="O124" s="124">
        <v>4</v>
      </c>
      <c r="P124" s="124">
        <v>0</v>
      </c>
      <c r="Q124" s="124">
        <v>0</v>
      </c>
    </row>
    <row r="125" spans="1:17">
      <c r="A125" s="140">
        <v>44536</v>
      </c>
      <c r="B125" s="143" t="str">
        <f t="shared" si="2"/>
        <v>(月)</v>
      </c>
      <c r="C125" s="112">
        <f t="shared" si="3"/>
        <v>39758</v>
      </c>
      <c r="D125" s="112">
        <v>13813</v>
      </c>
      <c r="E125" s="112">
        <v>173</v>
      </c>
      <c r="F125" s="112">
        <v>2</v>
      </c>
      <c r="G125" s="112">
        <v>24569</v>
      </c>
      <c r="H125" s="112">
        <v>1155</v>
      </c>
      <c r="I125" s="112">
        <v>46</v>
      </c>
      <c r="J125" s="124">
        <v>791</v>
      </c>
      <c r="K125" s="124">
        <v>4</v>
      </c>
      <c r="L125" s="124">
        <v>0</v>
      </c>
      <c r="M125" s="124">
        <v>1293</v>
      </c>
      <c r="N125" s="124">
        <v>30</v>
      </c>
      <c r="O125" s="124">
        <v>6</v>
      </c>
      <c r="P125" s="124">
        <v>0</v>
      </c>
      <c r="Q125" s="124">
        <v>0</v>
      </c>
    </row>
    <row r="126" spans="1:17">
      <c r="A126" s="140">
        <v>44535</v>
      </c>
      <c r="B126" s="143" t="str">
        <f t="shared" si="2"/>
        <v>(日)</v>
      </c>
      <c r="C126" s="112">
        <f t="shared" si="3"/>
        <v>49459</v>
      </c>
      <c r="D126" s="112">
        <v>16040</v>
      </c>
      <c r="E126" s="112">
        <v>197</v>
      </c>
      <c r="F126" s="112">
        <v>1</v>
      </c>
      <c r="G126" s="112">
        <v>31041</v>
      </c>
      <c r="H126" s="112">
        <v>2081</v>
      </c>
      <c r="I126" s="112">
        <v>99</v>
      </c>
      <c r="J126" s="124">
        <v>909</v>
      </c>
      <c r="K126" s="124">
        <v>4</v>
      </c>
      <c r="L126" s="124">
        <v>0</v>
      </c>
      <c r="M126" s="124">
        <v>1242</v>
      </c>
      <c r="N126" s="124">
        <v>98</v>
      </c>
      <c r="O126" s="124">
        <v>6</v>
      </c>
      <c r="P126" s="124">
        <v>0</v>
      </c>
      <c r="Q126" s="124">
        <v>0</v>
      </c>
    </row>
    <row r="127" spans="1:17">
      <c r="A127" s="140">
        <v>44534</v>
      </c>
      <c r="B127" s="143" t="str">
        <f t="shared" si="2"/>
        <v>(土)</v>
      </c>
      <c r="C127" s="112">
        <f t="shared" si="3"/>
        <v>121360</v>
      </c>
      <c r="D127" s="112">
        <v>44295</v>
      </c>
      <c r="E127" s="112">
        <v>206</v>
      </c>
      <c r="F127" s="112">
        <v>3</v>
      </c>
      <c r="G127" s="112">
        <v>73056</v>
      </c>
      <c r="H127" s="112">
        <v>3631</v>
      </c>
      <c r="I127" s="112">
        <v>169</v>
      </c>
      <c r="J127" s="124">
        <v>1811</v>
      </c>
      <c r="K127" s="124">
        <v>6</v>
      </c>
      <c r="L127" s="124">
        <v>0</v>
      </c>
      <c r="M127" s="124">
        <v>2760</v>
      </c>
      <c r="N127" s="124">
        <v>130</v>
      </c>
      <c r="O127" s="124">
        <v>7</v>
      </c>
      <c r="P127" s="124">
        <v>0</v>
      </c>
      <c r="Q127" s="124">
        <v>0</v>
      </c>
    </row>
    <row r="128" spans="1:17">
      <c r="A128" s="140">
        <v>44533</v>
      </c>
      <c r="B128" s="143" t="str">
        <f t="shared" si="2"/>
        <v>(金)</v>
      </c>
      <c r="C128" s="112">
        <f t="shared" si="3"/>
        <v>82252</v>
      </c>
      <c r="D128" s="112">
        <v>28822</v>
      </c>
      <c r="E128" s="112">
        <v>244</v>
      </c>
      <c r="F128" s="112">
        <v>3</v>
      </c>
      <c r="G128" s="112">
        <v>51249</v>
      </c>
      <c r="H128" s="112">
        <v>1633</v>
      </c>
      <c r="I128" s="112">
        <v>301</v>
      </c>
      <c r="J128" s="124">
        <v>1593</v>
      </c>
      <c r="K128" s="124">
        <v>7</v>
      </c>
      <c r="L128" s="124">
        <v>1</v>
      </c>
      <c r="M128" s="124">
        <v>2222</v>
      </c>
      <c r="N128" s="124">
        <v>45</v>
      </c>
      <c r="O128" s="124">
        <v>46</v>
      </c>
      <c r="P128" s="124">
        <v>0</v>
      </c>
      <c r="Q128" s="124">
        <v>0</v>
      </c>
    </row>
    <row r="129" spans="1:17">
      <c r="A129" s="140">
        <v>44532</v>
      </c>
      <c r="B129" s="143" t="str">
        <f t="shared" si="2"/>
        <v>(木)</v>
      </c>
      <c r="C129" s="112">
        <f t="shared" si="3"/>
        <v>44982</v>
      </c>
      <c r="D129" s="112">
        <v>14971</v>
      </c>
      <c r="E129" s="112">
        <v>261</v>
      </c>
      <c r="F129" s="112">
        <v>1</v>
      </c>
      <c r="G129" s="112">
        <v>28282</v>
      </c>
      <c r="H129" s="112">
        <v>1299</v>
      </c>
      <c r="I129" s="112">
        <v>168</v>
      </c>
      <c r="J129" s="124">
        <v>983</v>
      </c>
      <c r="K129" s="124">
        <v>14</v>
      </c>
      <c r="L129" s="124">
        <v>0</v>
      </c>
      <c r="M129" s="124">
        <v>1553</v>
      </c>
      <c r="N129" s="124">
        <v>23</v>
      </c>
      <c r="O129" s="124">
        <v>27</v>
      </c>
      <c r="P129" s="124">
        <v>0</v>
      </c>
      <c r="Q129" s="124">
        <v>0</v>
      </c>
    </row>
    <row r="130" spans="1:17">
      <c r="A130" s="140">
        <v>44531</v>
      </c>
      <c r="B130" s="143" t="str">
        <f t="shared" si="2"/>
        <v>(水)</v>
      </c>
      <c r="C130" s="112">
        <f t="shared" si="3"/>
        <v>48970</v>
      </c>
      <c r="D130" s="112">
        <v>15805</v>
      </c>
      <c r="E130" s="112">
        <v>302</v>
      </c>
      <c r="F130" s="112">
        <v>6</v>
      </c>
      <c r="G130" s="112">
        <v>31387</v>
      </c>
      <c r="H130" s="112">
        <v>1349</v>
      </c>
      <c r="I130" s="112">
        <v>121</v>
      </c>
      <c r="J130" s="124">
        <v>1054</v>
      </c>
      <c r="K130" s="124">
        <v>7</v>
      </c>
      <c r="L130" s="124">
        <v>1</v>
      </c>
      <c r="M130" s="124">
        <v>1721</v>
      </c>
      <c r="N130" s="124">
        <v>44</v>
      </c>
      <c r="O130" s="124">
        <v>8</v>
      </c>
      <c r="P130" s="124">
        <v>0</v>
      </c>
      <c r="Q130" s="124">
        <v>0</v>
      </c>
    </row>
    <row r="131" spans="1:17">
      <c r="A131" s="140">
        <v>44530</v>
      </c>
      <c r="B131" s="143" t="str">
        <f t="shared" si="2"/>
        <v>(火)</v>
      </c>
      <c r="C131" s="112">
        <f t="shared" si="3"/>
        <v>80042</v>
      </c>
      <c r="D131" s="112">
        <v>17565</v>
      </c>
      <c r="E131" s="112">
        <v>415</v>
      </c>
      <c r="F131" s="112">
        <v>24</v>
      </c>
      <c r="G131" s="112">
        <v>58773</v>
      </c>
      <c r="H131" s="112">
        <v>2812</v>
      </c>
      <c r="I131" s="112">
        <v>453</v>
      </c>
      <c r="J131" s="124">
        <v>1057</v>
      </c>
      <c r="K131" s="124">
        <v>18</v>
      </c>
      <c r="L131" s="124">
        <v>3</v>
      </c>
      <c r="M131" s="124">
        <v>2869</v>
      </c>
      <c r="N131" s="124">
        <v>101</v>
      </c>
      <c r="O131" s="124">
        <v>40</v>
      </c>
      <c r="P131" s="124">
        <v>0</v>
      </c>
      <c r="Q131" s="124">
        <v>0</v>
      </c>
    </row>
    <row r="132" spans="1:17">
      <c r="A132" s="140">
        <v>44529</v>
      </c>
      <c r="B132" s="143" t="str">
        <f t="shared" si="2"/>
        <v>(月)</v>
      </c>
      <c r="C132" s="112">
        <f t="shared" si="3"/>
        <v>75690</v>
      </c>
      <c r="D132" s="112">
        <v>17754</v>
      </c>
      <c r="E132" s="112">
        <v>540</v>
      </c>
      <c r="F132" s="112">
        <v>3</v>
      </c>
      <c r="G132" s="112">
        <v>54283</v>
      </c>
      <c r="H132" s="112">
        <v>2917</v>
      </c>
      <c r="I132" s="112">
        <v>193</v>
      </c>
      <c r="J132" s="124">
        <v>956</v>
      </c>
      <c r="K132" s="124">
        <v>22</v>
      </c>
      <c r="L132" s="124">
        <v>0</v>
      </c>
      <c r="M132" s="124">
        <v>2520</v>
      </c>
      <c r="N132" s="124">
        <v>98</v>
      </c>
      <c r="O132" s="124">
        <v>14</v>
      </c>
      <c r="P132" s="124">
        <v>0</v>
      </c>
      <c r="Q132" s="124">
        <v>0</v>
      </c>
    </row>
    <row r="133" spans="1:17">
      <c r="A133" s="140">
        <v>44528</v>
      </c>
      <c r="B133" s="143" t="str">
        <f t="shared" si="2"/>
        <v>(日)</v>
      </c>
      <c r="C133" s="112">
        <f t="shared" si="3"/>
        <v>113366</v>
      </c>
      <c r="D133" s="112">
        <v>19257</v>
      </c>
      <c r="E133" s="112">
        <v>606</v>
      </c>
      <c r="F133" s="112">
        <v>0</v>
      </c>
      <c r="G133" s="112">
        <v>83674</v>
      </c>
      <c r="H133" s="112">
        <v>9791</v>
      </c>
      <c r="I133" s="112">
        <v>38</v>
      </c>
      <c r="J133" s="124">
        <v>817</v>
      </c>
      <c r="K133" s="124">
        <v>20</v>
      </c>
      <c r="L133" s="124">
        <v>0</v>
      </c>
      <c r="M133" s="124">
        <v>2896</v>
      </c>
      <c r="N133" s="124">
        <v>281</v>
      </c>
      <c r="O133" s="124">
        <v>4</v>
      </c>
      <c r="P133" s="124">
        <v>0</v>
      </c>
      <c r="Q133" s="124">
        <v>0</v>
      </c>
    </row>
    <row r="134" spans="1:17">
      <c r="A134" s="140">
        <v>44527</v>
      </c>
      <c r="B134" s="143" t="str">
        <f t="shared" si="2"/>
        <v>(土)</v>
      </c>
      <c r="C134" s="112">
        <f t="shared" si="3"/>
        <v>207676</v>
      </c>
      <c r="D134" s="112">
        <v>50559</v>
      </c>
      <c r="E134" s="112">
        <v>912</v>
      </c>
      <c r="F134" s="112">
        <v>33</v>
      </c>
      <c r="G134" s="112">
        <v>140880</v>
      </c>
      <c r="H134" s="112">
        <v>14533</v>
      </c>
      <c r="I134" s="112">
        <v>759</v>
      </c>
      <c r="J134" s="124">
        <v>1970</v>
      </c>
      <c r="K134" s="124">
        <v>40</v>
      </c>
      <c r="L134" s="124">
        <v>9</v>
      </c>
      <c r="M134" s="124">
        <v>4485</v>
      </c>
      <c r="N134" s="124">
        <v>364</v>
      </c>
      <c r="O134" s="124">
        <v>72</v>
      </c>
      <c r="P134" s="124">
        <v>0</v>
      </c>
      <c r="Q134" s="124">
        <v>0</v>
      </c>
    </row>
    <row r="135" spans="1:17">
      <c r="A135" s="140">
        <v>44526</v>
      </c>
      <c r="B135" s="143" t="str">
        <f t="shared" ref="B135:B198" si="4">"(" &amp; TEXT(A135,"aaa") &amp; ")"</f>
        <v>(金)</v>
      </c>
      <c r="C135" s="112">
        <f t="shared" ref="C135:C196" si="5">SUM(D135:I135)</f>
        <v>149043</v>
      </c>
      <c r="D135" s="112">
        <v>36576</v>
      </c>
      <c r="E135" s="112">
        <v>1707</v>
      </c>
      <c r="F135" s="112">
        <v>5</v>
      </c>
      <c r="G135" s="112">
        <v>102057</v>
      </c>
      <c r="H135" s="112">
        <v>8567</v>
      </c>
      <c r="I135" s="112">
        <v>131</v>
      </c>
      <c r="J135" s="124">
        <v>1748</v>
      </c>
      <c r="K135" s="124">
        <v>103</v>
      </c>
      <c r="L135" s="124">
        <v>0</v>
      </c>
      <c r="M135" s="124">
        <v>4014</v>
      </c>
      <c r="N135" s="124">
        <v>242</v>
      </c>
      <c r="O135" s="124">
        <v>9</v>
      </c>
      <c r="P135" s="124">
        <v>0</v>
      </c>
      <c r="Q135" s="124">
        <v>0</v>
      </c>
    </row>
    <row r="136" spans="1:17">
      <c r="A136" s="140">
        <v>44525</v>
      </c>
      <c r="B136" s="143" t="str">
        <f t="shared" si="4"/>
        <v>(木)</v>
      </c>
      <c r="C136" s="112">
        <f t="shared" si="5"/>
        <v>86301</v>
      </c>
      <c r="D136" s="112">
        <v>19484</v>
      </c>
      <c r="E136" s="112">
        <v>691</v>
      </c>
      <c r="F136" s="112">
        <v>37</v>
      </c>
      <c r="G136" s="112">
        <v>59267</v>
      </c>
      <c r="H136" s="112">
        <v>6279</v>
      </c>
      <c r="I136" s="112">
        <v>543</v>
      </c>
      <c r="J136" s="124">
        <v>1208</v>
      </c>
      <c r="K136" s="124">
        <v>31</v>
      </c>
      <c r="L136" s="124">
        <v>5</v>
      </c>
      <c r="M136" s="124">
        <v>2943</v>
      </c>
      <c r="N136" s="124">
        <v>176</v>
      </c>
      <c r="O136" s="124">
        <v>29</v>
      </c>
      <c r="P136" s="124">
        <v>0</v>
      </c>
      <c r="Q136" s="124">
        <v>0</v>
      </c>
    </row>
    <row r="137" spans="1:17">
      <c r="A137" s="140">
        <v>44524</v>
      </c>
      <c r="B137" s="143" t="str">
        <f t="shared" si="4"/>
        <v>(水)</v>
      </c>
      <c r="C137" s="112">
        <f t="shared" si="5"/>
        <v>71133</v>
      </c>
      <c r="D137" s="112">
        <v>21653</v>
      </c>
      <c r="E137" s="112">
        <v>764</v>
      </c>
      <c r="F137" s="112">
        <v>13</v>
      </c>
      <c r="G137" s="112">
        <v>40800</v>
      </c>
      <c r="H137" s="112">
        <v>7618</v>
      </c>
      <c r="I137" s="112">
        <v>285</v>
      </c>
      <c r="J137" s="124">
        <v>1226</v>
      </c>
      <c r="K137" s="124">
        <v>42</v>
      </c>
      <c r="L137" s="124">
        <v>2</v>
      </c>
      <c r="M137" s="124">
        <v>1876</v>
      </c>
      <c r="N137" s="124">
        <v>229</v>
      </c>
      <c r="O137" s="124">
        <v>35</v>
      </c>
      <c r="P137" s="124">
        <v>0</v>
      </c>
      <c r="Q137" s="124">
        <v>0</v>
      </c>
    </row>
    <row r="138" spans="1:17">
      <c r="A138" s="140">
        <v>44523</v>
      </c>
      <c r="B138" s="143" t="str">
        <f t="shared" si="4"/>
        <v>(火)</v>
      </c>
      <c r="C138" s="112">
        <f t="shared" si="5"/>
        <v>25753</v>
      </c>
      <c r="D138" s="112">
        <v>4728</v>
      </c>
      <c r="E138" s="112">
        <v>237</v>
      </c>
      <c r="F138" s="112">
        <v>5</v>
      </c>
      <c r="G138" s="112">
        <v>16143</v>
      </c>
      <c r="H138" s="112">
        <v>4520</v>
      </c>
      <c r="I138" s="112">
        <v>120</v>
      </c>
      <c r="J138" s="124">
        <v>233</v>
      </c>
      <c r="K138" s="124">
        <v>2</v>
      </c>
      <c r="L138" s="124">
        <v>0</v>
      </c>
      <c r="M138" s="124">
        <v>611</v>
      </c>
      <c r="N138" s="124">
        <v>155</v>
      </c>
      <c r="O138" s="124">
        <v>9</v>
      </c>
      <c r="P138" s="124">
        <v>0</v>
      </c>
      <c r="Q138" s="124">
        <v>0</v>
      </c>
    </row>
    <row r="139" spans="1:17">
      <c r="A139" s="140">
        <v>44522</v>
      </c>
      <c r="B139" s="143" t="str">
        <f t="shared" si="4"/>
        <v>(月)</v>
      </c>
      <c r="C139" s="112">
        <f t="shared" si="5"/>
        <v>92903</v>
      </c>
      <c r="D139" s="112">
        <v>21912</v>
      </c>
      <c r="E139" s="112">
        <v>652</v>
      </c>
      <c r="F139" s="112">
        <v>13</v>
      </c>
      <c r="G139" s="112">
        <v>63247</v>
      </c>
      <c r="H139" s="112">
        <v>6359</v>
      </c>
      <c r="I139" s="112">
        <v>720</v>
      </c>
      <c r="J139" s="124">
        <v>1145</v>
      </c>
      <c r="K139" s="124">
        <v>20</v>
      </c>
      <c r="L139" s="124">
        <v>1</v>
      </c>
      <c r="M139" s="124">
        <v>2725</v>
      </c>
      <c r="N139" s="124">
        <v>160</v>
      </c>
      <c r="O139" s="124">
        <v>61</v>
      </c>
      <c r="P139" s="124">
        <v>0</v>
      </c>
      <c r="Q139" s="124">
        <v>0</v>
      </c>
    </row>
    <row r="140" spans="1:17">
      <c r="A140" s="140">
        <v>44521</v>
      </c>
      <c r="B140" s="143" t="str">
        <f t="shared" si="4"/>
        <v>(日)</v>
      </c>
      <c r="C140" s="112">
        <f t="shared" si="5"/>
        <v>158612</v>
      </c>
      <c r="D140" s="112">
        <v>23926</v>
      </c>
      <c r="E140" s="112">
        <v>995</v>
      </c>
      <c r="F140" s="112">
        <v>13</v>
      </c>
      <c r="G140" s="112">
        <v>115580</v>
      </c>
      <c r="H140" s="112">
        <v>17303</v>
      </c>
      <c r="I140" s="112">
        <v>795</v>
      </c>
      <c r="J140" s="124">
        <v>1013</v>
      </c>
      <c r="K140" s="124">
        <v>70</v>
      </c>
      <c r="L140" s="124">
        <v>3</v>
      </c>
      <c r="M140" s="124">
        <v>3408</v>
      </c>
      <c r="N140" s="124">
        <v>544</v>
      </c>
      <c r="O140" s="124">
        <v>59</v>
      </c>
      <c r="P140" s="124">
        <v>0</v>
      </c>
      <c r="Q140" s="124">
        <v>0</v>
      </c>
    </row>
    <row r="141" spans="1:17">
      <c r="A141" s="140">
        <v>44520</v>
      </c>
      <c r="B141" s="143" t="str">
        <f t="shared" si="4"/>
        <v>(土)</v>
      </c>
      <c r="C141" s="112">
        <f t="shared" si="5"/>
        <v>279532</v>
      </c>
      <c r="D141" s="112">
        <v>54886</v>
      </c>
      <c r="E141" s="112">
        <v>1001</v>
      </c>
      <c r="F141" s="112">
        <v>12</v>
      </c>
      <c r="G141" s="112">
        <v>194658</v>
      </c>
      <c r="H141" s="112">
        <v>27326</v>
      </c>
      <c r="I141" s="112">
        <v>1649</v>
      </c>
      <c r="J141" s="124">
        <v>2086</v>
      </c>
      <c r="K141" s="124">
        <v>93</v>
      </c>
      <c r="L141" s="124">
        <v>1</v>
      </c>
      <c r="M141" s="124">
        <v>5440</v>
      </c>
      <c r="N141" s="124">
        <v>694</v>
      </c>
      <c r="O141" s="124">
        <v>101</v>
      </c>
      <c r="P141" s="124">
        <v>0</v>
      </c>
      <c r="Q141" s="124">
        <v>0</v>
      </c>
    </row>
    <row r="142" spans="1:17">
      <c r="A142" s="140">
        <v>44519</v>
      </c>
      <c r="B142" s="143" t="str">
        <f t="shared" si="4"/>
        <v>(金)</v>
      </c>
      <c r="C142" s="112">
        <f t="shared" si="5"/>
        <v>199579</v>
      </c>
      <c r="D142" s="112">
        <v>40374</v>
      </c>
      <c r="E142" s="112">
        <v>1715</v>
      </c>
      <c r="F142" s="112">
        <v>20</v>
      </c>
      <c r="G142" s="112">
        <v>142101</v>
      </c>
      <c r="H142" s="112">
        <v>14377</v>
      </c>
      <c r="I142" s="112">
        <v>992</v>
      </c>
      <c r="J142" s="124">
        <v>1886</v>
      </c>
      <c r="K142" s="124">
        <v>110</v>
      </c>
      <c r="L142" s="124">
        <v>2</v>
      </c>
      <c r="M142" s="124">
        <v>5020</v>
      </c>
      <c r="N142" s="124">
        <v>302</v>
      </c>
      <c r="O142" s="124">
        <v>73</v>
      </c>
      <c r="P142" s="124">
        <v>0</v>
      </c>
      <c r="Q142" s="124">
        <v>0</v>
      </c>
    </row>
    <row r="143" spans="1:17">
      <c r="A143" s="140">
        <v>44518</v>
      </c>
      <c r="B143" s="143" t="str">
        <f t="shared" si="4"/>
        <v>(木)</v>
      </c>
      <c r="C143" s="112">
        <f t="shared" si="5"/>
        <v>129950</v>
      </c>
      <c r="D143" s="112">
        <v>22606</v>
      </c>
      <c r="E143" s="112">
        <v>701</v>
      </c>
      <c r="F143" s="112">
        <v>4</v>
      </c>
      <c r="G143" s="112">
        <v>97388</v>
      </c>
      <c r="H143" s="112">
        <v>8892</v>
      </c>
      <c r="I143" s="112">
        <v>359</v>
      </c>
      <c r="J143" s="124">
        <v>1224</v>
      </c>
      <c r="K143" s="124">
        <v>28</v>
      </c>
      <c r="L143" s="124">
        <v>0</v>
      </c>
      <c r="M143" s="124">
        <v>4242</v>
      </c>
      <c r="N143" s="124">
        <v>271</v>
      </c>
      <c r="O143" s="124">
        <v>26</v>
      </c>
      <c r="P143" s="124">
        <v>0</v>
      </c>
      <c r="Q143" s="124">
        <v>0</v>
      </c>
    </row>
    <row r="144" spans="1:17">
      <c r="A144" s="140">
        <v>44517</v>
      </c>
      <c r="B144" s="143" t="str">
        <f t="shared" si="4"/>
        <v>(水)</v>
      </c>
      <c r="C144" s="112">
        <f t="shared" si="5"/>
        <v>140221</v>
      </c>
      <c r="D144" s="112">
        <v>24027</v>
      </c>
      <c r="E144" s="112">
        <v>888</v>
      </c>
      <c r="F144" s="112">
        <v>4</v>
      </c>
      <c r="G144" s="112">
        <v>102841</v>
      </c>
      <c r="H144" s="112">
        <v>11785</v>
      </c>
      <c r="I144" s="112">
        <v>676</v>
      </c>
      <c r="J144" s="124">
        <v>1414</v>
      </c>
      <c r="K144" s="124">
        <v>25</v>
      </c>
      <c r="L144" s="124">
        <v>0</v>
      </c>
      <c r="M144" s="124">
        <v>4552</v>
      </c>
      <c r="N144" s="124">
        <v>441</v>
      </c>
      <c r="O144" s="124">
        <v>56</v>
      </c>
      <c r="P144" s="124">
        <v>0</v>
      </c>
      <c r="Q144" s="124">
        <v>0</v>
      </c>
    </row>
    <row r="145" spans="1:17">
      <c r="A145" s="140">
        <v>44516</v>
      </c>
      <c r="B145" s="143" t="str">
        <f t="shared" si="4"/>
        <v>(火)</v>
      </c>
      <c r="C145" s="112">
        <f t="shared" si="5"/>
        <v>146152</v>
      </c>
      <c r="D145" s="112">
        <v>24624</v>
      </c>
      <c r="E145" s="112">
        <v>663</v>
      </c>
      <c r="F145" s="112">
        <v>28</v>
      </c>
      <c r="G145" s="112">
        <v>111679</v>
      </c>
      <c r="H145" s="112">
        <v>8367</v>
      </c>
      <c r="I145" s="112">
        <v>791</v>
      </c>
      <c r="J145" s="124">
        <v>1370</v>
      </c>
      <c r="K145" s="124">
        <v>25</v>
      </c>
      <c r="L145" s="124">
        <v>2</v>
      </c>
      <c r="M145" s="124">
        <v>4937</v>
      </c>
      <c r="N145" s="124">
        <v>249</v>
      </c>
      <c r="O145" s="124">
        <v>81</v>
      </c>
      <c r="P145" s="124">
        <v>0</v>
      </c>
      <c r="Q145" s="124">
        <v>0</v>
      </c>
    </row>
    <row r="146" spans="1:17">
      <c r="A146" s="140">
        <v>44515</v>
      </c>
      <c r="B146" s="143" t="str">
        <f t="shared" si="4"/>
        <v>(月)</v>
      </c>
      <c r="C146" s="112">
        <f t="shared" si="5"/>
        <v>145931</v>
      </c>
      <c r="D146" s="112">
        <v>25173</v>
      </c>
      <c r="E146" s="112">
        <v>720</v>
      </c>
      <c r="F146" s="112">
        <v>1</v>
      </c>
      <c r="G146" s="112">
        <v>109445</v>
      </c>
      <c r="H146" s="112">
        <v>10229</v>
      </c>
      <c r="I146" s="112">
        <v>363</v>
      </c>
      <c r="J146" s="124">
        <v>1286</v>
      </c>
      <c r="K146" s="124">
        <v>29</v>
      </c>
      <c r="L146" s="124">
        <v>0</v>
      </c>
      <c r="M146" s="124">
        <v>4442</v>
      </c>
      <c r="N146" s="124">
        <v>256</v>
      </c>
      <c r="O146" s="124">
        <v>14</v>
      </c>
      <c r="P146" s="124">
        <v>0</v>
      </c>
      <c r="Q146" s="124">
        <v>0</v>
      </c>
    </row>
    <row r="147" spans="1:17">
      <c r="A147" s="140">
        <v>44514</v>
      </c>
      <c r="B147" s="143" t="str">
        <f t="shared" si="4"/>
        <v>(日)</v>
      </c>
      <c r="C147" s="112">
        <f t="shared" si="5"/>
        <v>206905</v>
      </c>
      <c r="D147" s="112">
        <v>29988</v>
      </c>
      <c r="E147" s="112">
        <v>901</v>
      </c>
      <c r="F147" s="112">
        <v>2</v>
      </c>
      <c r="G147" s="112">
        <v>151349</v>
      </c>
      <c r="H147" s="112">
        <v>23309</v>
      </c>
      <c r="I147" s="112">
        <v>1356</v>
      </c>
      <c r="J147" s="124">
        <v>1164</v>
      </c>
      <c r="K147" s="124">
        <v>51</v>
      </c>
      <c r="L147" s="124">
        <v>2</v>
      </c>
      <c r="M147" s="124">
        <v>4519</v>
      </c>
      <c r="N147" s="124">
        <v>616</v>
      </c>
      <c r="O147" s="124">
        <v>65</v>
      </c>
      <c r="P147" s="124">
        <v>0</v>
      </c>
      <c r="Q147" s="124">
        <v>0</v>
      </c>
    </row>
    <row r="148" spans="1:17">
      <c r="A148" s="140">
        <v>44513</v>
      </c>
      <c r="B148" s="143" t="str">
        <f t="shared" si="4"/>
        <v>(土)</v>
      </c>
      <c r="C148" s="112">
        <f t="shared" si="5"/>
        <v>358359</v>
      </c>
      <c r="D148" s="112">
        <v>66292</v>
      </c>
      <c r="E148" s="112">
        <v>1271</v>
      </c>
      <c r="F148" s="112">
        <v>13</v>
      </c>
      <c r="G148" s="112">
        <v>260296</v>
      </c>
      <c r="H148" s="112">
        <v>28424</v>
      </c>
      <c r="I148" s="112">
        <v>2063</v>
      </c>
      <c r="J148" s="124">
        <v>2457</v>
      </c>
      <c r="K148" s="124">
        <v>71</v>
      </c>
      <c r="L148" s="124">
        <v>0</v>
      </c>
      <c r="M148" s="124">
        <v>6703</v>
      </c>
      <c r="N148" s="124">
        <v>596</v>
      </c>
      <c r="O148" s="124">
        <v>67</v>
      </c>
      <c r="P148" s="124">
        <v>0</v>
      </c>
      <c r="Q148" s="124">
        <v>0</v>
      </c>
    </row>
    <row r="149" spans="1:17">
      <c r="A149" s="140">
        <v>44512</v>
      </c>
      <c r="B149" s="143" t="str">
        <f t="shared" si="4"/>
        <v>(金)</v>
      </c>
      <c r="C149" s="112">
        <f t="shared" si="5"/>
        <v>272686</v>
      </c>
      <c r="D149" s="112">
        <v>49762</v>
      </c>
      <c r="E149" s="112">
        <v>989</v>
      </c>
      <c r="F149" s="112">
        <v>3</v>
      </c>
      <c r="G149" s="112">
        <v>196510</v>
      </c>
      <c r="H149" s="112">
        <v>23981</v>
      </c>
      <c r="I149" s="112">
        <v>1441</v>
      </c>
      <c r="J149" s="124">
        <v>2170</v>
      </c>
      <c r="K149" s="124">
        <v>25</v>
      </c>
      <c r="L149" s="124">
        <v>0</v>
      </c>
      <c r="M149" s="124">
        <v>5780</v>
      </c>
      <c r="N149" s="124">
        <v>425</v>
      </c>
      <c r="O149" s="124">
        <v>79</v>
      </c>
      <c r="P149" s="124">
        <v>0</v>
      </c>
      <c r="Q149" s="124">
        <v>0</v>
      </c>
    </row>
    <row r="150" spans="1:17">
      <c r="A150" s="140">
        <v>44511</v>
      </c>
      <c r="B150" s="143" t="str">
        <f t="shared" si="4"/>
        <v>(木)</v>
      </c>
      <c r="C150" s="112">
        <f t="shared" si="5"/>
        <v>183878</v>
      </c>
      <c r="D150" s="112">
        <v>29817</v>
      </c>
      <c r="E150" s="112">
        <v>764</v>
      </c>
      <c r="F150" s="112">
        <v>39</v>
      </c>
      <c r="G150" s="112">
        <v>135494</v>
      </c>
      <c r="H150" s="112">
        <v>16629</v>
      </c>
      <c r="I150" s="112">
        <v>1135</v>
      </c>
      <c r="J150" s="124">
        <v>1616</v>
      </c>
      <c r="K150" s="124">
        <v>32</v>
      </c>
      <c r="L150" s="124">
        <v>1</v>
      </c>
      <c r="M150" s="124">
        <v>5125</v>
      </c>
      <c r="N150" s="124">
        <v>438</v>
      </c>
      <c r="O150" s="124">
        <v>80</v>
      </c>
      <c r="P150" s="124">
        <v>0</v>
      </c>
      <c r="Q150" s="124">
        <v>0</v>
      </c>
    </row>
    <row r="151" spans="1:17">
      <c r="A151" s="140">
        <v>44510</v>
      </c>
      <c r="B151" s="143" t="str">
        <f t="shared" si="4"/>
        <v>(水)</v>
      </c>
      <c r="C151" s="112">
        <f t="shared" si="5"/>
        <v>207874</v>
      </c>
      <c r="D151" s="112">
        <v>32938</v>
      </c>
      <c r="E151" s="112">
        <v>1001</v>
      </c>
      <c r="F151" s="112">
        <v>13</v>
      </c>
      <c r="G151" s="112">
        <v>154681</v>
      </c>
      <c r="H151" s="112">
        <v>17688</v>
      </c>
      <c r="I151" s="112">
        <v>1553</v>
      </c>
      <c r="J151" s="124">
        <v>1811</v>
      </c>
      <c r="K151" s="124">
        <v>22</v>
      </c>
      <c r="L151" s="124">
        <v>1</v>
      </c>
      <c r="M151" s="124">
        <v>6327</v>
      </c>
      <c r="N151" s="124">
        <v>427</v>
      </c>
      <c r="O151" s="124">
        <v>92</v>
      </c>
      <c r="P151" s="124">
        <v>0</v>
      </c>
      <c r="Q151" s="124">
        <v>0</v>
      </c>
    </row>
    <row r="152" spans="1:17">
      <c r="A152" s="140">
        <v>44509</v>
      </c>
      <c r="B152" s="143" t="str">
        <f t="shared" si="4"/>
        <v>(火)</v>
      </c>
      <c r="C152" s="112">
        <f t="shared" si="5"/>
        <v>227670</v>
      </c>
      <c r="D152" s="112">
        <v>49730</v>
      </c>
      <c r="E152" s="112">
        <v>512</v>
      </c>
      <c r="F152" s="112">
        <v>18</v>
      </c>
      <c r="G152" s="112">
        <v>159955</v>
      </c>
      <c r="H152" s="112">
        <v>15799</v>
      </c>
      <c r="I152" s="112">
        <v>1656</v>
      </c>
      <c r="J152" s="124">
        <v>2403</v>
      </c>
      <c r="K152" s="124">
        <v>8</v>
      </c>
      <c r="L152" s="124">
        <v>1</v>
      </c>
      <c r="M152" s="124">
        <v>6195</v>
      </c>
      <c r="N152" s="124">
        <v>427</v>
      </c>
      <c r="O152" s="124">
        <v>125</v>
      </c>
      <c r="P152" s="124">
        <v>0</v>
      </c>
      <c r="Q152" s="124">
        <v>0</v>
      </c>
    </row>
    <row r="153" spans="1:17">
      <c r="A153" s="140">
        <v>44508</v>
      </c>
      <c r="B153" s="143" t="str">
        <f t="shared" si="4"/>
        <v>(月)</v>
      </c>
      <c r="C153" s="112">
        <f t="shared" si="5"/>
        <v>230846</v>
      </c>
      <c r="D153" s="112">
        <v>47363</v>
      </c>
      <c r="E153" s="112">
        <v>818</v>
      </c>
      <c r="F153" s="112">
        <v>12</v>
      </c>
      <c r="G153" s="112">
        <v>162641</v>
      </c>
      <c r="H153" s="112">
        <v>18109</v>
      </c>
      <c r="I153" s="112">
        <v>1903</v>
      </c>
      <c r="J153" s="124">
        <v>2263</v>
      </c>
      <c r="K153" s="124">
        <v>13</v>
      </c>
      <c r="L153" s="124">
        <v>1</v>
      </c>
      <c r="M153" s="124">
        <v>5938</v>
      </c>
      <c r="N153" s="124">
        <v>374</v>
      </c>
      <c r="O153" s="124">
        <v>154</v>
      </c>
      <c r="P153" s="124">
        <v>0</v>
      </c>
      <c r="Q153" s="124">
        <v>0</v>
      </c>
    </row>
    <row r="154" spans="1:17">
      <c r="A154" s="140">
        <v>44507</v>
      </c>
      <c r="B154" s="143" t="str">
        <f t="shared" si="4"/>
        <v>(日)</v>
      </c>
      <c r="C154" s="112">
        <f t="shared" si="5"/>
        <v>351291</v>
      </c>
      <c r="D154" s="112">
        <v>71331</v>
      </c>
      <c r="E154" s="112">
        <v>2171</v>
      </c>
      <c r="F154" s="112">
        <v>8</v>
      </c>
      <c r="G154" s="112">
        <v>234768</v>
      </c>
      <c r="H154" s="112">
        <v>41451</v>
      </c>
      <c r="I154" s="112">
        <v>1562</v>
      </c>
      <c r="J154" s="124">
        <v>2602</v>
      </c>
      <c r="K154" s="124">
        <v>98</v>
      </c>
      <c r="L154" s="124">
        <v>2</v>
      </c>
      <c r="M154" s="124">
        <v>5964</v>
      </c>
      <c r="N154" s="124">
        <v>840</v>
      </c>
      <c r="O154" s="124">
        <v>57</v>
      </c>
      <c r="P154" s="124">
        <v>0</v>
      </c>
      <c r="Q154" s="124">
        <v>0</v>
      </c>
    </row>
    <row r="155" spans="1:17">
      <c r="A155" s="140">
        <v>44506</v>
      </c>
      <c r="B155" s="143" t="str">
        <f t="shared" si="4"/>
        <v>(土)</v>
      </c>
      <c r="C155" s="112">
        <f t="shared" si="5"/>
        <v>555450</v>
      </c>
      <c r="D155" s="112">
        <v>113293</v>
      </c>
      <c r="E155" s="112">
        <v>2973</v>
      </c>
      <c r="F155" s="112">
        <v>12</v>
      </c>
      <c r="G155" s="112">
        <v>389153</v>
      </c>
      <c r="H155" s="112">
        <v>48557</v>
      </c>
      <c r="I155" s="112">
        <v>1462</v>
      </c>
      <c r="J155" s="124">
        <v>3654</v>
      </c>
      <c r="K155" s="124">
        <v>104</v>
      </c>
      <c r="L155" s="124">
        <v>2</v>
      </c>
      <c r="M155" s="124">
        <v>8751</v>
      </c>
      <c r="N155" s="124">
        <v>807</v>
      </c>
      <c r="O155" s="124">
        <v>57</v>
      </c>
      <c r="P155" s="124">
        <v>0</v>
      </c>
      <c r="Q155" s="124">
        <v>0</v>
      </c>
    </row>
    <row r="156" spans="1:17">
      <c r="A156" s="140">
        <v>44505</v>
      </c>
      <c r="B156" s="143" t="str">
        <f t="shared" si="4"/>
        <v>(金)</v>
      </c>
      <c r="C156" s="112">
        <f t="shared" si="5"/>
        <v>412633</v>
      </c>
      <c r="D156" s="112">
        <v>83285</v>
      </c>
      <c r="E156" s="112">
        <v>1294</v>
      </c>
      <c r="F156" s="112">
        <v>12</v>
      </c>
      <c r="G156" s="112">
        <v>295077</v>
      </c>
      <c r="H156" s="112">
        <v>31421</v>
      </c>
      <c r="I156" s="112">
        <v>1544</v>
      </c>
      <c r="J156" s="124">
        <v>3440</v>
      </c>
      <c r="K156" s="124">
        <v>38</v>
      </c>
      <c r="L156" s="124">
        <v>1</v>
      </c>
      <c r="M156" s="124">
        <v>8795</v>
      </c>
      <c r="N156" s="124">
        <v>508</v>
      </c>
      <c r="O156" s="124">
        <v>85</v>
      </c>
      <c r="P156" s="124">
        <v>0</v>
      </c>
      <c r="Q156" s="124">
        <v>0</v>
      </c>
    </row>
    <row r="157" spans="1:17">
      <c r="A157" s="140">
        <v>44504</v>
      </c>
      <c r="B157" s="143" t="str">
        <f t="shared" si="4"/>
        <v>(木)</v>
      </c>
      <c r="C157" s="112">
        <f t="shared" si="5"/>
        <v>328227</v>
      </c>
      <c r="D157" s="112">
        <v>53450</v>
      </c>
      <c r="E157" s="112">
        <v>1384</v>
      </c>
      <c r="F157" s="112">
        <v>9</v>
      </c>
      <c r="G157" s="112">
        <v>245892</v>
      </c>
      <c r="H157" s="112">
        <v>26006</v>
      </c>
      <c r="I157" s="112">
        <v>1486</v>
      </c>
      <c r="J157" s="124">
        <v>2576</v>
      </c>
      <c r="K157" s="124">
        <v>27</v>
      </c>
      <c r="L157" s="124">
        <v>0</v>
      </c>
      <c r="M157" s="124">
        <v>9447</v>
      </c>
      <c r="N157" s="124">
        <v>629</v>
      </c>
      <c r="O157" s="124">
        <v>86</v>
      </c>
      <c r="P157" s="124">
        <v>0</v>
      </c>
      <c r="Q157" s="124">
        <v>0</v>
      </c>
    </row>
    <row r="158" spans="1:17">
      <c r="A158" s="140">
        <v>44503</v>
      </c>
      <c r="B158" s="143" t="str">
        <f t="shared" si="4"/>
        <v>(水)</v>
      </c>
      <c r="C158" s="112">
        <f t="shared" si="5"/>
        <v>99174</v>
      </c>
      <c r="D158" s="112">
        <v>20755</v>
      </c>
      <c r="E158" s="112">
        <v>955</v>
      </c>
      <c r="F158" s="112">
        <v>2</v>
      </c>
      <c r="G158" s="112">
        <v>55424</v>
      </c>
      <c r="H158" s="112">
        <v>21014</v>
      </c>
      <c r="I158" s="112">
        <v>1024</v>
      </c>
      <c r="J158" s="124">
        <v>849</v>
      </c>
      <c r="K158" s="124">
        <v>24</v>
      </c>
      <c r="L158" s="124">
        <v>1</v>
      </c>
      <c r="M158" s="124">
        <v>1619</v>
      </c>
      <c r="N158" s="124">
        <v>544</v>
      </c>
      <c r="O158" s="124">
        <v>49</v>
      </c>
      <c r="P158" s="124">
        <v>0</v>
      </c>
      <c r="Q158" s="124">
        <v>0</v>
      </c>
    </row>
    <row r="159" spans="1:17">
      <c r="A159" s="140">
        <v>44502</v>
      </c>
      <c r="B159" s="143" t="str">
        <f t="shared" si="4"/>
        <v>(火)</v>
      </c>
      <c r="C159" s="112">
        <f t="shared" si="5"/>
        <v>313687</v>
      </c>
      <c r="D159" s="112">
        <v>36431</v>
      </c>
      <c r="E159" s="112">
        <v>2176</v>
      </c>
      <c r="F159" s="112">
        <v>51</v>
      </c>
      <c r="G159" s="112">
        <v>246567</v>
      </c>
      <c r="H159" s="112">
        <v>26356</v>
      </c>
      <c r="I159" s="112">
        <v>2106</v>
      </c>
      <c r="J159" s="124">
        <v>1716</v>
      </c>
      <c r="K159" s="124">
        <v>81</v>
      </c>
      <c r="L159" s="124">
        <v>3</v>
      </c>
      <c r="M159" s="124">
        <v>9344</v>
      </c>
      <c r="N159" s="124">
        <v>582</v>
      </c>
      <c r="O159" s="124">
        <v>101</v>
      </c>
      <c r="P159" s="124">
        <v>0</v>
      </c>
      <c r="Q159" s="124">
        <v>0</v>
      </c>
    </row>
    <row r="160" spans="1:17">
      <c r="A160" s="140">
        <v>44501</v>
      </c>
      <c r="B160" s="143" t="str">
        <f t="shared" si="4"/>
        <v>(月)</v>
      </c>
      <c r="C160" s="112">
        <f t="shared" si="5"/>
        <v>334354</v>
      </c>
      <c r="D160" s="112">
        <v>54683</v>
      </c>
      <c r="E160" s="112">
        <v>2503</v>
      </c>
      <c r="F160" s="112">
        <v>6</v>
      </c>
      <c r="G160" s="112">
        <v>251274</v>
      </c>
      <c r="H160" s="112">
        <v>23934</v>
      </c>
      <c r="I160" s="112">
        <v>1954</v>
      </c>
      <c r="J160" s="124">
        <v>2499</v>
      </c>
      <c r="K160" s="124">
        <v>99</v>
      </c>
      <c r="L160" s="124">
        <v>0</v>
      </c>
      <c r="M160" s="124">
        <v>9742</v>
      </c>
      <c r="N160" s="124">
        <v>560</v>
      </c>
      <c r="O160" s="124">
        <v>104</v>
      </c>
      <c r="P160" s="124">
        <v>0</v>
      </c>
      <c r="Q160" s="124">
        <v>0</v>
      </c>
    </row>
    <row r="161" spans="1:17">
      <c r="A161" s="140">
        <v>44500</v>
      </c>
      <c r="B161" s="143" t="str">
        <f t="shared" si="4"/>
        <v>(日)</v>
      </c>
      <c r="C161" s="112">
        <f t="shared" si="5"/>
        <v>527144</v>
      </c>
      <c r="D161" s="112">
        <v>109802</v>
      </c>
      <c r="E161" s="112">
        <v>9853</v>
      </c>
      <c r="F161" s="112">
        <v>5</v>
      </c>
      <c r="G161" s="112">
        <v>345907</v>
      </c>
      <c r="H161" s="112">
        <v>60405</v>
      </c>
      <c r="I161" s="112">
        <v>1172</v>
      </c>
      <c r="J161" s="124">
        <v>3254</v>
      </c>
      <c r="K161" s="124">
        <v>287</v>
      </c>
      <c r="L161" s="124">
        <v>0</v>
      </c>
      <c r="M161" s="124">
        <v>8111</v>
      </c>
      <c r="N161" s="124">
        <v>1130</v>
      </c>
      <c r="O161" s="124">
        <v>54</v>
      </c>
      <c r="P161" s="124">
        <v>0</v>
      </c>
      <c r="Q161" s="124">
        <v>0</v>
      </c>
    </row>
    <row r="162" spans="1:17">
      <c r="A162" s="140">
        <v>44499</v>
      </c>
      <c r="B162" s="143" t="str">
        <f t="shared" si="4"/>
        <v>(土)</v>
      </c>
      <c r="C162" s="112">
        <f t="shared" si="5"/>
        <v>751116</v>
      </c>
      <c r="D162" s="112">
        <v>169127</v>
      </c>
      <c r="E162" s="112">
        <v>12942</v>
      </c>
      <c r="F162" s="112">
        <v>18</v>
      </c>
      <c r="G162" s="112">
        <v>495532</v>
      </c>
      <c r="H162" s="112">
        <v>71915</v>
      </c>
      <c r="I162" s="112">
        <v>1582</v>
      </c>
      <c r="J162" s="124">
        <v>4653</v>
      </c>
      <c r="K162" s="124">
        <v>357</v>
      </c>
      <c r="L162" s="124">
        <v>2</v>
      </c>
      <c r="M162" s="124">
        <v>10612</v>
      </c>
      <c r="N162" s="124">
        <v>915</v>
      </c>
      <c r="O162" s="124">
        <v>55</v>
      </c>
      <c r="P162" s="124">
        <v>0</v>
      </c>
      <c r="Q162" s="124">
        <v>0</v>
      </c>
    </row>
    <row r="163" spans="1:17">
      <c r="A163" s="140">
        <v>44498</v>
      </c>
      <c r="B163" s="143" t="str">
        <f t="shared" si="4"/>
        <v>(金)</v>
      </c>
      <c r="C163" s="112">
        <f t="shared" si="5"/>
        <v>557655</v>
      </c>
      <c r="D163" s="112">
        <v>123962</v>
      </c>
      <c r="E163" s="112">
        <v>7391</v>
      </c>
      <c r="F163" s="112">
        <v>31</v>
      </c>
      <c r="G163" s="112">
        <v>372277</v>
      </c>
      <c r="H163" s="112">
        <v>51724</v>
      </c>
      <c r="I163" s="112">
        <v>2270</v>
      </c>
      <c r="J163" s="124">
        <v>4378</v>
      </c>
      <c r="K163" s="124">
        <v>214</v>
      </c>
      <c r="L163" s="124">
        <v>4</v>
      </c>
      <c r="M163" s="124">
        <v>10593</v>
      </c>
      <c r="N163" s="124">
        <v>554</v>
      </c>
      <c r="O163" s="124">
        <v>103</v>
      </c>
      <c r="P163" s="124">
        <v>0</v>
      </c>
      <c r="Q163" s="124">
        <v>0</v>
      </c>
    </row>
    <row r="164" spans="1:17">
      <c r="A164" s="140">
        <v>44497</v>
      </c>
      <c r="B164" s="143" t="str">
        <f t="shared" si="4"/>
        <v>(木)</v>
      </c>
      <c r="C164" s="112">
        <f t="shared" si="5"/>
        <v>436550</v>
      </c>
      <c r="D164" s="112">
        <v>96092</v>
      </c>
      <c r="E164" s="112">
        <v>6582</v>
      </c>
      <c r="F164" s="112">
        <v>62</v>
      </c>
      <c r="G164" s="112">
        <v>290500</v>
      </c>
      <c r="H164" s="112">
        <v>41934</v>
      </c>
      <c r="I164" s="112">
        <v>1380</v>
      </c>
      <c r="J164" s="124">
        <v>4171</v>
      </c>
      <c r="K164" s="124">
        <v>180</v>
      </c>
      <c r="L164" s="124">
        <v>9</v>
      </c>
      <c r="M164" s="124">
        <v>10798</v>
      </c>
      <c r="N164" s="124">
        <v>577</v>
      </c>
      <c r="O164" s="124">
        <v>83</v>
      </c>
      <c r="P164" s="124">
        <v>0</v>
      </c>
      <c r="Q164" s="124">
        <v>0</v>
      </c>
    </row>
    <row r="165" spans="1:17">
      <c r="A165" s="140">
        <v>44496</v>
      </c>
      <c r="B165" s="143" t="str">
        <f t="shared" si="4"/>
        <v>(水)</v>
      </c>
      <c r="C165" s="112">
        <f t="shared" si="5"/>
        <v>451843</v>
      </c>
      <c r="D165" s="112">
        <v>98320</v>
      </c>
      <c r="E165" s="112">
        <v>7499</v>
      </c>
      <c r="F165" s="112">
        <v>53</v>
      </c>
      <c r="G165" s="112">
        <v>302355</v>
      </c>
      <c r="H165" s="112">
        <v>41676</v>
      </c>
      <c r="I165" s="112">
        <v>1940</v>
      </c>
      <c r="J165" s="124">
        <v>4338</v>
      </c>
      <c r="K165" s="124">
        <v>220</v>
      </c>
      <c r="L165" s="124">
        <v>8</v>
      </c>
      <c r="M165" s="124">
        <v>11691</v>
      </c>
      <c r="N165" s="124">
        <v>537</v>
      </c>
      <c r="O165" s="124">
        <v>108</v>
      </c>
      <c r="P165" s="124">
        <v>0</v>
      </c>
      <c r="Q165" s="124">
        <v>0</v>
      </c>
    </row>
    <row r="166" spans="1:17">
      <c r="A166" s="140">
        <v>44495</v>
      </c>
      <c r="B166" s="143" t="str">
        <f t="shared" si="4"/>
        <v>(火)</v>
      </c>
      <c r="C166" s="112">
        <f t="shared" si="5"/>
        <v>474116</v>
      </c>
      <c r="D166" s="112">
        <v>108516</v>
      </c>
      <c r="E166" s="112">
        <v>4967</v>
      </c>
      <c r="F166" s="112">
        <v>64</v>
      </c>
      <c r="G166" s="112">
        <v>318076</v>
      </c>
      <c r="H166" s="112">
        <v>41166</v>
      </c>
      <c r="I166" s="112">
        <v>1327</v>
      </c>
      <c r="J166" s="124">
        <v>4940</v>
      </c>
      <c r="K166" s="124">
        <v>154</v>
      </c>
      <c r="L166" s="124">
        <v>4</v>
      </c>
      <c r="M166" s="124">
        <v>12943</v>
      </c>
      <c r="N166" s="124">
        <v>691</v>
      </c>
      <c r="O166" s="124">
        <v>64</v>
      </c>
      <c r="P166" s="124">
        <v>0</v>
      </c>
      <c r="Q166" s="124">
        <v>0</v>
      </c>
    </row>
    <row r="167" spans="1:17">
      <c r="A167" s="140">
        <v>44494</v>
      </c>
      <c r="B167" s="143" t="str">
        <f t="shared" si="4"/>
        <v>(月)</v>
      </c>
      <c r="C167" s="112">
        <f t="shared" si="5"/>
        <v>465030</v>
      </c>
      <c r="D167" s="112">
        <v>104266</v>
      </c>
      <c r="E167" s="112">
        <v>5838</v>
      </c>
      <c r="F167" s="112">
        <v>29</v>
      </c>
      <c r="G167" s="112">
        <v>309511</v>
      </c>
      <c r="H167" s="112">
        <v>44188</v>
      </c>
      <c r="I167" s="112">
        <v>1198</v>
      </c>
      <c r="J167" s="124">
        <v>4331</v>
      </c>
      <c r="K167" s="124">
        <v>166</v>
      </c>
      <c r="L167" s="124">
        <v>5</v>
      </c>
      <c r="M167" s="124">
        <v>12208</v>
      </c>
      <c r="N167" s="124">
        <v>591</v>
      </c>
      <c r="O167" s="124">
        <v>64</v>
      </c>
      <c r="P167" s="124">
        <v>0</v>
      </c>
      <c r="Q167" s="124">
        <v>0</v>
      </c>
    </row>
    <row r="168" spans="1:17">
      <c r="A168" s="140">
        <v>44493</v>
      </c>
      <c r="B168" s="143" t="str">
        <f t="shared" si="4"/>
        <v>(日)</v>
      </c>
      <c r="C168" s="112">
        <f t="shared" si="5"/>
        <v>671914</v>
      </c>
      <c r="D168" s="112">
        <v>150277</v>
      </c>
      <c r="E168" s="112">
        <v>17042</v>
      </c>
      <c r="F168" s="112">
        <v>21</v>
      </c>
      <c r="G168" s="112">
        <v>419341</v>
      </c>
      <c r="H168" s="112">
        <v>84092</v>
      </c>
      <c r="I168" s="112">
        <v>1141</v>
      </c>
      <c r="J168" s="124">
        <v>4521</v>
      </c>
      <c r="K168" s="124">
        <v>547</v>
      </c>
      <c r="L168" s="124">
        <v>2</v>
      </c>
      <c r="M168" s="124">
        <v>9066</v>
      </c>
      <c r="N168" s="124">
        <v>1101</v>
      </c>
      <c r="O168" s="124">
        <v>52</v>
      </c>
      <c r="P168" s="124">
        <v>0</v>
      </c>
      <c r="Q168" s="124">
        <v>0</v>
      </c>
    </row>
    <row r="169" spans="1:17">
      <c r="A169" s="140">
        <v>44492</v>
      </c>
      <c r="B169" s="143" t="str">
        <f t="shared" si="4"/>
        <v>(土)</v>
      </c>
      <c r="C169" s="112">
        <f t="shared" si="5"/>
        <v>931186</v>
      </c>
      <c r="D169" s="112">
        <v>239753</v>
      </c>
      <c r="E169" s="112">
        <v>26221</v>
      </c>
      <c r="F169" s="112">
        <v>57</v>
      </c>
      <c r="G169" s="112">
        <v>554689</v>
      </c>
      <c r="H169" s="112">
        <v>109685</v>
      </c>
      <c r="I169" s="112">
        <v>781</v>
      </c>
      <c r="J169" s="124">
        <v>5892</v>
      </c>
      <c r="K169" s="124">
        <v>741</v>
      </c>
      <c r="L169" s="124">
        <v>4</v>
      </c>
      <c r="M169" s="124">
        <v>11114</v>
      </c>
      <c r="N169" s="124">
        <v>1017</v>
      </c>
      <c r="O169" s="124">
        <v>27</v>
      </c>
      <c r="P169" s="124">
        <v>0</v>
      </c>
      <c r="Q169" s="124">
        <v>0</v>
      </c>
    </row>
    <row r="170" spans="1:17">
      <c r="A170" s="140">
        <v>44491</v>
      </c>
      <c r="B170" s="143" t="str">
        <f t="shared" si="4"/>
        <v>(金)</v>
      </c>
      <c r="C170" s="112">
        <f t="shared" si="5"/>
        <v>695582</v>
      </c>
      <c r="D170" s="112">
        <v>181187</v>
      </c>
      <c r="E170" s="112">
        <v>13596</v>
      </c>
      <c r="F170" s="112">
        <v>43</v>
      </c>
      <c r="G170" s="112">
        <v>415408</v>
      </c>
      <c r="H170" s="112">
        <v>84260</v>
      </c>
      <c r="I170" s="112">
        <v>1088</v>
      </c>
      <c r="J170" s="124">
        <v>5264</v>
      </c>
      <c r="K170" s="124">
        <v>290</v>
      </c>
      <c r="L170" s="124">
        <v>4</v>
      </c>
      <c r="M170" s="124">
        <v>11931</v>
      </c>
      <c r="N170" s="124">
        <v>623</v>
      </c>
      <c r="O170" s="124">
        <v>30</v>
      </c>
      <c r="P170" s="124">
        <v>0</v>
      </c>
      <c r="Q170" s="124">
        <v>0</v>
      </c>
    </row>
    <row r="171" spans="1:17">
      <c r="A171" s="140">
        <v>44490</v>
      </c>
      <c r="B171" s="143" t="str">
        <f t="shared" si="4"/>
        <v>(木)</v>
      </c>
      <c r="C171" s="112">
        <f t="shared" si="5"/>
        <v>539055</v>
      </c>
      <c r="D171" s="112">
        <v>139474</v>
      </c>
      <c r="E171" s="112">
        <v>9363</v>
      </c>
      <c r="F171" s="112">
        <v>83</v>
      </c>
      <c r="G171" s="112">
        <v>337728</v>
      </c>
      <c r="H171" s="112">
        <v>50090</v>
      </c>
      <c r="I171" s="112">
        <v>2317</v>
      </c>
      <c r="J171" s="124">
        <v>5403</v>
      </c>
      <c r="K171" s="124">
        <v>280</v>
      </c>
      <c r="L171" s="124">
        <v>6</v>
      </c>
      <c r="M171" s="124">
        <v>11771</v>
      </c>
      <c r="N171" s="124">
        <v>658</v>
      </c>
      <c r="O171" s="124">
        <v>90</v>
      </c>
      <c r="P171" s="124">
        <v>0</v>
      </c>
      <c r="Q171" s="124">
        <v>0</v>
      </c>
    </row>
    <row r="172" spans="1:17">
      <c r="A172" s="140">
        <v>44489</v>
      </c>
      <c r="B172" s="143" t="str">
        <f t="shared" si="4"/>
        <v>(水)</v>
      </c>
      <c r="C172" s="112">
        <f t="shared" si="5"/>
        <v>581522</v>
      </c>
      <c r="D172" s="112">
        <v>153870</v>
      </c>
      <c r="E172" s="112">
        <v>11914</v>
      </c>
      <c r="F172" s="112">
        <v>31</v>
      </c>
      <c r="G172" s="112">
        <v>352573</v>
      </c>
      <c r="H172" s="112">
        <v>61167</v>
      </c>
      <c r="I172" s="112">
        <v>1967</v>
      </c>
      <c r="J172" s="124">
        <v>6344</v>
      </c>
      <c r="K172" s="124">
        <v>457</v>
      </c>
      <c r="L172" s="124">
        <v>4</v>
      </c>
      <c r="M172" s="124">
        <v>13132</v>
      </c>
      <c r="N172" s="124">
        <v>651</v>
      </c>
      <c r="O172" s="124">
        <v>74</v>
      </c>
      <c r="P172" s="124">
        <v>0</v>
      </c>
      <c r="Q172" s="124">
        <v>0</v>
      </c>
    </row>
    <row r="173" spans="1:17">
      <c r="A173" s="140">
        <v>44488</v>
      </c>
      <c r="B173" s="143" t="str">
        <f t="shared" si="4"/>
        <v>(火)</v>
      </c>
      <c r="C173" s="112">
        <f t="shared" si="5"/>
        <v>594319</v>
      </c>
      <c r="D173" s="112">
        <v>165579</v>
      </c>
      <c r="E173" s="112">
        <v>8044</v>
      </c>
      <c r="F173" s="112">
        <v>107</v>
      </c>
      <c r="G173" s="112">
        <v>355735</v>
      </c>
      <c r="H173" s="112">
        <v>64284</v>
      </c>
      <c r="I173" s="112">
        <v>570</v>
      </c>
      <c r="J173" s="124">
        <v>6631</v>
      </c>
      <c r="K173" s="124">
        <v>258</v>
      </c>
      <c r="L173" s="124">
        <v>18</v>
      </c>
      <c r="M173" s="124">
        <v>13850</v>
      </c>
      <c r="N173" s="124">
        <v>791</v>
      </c>
      <c r="O173" s="124">
        <v>17</v>
      </c>
      <c r="P173" s="124">
        <v>0</v>
      </c>
      <c r="Q173" s="124">
        <v>0</v>
      </c>
    </row>
    <row r="174" spans="1:17">
      <c r="A174" s="140">
        <v>44487</v>
      </c>
      <c r="B174" s="143" t="str">
        <f t="shared" si="4"/>
        <v>(月)</v>
      </c>
      <c r="C174" s="112">
        <f t="shared" si="5"/>
        <v>557628</v>
      </c>
      <c r="D174" s="112">
        <v>167018</v>
      </c>
      <c r="E174" s="112">
        <v>10027</v>
      </c>
      <c r="F174" s="112">
        <v>30</v>
      </c>
      <c r="G174" s="112">
        <v>327812</v>
      </c>
      <c r="H174" s="112">
        <v>52677</v>
      </c>
      <c r="I174" s="112">
        <v>64</v>
      </c>
      <c r="J174" s="124">
        <v>6181</v>
      </c>
      <c r="K174" s="124">
        <v>265</v>
      </c>
      <c r="L174" s="124">
        <v>3</v>
      </c>
      <c r="M174" s="124">
        <v>12171</v>
      </c>
      <c r="N174" s="124">
        <v>675</v>
      </c>
      <c r="O174" s="124">
        <v>4</v>
      </c>
      <c r="P174" s="124">
        <v>0</v>
      </c>
      <c r="Q174" s="124">
        <v>0</v>
      </c>
    </row>
    <row r="175" spans="1:17">
      <c r="A175" s="140">
        <v>44486</v>
      </c>
      <c r="B175" s="143" t="str">
        <f t="shared" si="4"/>
        <v>(日)</v>
      </c>
      <c r="C175" s="112">
        <f t="shared" si="5"/>
        <v>746815</v>
      </c>
      <c r="D175" s="112">
        <v>226640</v>
      </c>
      <c r="E175" s="112">
        <v>22928</v>
      </c>
      <c r="F175" s="112">
        <v>13</v>
      </c>
      <c r="G175" s="112">
        <v>376036</v>
      </c>
      <c r="H175" s="112">
        <v>120598</v>
      </c>
      <c r="I175" s="112">
        <v>600</v>
      </c>
      <c r="J175" s="124">
        <v>5743</v>
      </c>
      <c r="K175" s="124">
        <v>621</v>
      </c>
      <c r="L175" s="124">
        <v>0</v>
      </c>
      <c r="M175" s="124">
        <v>7217</v>
      </c>
      <c r="N175" s="124">
        <v>1218</v>
      </c>
      <c r="O175" s="124">
        <v>37</v>
      </c>
      <c r="P175" s="124">
        <v>0</v>
      </c>
      <c r="Q175" s="124">
        <v>0</v>
      </c>
    </row>
    <row r="176" spans="1:17">
      <c r="A176" s="140">
        <v>44485</v>
      </c>
      <c r="B176" s="143" t="str">
        <f t="shared" si="4"/>
        <v>(土)</v>
      </c>
      <c r="C176" s="112">
        <f t="shared" si="5"/>
        <v>1058573</v>
      </c>
      <c r="D176" s="112">
        <v>370675</v>
      </c>
      <c r="E176" s="112">
        <v>28117</v>
      </c>
      <c r="F176" s="112">
        <v>17</v>
      </c>
      <c r="G176" s="112">
        <v>508727</v>
      </c>
      <c r="H176" s="112">
        <v>150686</v>
      </c>
      <c r="I176" s="112">
        <v>351</v>
      </c>
      <c r="J176" s="124">
        <v>7988</v>
      </c>
      <c r="K176" s="124">
        <v>558</v>
      </c>
      <c r="L176" s="124">
        <v>1</v>
      </c>
      <c r="M176" s="124">
        <v>9413</v>
      </c>
      <c r="N176" s="124">
        <v>1009</v>
      </c>
      <c r="O176" s="124">
        <v>20</v>
      </c>
      <c r="P176" s="124">
        <v>0</v>
      </c>
      <c r="Q176" s="124">
        <v>0</v>
      </c>
    </row>
    <row r="177" spans="1:17">
      <c r="A177" s="140">
        <v>44484</v>
      </c>
      <c r="B177" s="143" t="str">
        <f t="shared" si="4"/>
        <v>(金)</v>
      </c>
      <c r="C177" s="112">
        <f t="shared" si="5"/>
        <v>821462</v>
      </c>
      <c r="D177" s="112">
        <v>283560</v>
      </c>
      <c r="E177" s="112">
        <v>20715</v>
      </c>
      <c r="F177" s="112">
        <v>235</v>
      </c>
      <c r="G177" s="112">
        <v>385715</v>
      </c>
      <c r="H177" s="112">
        <v>131111</v>
      </c>
      <c r="I177" s="112">
        <v>126</v>
      </c>
      <c r="J177" s="124">
        <v>8039</v>
      </c>
      <c r="K177" s="124">
        <v>391</v>
      </c>
      <c r="L177" s="124">
        <v>19</v>
      </c>
      <c r="M177" s="124">
        <v>10840</v>
      </c>
      <c r="N177" s="124">
        <v>695</v>
      </c>
      <c r="O177" s="124">
        <v>4</v>
      </c>
      <c r="P177" s="124">
        <v>0</v>
      </c>
      <c r="Q177" s="124">
        <v>0</v>
      </c>
    </row>
    <row r="178" spans="1:17">
      <c r="A178" s="140">
        <v>44483</v>
      </c>
      <c r="B178" s="143" t="str">
        <f t="shared" si="4"/>
        <v>(木)</v>
      </c>
      <c r="C178" s="112">
        <f>SUM(D178:I178)</f>
        <v>516292</v>
      </c>
      <c r="D178" s="112">
        <v>247223</v>
      </c>
      <c r="E178" s="112">
        <v>16055</v>
      </c>
      <c r="F178" s="112">
        <v>73</v>
      </c>
      <c r="G178" s="112">
        <v>149846</v>
      </c>
      <c r="H178" s="112">
        <v>102748</v>
      </c>
      <c r="I178" s="112">
        <v>347</v>
      </c>
      <c r="J178" s="124">
        <v>9136</v>
      </c>
      <c r="K178" s="124">
        <v>417</v>
      </c>
      <c r="L178" s="124">
        <v>5</v>
      </c>
      <c r="M178" s="124">
        <v>4160</v>
      </c>
      <c r="N178" s="124">
        <v>826</v>
      </c>
      <c r="O178" s="124">
        <v>42</v>
      </c>
      <c r="P178" s="124">
        <v>0</v>
      </c>
      <c r="Q178" s="124">
        <v>0</v>
      </c>
    </row>
    <row r="179" spans="1:17">
      <c r="A179" s="140">
        <v>44482</v>
      </c>
      <c r="B179" s="143" t="str">
        <f t="shared" si="4"/>
        <v>(水)</v>
      </c>
      <c r="C179" s="112">
        <f t="shared" ref="C179" si="6">SUM(D179:I179)</f>
        <v>580357</v>
      </c>
      <c r="D179" s="112">
        <v>124542</v>
      </c>
      <c r="E179" s="112">
        <v>17413</v>
      </c>
      <c r="F179" s="112">
        <v>35</v>
      </c>
      <c r="G179" s="112">
        <v>342779</v>
      </c>
      <c r="H179" s="112">
        <v>95511</v>
      </c>
      <c r="I179" s="112">
        <v>77</v>
      </c>
      <c r="J179" s="124">
        <v>4486</v>
      </c>
      <c r="K179" s="124">
        <v>416</v>
      </c>
      <c r="L179" s="124">
        <v>11</v>
      </c>
      <c r="M179" s="124">
        <v>11950</v>
      </c>
      <c r="N179" s="124">
        <v>820</v>
      </c>
      <c r="O179" s="124">
        <v>2</v>
      </c>
      <c r="P179" s="124">
        <v>0</v>
      </c>
      <c r="Q179" s="124">
        <v>0</v>
      </c>
    </row>
    <row r="180" spans="1:17">
      <c r="A180" s="140">
        <v>44481</v>
      </c>
      <c r="B180" s="143" t="str">
        <f t="shared" si="4"/>
        <v>(火)</v>
      </c>
      <c r="C180" s="112">
        <f>SUM(D180:I180)</f>
        <v>716462</v>
      </c>
      <c r="D180" s="112">
        <v>255733</v>
      </c>
      <c r="E180" s="112">
        <v>14820</v>
      </c>
      <c r="F180" s="112">
        <v>64</v>
      </c>
      <c r="G180" s="112">
        <v>341699</v>
      </c>
      <c r="H180" s="112">
        <v>104058</v>
      </c>
      <c r="I180" s="112">
        <v>88</v>
      </c>
      <c r="J180" s="124">
        <v>9734</v>
      </c>
      <c r="K180" s="124">
        <v>340</v>
      </c>
      <c r="L180" s="124">
        <v>6</v>
      </c>
      <c r="M180" s="124">
        <v>12570</v>
      </c>
      <c r="N180" s="124">
        <v>893</v>
      </c>
      <c r="O180" s="124">
        <v>4</v>
      </c>
      <c r="P180" s="124">
        <v>0</v>
      </c>
      <c r="Q180" s="124">
        <v>0</v>
      </c>
    </row>
    <row r="181" spans="1:17">
      <c r="A181" s="140">
        <v>44480</v>
      </c>
      <c r="B181" s="143" t="str">
        <f t="shared" si="4"/>
        <v>(月)</v>
      </c>
      <c r="C181" s="112">
        <f t="shared" ref="C181:C192" si="7">SUM(D181:I181)</f>
        <v>502084</v>
      </c>
      <c r="D181" s="112">
        <v>268883</v>
      </c>
      <c r="E181" s="112">
        <v>16148</v>
      </c>
      <c r="F181" s="112">
        <v>48</v>
      </c>
      <c r="G181" s="112">
        <v>115683</v>
      </c>
      <c r="H181" s="112">
        <v>101171</v>
      </c>
      <c r="I181" s="112">
        <v>151</v>
      </c>
      <c r="J181" s="124">
        <v>10204</v>
      </c>
      <c r="K181" s="124">
        <v>312</v>
      </c>
      <c r="L181" s="124">
        <v>6</v>
      </c>
      <c r="M181" s="124">
        <v>3192</v>
      </c>
      <c r="N181" s="124">
        <v>795</v>
      </c>
      <c r="O181" s="124">
        <v>5</v>
      </c>
      <c r="P181" s="124">
        <v>0</v>
      </c>
      <c r="Q181" s="124">
        <v>0</v>
      </c>
    </row>
    <row r="182" spans="1:17">
      <c r="A182" s="140">
        <v>44479</v>
      </c>
      <c r="B182" s="143" t="str">
        <f t="shared" si="4"/>
        <v>(日)</v>
      </c>
      <c r="C182" s="112">
        <f t="shared" si="7"/>
        <v>980461</v>
      </c>
      <c r="D182" s="112">
        <v>337702</v>
      </c>
      <c r="E182" s="112">
        <v>41749</v>
      </c>
      <c r="F182" s="112">
        <v>54</v>
      </c>
      <c r="G182" s="112">
        <v>446457</v>
      </c>
      <c r="H182" s="112">
        <v>154190</v>
      </c>
      <c r="I182" s="112">
        <v>309</v>
      </c>
      <c r="J182" s="124">
        <v>7906</v>
      </c>
      <c r="K182" s="124">
        <v>842</v>
      </c>
      <c r="L182" s="124">
        <v>2</v>
      </c>
      <c r="M182" s="124">
        <v>8284</v>
      </c>
      <c r="N182" s="124">
        <v>1292</v>
      </c>
      <c r="O182" s="124">
        <v>7</v>
      </c>
      <c r="P182" s="124">
        <v>0</v>
      </c>
      <c r="Q182" s="124">
        <v>0</v>
      </c>
    </row>
    <row r="183" spans="1:17">
      <c r="A183" s="140">
        <v>44478</v>
      </c>
      <c r="B183" s="143" t="str">
        <f t="shared" si="4"/>
        <v>(土)</v>
      </c>
      <c r="C183" s="112">
        <f t="shared" si="7"/>
        <v>1332374</v>
      </c>
      <c r="D183" s="112">
        <v>461889</v>
      </c>
      <c r="E183" s="112">
        <v>46887</v>
      </c>
      <c r="F183" s="112">
        <v>130</v>
      </c>
      <c r="G183" s="112">
        <v>619887</v>
      </c>
      <c r="H183" s="112">
        <v>203216</v>
      </c>
      <c r="I183" s="112">
        <v>365</v>
      </c>
      <c r="J183" s="124">
        <v>9675</v>
      </c>
      <c r="K183" s="124">
        <v>773</v>
      </c>
      <c r="L183" s="124">
        <v>6</v>
      </c>
      <c r="M183" s="124">
        <v>11283</v>
      </c>
      <c r="N183" s="124">
        <v>1261</v>
      </c>
      <c r="O183" s="124">
        <v>9</v>
      </c>
      <c r="P183" s="124">
        <v>0</v>
      </c>
      <c r="Q183" s="124">
        <v>0</v>
      </c>
    </row>
    <row r="184" spans="1:17">
      <c r="A184" s="140">
        <v>44477</v>
      </c>
      <c r="B184" s="143" t="str">
        <f t="shared" si="4"/>
        <v>(金)</v>
      </c>
      <c r="C184" s="112">
        <f t="shared" si="7"/>
        <v>1039013</v>
      </c>
      <c r="D184" s="112">
        <v>348326</v>
      </c>
      <c r="E184" s="112">
        <v>28895</v>
      </c>
      <c r="F184" s="112">
        <v>285</v>
      </c>
      <c r="G184" s="112">
        <v>475783</v>
      </c>
      <c r="H184" s="112">
        <v>185454</v>
      </c>
      <c r="I184" s="112">
        <v>270</v>
      </c>
      <c r="J184" s="124">
        <v>9804</v>
      </c>
      <c r="K184" s="124">
        <v>478</v>
      </c>
      <c r="L184" s="124">
        <v>54</v>
      </c>
      <c r="M184" s="124">
        <v>12079</v>
      </c>
      <c r="N184" s="124">
        <v>684</v>
      </c>
      <c r="O184" s="124">
        <v>7</v>
      </c>
      <c r="P184" s="124">
        <v>0</v>
      </c>
      <c r="Q184" s="124">
        <v>0</v>
      </c>
    </row>
    <row r="185" spans="1:17">
      <c r="A185" s="140">
        <v>44476</v>
      </c>
      <c r="B185" s="143" t="str">
        <f t="shared" si="4"/>
        <v>(木)</v>
      </c>
      <c r="C185" s="112">
        <f t="shared" si="7"/>
        <v>855689</v>
      </c>
      <c r="D185" s="112">
        <v>293601</v>
      </c>
      <c r="E185" s="112">
        <v>23946</v>
      </c>
      <c r="F185" s="112">
        <v>452</v>
      </c>
      <c r="G185" s="112">
        <v>383528</v>
      </c>
      <c r="H185" s="112">
        <v>153650</v>
      </c>
      <c r="I185" s="112">
        <v>512</v>
      </c>
      <c r="J185" s="124">
        <v>10724</v>
      </c>
      <c r="K185" s="124">
        <v>562</v>
      </c>
      <c r="L185" s="124">
        <v>40</v>
      </c>
      <c r="M185" s="124">
        <v>12710</v>
      </c>
      <c r="N185" s="124">
        <v>948</v>
      </c>
      <c r="O185" s="124">
        <v>32</v>
      </c>
      <c r="P185" s="124">
        <v>0</v>
      </c>
      <c r="Q185" s="124">
        <v>0</v>
      </c>
    </row>
    <row r="186" spans="1:17">
      <c r="A186" s="140">
        <v>44475</v>
      </c>
      <c r="B186" s="143" t="str">
        <f t="shared" si="4"/>
        <v>(水)</v>
      </c>
      <c r="C186" s="112">
        <f t="shared" si="7"/>
        <v>872330</v>
      </c>
      <c r="D186" s="112">
        <v>305883</v>
      </c>
      <c r="E186" s="112">
        <v>25261</v>
      </c>
      <c r="F186" s="112">
        <v>109</v>
      </c>
      <c r="G186" s="112">
        <v>394150</v>
      </c>
      <c r="H186" s="112">
        <v>146679</v>
      </c>
      <c r="I186" s="112">
        <v>248</v>
      </c>
      <c r="J186" s="124">
        <v>11700</v>
      </c>
      <c r="K186" s="124">
        <v>600</v>
      </c>
      <c r="L186" s="124">
        <v>6</v>
      </c>
      <c r="M186" s="124">
        <v>13955</v>
      </c>
      <c r="N186" s="124">
        <v>1015</v>
      </c>
      <c r="O186" s="124">
        <v>8</v>
      </c>
      <c r="P186" s="124">
        <v>0</v>
      </c>
      <c r="Q186" s="124">
        <v>0</v>
      </c>
    </row>
    <row r="187" spans="1:17">
      <c r="A187" s="140">
        <v>44474</v>
      </c>
      <c r="B187" s="143" t="str">
        <f t="shared" si="4"/>
        <v>(火)</v>
      </c>
      <c r="C187" s="112">
        <f t="shared" si="7"/>
        <v>902264</v>
      </c>
      <c r="D187" s="112">
        <v>321679</v>
      </c>
      <c r="E187" s="112">
        <v>24455</v>
      </c>
      <c r="F187" s="112">
        <v>109</v>
      </c>
      <c r="G187" s="112">
        <v>410515</v>
      </c>
      <c r="H187" s="112">
        <v>145261</v>
      </c>
      <c r="I187" s="112">
        <v>245</v>
      </c>
      <c r="J187" s="124">
        <v>12912</v>
      </c>
      <c r="K187" s="124">
        <v>555</v>
      </c>
      <c r="L187" s="124">
        <v>14</v>
      </c>
      <c r="M187" s="124">
        <v>14928</v>
      </c>
      <c r="N187" s="124">
        <v>828</v>
      </c>
      <c r="O187" s="124">
        <v>10</v>
      </c>
      <c r="P187" s="124">
        <v>0</v>
      </c>
      <c r="Q187" s="124">
        <v>0</v>
      </c>
    </row>
    <row r="188" spans="1:17">
      <c r="A188" s="140">
        <v>44473</v>
      </c>
      <c r="B188" s="143" t="str">
        <f t="shared" si="4"/>
        <v>(月)</v>
      </c>
      <c r="C188" s="112">
        <f t="shared" si="7"/>
        <v>863743</v>
      </c>
      <c r="D188" s="112">
        <v>307988</v>
      </c>
      <c r="E188" s="112">
        <v>23070</v>
      </c>
      <c r="F188" s="112">
        <v>183</v>
      </c>
      <c r="G188" s="112">
        <v>385563</v>
      </c>
      <c r="H188" s="112">
        <v>146844</v>
      </c>
      <c r="I188" s="112">
        <v>95</v>
      </c>
      <c r="J188" s="124">
        <v>12048</v>
      </c>
      <c r="K188" s="124">
        <v>499</v>
      </c>
      <c r="L188" s="124">
        <v>13</v>
      </c>
      <c r="M188" s="124">
        <v>13837</v>
      </c>
      <c r="N188" s="124">
        <v>847</v>
      </c>
      <c r="O188" s="124">
        <v>5</v>
      </c>
      <c r="P188" s="124">
        <v>0</v>
      </c>
      <c r="Q188" s="124">
        <v>0</v>
      </c>
    </row>
    <row r="189" spans="1:17">
      <c r="A189" s="140">
        <v>44472</v>
      </c>
      <c r="B189" s="143" t="str">
        <f t="shared" si="4"/>
        <v>(日)</v>
      </c>
      <c r="C189" s="112">
        <f t="shared" si="7"/>
        <v>1078037</v>
      </c>
      <c r="D189" s="112">
        <v>408638</v>
      </c>
      <c r="E189" s="112">
        <v>60054</v>
      </c>
      <c r="F189" s="112">
        <v>185</v>
      </c>
      <c r="G189" s="112">
        <v>443435</v>
      </c>
      <c r="H189" s="112">
        <v>165360</v>
      </c>
      <c r="I189" s="112">
        <v>365</v>
      </c>
      <c r="J189" s="124">
        <v>8690</v>
      </c>
      <c r="K189" s="124">
        <v>1122</v>
      </c>
      <c r="L189" s="124">
        <v>10</v>
      </c>
      <c r="M189" s="124">
        <v>8627</v>
      </c>
      <c r="N189" s="124">
        <v>1161</v>
      </c>
      <c r="O189" s="124">
        <v>6</v>
      </c>
      <c r="P189" s="124">
        <v>0</v>
      </c>
      <c r="Q189" s="124">
        <v>0</v>
      </c>
    </row>
    <row r="190" spans="1:17">
      <c r="A190" s="140">
        <v>44471</v>
      </c>
      <c r="B190" s="143" t="str">
        <f t="shared" si="4"/>
        <v>(土)</v>
      </c>
      <c r="C190" s="112">
        <f t="shared" si="7"/>
        <v>1380249</v>
      </c>
      <c r="D190" s="112">
        <v>526930</v>
      </c>
      <c r="E190" s="112">
        <v>70927</v>
      </c>
      <c r="F190" s="112">
        <v>555</v>
      </c>
      <c r="G190" s="112">
        <v>597348</v>
      </c>
      <c r="H190" s="112">
        <v>184086</v>
      </c>
      <c r="I190" s="112">
        <v>403</v>
      </c>
      <c r="J190" s="124">
        <v>10509</v>
      </c>
      <c r="K190" s="124">
        <v>976</v>
      </c>
      <c r="L190" s="124">
        <v>66</v>
      </c>
      <c r="M190" s="124">
        <v>11418</v>
      </c>
      <c r="N190" s="124">
        <v>1047</v>
      </c>
      <c r="O190" s="124">
        <v>24</v>
      </c>
      <c r="P190" s="124">
        <v>0</v>
      </c>
      <c r="Q190" s="124">
        <v>0</v>
      </c>
    </row>
    <row r="191" spans="1:17">
      <c r="A191" s="140">
        <v>44470</v>
      </c>
      <c r="B191" s="143" t="str">
        <f t="shared" si="4"/>
        <v>(金)</v>
      </c>
      <c r="C191" s="112">
        <f t="shared" si="7"/>
        <v>1081863</v>
      </c>
      <c r="D191" s="112">
        <v>394930</v>
      </c>
      <c r="E191" s="112">
        <v>44749</v>
      </c>
      <c r="F191" s="112">
        <v>243</v>
      </c>
      <c r="G191" s="112">
        <v>480003</v>
      </c>
      <c r="H191" s="112">
        <v>161826</v>
      </c>
      <c r="I191" s="112">
        <v>112</v>
      </c>
      <c r="J191" s="124">
        <v>11463</v>
      </c>
      <c r="K191" s="124">
        <v>529</v>
      </c>
      <c r="L191" s="124">
        <v>18</v>
      </c>
      <c r="M191" s="124">
        <v>12818</v>
      </c>
      <c r="N191" s="124">
        <v>686</v>
      </c>
      <c r="O191" s="124">
        <v>3</v>
      </c>
      <c r="P191" s="124">
        <v>0</v>
      </c>
      <c r="Q191" s="124">
        <v>0</v>
      </c>
    </row>
    <row r="192" spans="1:17">
      <c r="A192" s="140">
        <v>44469</v>
      </c>
      <c r="B192" s="143" t="str">
        <f t="shared" si="4"/>
        <v>(木)</v>
      </c>
      <c r="C192" s="112">
        <f t="shared" si="7"/>
        <v>990009</v>
      </c>
      <c r="D192" s="112">
        <v>347368</v>
      </c>
      <c r="E192" s="112">
        <v>41231</v>
      </c>
      <c r="F192" s="112">
        <v>379</v>
      </c>
      <c r="G192" s="112">
        <v>440276</v>
      </c>
      <c r="H192" s="112">
        <v>160383</v>
      </c>
      <c r="I192" s="112">
        <v>372</v>
      </c>
      <c r="J192" s="124">
        <v>11988</v>
      </c>
      <c r="K192" s="124">
        <v>609</v>
      </c>
      <c r="L192" s="124">
        <v>28</v>
      </c>
      <c r="M192" s="124">
        <v>15299</v>
      </c>
      <c r="N192" s="124">
        <v>907</v>
      </c>
      <c r="O192" s="124">
        <v>23</v>
      </c>
      <c r="P192" s="124">
        <v>0</v>
      </c>
      <c r="Q192" s="124">
        <v>0</v>
      </c>
    </row>
    <row r="193" spans="1:17">
      <c r="A193" s="140">
        <v>44468</v>
      </c>
      <c r="B193" s="143" t="str">
        <f t="shared" si="4"/>
        <v>(水)</v>
      </c>
      <c r="C193" s="112">
        <f>SUM(D193:I193)</f>
        <v>997671</v>
      </c>
      <c r="D193" s="112">
        <v>360778</v>
      </c>
      <c r="E193" s="112">
        <v>42476</v>
      </c>
      <c r="F193" s="112">
        <v>509</v>
      </c>
      <c r="G193" s="112">
        <v>450941</v>
      </c>
      <c r="H193" s="112">
        <v>142885</v>
      </c>
      <c r="I193" s="112">
        <v>82</v>
      </c>
      <c r="J193" s="124">
        <v>12945</v>
      </c>
      <c r="K193" s="124">
        <v>601</v>
      </c>
      <c r="L193" s="124">
        <v>29</v>
      </c>
      <c r="M193" s="124">
        <v>16522</v>
      </c>
      <c r="N193" s="124">
        <v>971</v>
      </c>
      <c r="O193" s="124">
        <v>5</v>
      </c>
      <c r="P193" s="124">
        <v>0</v>
      </c>
      <c r="Q193" s="124">
        <v>0</v>
      </c>
    </row>
    <row r="194" spans="1:17">
      <c r="A194" s="140">
        <v>44467</v>
      </c>
      <c r="B194" s="143" t="str">
        <f t="shared" si="4"/>
        <v>(火)</v>
      </c>
      <c r="C194" s="112">
        <f t="shared" ref="C194:C199" si="8">SUM(D194:I194)</f>
        <v>1029861</v>
      </c>
      <c r="D194" s="112">
        <v>365594</v>
      </c>
      <c r="E194" s="112">
        <v>41422</v>
      </c>
      <c r="F194" s="112">
        <v>345</v>
      </c>
      <c r="G194" s="112">
        <v>486925</v>
      </c>
      <c r="H194" s="112">
        <v>135466</v>
      </c>
      <c r="I194" s="112">
        <v>109</v>
      </c>
      <c r="J194" s="124">
        <v>13825</v>
      </c>
      <c r="K194" s="124">
        <v>676</v>
      </c>
      <c r="L194" s="124">
        <v>45</v>
      </c>
      <c r="M194" s="124">
        <v>18466</v>
      </c>
      <c r="N194" s="124">
        <v>915</v>
      </c>
      <c r="O194" s="124">
        <v>10</v>
      </c>
      <c r="P194" s="124">
        <v>0</v>
      </c>
      <c r="Q194" s="124">
        <v>0</v>
      </c>
    </row>
    <row r="195" spans="1:17">
      <c r="A195" s="140">
        <v>44466</v>
      </c>
      <c r="B195" s="143" t="str">
        <f t="shared" si="4"/>
        <v>(月)</v>
      </c>
      <c r="C195" s="112">
        <f t="shared" si="8"/>
        <v>993772</v>
      </c>
      <c r="D195" s="112">
        <v>332846</v>
      </c>
      <c r="E195" s="112">
        <v>44008</v>
      </c>
      <c r="F195" s="112">
        <v>448</v>
      </c>
      <c r="G195" s="112">
        <v>478920</v>
      </c>
      <c r="H195" s="112">
        <v>137532</v>
      </c>
      <c r="I195" s="112">
        <v>18</v>
      </c>
      <c r="J195" s="124">
        <v>12160</v>
      </c>
      <c r="K195" s="124">
        <v>569</v>
      </c>
      <c r="L195" s="124">
        <v>44</v>
      </c>
      <c r="M195" s="124">
        <v>18536</v>
      </c>
      <c r="N195" s="124">
        <v>862</v>
      </c>
      <c r="O195" s="124">
        <v>0</v>
      </c>
      <c r="P195" s="124">
        <v>0</v>
      </c>
      <c r="Q195" s="124">
        <v>0</v>
      </c>
    </row>
    <row r="196" spans="1:17">
      <c r="A196" s="140">
        <v>44465</v>
      </c>
      <c r="B196" s="143" t="str">
        <f t="shared" si="4"/>
        <v>(日)</v>
      </c>
      <c r="C196" s="112">
        <f t="shared" si="8"/>
        <v>1177417</v>
      </c>
      <c r="D196" s="112">
        <v>366572</v>
      </c>
      <c r="E196" s="112">
        <v>80264</v>
      </c>
      <c r="F196" s="112">
        <v>775</v>
      </c>
      <c r="G196" s="112">
        <v>611611</v>
      </c>
      <c r="H196" s="112">
        <v>118178</v>
      </c>
      <c r="I196" s="112">
        <v>17</v>
      </c>
      <c r="J196" s="124">
        <v>6768</v>
      </c>
      <c r="K196" s="124">
        <v>1077</v>
      </c>
      <c r="L196" s="124">
        <v>54</v>
      </c>
      <c r="M196" s="124">
        <v>12668</v>
      </c>
      <c r="N196" s="124">
        <v>998</v>
      </c>
      <c r="O196" s="124">
        <v>1</v>
      </c>
      <c r="P196" s="124">
        <v>0</v>
      </c>
      <c r="Q196" s="124">
        <v>0</v>
      </c>
    </row>
    <row r="197" spans="1:17">
      <c r="A197" s="140">
        <v>44464</v>
      </c>
      <c r="B197" s="143" t="str">
        <f t="shared" si="4"/>
        <v>(土)</v>
      </c>
      <c r="C197" s="112">
        <f t="shared" si="8"/>
        <v>1518685</v>
      </c>
      <c r="D197" s="112">
        <v>470078</v>
      </c>
      <c r="E197" s="112">
        <v>104144</v>
      </c>
      <c r="F197" s="112">
        <v>1477</v>
      </c>
      <c r="G197" s="112">
        <v>794428</v>
      </c>
      <c r="H197" s="112">
        <v>148540</v>
      </c>
      <c r="I197" s="112">
        <v>18</v>
      </c>
      <c r="J197" s="124">
        <v>8751</v>
      </c>
      <c r="K197" s="124">
        <v>940</v>
      </c>
      <c r="L197" s="124">
        <v>83</v>
      </c>
      <c r="M197" s="124">
        <v>16707</v>
      </c>
      <c r="N197" s="124">
        <v>899</v>
      </c>
      <c r="O197" s="124">
        <v>1</v>
      </c>
      <c r="P197" s="124">
        <v>0</v>
      </c>
      <c r="Q197" s="124">
        <v>0</v>
      </c>
    </row>
    <row r="198" spans="1:17">
      <c r="A198" s="140">
        <v>44463</v>
      </c>
      <c r="B198" s="143" t="str">
        <f t="shared" si="4"/>
        <v>(金)</v>
      </c>
      <c r="C198" s="112">
        <f t="shared" si="8"/>
        <v>1204960</v>
      </c>
      <c r="D198" s="112">
        <v>359586</v>
      </c>
      <c r="E198" s="112">
        <v>75977</v>
      </c>
      <c r="F198" s="112">
        <v>815</v>
      </c>
      <c r="G198" s="112">
        <v>635732</v>
      </c>
      <c r="H198" s="112">
        <v>132828</v>
      </c>
      <c r="I198" s="112">
        <v>22</v>
      </c>
      <c r="J198" s="124">
        <v>10459</v>
      </c>
      <c r="K198" s="124">
        <v>636</v>
      </c>
      <c r="L198" s="124">
        <v>63</v>
      </c>
      <c r="M198" s="124">
        <v>20580</v>
      </c>
      <c r="N198" s="124">
        <v>690</v>
      </c>
      <c r="O198" s="124">
        <v>1</v>
      </c>
      <c r="P198" s="124">
        <v>0</v>
      </c>
      <c r="Q198" s="124">
        <v>0</v>
      </c>
    </row>
    <row r="199" spans="1:17">
      <c r="A199" s="140">
        <v>44462</v>
      </c>
      <c r="B199" s="143" t="str">
        <f t="shared" ref="B199:B262" si="9">"(" &amp; TEXT(A199,"aaa") &amp; ")"</f>
        <v>(木)</v>
      </c>
      <c r="C199" s="112">
        <f t="shared" si="8"/>
        <v>433155</v>
      </c>
      <c r="D199" s="112">
        <v>144960</v>
      </c>
      <c r="E199" s="112">
        <v>49003</v>
      </c>
      <c r="F199" s="112">
        <v>887</v>
      </c>
      <c r="G199" s="112">
        <v>148658</v>
      </c>
      <c r="H199" s="112">
        <v>89645</v>
      </c>
      <c r="I199" s="112">
        <v>2</v>
      </c>
      <c r="J199" s="124">
        <v>3060</v>
      </c>
      <c r="K199" s="124">
        <v>680</v>
      </c>
      <c r="L199" s="124">
        <v>84</v>
      </c>
      <c r="M199" s="124">
        <v>3527</v>
      </c>
      <c r="N199" s="124">
        <v>742</v>
      </c>
      <c r="O199" s="124">
        <v>1</v>
      </c>
      <c r="P199" s="124">
        <v>0</v>
      </c>
      <c r="Q199" s="124">
        <v>0</v>
      </c>
    </row>
    <row r="200" spans="1:17">
      <c r="A200" s="140">
        <v>44461</v>
      </c>
      <c r="B200" s="143" t="str">
        <f t="shared" si="9"/>
        <v>(水)</v>
      </c>
      <c r="C200" s="112">
        <f>SUM(D200:I200)</f>
        <v>1077417</v>
      </c>
      <c r="D200" s="112">
        <v>351080</v>
      </c>
      <c r="E200" s="112">
        <v>68626</v>
      </c>
      <c r="F200" s="112">
        <v>1031</v>
      </c>
      <c r="G200" s="112">
        <v>528924</v>
      </c>
      <c r="H200" s="112">
        <v>127739</v>
      </c>
      <c r="I200" s="112">
        <v>17</v>
      </c>
      <c r="J200" s="124">
        <v>11712</v>
      </c>
      <c r="K200" s="124">
        <v>696</v>
      </c>
      <c r="L200" s="124">
        <v>62</v>
      </c>
      <c r="M200" s="124">
        <v>21865</v>
      </c>
      <c r="N200" s="124">
        <v>887</v>
      </c>
      <c r="O200" s="124">
        <v>1</v>
      </c>
      <c r="P200" s="124">
        <v>0</v>
      </c>
      <c r="Q200" s="124">
        <v>0</v>
      </c>
    </row>
    <row r="201" spans="1:17">
      <c r="A201" s="140">
        <v>44460</v>
      </c>
      <c r="B201" s="143" t="str">
        <f t="shared" si="9"/>
        <v>(火)</v>
      </c>
      <c r="C201" s="112">
        <f t="shared" ref="C201" si="10">SUM(D201:I201)</f>
        <v>1099752</v>
      </c>
      <c r="D201" s="112">
        <v>341943</v>
      </c>
      <c r="E201" s="112">
        <v>68969</v>
      </c>
      <c r="F201" s="112">
        <v>629</v>
      </c>
      <c r="G201" s="112">
        <v>563823</v>
      </c>
      <c r="H201" s="112">
        <v>124373</v>
      </c>
      <c r="I201" s="112">
        <v>15</v>
      </c>
      <c r="J201" s="124">
        <v>12225</v>
      </c>
      <c r="K201" s="124">
        <v>810</v>
      </c>
      <c r="L201" s="124">
        <v>64</v>
      </c>
      <c r="M201" s="124">
        <v>26005</v>
      </c>
      <c r="N201" s="124">
        <v>872</v>
      </c>
      <c r="O201" s="124">
        <v>4</v>
      </c>
      <c r="P201" s="124">
        <v>0</v>
      </c>
      <c r="Q201" s="124">
        <v>0</v>
      </c>
    </row>
    <row r="202" spans="1:17">
      <c r="A202" s="140">
        <v>44459</v>
      </c>
      <c r="B202" s="143" t="str">
        <f t="shared" si="9"/>
        <v>(月)</v>
      </c>
      <c r="C202" s="112">
        <f>SUM(D202:I202)</f>
        <v>312986</v>
      </c>
      <c r="D202" s="112">
        <v>102117</v>
      </c>
      <c r="E202" s="112">
        <v>53537</v>
      </c>
      <c r="F202" s="112">
        <v>671</v>
      </c>
      <c r="G202" s="112">
        <v>80632</v>
      </c>
      <c r="H202" s="112">
        <v>76028</v>
      </c>
      <c r="I202" s="112">
        <v>1</v>
      </c>
      <c r="J202" s="124">
        <v>2155</v>
      </c>
      <c r="K202" s="124">
        <v>761</v>
      </c>
      <c r="L202" s="124">
        <v>39</v>
      </c>
      <c r="M202" s="124">
        <v>2106</v>
      </c>
      <c r="N202" s="124">
        <v>838</v>
      </c>
      <c r="O202" s="124">
        <v>0</v>
      </c>
      <c r="P202" s="124">
        <v>0</v>
      </c>
      <c r="Q202" s="124">
        <v>0</v>
      </c>
    </row>
    <row r="203" spans="1:17">
      <c r="A203" s="140">
        <v>44458</v>
      </c>
      <c r="B203" s="143" t="str">
        <f t="shared" si="9"/>
        <v>(日)</v>
      </c>
      <c r="C203" s="112">
        <f t="shared" ref="C203:C205" si="11">SUM(D203:I203)</f>
        <v>1146112</v>
      </c>
      <c r="D203" s="112">
        <v>458341</v>
      </c>
      <c r="E203" s="112">
        <v>116740</v>
      </c>
      <c r="F203" s="112">
        <v>1547</v>
      </c>
      <c r="G203" s="112">
        <v>464538</v>
      </c>
      <c r="H203" s="112">
        <v>104932</v>
      </c>
      <c r="I203" s="112">
        <v>14</v>
      </c>
      <c r="J203" s="124">
        <v>7934</v>
      </c>
      <c r="K203" s="124">
        <v>1196</v>
      </c>
      <c r="L203" s="124">
        <v>82</v>
      </c>
      <c r="M203" s="124">
        <v>10010</v>
      </c>
      <c r="N203" s="124">
        <v>952</v>
      </c>
      <c r="O203" s="124">
        <v>0</v>
      </c>
      <c r="P203" s="124">
        <v>0</v>
      </c>
      <c r="Q203" s="124">
        <v>0</v>
      </c>
    </row>
    <row r="204" spans="1:17">
      <c r="A204" s="140">
        <v>44457</v>
      </c>
      <c r="B204" s="143" t="str">
        <f t="shared" si="9"/>
        <v>(土)</v>
      </c>
      <c r="C204" s="112">
        <f t="shared" si="11"/>
        <v>1467026</v>
      </c>
      <c r="D204" s="112">
        <v>598477</v>
      </c>
      <c r="E204" s="112">
        <v>138967</v>
      </c>
      <c r="F204" s="112">
        <v>2400</v>
      </c>
      <c r="G204" s="112">
        <v>616063</v>
      </c>
      <c r="H204" s="112">
        <v>111111</v>
      </c>
      <c r="I204" s="112">
        <v>8</v>
      </c>
      <c r="J204" s="124">
        <v>10470</v>
      </c>
      <c r="K204" s="124">
        <v>932</v>
      </c>
      <c r="L204" s="124">
        <v>86</v>
      </c>
      <c r="M204" s="124">
        <v>15288</v>
      </c>
      <c r="N204" s="124">
        <v>760</v>
      </c>
      <c r="O204" s="124">
        <v>0</v>
      </c>
      <c r="P204" s="124">
        <v>0</v>
      </c>
      <c r="Q204" s="124">
        <v>0</v>
      </c>
    </row>
    <row r="205" spans="1:17">
      <c r="A205" s="140">
        <v>44456</v>
      </c>
      <c r="B205" s="143" t="str">
        <f t="shared" si="9"/>
        <v>(金)</v>
      </c>
      <c r="C205" s="112">
        <f t="shared" si="11"/>
        <v>1220157</v>
      </c>
      <c r="D205" s="112">
        <v>458073</v>
      </c>
      <c r="E205" s="112">
        <v>117735</v>
      </c>
      <c r="F205" s="112">
        <v>1992</v>
      </c>
      <c r="G205" s="112">
        <v>535125</v>
      </c>
      <c r="H205" s="112">
        <v>107226</v>
      </c>
      <c r="I205" s="112">
        <v>6</v>
      </c>
      <c r="J205" s="124">
        <v>11436</v>
      </c>
      <c r="K205" s="124">
        <v>647</v>
      </c>
      <c r="L205" s="124">
        <v>97</v>
      </c>
      <c r="M205" s="124">
        <v>19656</v>
      </c>
      <c r="N205" s="124">
        <v>582</v>
      </c>
      <c r="O205" s="124">
        <v>0</v>
      </c>
      <c r="P205" s="124">
        <v>0</v>
      </c>
      <c r="Q205" s="124">
        <v>0</v>
      </c>
    </row>
    <row r="206" spans="1:17">
      <c r="A206" s="140">
        <v>44455</v>
      </c>
      <c r="B206" s="143" t="str">
        <f t="shared" si="9"/>
        <v>(木)</v>
      </c>
      <c r="C206" s="112">
        <f>SUM(D206:I206)</f>
        <v>1060873</v>
      </c>
      <c r="D206" s="112">
        <v>397622</v>
      </c>
      <c r="E206" s="112">
        <v>101330</v>
      </c>
      <c r="F206" s="112">
        <v>1731</v>
      </c>
      <c r="G206" s="112">
        <v>456678</v>
      </c>
      <c r="H206" s="112">
        <v>103495</v>
      </c>
      <c r="I206" s="112">
        <v>17</v>
      </c>
      <c r="J206" s="124">
        <v>12438</v>
      </c>
      <c r="K206" s="124">
        <v>827</v>
      </c>
      <c r="L206" s="124">
        <v>133</v>
      </c>
      <c r="M206" s="124">
        <v>20070</v>
      </c>
      <c r="N206" s="124">
        <v>714</v>
      </c>
      <c r="O206" s="124">
        <v>3</v>
      </c>
      <c r="P206" s="124">
        <v>0</v>
      </c>
      <c r="Q206" s="124">
        <v>0</v>
      </c>
    </row>
    <row r="207" spans="1:17">
      <c r="A207" s="140">
        <v>44454</v>
      </c>
      <c r="B207" s="143" t="str">
        <f t="shared" si="9"/>
        <v>(水)</v>
      </c>
      <c r="C207" s="112">
        <f>SUM(D207:I207)</f>
        <v>1070618</v>
      </c>
      <c r="D207" s="112">
        <v>415148</v>
      </c>
      <c r="E207" s="112">
        <v>97890</v>
      </c>
      <c r="F207" s="112">
        <v>1580</v>
      </c>
      <c r="G207" s="112">
        <v>467319</v>
      </c>
      <c r="H207" s="112">
        <v>88678</v>
      </c>
      <c r="I207" s="112">
        <v>3</v>
      </c>
      <c r="J207" s="124">
        <v>13741</v>
      </c>
      <c r="K207" s="124">
        <v>868</v>
      </c>
      <c r="L207" s="124">
        <v>91</v>
      </c>
      <c r="M207" s="124">
        <v>22936</v>
      </c>
      <c r="N207" s="124">
        <v>726</v>
      </c>
      <c r="O207" s="124">
        <v>0</v>
      </c>
      <c r="P207" s="124">
        <v>0</v>
      </c>
      <c r="Q207" s="124">
        <v>0</v>
      </c>
    </row>
    <row r="208" spans="1:17">
      <c r="A208" s="140">
        <v>44453</v>
      </c>
      <c r="B208" s="143" t="str">
        <f t="shared" si="9"/>
        <v>(火)</v>
      </c>
      <c r="C208" s="112">
        <f>SUM(D208:I208)</f>
        <v>1092075</v>
      </c>
      <c r="D208" s="112">
        <v>431000</v>
      </c>
      <c r="E208" s="112">
        <v>104510</v>
      </c>
      <c r="F208" s="112">
        <v>1895</v>
      </c>
      <c r="G208" s="112">
        <v>468426</v>
      </c>
      <c r="H208" s="112">
        <v>86239</v>
      </c>
      <c r="I208" s="112">
        <v>5</v>
      </c>
      <c r="J208" s="124">
        <v>14842</v>
      </c>
      <c r="K208" s="124">
        <v>857</v>
      </c>
      <c r="L208" s="124">
        <v>135</v>
      </c>
      <c r="M208" s="124">
        <v>26624</v>
      </c>
      <c r="N208" s="124">
        <v>756</v>
      </c>
      <c r="O208" s="124">
        <v>1</v>
      </c>
      <c r="P208" s="124">
        <v>0</v>
      </c>
      <c r="Q208" s="124">
        <v>0</v>
      </c>
    </row>
    <row r="209" spans="1:17">
      <c r="A209" s="140">
        <v>44452</v>
      </c>
      <c r="B209" s="143" t="str">
        <f t="shared" si="9"/>
        <v>(月)</v>
      </c>
      <c r="C209" s="112">
        <f>SUM(D209:I209)</f>
        <v>1029562</v>
      </c>
      <c r="D209" s="112">
        <v>399737</v>
      </c>
      <c r="E209" s="112">
        <v>109330</v>
      </c>
      <c r="F209" s="112">
        <v>2309</v>
      </c>
      <c r="G209" s="112">
        <v>437469</v>
      </c>
      <c r="H209" s="112">
        <v>80711</v>
      </c>
      <c r="I209" s="112">
        <v>6</v>
      </c>
      <c r="J209" s="124">
        <v>13943</v>
      </c>
      <c r="K209" s="124">
        <v>809</v>
      </c>
      <c r="L209" s="124">
        <v>166</v>
      </c>
      <c r="M209" s="124">
        <v>25474</v>
      </c>
      <c r="N209" s="124">
        <v>703</v>
      </c>
      <c r="O209" s="124">
        <v>1</v>
      </c>
      <c r="P209" s="124">
        <v>0</v>
      </c>
      <c r="Q209" s="124">
        <v>0</v>
      </c>
    </row>
    <row r="210" spans="1:17">
      <c r="A210" s="140">
        <v>44451</v>
      </c>
      <c r="B210" s="143" t="str">
        <f t="shared" si="9"/>
        <v>(日)</v>
      </c>
      <c r="C210" s="112">
        <f t="shared" ref="C210:C273" si="12">SUM(D210:I210)</f>
        <v>1215619</v>
      </c>
      <c r="D210" s="112">
        <v>458206</v>
      </c>
      <c r="E210" s="112">
        <v>159624</v>
      </c>
      <c r="F210" s="112">
        <v>1647</v>
      </c>
      <c r="G210" s="112">
        <v>503608</v>
      </c>
      <c r="H210" s="112">
        <v>92532</v>
      </c>
      <c r="I210" s="112">
        <v>2</v>
      </c>
      <c r="J210" s="124">
        <v>8394</v>
      </c>
      <c r="K210" s="124">
        <v>1363</v>
      </c>
      <c r="L210" s="124">
        <v>61</v>
      </c>
      <c r="M210" s="124">
        <v>12785</v>
      </c>
      <c r="N210" s="124">
        <v>1099</v>
      </c>
      <c r="O210" s="124">
        <v>1</v>
      </c>
      <c r="P210" s="124">
        <v>0</v>
      </c>
      <c r="Q210" s="124">
        <v>0</v>
      </c>
    </row>
    <row r="211" spans="1:17">
      <c r="A211" s="140">
        <v>44450</v>
      </c>
      <c r="B211" s="143" t="str">
        <f t="shared" si="9"/>
        <v>(土)</v>
      </c>
      <c r="C211" s="112">
        <f t="shared" si="12"/>
        <v>1512341</v>
      </c>
      <c r="D211" s="112">
        <v>583875</v>
      </c>
      <c r="E211" s="112">
        <v>201365</v>
      </c>
      <c r="F211" s="112">
        <v>1825</v>
      </c>
      <c r="G211" s="112">
        <v>624113</v>
      </c>
      <c r="H211" s="112">
        <v>101158</v>
      </c>
      <c r="I211" s="112">
        <v>5</v>
      </c>
      <c r="J211" s="124">
        <v>10635</v>
      </c>
      <c r="K211" s="124">
        <v>1234</v>
      </c>
      <c r="L211" s="124">
        <v>62</v>
      </c>
      <c r="M211" s="124">
        <v>19036</v>
      </c>
      <c r="N211" s="124">
        <v>910</v>
      </c>
      <c r="O211" s="124">
        <v>1</v>
      </c>
      <c r="P211" s="124">
        <v>0</v>
      </c>
      <c r="Q211" s="124">
        <v>0</v>
      </c>
    </row>
    <row r="212" spans="1:17">
      <c r="A212" s="140">
        <v>44449</v>
      </c>
      <c r="B212" s="143" t="str">
        <f t="shared" si="9"/>
        <v>(金)</v>
      </c>
      <c r="C212" s="112">
        <f t="shared" si="12"/>
        <v>1264130</v>
      </c>
      <c r="D212" s="112">
        <v>467065</v>
      </c>
      <c r="E212" s="112">
        <v>181088</v>
      </c>
      <c r="F212" s="112">
        <v>1651</v>
      </c>
      <c r="G212" s="112">
        <v>517126</v>
      </c>
      <c r="H212" s="112">
        <v>97193</v>
      </c>
      <c r="I212" s="112">
        <v>7</v>
      </c>
      <c r="J212" s="124">
        <v>12184</v>
      </c>
      <c r="K212" s="124">
        <v>683</v>
      </c>
      <c r="L212" s="124">
        <v>89</v>
      </c>
      <c r="M212" s="124">
        <v>26042</v>
      </c>
      <c r="N212" s="124">
        <v>623</v>
      </c>
      <c r="O212" s="124">
        <v>0</v>
      </c>
      <c r="P212" s="124">
        <v>0</v>
      </c>
      <c r="Q212" s="124">
        <v>0</v>
      </c>
    </row>
    <row r="213" spans="1:17">
      <c r="A213" s="140">
        <v>44448</v>
      </c>
      <c r="B213" s="143" t="str">
        <f t="shared" si="9"/>
        <v>(木)</v>
      </c>
      <c r="C213" s="112">
        <f t="shared" si="12"/>
        <v>1128849</v>
      </c>
      <c r="D213" s="112">
        <v>424152</v>
      </c>
      <c r="E213" s="112">
        <v>159848</v>
      </c>
      <c r="F213" s="112">
        <v>1851</v>
      </c>
      <c r="G213" s="112">
        <v>448878</v>
      </c>
      <c r="H213" s="112">
        <v>94118</v>
      </c>
      <c r="I213" s="112">
        <v>2</v>
      </c>
      <c r="J213" s="124">
        <v>13943</v>
      </c>
      <c r="K213" s="124">
        <v>999</v>
      </c>
      <c r="L213" s="124">
        <v>110</v>
      </c>
      <c r="M213" s="124">
        <v>26163</v>
      </c>
      <c r="N213" s="124">
        <v>601</v>
      </c>
      <c r="O213" s="124">
        <v>0</v>
      </c>
      <c r="P213" s="124">
        <v>0</v>
      </c>
      <c r="Q213" s="124">
        <v>0</v>
      </c>
    </row>
    <row r="214" spans="1:17">
      <c r="A214" s="140">
        <v>44447</v>
      </c>
      <c r="B214" s="143" t="str">
        <f t="shared" si="9"/>
        <v>(水)</v>
      </c>
      <c r="C214" s="112">
        <f t="shared" si="12"/>
        <v>1153327</v>
      </c>
      <c r="D214" s="112">
        <v>446672</v>
      </c>
      <c r="E214" s="112">
        <v>150359</v>
      </c>
      <c r="F214" s="112">
        <v>1537</v>
      </c>
      <c r="G214" s="112">
        <v>463370</v>
      </c>
      <c r="H214" s="112">
        <v>91387</v>
      </c>
      <c r="I214" s="112">
        <v>2</v>
      </c>
      <c r="J214" s="124">
        <v>15362</v>
      </c>
      <c r="K214" s="124">
        <v>1031</v>
      </c>
      <c r="L214" s="124">
        <v>79</v>
      </c>
      <c r="M214" s="124">
        <v>29460</v>
      </c>
      <c r="N214" s="124">
        <v>734</v>
      </c>
      <c r="O214" s="124">
        <v>0</v>
      </c>
      <c r="P214" s="124">
        <v>0</v>
      </c>
      <c r="Q214" s="124">
        <v>0</v>
      </c>
    </row>
    <row r="215" spans="1:17">
      <c r="A215" s="140">
        <v>44446</v>
      </c>
      <c r="B215" s="143" t="str">
        <f t="shared" si="9"/>
        <v>(火)</v>
      </c>
      <c r="C215" s="112">
        <f t="shared" si="12"/>
        <v>1161283</v>
      </c>
      <c r="D215" s="112">
        <v>474989</v>
      </c>
      <c r="E215" s="112">
        <v>154967</v>
      </c>
      <c r="F215" s="112">
        <v>1744</v>
      </c>
      <c r="G215" s="112">
        <v>435132</v>
      </c>
      <c r="H215" s="112">
        <v>94449</v>
      </c>
      <c r="I215" s="112">
        <v>2</v>
      </c>
      <c r="J215" s="124">
        <v>17266</v>
      </c>
      <c r="K215" s="124">
        <v>922</v>
      </c>
      <c r="L215" s="124">
        <v>97</v>
      </c>
      <c r="M215" s="124">
        <v>32196</v>
      </c>
      <c r="N215" s="124">
        <v>845</v>
      </c>
      <c r="O215" s="124">
        <v>0</v>
      </c>
      <c r="P215" s="124">
        <v>0</v>
      </c>
      <c r="Q215" s="124">
        <v>0</v>
      </c>
    </row>
    <row r="216" spans="1:17">
      <c r="A216" s="140">
        <v>44445</v>
      </c>
      <c r="B216" s="143" t="str">
        <f t="shared" si="9"/>
        <v>(月)</v>
      </c>
      <c r="C216" s="112">
        <f t="shared" si="12"/>
        <v>1038894</v>
      </c>
      <c r="D216" s="112">
        <v>463704</v>
      </c>
      <c r="E216" s="112">
        <v>153478</v>
      </c>
      <c r="F216" s="112">
        <v>1516</v>
      </c>
      <c r="G216" s="112">
        <v>341476</v>
      </c>
      <c r="H216" s="112">
        <v>78715</v>
      </c>
      <c r="I216" s="112">
        <v>5</v>
      </c>
      <c r="J216" s="124">
        <v>16953</v>
      </c>
      <c r="K216" s="124">
        <v>908</v>
      </c>
      <c r="L216" s="124">
        <v>86</v>
      </c>
      <c r="M216" s="124">
        <v>25771</v>
      </c>
      <c r="N216" s="124">
        <v>639</v>
      </c>
      <c r="O216" s="124">
        <v>0</v>
      </c>
      <c r="P216" s="124">
        <v>0</v>
      </c>
      <c r="Q216" s="124">
        <v>0</v>
      </c>
    </row>
    <row r="217" spans="1:17">
      <c r="A217" s="140">
        <v>44444</v>
      </c>
      <c r="B217" s="143" t="str">
        <f t="shared" si="9"/>
        <v>(日)</v>
      </c>
      <c r="C217" s="112">
        <f t="shared" si="12"/>
        <v>1181119</v>
      </c>
      <c r="D217" s="112">
        <v>605887</v>
      </c>
      <c r="E217" s="112">
        <v>170433</v>
      </c>
      <c r="F217" s="112">
        <v>1580</v>
      </c>
      <c r="G217" s="112">
        <v>285790</v>
      </c>
      <c r="H217" s="112">
        <v>117425</v>
      </c>
      <c r="I217" s="112">
        <v>4</v>
      </c>
      <c r="J217" s="124">
        <v>11977</v>
      </c>
      <c r="K217" s="124">
        <v>1167</v>
      </c>
      <c r="L217" s="124">
        <v>61</v>
      </c>
      <c r="M217" s="124">
        <v>8850</v>
      </c>
      <c r="N217" s="124">
        <v>2031</v>
      </c>
      <c r="O217" s="124">
        <v>1</v>
      </c>
      <c r="P217" s="124">
        <v>0</v>
      </c>
      <c r="Q217" s="124">
        <v>0</v>
      </c>
    </row>
    <row r="218" spans="1:17">
      <c r="A218" s="140">
        <v>44443</v>
      </c>
      <c r="B218" s="143" t="str">
        <f t="shared" si="9"/>
        <v>(土)</v>
      </c>
      <c r="C218" s="112">
        <f t="shared" si="12"/>
        <v>1412885</v>
      </c>
      <c r="D218" s="112">
        <v>767521</v>
      </c>
      <c r="E218" s="112">
        <v>188000</v>
      </c>
      <c r="F218" s="112">
        <v>1941</v>
      </c>
      <c r="G218" s="112">
        <v>330023</v>
      </c>
      <c r="H218" s="112">
        <v>125396</v>
      </c>
      <c r="I218" s="112">
        <v>4</v>
      </c>
      <c r="J218" s="124">
        <v>15173</v>
      </c>
      <c r="K218" s="124">
        <v>1000</v>
      </c>
      <c r="L218" s="124">
        <v>75</v>
      </c>
      <c r="M218" s="124">
        <v>11354</v>
      </c>
      <c r="N218" s="124">
        <v>2101</v>
      </c>
      <c r="O218" s="124">
        <v>1</v>
      </c>
      <c r="P218" s="124">
        <v>0</v>
      </c>
      <c r="Q218" s="124">
        <v>0</v>
      </c>
    </row>
    <row r="219" spans="1:17">
      <c r="A219" s="140">
        <v>44442</v>
      </c>
      <c r="B219" s="143" t="str">
        <f t="shared" si="9"/>
        <v>(金)</v>
      </c>
      <c r="C219" s="112">
        <f t="shared" si="12"/>
        <v>1162665</v>
      </c>
      <c r="D219" s="112">
        <v>576269</v>
      </c>
      <c r="E219" s="112">
        <v>163236</v>
      </c>
      <c r="F219" s="112">
        <v>2077</v>
      </c>
      <c r="G219" s="112">
        <v>289311</v>
      </c>
      <c r="H219" s="112">
        <v>131764</v>
      </c>
      <c r="I219" s="112">
        <v>8</v>
      </c>
      <c r="J219" s="124">
        <v>17259</v>
      </c>
      <c r="K219" s="124">
        <v>634</v>
      </c>
      <c r="L219" s="124">
        <v>74</v>
      </c>
      <c r="M219" s="124">
        <v>16345</v>
      </c>
      <c r="N219" s="124">
        <v>996</v>
      </c>
      <c r="O219" s="124">
        <v>1</v>
      </c>
      <c r="P219" s="124">
        <v>0</v>
      </c>
      <c r="Q219" s="124">
        <v>0</v>
      </c>
    </row>
    <row r="220" spans="1:17">
      <c r="A220" s="140">
        <v>44441</v>
      </c>
      <c r="B220" s="143" t="str">
        <f t="shared" si="9"/>
        <v>(木)</v>
      </c>
      <c r="C220" s="112">
        <f t="shared" si="12"/>
        <v>927951</v>
      </c>
      <c r="D220" s="112">
        <v>263011</v>
      </c>
      <c r="E220" s="112">
        <v>157491</v>
      </c>
      <c r="F220" s="112">
        <v>1997</v>
      </c>
      <c r="G220" s="112">
        <v>378518</v>
      </c>
      <c r="H220" s="112">
        <v>126931</v>
      </c>
      <c r="I220" s="112">
        <v>3</v>
      </c>
      <c r="J220" s="124">
        <v>7842</v>
      </c>
      <c r="K220" s="124">
        <v>816</v>
      </c>
      <c r="L220" s="124">
        <v>115</v>
      </c>
      <c r="M220" s="124">
        <v>26033</v>
      </c>
      <c r="N220" s="124">
        <v>1111</v>
      </c>
      <c r="O220" s="124">
        <v>0</v>
      </c>
      <c r="P220" s="124">
        <v>0</v>
      </c>
      <c r="Q220" s="124">
        <v>0</v>
      </c>
    </row>
    <row r="221" spans="1:17">
      <c r="A221" s="140">
        <v>44440</v>
      </c>
      <c r="B221" s="143" t="str">
        <f t="shared" si="9"/>
        <v>(水)</v>
      </c>
      <c r="C221" s="112">
        <f t="shared" si="12"/>
        <v>1142348</v>
      </c>
      <c r="D221" s="112">
        <v>497726</v>
      </c>
      <c r="E221" s="112">
        <v>146827</v>
      </c>
      <c r="F221" s="112">
        <v>1839</v>
      </c>
      <c r="G221" s="112">
        <v>378086</v>
      </c>
      <c r="H221" s="112">
        <v>117865</v>
      </c>
      <c r="I221" s="112">
        <v>5</v>
      </c>
      <c r="J221" s="124">
        <v>20000</v>
      </c>
      <c r="K221" s="124">
        <v>896</v>
      </c>
      <c r="L221" s="124">
        <v>108</v>
      </c>
      <c r="M221" s="124">
        <v>29300</v>
      </c>
      <c r="N221" s="124">
        <v>1244</v>
      </c>
      <c r="O221" s="124">
        <v>0</v>
      </c>
      <c r="P221" s="124">
        <v>0</v>
      </c>
      <c r="Q221" s="124">
        <v>0</v>
      </c>
    </row>
    <row r="222" spans="1:17">
      <c r="A222" s="140">
        <v>44439</v>
      </c>
      <c r="B222" s="143" t="str">
        <f t="shared" si="9"/>
        <v>(火)</v>
      </c>
      <c r="C222" s="112">
        <f t="shared" si="12"/>
        <v>1188193</v>
      </c>
      <c r="D222" s="112">
        <v>509488</v>
      </c>
      <c r="E222" s="112">
        <v>140730</v>
      </c>
      <c r="F222" s="112">
        <v>1628</v>
      </c>
      <c r="G222" s="112">
        <v>396512</v>
      </c>
      <c r="H222" s="112">
        <v>139834</v>
      </c>
      <c r="I222" s="112">
        <v>1</v>
      </c>
      <c r="J222" s="124">
        <v>22339</v>
      </c>
      <c r="K222" s="124">
        <v>804</v>
      </c>
      <c r="L222" s="124">
        <v>96</v>
      </c>
      <c r="M222" s="124">
        <v>35256</v>
      </c>
      <c r="N222" s="124">
        <v>1431</v>
      </c>
      <c r="O222" s="124">
        <v>0</v>
      </c>
      <c r="P222" s="124">
        <v>0</v>
      </c>
      <c r="Q222" s="124">
        <v>0</v>
      </c>
    </row>
    <row r="223" spans="1:17">
      <c r="A223" s="140">
        <v>44438</v>
      </c>
      <c r="B223" s="143" t="str">
        <f t="shared" si="9"/>
        <v>(月)</v>
      </c>
      <c r="C223" s="112">
        <f t="shared" si="12"/>
        <v>677753</v>
      </c>
      <c r="D223" s="112">
        <v>253398</v>
      </c>
      <c r="E223" s="112">
        <v>135609</v>
      </c>
      <c r="F223" s="112">
        <v>1330</v>
      </c>
      <c r="G223" s="112">
        <v>138265</v>
      </c>
      <c r="H223" s="112">
        <v>149151</v>
      </c>
      <c r="I223" s="112">
        <v>0</v>
      </c>
      <c r="J223" s="124">
        <v>9278</v>
      </c>
      <c r="K223" s="124">
        <v>728</v>
      </c>
      <c r="L223" s="124">
        <v>74</v>
      </c>
      <c r="M223" s="124">
        <v>9638</v>
      </c>
      <c r="N223" s="124">
        <v>1358</v>
      </c>
      <c r="O223" s="124">
        <v>0</v>
      </c>
      <c r="P223" s="124">
        <v>0</v>
      </c>
      <c r="Q223" s="124">
        <v>0</v>
      </c>
    </row>
    <row r="224" spans="1:17">
      <c r="A224" s="140">
        <v>44437</v>
      </c>
      <c r="B224" s="143" t="str">
        <f t="shared" si="9"/>
        <v>(日)</v>
      </c>
      <c r="C224" s="112">
        <f t="shared" si="12"/>
        <v>1231759</v>
      </c>
      <c r="D224" s="112">
        <v>475019</v>
      </c>
      <c r="E224" s="112">
        <v>123316</v>
      </c>
      <c r="F224" s="112">
        <v>1122</v>
      </c>
      <c r="G224" s="112">
        <v>504038</v>
      </c>
      <c r="H224" s="112">
        <v>128262</v>
      </c>
      <c r="I224" s="112">
        <v>2</v>
      </c>
      <c r="J224" s="124">
        <v>10017</v>
      </c>
      <c r="K224" s="124">
        <v>912</v>
      </c>
      <c r="L224" s="124">
        <v>50</v>
      </c>
      <c r="M224" s="124">
        <v>20757</v>
      </c>
      <c r="N224" s="124">
        <v>2803</v>
      </c>
      <c r="O224" s="124">
        <v>0</v>
      </c>
      <c r="P224" s="124">
        <v>0</v>
      </c>
      <c r="Q224" s="124">
        <v>0</v>
      </c>
    </row>
    <row r="225" spans="1:17">
      <c r="A225" s="140">
        <v>44436</v>
      </c>
      <c r="B225" s="143" t="str">
        <f t="shared" si="9"/>
        <v>(土)</v>
      </c>
      <c r="C225" s="112">
        <f t="shared" si="12"/>
        <v>1479646</v>
      </c>
      <c r="D225" s="112">
        <v>590472</v>
      </c>
      <c r="E225" s="112">
        <v>139333</v>
      </c>
      <c r="F225" s="112">
        <v>544</v>
      </c>
      <c r="G225" s="112">
        <v>605798</v>
      </c>
      <c r="H225" s="112">
        <v>143499</v>
      </c>
      <c r="I225" s="112">
        <v>0</v>
      </c>
      <c r="J225" s="124">
        <v>13990</v>
      </c>
      <c r="K225" s="124">
        <v>783</v>
      </c>
      <c r="L225" s="124">
        <v>13</v>
      </c>
      <c r="M225" s="124">
        <v>33044</v>
      </c>
      <c r="N225" s="124">
        <v>3403</v>
      </c>
      <c r="O225" s="124">
        <v>0</v>
      </c>
      <c r="P225" s="124">
        <v>0</v>
      </c>
      <c r="Q225" s="124">
        <v>0</v>
      </c>
    </row>
    <row r="226" spans="1:17">
      <c r="A226" s="140">
        <v>44435</v>
      </c>
      <c r="B226" s="143" t="str">
        <f t="shared" si="9"/>
        <v>(金)</v>
      </c>
      <c r="C226" s="112">
        <f t="shared" si="12"/>
        <v>1309299</v>
      </c>
      <c r="D226" s="112">
        <v>523506</v>
      </c>
      <c r="E226" s="112">
        <v>117248</v>
      </c>
      <c r="F226" s="112">
        <v>1000</v>
      </c>
      <c r="G226" s="112">
        <v>489885</v>
      </c>
      <c r="H226" s="112">
        <v>177660</v>
      </c>
      <c r="I226" s="112">
        <v>0</v>
      </c>
      <c r="J226" s="124">
        <v>18802</v>
      </c>
      <c r="K226" s="124">
        <v>563</v>
      </c>
      <c r="L226" s="124">
        <v>23</v>
      </c>
      <c r="M226" s="124">
        <v>40416</v>
      </c>
      <c r="N226" s="124">
        <v>1675</v>
      </c>
      <c r="O226" s="124">
        <v>0</v>
      </c>
      <c r="P226" s="124">
        <v>0</v>
      </c>
      <c r="Q226" s="124">
        <v>0</v>
      </c>
    </row>
    <row r="227" spans="1:17">
      <c r="A227" s="140">
        <v>44434</v>
      </c>
      <c r="B227" s="143" t="str">
        <f t="shared" si="9"/>
        <v>(木)</v>
      </c>
      <c r="C227" s="112">
        <f t="shared" si="12"/>
        <v>1173967</v>
      </c>
      <c r="D227" s="112">
        <v>469166</v>
      </c>
      <c r="E227" s="112">
        <v>99379</v>
      </c>
      <c r="F227" s="112">
        <v>2037</v>
      </c>
      <c r="G227" s="112">
        <v>442141</v>
      </c>
      <c r="H227" s="112">
        <v>161242</v>
      </c>
      <c r="I227" s="112">
        <v>2</v>
      </c>
      <c r="J227" s="124">
        <v>19594</v>
      </c>
      <c r="K227" s="124">
        <v>681</v>
      </c>
      <c r="L227" s="124">
        <v>68</v>
      </c>
      <c r="M227" s="124">
        <v>41169</v>
      </c>
      <c r="N227" s="124">
        <v>1893</v>
      </c>
      <c r="O227" s="124">
        <v>0</v>
      </c>
      <c r="P227" s="124">
        <v>0</v>
      </c>
      <c r="Q227" s="124">
        <v>0</v>
      </c>
    </row>
    <row r="228" spans="1:17">
      <c r="A228" s="140">
        <v>44433</v>
      </c>
      <c r="B228" s="143" t="str">
        <f t="shared" si="9"/>
        <v>(水)</v>
      </c>
      <c r="C228" s="112">
        <f t="shared" si="12"/>
        <v>1241666</v>
      </c>
      <c r="D228" s="112">
        <v>480340</v>
      </c>
      <c r="E228" s="112">
        <v>122566</v>
      </c>
      <c r="F228" s="112">
        <v>1942</v>
      </c>
      <c r="G228" s="112">
        <v>457537</v>
      </c>
      <c r="H228" s="112">
        <v>179280</v>
      </c>
      <c r="I228" s="112">
        <v>1</v>
      </c>
      <c r="J228" s="124">
        <v>22157</v>
      </c>
      <c r="K228" s="124">
        <v>788</v>
      </c>
      <c r="L228" s="124">
        <v>65</v>
      </c>
      <c r="M228" s="124">
        <v>46255</v>
      </c>
      <c r="N228" s="124">
        <v>2161</v>
      </c>
      <c r="O228" s="124">
        <v>0</v>
      </c>
      <c r="P228" s="124">
        <v>0</v>
      </c>
      <c r="Q228" s="124">
        <v>0</v>
      </c>
    </row>
    <row r="229" spans="1:17">
      <c r="A229" s="140">
        <v>44432</v>
      </c>
      <c r="B229" s="143" t="str">
        <f t="shared" si="9"/>
        <v>(火)</v>
      </c>
      <c r="C229" s="112">
        <f t="shared" si="12"/>
        <v>1267190</v>
      </c>
      <c r="D229" s="112">
        <v>484320</v>
      </c>
      <c r="E229" s="112">
        <v>127010</v>
      </c>
      <c r="F229" s="112">
        <v>977</v>
      </c>
      <c r="G229" s="112">
        <v>465862</v>
      </c>
      <c r="H229" s="112">
        <v>189019</v>
      </c>
      <c r="I229" s="112">
        <v>2</v>
      </c>
      <c r="J229" s="124">
        <v>26102</v>
      </c>
      <c r="K229" s="124">
        <v>830</v>
      </c>
      <c r="L229" s="124">
        <v>45</v>
      </c>
      <c r="M229" s="124">
        <v>56318</v>
      </c>
      <c r="N229" s="124">
        <v>2409</v>
      </c>
      <c r="O229" s="124">
        <v>1</v>
      </c>
      <c r="P229" s="124">
        <v>0</v>
      </c>
      <c r="Q229" s="124">
        <v>0</v>
      </c>
    </row>
    <row r="230" spans="1:17">
      <c r="A230" s="140">
        <v>44431</v>
      </c>
      <c r="B230" s="143" t="str">
        <f t="shared" si="9"/>
        <v>(月)</v>
      </c>
      <c r="C230" s="112">
        <f t="shared" si="12"/>
        <v>1201171</v>
      </c>
      <c r="D230" s="112">
        <v>445527</v>
      </c>
      <c r="E230" s="112">
        <v>102497</v>
      </c>
      <c r="F230" s="112">
        <v>992</v>
      </c>
      <c r="G230" s="112">
        <v>445774</v>
      </c>
      <c r="H230" s="112">
        <v>206380</v>
      </c>
      <c r="I230" s="112">
        <v>1</v>
      </c>
      <c r="J230" s="124">
        <v>24615</v>
      </c>
      <c r="K230" s="124">
        <v>742</v>
      </c>
      <c r="L230" s="124">
        <v>54</v>
      </c>
      <c r="M230" s="124">
        <v>59556</v>
      </c>
      <c r="N230" s="124">
        <v>3175</v>
      </c>
      <c r="O230" s="125">
        <v>1</v>
      </c>
      <c r="P230" s="124">
        <v>0</v>
      </c>
      <c r="Q230" s="124">
        <v>0</v>
      </c>
    </row>
    <row r="231" spans="1:17">
      <c r="A231" s="140">
        <v>44430</v>
      </c>
      <c r="B231" s="143" t="str">
        <f t="shared" si="9"/>
        <v>(日)</v>
      </c>
      <c r="C231" s="112">
        <f t="shared" si="12"/>
        <v>1239844</v>
      </c>
      <c r="D231" s="112">
        <v>519516</v>
      </c>
      <c r="E231" s="112">
        <v>108508</v>
      </c>
      <c r="F231" s="112">
        <v>0</v>
      </c>
      <c r="G231" s="112">
        <v>450381</v>
      </c>
      <c r="H231" s="112">
        <v>161438</v>
      </c>
      <c r="I231" s="112">
        <v>1</v>
      </c>
      <c r="J231" s="124">
        <v>12157</v>
      </c>
      <c r="K231" s="124">
        <v>935</v>
      </c>
      <c r="L231" s="124">
        <v>0</v>
      </c>
      <c r="M231" s="124">
        <v>35204</v>
      </c>
      <c r="N231" s="124">
        <v>4660</v>
      </c>
      <c r="O231" s="125">
        <v>0</v>
      </c>
      <c r="P231" s="124">
        <v>0</v>
      </c>
      <c r="Q231" s="124">
        <v>0</v>
      </c>
    </row>
    <row r="232" spans="1:17">
      <c r="A232" s="140">
        <v>44429</v>
      </c>
      <c r="B232" s="143" t="str">
        <f t="shared" si="9"/>
        <v>(土)</v>
      </c>
      <c r="C232" s="112">
        <f t="shared" si="12"/>
        <v>1446722</v>
      </c>
      <c r="D232" s="111">
        <v>614204</v>
      </c>
      <c r="E232" s="112">
        <v>107266</v>
      </c>
      <c r="F232" s="112">
        <v>36</v>
      </c>
      <c r="G232" s="112">
        <v>539199</v>
      </c>
      <c r="H232" s="112">
        <v>186017</v>
      </c>
      <c r="I232" s="112">
        <v>0</v>
      </c>
      <c r="J232" s="124">
        <v>17753</v>
      </c>
      <c r="K232" s="124">
        <v>784</v>
      </c>
      <c r="L232" s="124">
        <v>2</v>
      </c>
      <c r="M232" s="124">
        <v>64656</v>
      </c>
      <c r="N232" s="124">
        <v>4925</v>
      </c>
      <c r="O232" s="125">
        <v>0</v>
      </c>
      <c r="P232" s="124">
        <v>0</v>
      </c>
      <c r="Q232" s="124">
        <v>0</v>
      </c>
    </row>
    <row r="233" spans="1:17">
      <c r="A233" s="140">
        <v>44428</v>
      </c>
      <c r="B233" s="143" t="str">
        <f t="shared" si="9"/>
        <v>(金)</v>
      </c>
      <c r="C233" s="112">
        <f t="shared" si="12"/>
        <v>1311404</v>
      </c>
      <c r="D233" s="112">
        <v>518744</v>
      </c>
      <c r="E233" s="112">
        <v>96718</v>
      </c>
      <c r="F233" s="112">
        <v>1</v>
      </c>
      <c r="G233" s="112">
        <v>480867</v>
      </c>
      <c r="H233" s="112">
        <v>215071</v>
      </c>
      <c r="I233" s="112">
        <v>3</v>
      </c>
      <c r="J233" s="124">
        <v>25269</v>
      </c>
      <c r="K233" s="124">
        <v>495</v>
      </c>
      <c r="L233" s="124">
        <v>0</v>
      </c>
      <c r="M233" s="124">
        <v>81903</v>
      </c>
      <c r="N233" s="124">
        <v>2832</v>
      </c>
      <c r="O233" s="125">
        <v>0</v>
      </c>
      <c r="P233" s="124">
        <v>0</v>
      </c>
      <c r="Q233" s="124">
        <v>0</v>
      </c>
    </row>
    <row r="234" spans="1:17">
      <c r="A234" s="140">
        <v>44427</v>
      </c>
      <c r="B234" s="143" t="str">
        <f t="shared" si="9"/>
        <v>(木)</v>
      </c>
      <c r="C234" s="112">
        <f t="shared" si="12"/>
        <v>1218706</v>
      </c>
      <c r="D234" s="112">
        <v>475470</v>
      </c>
      <c r="E234" s="112">
        <v>101344</v>
      </c>
      <c r="F234" s="112">
        <v>0</v>
      </c>
      <c r="G234" s="112">
        <v>435107</v>
      </c>
      <c r="H234" s="112">
        <v>206785</v>
      </c>
      <c r="I234" s="112">
        <v>0</v>
      </c>
      <c r="J234" s="124">
        <v>25600</v>
      </c>
      <c r="K234" s="124">
        <v>688</v>
      </c>
      <c r="L234" s="124">
        <v>0</v>
      </c>
      <c r="M234" s="124">
        <v>81628</v>
      </c>
      <c r="N234" s="124">
        <v>3659</v>
      </c>
      <c r="O234" s="125">
        <v>0</v>
      </c>
      <c r="P234" s="124">
        <v>0</v>
      </c>
      <c r="Q234" s="124">
        <v>0</v>
      </c>
    </row>
    <row r="235" spans="1:17">
      <c r="A235" s="140">
        <v>44426</v>
      </c>
      <c r="B235" s="143" t="str">
        <f t="shared" si="9"/>
        <v>(水)</v>
      </c>
      <c r="C235" s="112">
        <f t="shared" si="12"/>
        <v>1260815</v>
      </c>
      <c r="D235" s="112">
        <v>488089</v>
      </c>
      <c r="E235" s="112">
        <v>89486</v>
      </c>
      <c r="F235" s="112">
        <v>0</v>
      </c>
      <c r="G235" s="112">
        <v>445039</v>
      </c>
      <c r="H235" s="112">
        <v>238201</v>
      </c>
      <c r="I235" s="112">
        <v>0</v>
      </c>
      <c r="J235" s="124">
        <v>28701</v>
      </c>
      <c r="K235" s="124">
        <v>671</v>
      </c>
      <c r="L235" s="124">
        <v>0</v>
      </c>
      <c r="M235" s="124">
        <v>89291</v>
      </c>
      <c r="N235" s="124">
        <v>3233</v>
      </c>
      <c r="O235" s="124">
        <v>0</v>
      </c>
      <c r="P235" s="124">
        <v>0</v>
      </c>
      <c r="Q235" s="124">
        <v>0</v>
      </c>
    </row>
    <row r="236" spans="1:17">
      <c r="A236" s="140">
        <v>44425</v>
      </c>
      <c r="B236" s="143" t="str">
        <f t="shared" si="9"/>
        <v>(火)</v>
      </c>
      <c r="C236" s="112">
        <f t="shared" si="12"/>
        <v>1250081</v>
      </c>
      <c r="D236" s="112">
        <v>459719</v>
      </c>
      <c r="E236" s="112">
        <v>87170</v>
      </c>
      <c r="F236" s="112">
        <v>0</v>
      </c>
      <c r="G236" s="112">
        <v>457553</v>
      </c>
      <c r="H236" s="112">
        <v>245638</v>
      </c>
      <c r="I236" s="112">
        <v>1</v>
      </c>
      <c r="J236" s="124">
        <v>31567</v>
      </c>
      <c r="K236" s="124">
        <v>685</v>
      </c>
      <c r="L236" s="124">
        <v>0</v>
      </c>
      <c r="M236" s="124">
        <v>106508</v>
      </c>
      <c r="N236" s="124">
        <v>3035</v>
      </c>
      <c r="O236" s="124">
        <v>0</v>
      </c>
      <c r="P236" s="124">
        <v>0</v>
      </c>
      <c r="Q236" s="124">
        <v>0</v>
      </c>
    </row>
    <row r="237" spans="1:17">
      <c r="A237" s="140">
        <v>44424</v>
      </c>
      <c r="B237" s="143" t="str">
        <f t="shared" si="9"/>
        <v>(月)</v>
      </c>
      <c r="C237" s="112">
        <f t="shared" si="12"/>
        <v>1020224</v>
      </c>
      <c r="D237" s="112">
        <v>356034</v>
      </c>
      <c r="E237" s="112">
        <v>79229</v>
      </c>
      <c r="F237" s="112">
        <v>0</v>
      </c>
      <c r="G237" s="112">
        <v>369976</v>
      </c>
      <c r="H237" s="112">
        <v>214985</v>
      </c>
      <c r="I237" s="112">
        <v>0</v>
      </c>
      <c r="J237" s="124">
        <v>24958</v>
      </c>
      <c r="K237" s="124">
        <v>611</v>
      </c>
      <c r="L237" s="124">
        <v>0</v>
      </c>
      <c r="M237" s="124">
        <v>87818</v>
      </c>
      <c r="N237" s="124">
        <v>2914</v>
      </c>
      <c r="O237" s="124">
        <v>0</v>
      </c>
      <c r="P237" s="124">
        <v>0</v>
      </c>
      <c r="Q237" s="124">
        <v>0</v>
      </c>
    </row>
    <row r="238" spans="1:17">
      <c r="A238" s="140">
        <v>44423</v>
      </c>
      <c r="B238" s="143" t="str">
        <f t="shared" si="9"/>
        <v>(日)</v>
      </c>
      <c r="C238" s="112">
        <f t="shared" si="12"/>
        <v>748856</v>
      </c>
      <c r="D238" s="112">
        <v>280794</v>
      </c>
      <c r="E238" s="112">
        <v>88703</v>
      </c>
      <c r="F238" s="112">
        <v>0</v>
      </c>
      <c r="G238" s="112">
        <v>248241</v>
      </c>
      <c r="H238" s="112">
        <v>131118</v>
      </c>
      <c r="I238" s="112">
        <v>0</v>
      </c>
      <c r="J238" s="124">
        <v>7504</v>
      </c>
      <c r="K238" s="124">
        <v>1018</v>
      </c>
      <c r="L238" s="124">
        <v>0</v>
      </c>
      <c r="M238" s="124">
        <v>36849</v>
      </c>
      <c r="N238" s="124">
        <v>2463</v>
      </c>
      <c r="O238" s="124">
        <v>0</v>
      </c>
      <c r="P238" s="124">
        <v>0</v>
      </c>
      <c r="Q238" s="124">
        <v>0</v>
      </c>
    </row>
    <row r="239" spans="1:17">
      <c r="A239" s="140">
        <v>44422</v>
      </c>
      <c r="B239" s="143" t="str">
        <f t="shared" si="9"/>
        <v>(土)</v>
      </c>
      <c r="C239" s="112">
        <f t="shared" si="12"/>
        <v>766108</v>
      </c>
      <c r="D239" s="112">
        <v>269792</v>
      </c>
      <c r="E239" s="112">
        <v>84806</v>
      </c>
      <c r="F239" s="112">
        <v>0</v>
      </c>
      <c r="G239" s="112">
        <v>257479</v>
      </c>
      <c r="H239" s="112">
        <v>154031</v>
      </c>
      <c r="I239" s="112">
        <v>0</v>
      </c>
      <c r="J239" s="124">
        <v>8763</v>
      </c>
      <c r="K239" s="124">
        <v>867</v>
      </c>
      <c r="L239" s="124">
        <v>0</v>
      </c>
      <c r="M239" s="124">
        <v>44886</v>
      </c>
      <c r="N239" s="124">
        <v>2824</v>
      </c>
      <c r="O239" s="124">
        <v>0</v>
      </c>
      <c r="P239" s="124">
        <v>0</v>
      </c>
      <c r="Q239" s="124">
        <v>0</v>
      </c>
    </row>
    <row r="240" spans="1:17">
      <c r="A240" s="140">
        <v>44421</v>
      </c>
      <c r="B240" s="143" t="str">
        <f t="shared" si="9"/>
        <v>(金)</v>
      </c>
      <c r="C240" s="112">
        <f t="shared" si="12"/>
        <v>675505</v>
      </c>
      <c r="D240" s="112">
        <v>267725</v>
      </c>
      <c r="E240" s="112">
        <v>78110</v>
      </c>
      <c r="F240" s="112">
        <v>0</v>
      </c>
      <c r="G240" s="112">
        <v>139068</v>
      </c>
      <c r="H240" s="112">
        <v>190602</v>
      </c>
      <c r="I240" s="112">
        <v>0</v>
      </c>
      <c r="J240" s="124">
        <v>14557</v>
      </c>
      <c r="K240" s="124">
        <v>682</v>
      </c>
      <c r="L240" s="124">
        <v>0</v>
      </c>
      <c r="M240" s="124">
        <v>23825</v>
      </c>
      <c r="N240" s="124">
        <v>4045</v>
      </c>
      <c r="O240" s="124">
        <v>0</v>
      </c>
      <c r="P240" s="124">
        <v>0</v>
      </c>
      <c r="Q240" s="124">
        <v>0</v>
      </c>
    </row>
    <row r="241" spans="1:17">
      <c r="A241" s="140">
        <v>44420</v>
      </c>
      <c r="B241" s="143" t="str">
        <f t="shared" si="9"/>
        <v>(木)</v>
      </c>
      <c r="C241" s="112">
        <f t="shared" si="12"/>
        <v>929182</v>
      </c>
      <c r="D241" s="112">
        <v>403961</v>
      </c>
      <c r="E241" s="112">
        <v>88143</v>
      </c>
      <c r="F241" s="112">
        <v>0</v>
      </c>
      <c r="G241" s="112">
        <v>230593</v>
      </c>
      <c r="H241" s="112">
        <v>206485</v>
      </c>
      <c r="I241" s="112">
        <v>0</v>
      </c>
      <c r="J241" s="124">
        <v>25002</v>
      </c>
      <c r="K241" s="124">
        <v>851</v>
      </c>
      <c r="L241" s="124">
        <v>0</v>
      </c>
      <c r="M241" s="124">
        <v>50407</v>
      </c>
      <c r="N241" s="124">
        <v>3945</v>
      </c>
      <c r="O241" s="124">
        <v>0</v>
      </c>
      <c r="P241" s="124">
        <v>0</v>
      </c>
      <c r="Q241" s="124">
        <v>0</v>
      </c>
    </row>
    <row r="242" spans="1:17">
      <c r="A242" s="140">
        <v>44419</v>
      </c>
      <c r="B242" s="143" t="str">
        <f t="shared" si="9"/>
        <v>(水)</v>
      </c>
      <c r="C242" s="112">
        <f t="shared" si="12"/>
        <v>1240364</v>
      </c>
      <c r="D242" s="112">
        <v>409156</v>
      </c>
      <c r="E242" s="112">
        <v>89903</v>
      </c>
      <c r="F242" s="112">
        <v>0</v>
      </c>
      <c r="G242" s="112">
        <v>508541</v>
      </c>
      <c r="H242" s="112">
        <v>232764</v>
      </c>
      <c r="I242" s="112">
        <v>0</v>
      </c>
      <c r="J242" s="124">
        <v>27901</v>
      </c>
      <c r="K242" s="124">
        <v>792</v>
      </c>
      <c r="L242" s="124">
        <v>0</v>
      </c>
      <c r="M242" s="124">
        <v>142265</v>
      </c>
      <c r="N242" s="124">
        <v>3027</v>
      </c>
      <c r="O242" s="124">
        <v>0</v>
      </c>
      <c r="P242" s="124">
        <v>0</v>
      </c>
      <c r="Q242" s="124">
        <v>0</v>
      </c>
    </row>
    <row r="243" spans="1:17">
      <c r="A243" s="140">
        <v>44418</v>
      </c>
      <c r="B243" s="143" t="str">
        <f t="shared" si="9"/>
        <v>(火)</v>
      </c>
      <c r="C243" s="112">
        <f t="shared" si="12"/>
        <v>1324842</v>
      </c>
      <c r="D243" s="112">
        <v>398002</v>
      </c>
      <c r="E243" s="112">
        <v>90993</v>
      </c>
      <c r="F243" s="112">
        <v>0</v>
      </c>
      <c r="G243" s="112">
        <v>585857</v>
      </c>
      <c r="H243" s="112">
        <v>249990</v>
      </c>
      <c r="I243" s="112">
        <v>0</v>
      </c>
      <c r="J243" s="124">
        <v>31966</v>
      </c>
      <c r="K243" s="124">
        <v>791</v>
      </c>
      <c r="L243" s="124">
        <v>0</v>
      </c>
      <c r="M243" s="124">
        <v>180660</v>
      </c>
      <c r="N243" s="124">
        <v>3549</v>
      </c>
      <c r="O243" s="124">
        <v>0</v>
      </c>
      <c r="P243" s="124">
        <v>0</v>
      </c>
      <c r="Q243" s="124">
        <v>0</v>
      </c>
    </row>
    <row r="244" spans="1:17">
      <c r="A244" s="140">
        <v>44417</v>
      </c>
      <c r="B244" s="143" t="str">
        <f t="shared" si="9"/>
        <v>(月)</v>
      </c>
      <c r="C244" s="112">
        <f t="shared" si="12"/>
        <v>389058</v>
      </c>
      <c r="D244" s="112">
        <v>103672</v>
      </c>
      <c r="E244" s="112">
        <v>65477</v>
      </c>
      <c r="F244" s="112">
        <v>0</v>
      </c>
      <c r="G244" s="112">
        <v>103424</v>
      </c>
      <c r="H244" s="112">
        <v>116485</v>
      </c>
      <c r="I244" s="112">
        <v>0</v>
      </c>
      <c r="J244" s="124">
        <v>3558</v>
      </c>
      <c r="K244" s="124">
        <v>703</v>
      </c>
      <c r="L244" s="124">
        <v>0</v>
      </c>
      <c r="M244" s="124">
        <v>21685</v>
      </c>
      <c r="N244" s="124">
        <v>2306</v>
      </c>
      <c r="O244" s="124">
        <v>0</v>
      </c>
      <c r="P244" s="124">
        <v>0</v>
      </c>
      <c r="Q244" s="124">
        <v>0</v>
      </c>
    </row>
    <row r="245" spans="1:17">
      <c r="A245" s="140">
        <v>44416</v>
      </c>
      <c r="B245" s="143" t="str">
        <f t="shared" si="9"/>
        <v>(日)</v>
      </c>
      <c r="C245" s="112">
        <f t="shared" si="12"/>
        <v>1246283</v>
      </c>
      <c r="D245" s="112">
        <v>498070</v>
      </c>
      <c r="E245" s="112">
        <v>112292</v>
      </c>
      <c r="F245" s="112">
        <v>0</v>
      </c>
      <c r="G245" s="112">
        <v>447732</v>
      </c>
      <c r="H245" s="112">
        <v>188189</v>
      </c>
      <c r="I245" s="112">
        <v>0</v>
      </c>
      <c r="J245" s="124">
        <v>17876</v>
      </c>
      <c r="K245" s="124">
        <v>2006</v>
      </c>
      <c r="L245" s="124">
        <v>0</v>
      </c>
      <c r="M245" s="124">
        <v>102753</v>
      </c>
      <c r="N245" s="124">
        <v>2881</v>
      </c>
      <c r="O245" s="124">
        <v>0</v>
      </c>
      <c r="P245" s="124">
        <v>0</v>
      </c>
      <c r="Q245" s="124">
        <v>0</v>
      </c>
    </row>
    <row r="246" spans="1:17">
      <c r="A246" s="140">
        <v>44415</v>
      </c>
      <c r="B246" s="143" t="str">
        <f t="shared" si="9"/>
        <v>(土)</v>
      </c>
      <c r="C246" s="112">
        <f t="shared" si="12"/>
        <v>1591012</v>
      </c>
      <c r="D246" s="112">
        <v>589653</v>
      </c>
      <c r="E246" s="112">
        <v>110260</v>
      </c>
      <c r="F246" s="112">
        <v>0</v>
      </c>
      <c r="G246" s="112">
        <v>641270</v>
      </c>
      <c r="H246" s="112">
        <v>249829</v>
      </c>
      <c r="I246" s="112">
        <v>0</v>
      </c>
      <c r="J246" s="124">
        <v>28135</v>
      </c>
      <c r="K246" s="124">
        <v>2067</v>
      </c>
      <c r="L246" s="124">
        <v>0</v>
      </c>
      <c r="M246" s="124">
        <v>167334</v>
      </c>
      <c r="N246" s="124">
        <v>3174</v>
      </c>
      <c r="O246" s="124">
        <v>0</v>
      </c>
      <c r="P246" s="124">
        <v>0</v>
      </c>
      <c r="Q246" s="124">
        <v>0</v>
      </c>
    </row>
    <row r="247" spans="1:17">
      <c r="A247" s="140">
        <v>44414</v>
      </c>
      <c r="B247" s="143" t="str">
        <f t="shared" si="9"/>
        <v>(金)</v>
      </c>
      <c r="C247" s="112">
        <f t="shared" si="12"/>
        <v>1528879</v>
      </c>
      <c r="D247" s="112">
        <v>474149</v>
      </c>
      <c r="E247" s="112">
        <v>109504</v>
      </c>
      <c r="F247" s="112">
        <v>0</v>
      </c>
      <c r="G247" s="112">
        <v>629369</v>
      </c>
      <c r="H247" s="112">
        <v>315857</v>
      </c>
      <c r="I247" s="112">
        <v>0</v>
      </c>
      <c r="J247" s="124">
        <v>36596</v>
      </c>
      <c r="K247" s="124">
        <v>804</v>
      </c>
      <c r="L247" s="124">
        <v>0</v>
      </c>
      <c r="M247" s="124">
        <v>220196</v>
      </c>
      <c r="N247" s="124">
        <v>3576</v>
      </c>
      <c r="O247" s="124">
        <v>0</v>
      </c>
      <c r="P247" s="124">
        <v>0</v>
      </c>
      <c r="Q247" s="124">
        <v>0</v>
      </c>
    </row>
    <row r="248" spans="1:17">
      <c r="A248" s="140">
        <v>44413</v>
      </c>
      <c r="B248" s="143" t="str">
        <f t="shared" si="9"/>
        <v>(木)</v>
      </c>
      <c r="C248" s="112">
        <f t="shared" si="12"/>
        <v>1450896</v>
      </c>
      <c r="D248" s="112">
        <v>446225</v>
      </c>
      <c r="E248" s="112">
        <v>117159</v>
      </c>
      <c r="F248" s="112">
        <v>0</v>
      </c>
      <c r="G248" s="112">
        <v>593389</v>
      </c>
      <c r="H248" s="112">
        <v>294123</v>
      </c>
      <c r="I248" s="112">
        <v>0</v>
      </c>
      <c r="J248" s="124">
        <v>37270</v>
      </c>
      <c r="K248" s="124">
        <v>1030</v>
      </c>
      <c r="L248" s="124">
        <v>0</v>
      </c>
      <c r="M248" s="124">
        <v>225789</v>
      </c>
      <c r="N248" s="124">
        <v>3744</v>
      </c>
      <c r="O248" s="124">
        <v>0</v>
      </c>
      <c r="P248" s="124">
        <v>0</v>
      </c>
      <c r="Q248" s="124">
        <v>0</v>
      </c>
    </row>
    <row r="249" spans="1:17">
      <c r="A249" s="140">
        <v>44412</v>
      </c>
      <c r="B249" s="143" t="str">
        <f t="shared" si="9"/>
        <v>(水)</v>
      </c>
      <c r="C249" s="112">
        <f t="shared" si="12"/>
        <v>1441506</v>
      </c>
      <c r="D249" s="112">
        <v>460853</v>
      </c>
      <c r="E249" s="112">
        <v>115021</v>
      </c>
      <c r="F249" s="112">
        <v>0</v>
      </c>
      <c r="G249" s="112">
        <v>604658</v>
      </c>
      <c r="H249" s="112">
        <v>260974</v>
      </c>
      <c r="I249" s="112">
        <v>0</v>
      </c>
      <c r="J249" s="124">
        <v>41272</v>
      </c>
      <c r="K249" s="124">
        <v>1038</v>
      </c>
      <c r="L249" s="124">
        <v>0</v>
      </c>
      <c r="M249" s="124">
        <v>244494</v>
      </c>
      <c r="N249" s="124">
        <v>3810</v>
      </c>
      <c r="O249" s="124">
        <v>0</v>
      </c>
      <c r="P249" s="124">
        <v>0</v>
      </c>
      <c r="Q249" s="124">
        <v>0</v>
      </c>
    </row>
    <row r="250" spans="1:17">
      <c r="A250" s="140">
        <v>44411</v>
      </c>
      <c r="B250" s="143" t="str">
        <f t="shared" si="9"/>
        <v>(火)</v>
      </c>
      <c r="C250" s="112">
        <f t="shared" si="12"/>
        <v>1458324</v>
      </c>
      <c r="D250" s="112">
        <v>465620</v>
      </c>
      <c r="E250" s="112">
        <v>122373</v>
      </c>
      <c r="F250" s="112">
        <v>0</v>
      </c>
      <c r="G250" s="112">
        <v>611169</v>
      </c>
      <c r="H250" s="112">
        <v>259162</v>
      </c>
      <c r="I250" s="112">
        <v>0</v>
      </c>
      <c r="J250" s="124">
        <v>50305</v>
      </c>
      <c r="K250" s="124">
        <v>1114</v>
      </c>
      <c r="L250" s="124">
        <v>0</v>
      </c>
      <c r="M250" s="124">
        <v>273356</v>
      </c>
      <c r="N250" s="124">
        <v>3567</v>
      </c>
      <c r="O250" s="124">
        <v>0</v>
      </c>
      <c r="P250" s="124">
        <v>0</v>
      </c>
      <c r="Q250" s="124">
        <v>0</v>
      </c>
    </row>
    <row r="251" spans="1:17">
      <c r="A251" s="140">
        <v>44410</v>
      </c>
      <c r="B251" s="143" t="str">
        <f t="shared" si="9"/>
        <v>(月)</v>
      </c>
      <c r="C251" s="112">
        <f t="shared" si="12"/>
        <v>1389848</v>
      </c>
      <c r="D251" s="112">
        <v>443048</v>
      </c>
      <c r="E251" s="112">
        <v>127264</v>
      </c>
      <c r="F251" s="112">
        <v>0</v>
      </c>
      <c r="G251" s="112">
        <v>574117</v>
      </c>
      <c r="H251" s="112">
        <v>245419</v>
      </c>
      <c r="I251" s="112">
        <v>0</v>
      </c>
      <c r="J251" s="124">
        <v>53281</v>
      </c>
      <c r="K251" s="124">
        <v>1092</v>
      </c>
      <c r="L251" s="124">
        <v>0</v>
      </c>
      <c r="M251" s="124">
        <v>263937</v>
      </c>
      <c r="N251" s="124">
        <v>3772</v>
      </c>
      <c r="O251" s="124">
        <v>0</v>
      </c>
      <c r="P251" s="124">
        <v>0</v>
      </c>
      <c r="Q251" s="124">
        <v>0</v>
      </c>
    </row>
    <row r="252" spans="1:17">
      <c r="A252" s="140">
        <v>44409</v>
      </c>
      <c r="B252" s="143" t="str">
        <f t="shared" si="9"/>
        <v>(日)</v>
      </c>
      <c r="C252" s="112">
        <f t="shared" si="12"/>
        <v>1262128</v>
      </c>
      <c r="D252" s="112">
        <v>437483</v>
      </c>
      <c r="E252" s="112">
        <v>123744</v>
      </c>
      <c r="F252" s="112">
        <v>0</v>
      </c>
      <c r="G252" s="112">
        <v>545366</v>
      </c>
      <c r="H252" s="112">
        <v>155535</v>
      </c>
      <c r="I252" s="112">
        <v>0</v>
      </c>
      <c r="J252" s="124">
        <v>27584</v>
      </c>
      <c r="K252" s="124">
        <v>2687</v>
      </c>
      <c r="L252" s="124">
        <v>0</v>
      </c>
      <c r="M252" s="124">
        <v>215866</v>
      </c>
      <c r="N252" s="124">
        <v>6301</v>
      </c>
      <c r="O252" s="124">
        <v>0</v>
      </c>
      <c r="P252" s="124">
        <v>0</v>
      </c>
      <c r="Q252" s="124">
        <v>0</v>
      </c>
    </row>
    <row r="253" spans="1:17">
      <c r="A253" s="140">
        <v>44408</v>
      </c>
      <c r="B253" s="143" t="str">
        <f t="shared" si="9"/>
        <v>(土)</v>
      </c>
      <c r="C253" s="112">
        <f t="shared" si="12"/>
        <v>1646460</v>
      </c>
      <c r="D253" s="112">
        <v>503874</v>
      </c>
      <c r="E253" s="112">
        <v>137590</v>
      </c>
      <c r="F253" s="112">
        <v>0</v>
      </c>
      <c r="G253" s="112">
        <v>805579</v>
      </c>
      <c r="H253" s="112">
        <v>199417</v>
      </c>
      <c r="I253" s="112">
        <v>0</v>
      </c>
      <c r="J253" s="124">
        <v>55181</v>
      </c>
      <c r="K253" s="124">
        <v>3426</v>
      </c>
      <c r="L253" s="124">
        <v>0</v>
      </c>
      <c r="M253" s="124">
        <v>408149</v>
      </c>
      <c r="N253" s="124">
        <v>12324</v>
      </c>
      <c r="O253" s="124">
        <v>0</v>
      </c>
      <c r="P253" s="124">
        <v>0</v>
      </c>
      <c r="Q253" s="124">
        <v>0</v>
      </c>
    </row>
    <row r="254" spans="1:17">
      <c r="A254" s="140">
        <v>44407</v>
      </c>
      <c r="B254" s="143" t="str">
        <f t="shared" si="9"/>
        <v>(金)</v>
      </c>
      <c r="C254" s="112">
        <f t="shared" si="12"/>
        <v>1641860</v>
      </c>
      <c r="D254" s="112">
        <v>463753</v>
      </c>
      <c r="E254" s="112">
        <v>171556</v>
      </c>
      <c r="F254" s="112">
        <v>0</v>
      </c>
      <c r="G254" s="112">
        <v>758711</v>
      </c>
      <c r="H254" s="112">
        <v>247840</v>
      </c>
      <c r="I254" s="112">
        <v>0</v>
      </c>
      <c r="J254" s="124">
        <v>75852</v>
      </c>
      <c r="K254" s="124">
        <v>1596</v>
      </c>
      <c r="L254" s="124">
        <v>0</v>
      </c>
      <c r="M254" s="124">
        <v>424274</v>
      </c>
      <c r="N254" s="124">
        <v>10366</v>
      </c>
      <c r="O254" s="124">
        <v>0</v>
      </c>
      <c r="P254" s="124">
        <v>0</v>
      </c>
      <c r="Q254" s="124">
        <v>0</v>
      </c>
    </row>
    <row r="255" spans="1:17">
      <c r="A255" s="140">
        <v>44406</v>
      </c>
      <c r="B255" s="143" t="str">
        <f t="shared" si="9"/>
        <v>(木)</v>
      </c>
      <c r="C255" s="112">
        <f t="shared" si="12"/>
        <v>1577750</v>
      </c>
      <c r="D255" s="112">
        <v>433758</v>
      </c>
      <c r="E255" s="112">
        <v>173100</v>
      </c>
      <c r="F255" s="112">
        <v>0</v>
      </c>
      <c r="G255" s="112">
        <v>759443</v>
      </c>
      <c r="H255" s="112">
        <v>211449</v>
      </c>
      <c r="I255" s="112">
        <v>0</v>
      </c>
      <c r="J255" s="124">
        <v>74402</v>
      </c>
      <c r="K255" s="124">
        <v>1611</v>
      </c>
      <c r="L255" s="124">
        <v>0</v>
      </c>
      <c r="M255" s="124">
        <v>471768</v>
      </c>
      <c r="N255" s="124">
        <v>10203</v>
      </c>
      <c r="O255" s="124">
        <v>0</v>
      </c>
      <c r="P255" s="124">
        <v>0</v>
      </c>
      <c r="Q255" s="124">
        <v>0</v>
      </c>
    </row>
    <row r="256" spans="1:17">
      <c r="A256" s="140">
        <v>44405</v>
      </c>
      <c r="B256" s="143" t="str">
        <f t="shared" si="9"/>
        <v>(水)</v>
      </c>
      <c r="C256" s="112">
        <f t="shared" si="12"/>
        <v>1586112</v>
      </c>
      <c r="D256" s="112">
        <v>434418</v>
      </c>
      <c r="E256" s="112">
        <v>167708</v>
      </c>
      <c r="F256" s="112">
        <v>0</v>
      </c>
      <c r="G256" s="112">
        <v>775874</v>
      </c>
      <c r="H256" s="112">
        <v>208112</v>
      </c>
      <c r="I256" s="112">
        <v>0</v>
      </c>
      <c r="J256" s="124">
        <v>80396</v>
      </c>
      <c r="K256" s="124">
        <v>1597</v>
      </c>
      <c r="L256" s="124">
        <v>0</v>
      </c>
      <c r="M256" s="124">
        <v>498936</v>
      </c>
      <c r="N256" s="124">
        <v>14206</v>
      </c>
      <c r="O256" s="124">
        <v>0</v>
      </c>
      <c r="P256" s="124">
        <v>0</v>
      </c>
      <c r="Q256" s="124">
        <v>0</v>
      </c>
    </row>
    <row r="257" spans="1:17">
      <c r="A257" s="140">
        <v>44404</v>
      </c>
      <c r="B257" s="143" t="str">
        <f t="shared" si="9"/>
        <v>(火)</v>
      </c>
      <c r="C257" s="112">
        <f t="shared" si="12"/>
        <v>1560338</v>
      </c>
      <c r="D257" s="112">
        <v>440131</v>
      </c>
      <c r="E257" s="112">
        <v>168983</v>
      </c>
      <c r="F257" s="112">
        <v>0</v>
      </c>
      <c r="G257" s="112">
        <v>761818</v>
      </c>
      <c r="H257" s="112">
        <v>189406</v>
      </c>
      <c r="I257" s="112">
        <v>0</v>
      </c>
      <c r="J257" s="124">
        <v>94458</v>
      </c>
      <c r="K257" s="124">
        <v>1612</v>
      </c>
      <c r="L257" s="124">
        <v>0</v>
      </c>
      <c r="M257" s="124">
        <v>502725</v>
      </c>
      <c r="N257" s="124">
        <v>13696</v>
      </c>
      <c r="O257" s="124">
        <v>0</v>
      </c>
      <c r="P257" s="124">
        <v>0</v>
      </c>
      <c r="Q257" s="124">
        <v>0</v>
      </c>
    </row>
    <row r="258" spans="1:17">
      <c r="A258" s="140">
        <v>44403</v>
      </c>
      <c r="B258" s="143" t="str">
        <f t="shared" si="9"/>
        <v>(月)</v>
      </c>
      <c r="C258" s="112">
        <f t="shared" si="12"/>
        <v>1485769</v>
      </c>
      <c r="D258" s="112">
        <v>371010</v>
      </c>
      <c r="E258" s="112">
        <v>188442</v>
      </c>
      <c r="F258" s="112">
        <v>0</v>
      </c>
      <c r="G258" s="112">
        <v>744391</v>
      </c>
      <c r="H258" s="112">
        <v>181926</v>
      </c>
      <c r="I258" s="112">
        <v>0</v>
      </c>
      <c r="J258" s="124">
        <v>81916</v>
      </c>
      <c r="K258" s="124">
        <v>1921</v>
      </c>
      <c r="L258" s="124">
        <v>0</v>
      </c>
      <c r="M258" s="124">
        <v>506347</v>
      </c>
      <c r="N258" s="124">
        <v>15866</v>
      </c>
      <c r="O258" s="124">
        <v>0</v>
      </c>
      <c r="P258" s="124">
        <v>0</v>
      </c>
      <c r="Q258" s="124">
        <v>0</v>
      </c>
    </row>
    <row r="259" spans="1:17">
      <c r="A259" s="140">
        <v>44402</v>
      </c>
      <c r="B259" s="143" t="str">
        <f t="shared" si="9"/>
        <v>(日)</v>
      </c>
      <c r="C259" s="112">
        <f t="shared" si="12"/>
        <v>1210061</v>
      </c>
      <c r="D259" s="112">
        <v>272749</v>
      </c>
      <c r="E259" s="112">
        <v>147637</v>
      </c>
      <c r="F259" s="112">
        <v>0</v>
      </c>
      <c r="G259" s="112">
        <v>692363</v>
      </c>
      <c r="H259" s="112">
        <v>97312</v>
      </c>
      <c r="I259" s="112">
        <v>0</v>
      </c>
      <c r="J259" s="124">
        <v>39936</v>
      </c>
      <c r="K259" s="124">
        <v>4629</v>
      </c>
      <c r="L259" s="124">
        <v>0</v>
      </c>
      <c r="M259" s="124">
        <v>471379</v>
      </c>
      <c r="N259" s="124">
        <v>17901</v>
      </c>
      <c r="O259" s="124">
        <v>0</v>
      </c>
      <c r="P259" s="124">
        <v>0</v>
      </c>
      <c r="Q259" s="124">
        <v>0</v>
      </c>
    </row>
    <row r="260" spans="1:17">
      <c r="A260" s="140">
        <v>44401</v>
      </c>
      <c r="B260" s="143" t="str">
        <f t="shared" si="9"/>
        <v>(土)</v>
      </c>
      <c r="C260" s="112">
        <f t="shared" si="12"/>
        <v>1319003</v>
      </c>
      <c r="D260" s="112">
        <v>304400</v>
      </c>
      <c r="E260" s="112">
        <v>162000</v>
      </c>
      <c r="F260" s="112">
        <v>0</v>
      </c>
      <c r="G260" s="112">
        <v>749458</v>
      </c>
      <c r="H260" s="112">
        <v>103145</v>
      </c>
      <c r="I260" s="112">
        <v>0</v>
      </c>
      <c r="J260" s="124">
        <v>51225</v>
      </c>
      <c r="K260" s="124">
        <v>4903</v>
      </c>
      <c r="L260" s="124">
        <v>0</v>
      </c>
      <c r="M260" s="124">
        <v>520637</v>
      </c>
      <c r="N260" s="124">
        <v>23053</v>
      </c>
      <c r="O260" s="124">
        <v>0</v>
      </c>
      <c r="P260" s="124">
        <v>0</v>
      </c>
      <c r="Q260" s="124">
        <v>0</v>
      </c>
    </row>
    <row r="261" spans="1:17">
      <c r="A261" s="140">
        <v>44400</v>
      </c>
      <c r="B261" s="143" t="str">
        <f t="shared" si="9"/>
        <v>(金)</v>
      </c>
      <c r="C261" s="112">
        <f t="shared" si="12"/>
        <v>527802</v>
      </c>
      <c r="D261" s="112">
        <v>128441</v>
      </c>
      <c r="E261" s="112">
        <v>124668</v>
      </c>
      <c r="F261" s="112">
        <v>0</v>
      </c>
      <c r="G261" s="112">
        <v>199670</v>
      </c>
      <c r="H261" s="112">
        <v>75023</v>
      </c>
      <c r="I261" s="112">
        <v>0</v>
      </c>
      <c r="J261" s="124">
        <v>16559</v>
      </c>
      <c r="K261" s="124">
        <v>2319</v>
      </c>
      <c r="L261" s="124">
        <v>0</v>
      </c>
      <c r="M261" s="124">
        <v>137455</v>
      </c>
      <c r="N261" s="124">
        <v>18688</v>
      </c>
      <c r="O261" s="124">
        <v>0</v>
      </c>
      <c r="P261" s="124">
        <v>0</v>
      </c>
      <c r="Q261" s="124">
        <v>0</v>
      </c>
    </row>
    <row r="262" spans="1:17">
      <c r="A262" s="140">
        <v>44399</v>
      </c>
      <c r="B262" s="143" t="str">
        <f t="shared" si="9"/>
        <v>(木)</v>
      </c>
      <c r="C262" s="112">
        <f t="shared" si="12"/>
        <v>670708</v>
      </c>
      <c r="D262" s="112">
        <v>188344</v>
      </c>
      <c r="E262" s="112">
        <v>135403</v>
      </c>
      <c r="F262" s="112">
        <v>0</v>
      </c>
      <c r="G262" s="112">
        <v>279889</v>
      </c>
      <c r="H262" s="112">
        <v>67072</v>
      </c>
      <c r="I262" s="112">
        <v>0</v>
      </c>
      <c r="J262" s="124">
        <v>30617</v>
      </c>
      <c r="K262" s="124">
        <v>3332</v>
      </c>
      <c r="L262" s="124">
        <v>0</v>
      </c>
      <c r="M262" s="124">
        <v>213625</v>
      </c>
      <c r="N262" s="124">
        <v>19924</v>
      </c>
      <c r="O262" s="124">
        <v>0</v>
      </c>
      <c r="P262" s="124">
        <v>0</v>
      </c>
      <c r="Q262" s="124">
        <v>0</v>
      </c>
    </row>
    <row r="263" spans="1:17">
      <c r="A263" s="140">
        <v>44398</v>
      </c>
      <c r="B263" s="143" t="str">
        <f t="shared" ref="B263:B326" si="13">"(" &amp; TEXT(A263,"aaa") &amp; ")"</f>
        <v>(水)</v>
      </c>
      <c r="C263" s="112">
        <f t="shared" si="12"/>
        <v>1518755</v>
      </c>
      <c r="D263" s="112">
        <v>500281</v>
      </c>
      <c r="E263" s="112">
        <v>244257</v>
      </c>
      <c r="F263" s="112">
        <v>0</v>
      </c>
      <c r="G263" s="112">
        <v>664236</v>
      </c>
      <c r="H263" s="112">
        <v>109981</v>
      </c>
      <c r="I263" s="112">
        <v>0</v>
      </c>
      <c r="J263" s="124">
        <v>128310</v>
      </c>
      <c r="K263" s="124">
        <v>3064</v>
      </c>
      <c r="L263" s="124">
        <v>0</v>
      </c>
      <c r="M263" s="124">
        <v>517238</v>
      </c>
      <c r="N263" s="124">
        <v>21206</v>
      </c>
      <c r="O263" s="124">
        <v>0</v>
      </c>
      <c r="P263" s="124">
        <v>0</v>
      </c>
      <c r="Q263" s="124">
        <v>0</v>
      </c>
    </row>
    <row r="264" spans="1:17">
      <c r="A264" s="140">
        <v>44397</v>
      </c>
      <c r="B264" s="143" t="str">
        <f t="shared" si="13"/>
        <v>(火)</v>
      </c>
      <c r="C264" s="112">
        <f t="shared" si="12"/>
        <v>1502638</v>
      </c>
      <c r="D264" s="112">
        <v>537256</v>
      </c>
      <c r="E264" s="112">
        <v>239247</v>
      </c>
      <c r="F264" s="112">
        <v>0</v>
      </c>
      <c r="G264" s="112">
        <v>626731</v>
      </c>
      <c r="H264" s="112">
        <v>99404</v>
      </c>
      <c r="I264" s="112">
        <v>0</v>
      </c>
      <c r="J264" s="124">
        <v>154855</v>
      </c>
      <c r="K264" s="124">
        <v>2942</v>
      </c>
      <c r="L264" s="124">
        <v>0</v>
      </c>
      <c r="M264" s="124">
        <v>501549</v>
      </c>
      <c r="N264" s="124">
        <v>24759</v>
      </c>
      <c r="O264" s="124">
        <v>0</v>
      </c>
      <c r="P264" s="124">
        <v>0</v>
      </c>
      <c r="Q264" s="124">
        <v>0</v>
      </c>
    </row>
    <row r="265" spans="1:17">
      <c r="A265" s="140">
        <v>44396</v>
      </c>
      <c r="B265" s="143" t="str">
        <f t="shared" si="13"/>
        <v>(月)</v>
      </c>
      <c r="C265" s="112">
        <f t="shared" si="12"/>
        <v>1161158</v>
      </c>
      <c r="D265" s="112">
        <v>274875</v>
      </c>
      <c r="E265" s="112">
        <v>224948</v>
      </c>
      <c r="F265" s="112">
        <v>0</v>
      </c>
      <c r="G265" s="112">
        <v>575432</v>
      </c>
      <c r="H265" s="112">
        <v>85903</v>
      </c>
      <c r="I265" s="112">
        <v>0</v>
      </c>
      <c r="J265" s="124">
        <v>69489</v>
      </c>
      <c r="K265" s="124">
        <v>3420</v>
      </c>
      <c r="L265" s="124">
        <v>0</v>
      </c>
      <c r="M265" s="124">
        <v>465920</v>
      </c>
      <c r="N265" s="124">
        <v>24216</v>
      </c>
      <c r="O265" s="124">
        <v>0</v>
      </c>
      <c r="P265" s="124">
        <v>0</v>
      </c>
      <c r="Q265" s="124">
        <v>0</v>
      </c>
    </row>
    <row r="266" spans="1:17">
      <c r="A266" s="140">
        <v>44395</v>
      </c>
      <c r="B266" s="143" t="str">
        <f t="shared" si="13"/>
        <v>(日)</v>
      </c>
      <c r="C266" s="112">
        <f t="shared" si="12"/>
        <v>1335101</v>
      </c>
      <c r="D266" s="112">
        <v>463154</v>
      </c>
      <c r="E266" s="112">
        <v>153142</v>
      </c>
      <c r="F266" s="112">
        <v>0</v>
      </c>
      <c r="G266" s="112">
        <v>666062</v>
      </c>
      <c r="H266" s="112">
        <v>52743</v>
      </c>
      <c r="I266" s="112">
        <v>0</v>
      </c>
      <c r="J266" s="124">
        <v>98683</v>
      </c>
      <c r="K266" s="124">
        <v>3527</v>
      </c>
      <c r="L266" s="124">
        <v>0</v>
      </c>
      <c r="M266" s="124">
        <v>552813</v>
      </c>
      <c r="N266" s="124">
        <v>29891</v>
      </c>
      <c r="O266" s="124">
        <v>0</v>
      </c>
      <c r="P266" s="124">
        <v>0</v>
      </c>
      <c r="Q266" s="124">
        <v>0</v>
      </c>
    </row>
    <row r="267" spans="1:17">
      <c r="A267" s="140">
        <v>44394</v>
      </c>
      <c r="B267" s="143" t="str">
        <f t="shared" si="13"/>
        <v>(土)</v>
      </c>
      <c r="C267" s="112">
        <f t="shared" si="12"/>
        <v>1526511</v>
      </c>
      <c r="D267" s="112">
        <v>634700</v>
      </c>
      <c r="E267" s="112">
        <v>194941</v>
      </c>
      <c r="F267" s="112">
        <v>0</v>
      </c>
      <c r="G267" s="112">
        <v>649874</v>
      </c>
      <c r="H267" s="112">
        <v>46996</v>
      </c>
      <c r="I267" s="112">
        <v>0</v>
      </c>
      <c r="J267" s="124">
        <v>160104</v>
      </c>
      <c r="K267" s="124">
        <v>3227</v>
      </c>
      <c r="L267" s="124">
        <v>0</v>
      </c>
      <c r="M267" s="124">
        <v>540398</v>
      </c>
      <c r="N267" s="124">
        <v>30983</v>
      </c>
      <c r="O267" s="124">
        <v>0</v>
      </c>
      <c r="P267" s="124">
        <v>0</v>
      </c>
      <c r="Q267" s="124">
        <v>0</v>
      </c>
    </row>
    <row r="268" spans="1:17">
      <c r="A268" s="140">
        <v>44393</v>
      </c>
      <c r="B268" s="143" t="str">
        <f t="shared" si="13"/>
        <v>(金)</v>
      </c>
      <c r="C268" s="112">
        <f t="shared" si="12"/>
        <v>1527609</v>
      </c>
      <c r="D268" s="112">
        <v>622346</v>
      </c>
      <c r="E268" s="112">
        <v>249268</v>
      </c>
      <c r="F268" s="112">
        <v>0</v>
      </c>
      <c r="G268" s="112">
        <v>612593</v>
      </c>
      <c r="H268" s="112">
        <v>43402</v>
      </c>
      <c r="I268" s="112">
        <v>0</v>
      </c>
      <c r="J268" s="124">
        <v>209691</v>
      </c>
      <c r="K268" s="124">
        <v>2472</v>
      </c>
      <c r="L268" s="124">
        <v>0</v>
      </c>
      <c r="M268" s="124">
        <v>510616</v>
      </c>
      <c r="N268" s="124">
        <v>25684</v>
      </c>
      <c r="O268" s="124">
        <v>0</v>
      </c>
      <c r="P268" s="124">
        <v>0</v>
      </c>
      <c r="Q268" s="124">
        <v>0</v>
      </c>
    </row>
    <row r="269" spans="1:17">
      <c r="A269" s="140">
        <v>44392</v>
      </c>
      <c r="B269" s="143" t="str">
        <f t="shared" si="13"/>
        <v>(木)</v>
      </c>
      <c r="C269" s="112">
        <f t="shared" si="12"/>
        <v>1510205</v>
      </c>
      <c r="D269" s="112">
        <v>596700</v>
      </c>
      <c r="E269" s="112">
        <v>244444</v>
      </c>
      <c r="F269" s="112">
        <v>0</v>
      </c>
      <c r="G269" s="112">
        <v>625518</v>
      </c>
      <c r="H269" s="112">
        <v>43543</v>
      </c>
      <c r="I269" s="112">
        <v>0</v>
      </c>
      <c r="J269" s="124">
        <v>215477</v>
      </c>
      <c r="K269" s="124">
        <v>5571</v>
      </c>
      <c r="L269" s="124">
        <v>0</v>
      </c>
      <c r="M269" s="124">
        <v>543939</v>
      </c>
      <c r="N269" s="124">
        <v>29851</v>
      </c>
      <c r="O269" s="124">
        <v>0</v>
      </c>
      <c r="P269" s="124">
        <v>0</v>
      </c>
      <c r="Q269" s="124">
        <v>0</v>
      </c>
    </row>
    <row r="270" spans="1:17">
      <c r="A270" s="140">
        <v>44391</v>
      </c>
      <c r="B270" s="143" t="str">
        <f t="shared" si="13"/>
        <v>(水)</v>
      </c>
      <c r="C270" s="112">
        <f t="shared" si="12"/>
        <v>1544405</v>
      </c>
      <c r="D270" s="112">
        <v>611712</v>
      </c>
      <c r="E270" s="112">
        <v>248647</v>
      </c>
      <c r="F270" s="112">
        <v>0</v>
      </c>
      <c r="G270" s="112">
        <v>642543</v>
      </c>
      <c r="H270" s="112">
        <v>41503</v>
      </c>
      <c r="I270" s="112">
        <v>0</v>
      </c>
      <c r="J270" s="124">
        <v>237885</v>
      </c>
      <c r="K270" s="124">
        <v>2241</v>
      </c>
      <c r="L270" s="124">
        <v>0</v>
      </c>
      <c r="M270" s="124">
        <v>563640</v>
      </c>
      <c r="N270" s="124">
        <v>29538</v>
      </c>
      <c r="O270" s="124">
        <v>0</v>
      </c>
      <c r="P270" s="124">
        <v>0</v>
      </c>
      <c r="Q270" s="124">
        <v>0</v>
      </c>
    </row>
    <row r="271" spans="1:17">
      <c r="A271" s="140">
        <v>44390</v>
      </c>
      <c r="B271" s="143" t="str">
        <f t="shared" si="13"/>
        <v>(火)</v>
      </c>
      <c r="C271" s="112">
        <f t="shared" si="12"/>
        <v>1547740</v>
      </c>
      <c r="D271" s="112">
        <v>613528</v>
      </c>
      <c r="E271" s="112">
        <v>259045</v>
      </c>
      <c r="F271" s="112">
        <v>0</v>
      </c>
      <c r="G271" s="112">
        <v>635454</v>
      </c>
      <c r="H271" s="112">
        <v>39713</v>
      </c>
      <c r="I271" s="112">
        <v>0</v>
      </c>
      <c r="J271" s="124">
        <v>265244</v>
      </c>
      <c r="K271" s="124">
        <v>2633</v>
      </c>
      <c r="L271" s="124">
        <v>0</v>
      </c>
      <c r="M271" s="124">
        <v>563407</v>
      </c>
      <c r="N271" s="124">
        <v>29844</v>
      </c>
      <c r="O271" s="124">
        <v>0</v>
      </c>
      <c r="P271" s="124">
        <v>0</v>
      </c>
      <c r="Q271" s="124">
        <v>0</v>
      </c>
    </row>
    <row r="272" spans="1:17">
      <c r="A272" s="140">
        <v>44389</v>
      </c>
      <c r="B272" s="143" t="str">
        <f t="shared" si="13"/>
        <v>(月)</v>
      </c>
      <c r="C272" s="112">
        <f t="shared" si="12"/>
        <v>1455798</v>
      </c>
      <c r="D272" s="112">
        <v>576274</v>
      </c>
      <c r="E272" s="112">
        <v>226728</v>
      </c>
      <c r="F272" s="112">
        <v>0</v>
      </c>
      <c r="G272" s="112">
        <v>614444</v>
      </c>
      <c r="H272" s="112">
        <v>38352</v>
      </c>
      <c r="I272" s="112">
        <v>0</v>
      </c>
      <c r="J272" s="124">
        <v>259269</v>
      </c>
      <c r="K272" s="124">
        <v>2167</v>
      </c>
      <c r="L272" s="124">
        <v>0</v>
      </c>
      <c r="M272" s="124">
        <v>553367</v>
      </c>
      <c r="N272" s="124">
        <v>30056</v>
      </c>
      <c r="O272" s="124">
        <v>0</v>
      </c>
      <c r="P272" s="124">
        <v>0</v>
      </c>
      <c r="Q272" s="124">
        <v>0</v>
      </c>
    </row>
    <row r="273" spans="1:17">
      <c r="A273" s="140">
        <v>44388</v>
      </c>
      <c r="B273" s="143" t="str">
        <f t="shared" si="13"/>
        <v>(日)</v>
      </c>
      <c r="C273" s="112">
        <f t="shared" si="12"/>
        <v>1438599</v>
      </c>
      <c r="D273" s="112">
        <v>569846</v>
      </c>
      <c r="E273" s="112">
        <v>197235</v>
      </c>
      <c r="F273" s="112">
        <v>0</v>
      </c>
      <c r="G273" s="112">
        <v>632155</v>
      </c>
      <c r="H273" s="112">
        <v>39363</v>
      </c>
      <c r="I273" s="112">
        <v>0</v>
      </c>
      <c r="J273" s="124">
        <v>217610</v>
      </c>
      <c r="K273" s="124">
        <v>3695</v>
      </c>
      <c r="L273" s="124">
        <v>0</v>
      </c>
      <c r="M273" s="124">
        <v>570730</v>
      </c>
      <c r="N273" s="124">
        <v>31735</v>
      </c>
      <c r="O273" s="124">
        <v>0</v>
      </c>
      <c r="P273" s="124">
        <v>0</v>
      </c>
      <c r="Q273" s="124">
        <v>0</v>
      </c>
    </row>
    <row r="274" spans="1:17">
      <c r="A274" s="140">
        <v>44387</v>
      </c>
      <c r="B274" s="143" t="str">
        <f t="shared" si="13"/>
        <v>(土)</v>
      </c>
      <c r="C274" s="112">
        <f t="shared" ref="C274:C337" si="14">SUM(D274:I274)</f>
        <v>1704159</v>
      </c>
      <c r="D274" s="112">
        <v>778601</v>
      </c>
      <c r="E274" s="112">
        <v>263049</v>
      </c>
      <c r="F274" s="112">
        <v>0</v>
      </c>
      <c r="G274" s="112">
        <v>623404</v>
      </c>
      <c r="H274" s="112">
        <v>39105</v>
      </c>
      <c r="I274" s="112">
        <v>0</v>
      </c>
      <c r="J274" s="124">
        <v>380074</v>
      </c>
      <c r="K274" s="124">
        <v>4103</v>
      </c>
      <c r="L274" s="124">
        <v>0</v>
      </c>
      <c r="M274" s="124">
        <v>565294</v>
      </c>
      <c r="N274" s="124">
        <v>31698</v>
      </c>
      <c r="O274" s="124">
        <v>0</v>
      </c>
      <c r="P274" s="124">
        <v>0</v>
      </c>
      <c r="Q274" s="124">
        <v>0</v>
      </c>
    </row>
    <row r="275" spans="1:17">
      <c r="A275" s="140">
        <v>44386</v>
      </c>
      <c r="B275" s="143" t="str">
        <f t="shared" si="13"/>
        <v>(金)</v>
      </c>
      <c r="C275" s="112">
        <f t="shared" si="14"/>
        <v>1676671</v>
      </c>
      <c r="D275" s="112">
        <v>729846</v>
      </c>
      <c r="E275" s="112">
        <v>307847</v>
      </c>
      <c r="F275" s="112">
        <v>0</v>
      </c>
      <c r="G275" s="112">
        <v>602880</v>
      </c>
      <c r="H275" s="112">
        <v>36098</v>
      </c>
      <c r="I275" s="112">
        <v>0</v>
      </c>
      <c r="J275" s="124">
        <v>397046</v>
      </c>
      <c r="K275" s="124">
        <v>3712</v>
      </c>
      <c r="L275" s="124">
        <v>0</v>
      </c>
      <c r="M275" s="124">
        <v>544727</v>
      </c>
      <c r="N275" s="124">
        <v>28013</v>
      </c>
      <c r="O275" s="124">
        <v>0</v>
      </c>
      <c r="P275" s="124">
        <v>0</v>
      </c>
      <c r="Q275" s="124">
        <v>0</v>
      </c>
    </row>
    <row r="276" spans="1:17">
      <c r="A276" s="140">
        <v>44385</v>
      </c>
      <c r="B276" s="143" t="str">
        <f t="shared" si="13"/>
        <v>(木)</v>
      </c>
      <c r="C276" s="112">
        <f t="shared" si="14"/>
        <v>1662321</v>
      </c>
      <c r="D276" s="112">
        <v>729034</v>
      </c>
      <c r="E276" s="112">
        <v>297356</v>
      </c>
      <c r="F276" s="112">
        <v>0</v>
      </c>
      <c r="G276" s="112">
        <v>603177</v>
      </c>
      <c r="H276" s="112">
        <v>32754</v>
      </c>
      <c r="I276" s="112">
        <v>0</v>
      </c>
      <c r="J276" s="124">
        <v>440176</v>
      </c>
      <c r="K276" s="124">
        <v>3724</v>
      </c>
      <c r="L276" s="124">
        <v>0</v>
      </c>
      <c r="M276" s="124">
        <v>555301</v>
      </c>
      <c r="N276" s="124">
        <v>27531</v>
      </c>
      <c r="O276" s="124">
        <v>0</v>
      </c>
      <c r="P276" s="124">
        <v>0</v>
      </c>
      <c r="Q276" s="124">
        <v>0</v>
      </c>
    </row>
    <row r="277" spans="1:17">
      <c r="A277" s="140">
        <v>44384</v>
      </c>
      <c r="B277" s="143" t="str">
        <f t="shared" si="13"/>
        <v>(水)</v>
      </c>
      <c r="C277" s="112">
        <f t="shared" si="14"/>
        <v>1663011</v>
      </c>
      <c r="D277" s="112">
        <v>755983</v>
      </c>
      <c r="E277" s="112">
        <v>268735</v>
      </c>
      <c r="F277" s="112">
        <v>0</v>
      </c>
      <c r="G277" s="112">
        <v>607167</v>
      </c>
      <c r="H277" s="112">
        <v>31126</v>
      </c>
      <c r="I277" s="112">
        <v>0</v>
      </c>
      <c r="J277" s="124">
        <v>476220</v>
      </c>
      <c r="K277" s="124">
        <v>3876</v>
      </c>
      <c r="L277" s="124">
        <v>0</v>
      </c>
      <c r="M277" s="124">
        <v>559578</v>
      </c>
      <c r="N277" s="124">
        <v>26338</v>
      </c>
      <c r="O277" s="124">
        <v>0</v>
      </c>
      <c r="P277" s="124">
        <v>0</v>
      </c>
      <c r="Q277" s="124">
        <v>0</v>
      </c>
    </row>
    <row r="278" spans="1:17">
      <c r="A278" s="140">
        <v>44383</v>
      </c>
      <c r="B278" s="143" t="str">
        <f t="shared" si="13"/>
        <v>(火)</v>
      </c>
      <c r="C278" s="112">
        <f t="shared" si="14"/>
        <v>1654590</v>
      </c>
      <c r="D278" s="112">
        <v>727307</v>
      </c>
      <c r="E278" s="112">
        <v>269516</v>
      </c>
      <c r="F278" s="112">
        <v>0</v>
      </c>
      <c r="G278" s="112">
        <v>625277</v>
      </c>
      <c r="H278" s="112">
        <v>32490</v>
      </c>
      <c r="I278" s="112">
        <v>0</v>
      </c>
      <c r="J278" s="124">
        <v>469212</v>
      </c>
      <c r="K278" s="124">
        <v>3638</v>
      </c>
      <c r="L278" s="124">
        <v>0</v>
      </c>
      <c r="M278" s="124">
        <v>581984</v>
      </c>
      <c r="N278" s="124">
        <v>28248</v>
      </c>
      <c r="O278" s="124">
        <v>0</v>
      </c>
      <c r="P278" s="124">
        <v>0</v>
      </c>
      <c r="Q278" s="124">
        <v>0</v>
      </c>
    </row>
    <row r="279" spans="1:17">
      <c r="A279" s="140">
        <v>44382</v>
      </c>
      <c r="B279" s="143" t="str">
        <f t="shared" si="13"/>
        <v>(月)</v>
      </c>
      <c r="C279" s="112">
        <f t="shared" si="14"/>
        <v>1550974</v>
      </c>
      <c r="D279" s="112">
        <v>686698</v>
      </c>
      <c r="E279" s="112">
        <v>254695</v>
      </c>
      <c r="F279" s="112">
        <v>0</v>
      </c>
      <c r="G279" s="112">
        <v>580589</v>
      </c>
      <c r="H279" s="112">
        <v>28992</v>
      </c>
      <c r="I279" s="112">
        <v>0</v>
      </c>
      <c r="J279" s="124">
        <v>458591</v>
      </c>
      <c r="K279" s="124">
        <v>3773</v>
      </c>
      <c r="L279" s="124">
        <v>0</v>
      </c>
      <c r="M279" s="124">
        <v>543065</v>
      </c>
      <c r="N279" s="124">
        <v>27887</v>
      </c>
      <c r="O279" s="124">
        <v>0</v>
      </c>
      <c r="P279" s="124">
        <v>0</v>
      </c>
      <c r="Q279" s="124">
        <v>0</v>
      </c>
    </row>
    <row r="280" spans="1:17">
      <c r="A280" s="140">
        <v>44381</v>
      </c>
      <c r="B280" s="143" t="str">
        <f t="shared" si="13"/>
        <v>(日)</v>
      </c>
      <c r="C280" s="112">
        <f t="shared" si="14"/>
        <v>1410451</v>
      </c>
      <c r="D280" s="112">
        <v>687960</v>
      </c>
      <c r="E280" s="112">
        <v>154607</v>
      </c>
      <c r="F280" s="112">
        <v>0</v>
      </c>
      <c r="G280" s="112">
        <v>545473</v>
      </c>
      <c r="H280" s="112">
        <v>22411</v>
      </c>
      <c r="I280" s="112">
        <v>0</v>
      </c>
      <c r="J280" s="124">
        <v>460704</v>
      </c>
      <c r="K280" s="124">
        <v>5515</v>
      </c>
      <c r="L280" s="124">
        <v>0</v>
      </c>
      <c r="M280" s="124">
        <v>517922</v>
      </c>
      <c r="N280" s="124">
        <v>21964</v>
      </c>
      <c r="O280" s="124">
        <v>0</v>
      </c>
      <c r="P280" s="124">
        <v>0</v>
      </c>
      <c r="Q280" s="124">
        <v>0</v>
      </c>
    </row>
    <row r="281" spans="1:17">
      <c r="A281" s="140">
        <v>44380</v>
      </c>
      <c r="B281" s="143" t="str">
        <f t="shared" si="13"/>
        <v>(土)</v>
      </c>
      <c r="C281" s="112">
        <f t="shared" si="14"/>
        <v>1525909</v>
      </c>
      <c r="D281" s="112">
        <v>691142</v>
      </c>
      <c r="E281" s="112">
        <v>200161</v>
      </c>
      <c r="F281" s="112">
        <v>0</v>
      </c>
      <c r="G281" s="112">
        <v>614906</v>
      </c>
      <c r="H281" s="112">
        <v>19700</v>
      </c>
      <c r="I281" s="112">
        <v>0</v>
      </c>
      <c r="J281" s="124">
        <v>468891</v>
      </c>
      <c r="K281" s="124">
        <v>10873</v>
      </c>
      <c r="L281" s="124">
        <v>0</v>
      </c>
      <c r="M281" s="124">
        <v>580787</v>
      </c>
      <c r="N281" s="124">
        <v>19339</v>
      </c>
      <c r="O281" s="124">
        <v>0</v>
      </c>
      <c r="P281" s="124">
        <v>0</v>
      </c>
      <c r="Q281" s="124">
        <v>0</v>
      </c>
    </row>
    <row r="282" spans="1:17">
      <c r="A282" s="140">
        <v>44379</v>
      </c>
      <c r="B282" s="143" t="str">
        <f t="shared" si="13"/>
        <v>(金)</v>
      </c>
      <c r="C282" s="112">
        <f t="shared" si="14"/>
        <v>1290926</v>
      </c>
      <c r="D282" s="112">
        <v>358630</v>
      </c>
      <c r="E282" s="112">
        <v>240319</v>
      </c>
      <c r="F282" s="112">
        <v>0</v>
      </c>
      <c r="G282" s="112">
        <v>672542</v>
      </c>
      <c r="H282" s="112">
        <v>19435</v>
      </c>
      <c r="I282" s="112">
        <v>0</v>
      </c>
      <c r="J282" s="124">
        <v>241534</v>
      </c>
      <c r="K282" s="124">
        <v>8405</v>
      </c>
      <c r="L282" s="124">
        <v>0</v>
      </c>
      <c r="M282" s="124">
        <v>628138</v>
      </c>
      <c r="N282" s="124">
        <v>19029</v>
      </c>
      <c r="O282" s="124">
        <v>0</v>
      </c>
      <c r="P282" s="124">
        <v>0</v>
      </c>
      <c r="Q282" s="124">
        <v>0</v>
      </c>
    </row>
    <row r="283" spans="1:17">
      <c r="A283" s="140">
        <v>44378</v>
      </c>
      <c r="B283" s="143" t="str">
        <f t="shared" si="13"/>
        <v>(木)</v>
      </c>
      <c r="C283" s="112">
        <f t="shared" si="14"/>
        <v>1317122</v>
      </c>
      <c r="D283" s="112">
        <v>419332</v>
      </c>
      <c r="E283" s="112">
        <v>218514</v>
      </c>
      <c r="F283" s="112">
        <v>0</v>
      </c>
      <c r="G283" s="112">
        <v>659818</v>
      </c>
      <c r="H283" s="112">
        <v>19458</v>
      </c>
      <c r="I283" s="112">
        <v>0</v>
      </c>
      <c r="J283" s="124">
        <v>312566</v>
      </c>
      <c r="K283" s="124">
        <v>8524</v>
      </c>
      <c r="L283" s="124">
        <v>0</v>
      </c>
      <c r="M283" s="124">
        <v>620097</v>
      </c>
      <c r="N283" s="124">
        <v>19062</v>
      </c>
      <c r="O283" s="124">
        <v>0</v>
      </c>
      <c r="P283" s="124">
        <v>0</v>
      </c>
      <c r="Q283" s="124">
        <v>0</v>
      </c>
    </row>
    <row r="284" spans="1:17">
      <c r="A284" s="140">
        <v>44377</v>
      </c>
      <c r="B284" s="143" t="str">
        <f t="shared" si="13"/>
        <v>(水)</v>
      </c>
      <c r="C284" s="112">
        <f t="shared" si="14"/>
        <v>1541663</v>
      </c>
      <c r="D284" s="112">
        <v>629222</v>
      </c>
      <c r="E284" s="112">
        <v>203176</v>
      </c>
      <c r="F284" s="112">
        <v>0</v>
      </c>
      <c r="G284" s="112">
        <v>690397</v>
      </c>
      <c r="H284" s="112">
        <v>18868</v>
      </c>
      <c r="I284" s="112">
        <v>0</v>
      </c>
      <c r="J284" s="124">
        <v>490516</v>
      </c>
      <c r="K284" s="124">
        <v>12622</v>
      </c>
      <c r="L284" s="124">
        <v>0</v>
      </c>
      <c r="M284" s="124">
        <v>647096</v>
      </c>
      <c r="N284" s="124">
        <v>18592</v>
      </c>
      <c r="O284" s="124">
        <v>0</v>
      </c>
      <c r="P284" s="124">
        <v>0</v>
      </c>
      <c r="Q284" s="124">
        <v>0</v>
      </c>
    </row>
    <row r="285" spans="1:17">
      <c r="A285" s="140">
        <v>44376</v>
      </c>
      <c r="B285" s="143" t="str">
        <f t="shared" si="13"/>
        <v>(火)</v>
      </c>
      <c r="C285" s="112">
        <f t="shared" si="14"/>
        <v>1502090</v>
      </c>
      <c r="D285" s="112">
        <v>610925</v>
      </c>
      <c r="E285" s="112">
        <v>178688</v>
      </c>
      <c r="F285" s="112">
        <v>0</v>
      </c>
      <c r="G285" s="112">
        <v>693698</v>
      </c>
      <c r="H285" s="112">
        <v>18779</v>
      </c>
      <c r="I285" s="112">
        <v>0</v>
      </c>
      <c r="J285" s="124">
        <v>483465</v>
      </c>
      <c r="K285" s="124">
        <v>11654</v>
      </c>
      <c r="L285" s="124">
        <v>0</v>
      </c>
      <c r="M285" s="124">
        <v>653794</v>
      </c>
      <c r="N285" s="124">
        <v>18423</v>
      </c>
      <c r="O285" s="124">
        <v>0</v>
      </c>
      <c r="P285" s="124">
        <v>0</v>
      </c>
      <c r="Q285" s="124">
        <v>0</v>
      </c>
    </row>
    <row r="286" spans="1:17">
      <c r="A286" s="140">
        <v>44375</v>
      </c>
      <c r="B286" s="143" t="str">
        <f t="shared" si="13"/>
        <v>(月)</v>
      </c>
      <c r="C286" s="112">
        <f t="shared" si="14"/>
        <v>1383167</v>
      </c>
      <c r="D286" s="112">
        <v>570191</v>
      </c>
      <c r="E286" s="112">
        <v>163693</v>
      </c>
      <c r="F286" s="112">
        <v>0</v>
      </c>
      <c r="G286" s="112">
        <v>630992</v>
      </c>
      <c r="H286" s="112">
        <v>18291</v>
      </c>
      <c r="I286" s="112">
        <v>0</v>
      </c>
      <c r="J286" s="124">
        <v>458644</v>
      </c>
      <c r="K286" s="124">
        <v>13437</v>
      </c>
      <c r="L286" s="124">
        <v>0</v>
      </c>
      <c r="M286" s="124">
        <v>597700</v>
      </c>
      <c r="N286" s="124">
        <v>17921</v>
      </c>
      <c r="O286" s="124">
        <v>0</v>
      </c>
      <c r="P286" s="124">
        <v>0</v>
      </c>
      <c r="Q286" s="124">
        <v>0</v>
      </c>
    </row>
    <row r="287" spans="1:17">
      <c r="A287" s="140">
        <v>44374</v>
      </c>
      <c r="B287" s="143" t="str">
        <f t="shared" si="13"/>
        <v>(日)</v>
      </c>
      <c r="C287" s="112">
        <f t="shared" si="14"/>
        <v>1335136</v>
      </c>
      <c r="D287" s="112">
        <v>679162</v>
      </c>
      <c r="E287" s="112">
        <v>107496</v>
      </c>
      <c r="F287" s="112">
        <v>0</v>
      </c>
      <c r="G287" s="112">
        <v>543832</v>
      </c>
      <c r="H287" s="112">
        <v>4646</v>
      </c>
      <c r="I287" s="112">
        <v>0</v>
      </c>
      <c r="J287" s="124">
        <v>554835</v>
      </c>
      <c r="K287" s="124">
        <v>16494</v>
      </c>
      <c r="L287" s="124">
        <v>0</v>
      </c>
      <c r="M287" s="124">
        <v>522223</v>
      </c>
      <c r="N287" s="124">
        <v>4584</v>
      </c>
      <c r="O287" s="124">
        <v>0</v>
      </c>
      <c r="P287" s="124">
        <v>0</v>
      </c>
      <c r="Q287" s="124">
        <v>0</v>
      </c>
    </row>
    <row r="288" spans="1:17">
      <c r="A288" s="140">
        <v>44373</v>
      </c>
      <c r="B288" s="143" t="str">
        <f t="shared" si="13"/>
        <v>(土)</v>
      </c>
      <c r="C288" s="112">
        <f t="shared" si="14"/>
        <v>1354928</v>
      </c>
      <c r="D288" s="112">
        <v>647964</v>
      </c>
      <c r="E288" s="112">
        <v>111587</v>
      </c>
      <c r="F288" s="112">
        <v>0</v>
      </c>
      <c r="G288" s="112">
        <v>591520</v>
      </c>
      <c r="H288" s="112">
        <v>3857</v>
      </c>
      <c r="I288" s="112">
        <v>0</v>
      </c>
      <c r="J288" s="124">
        <v>528547</v>
      </c>
      <c r="K288" s="124">
        <v>20436</v>
      </c>
      <c r="L288" s="124">
        <v>0</v>
      </c>
      <c r="M288" s="124">
        <v>564702</v>
      </c>
      <c r="N288" s="124">
        <v>3725</v>
      </c>
      <c r="O288" s="124">
        <v>0</v>
      </c>
      <c r="P288" s="124">
        <v>0</v>
      </c>
      <c r="Q288" s="124">
        <v>0</v>
      </c>
    </row>
    <row r="289" spans="1:17">
      <c r="A289" s="140">
        <v>44372</v>
      </c>
      <c r="B289" s="143" t="str">
        <f t="shared" si="13"/>
        <v>(金)</v>
      </c>
      <c r="C289" s="112">
        <f t="shared" si="14"/>
        <v>1357145</v>
      </c>
      <c r="D289" s="112">
        <v>600293</v>
      </c>
      <c r="E289" s="112">
        <v>120148</v>
      </c>
      <c r="F289" s="112">
        <v>0</v>
      </c>
      <c r="G289" s="112">
        <v>632942</v>
      </c>
      <c r="H289" s="112">
        <v>3762</v>
      </c>
      <c r="I289" s="112">
        <v>0</v>
      </c>
      <c r="J289" s="124">
        <v>495353</v>
      </c>
      <c r="K289" s="124">
        <v>15296</v>
      </c>
      <c r="L289" s="124">
        <v>0</v>
      </c>
      <c r="M289" s="124">
        <v>593826</v>
      </c>
      <c r="N289" s="124">
        <v>3641</v>
      </c>
      <c r="O289" s="124">
        <v>0</v>
      </c>
      <c r="P289" s="124">
        <v>0</v>
      </c>
      <c r="Q289" s="124">
        <v>0</v>
      </c>
    </row>
    <row r="290" spans="1:17">
      <c r="A290" s="140">
        <v>44371</v>
      </c>
      <c r="B290" s="143" t="str">
        <f t="shared" si="13"/>
        <v>(木)</v>
      </c>
      <c r="C290" s="112">
        <f t="shared" si="14"/>
        <v>1374768</v>
      </c>
      <c r="D290" s="112">
        <v>621220</v>
      </c>
      <c r="E290" s="112">
        <v>110714</v>
      </c>
      <c r="F290" s="112">
        <v>0</v>
      </c>
      <c r="G290" s="112">
        <v>639488</v>
      </c>
      <c r="H290" s="112">
        <v>3346</v>
      </c>
      <c r="I290" s="112">
        <v>0</v>
      </c>
      <c r="J290" s="124">
        <v>532759</v>
      </c>
      <c r="K290" s="124">
        <v>15401</v>
      </c>
      <c r="L290" s="124">
        <v>0</v>
      </c>
      <c r="M290" s="124">
        <v>600995</v>
      </c>
      <c r="N290" s="124">
        <v>3244</v>
      </c>
      <c r="O290" s="124">
        <v>0</v>
      </c>
      <c r="P290" s="124">
        <v>0</v>
      </c>
      <c r="Q290" s="124">
        <v>0</v>
      </c>
    </row>
    <row r="291" spans="1:17">
      <c r="A291" s="140">
        <v>44370</v>
      </c>
      <c r="B291" s="143" t="str">
        <f t="shared" si="13"/>
        <v>(水)</v>
      </c>
      <c r="C291" s="112">
        <f t="shared" si="14"/>
        <v>1396708</v>
      </c>
      <c r="D291" s="112">
        <v>635818</v>
      </c>
      <c r="E291" s="112">
        <v>118452</v>
      </c>
      <c r="F291" s="112">
        <v>0</v>
      </c>
      <c r="G291" s="112">
        <v>639019</v>
      </c>
      <c r="H291" s="112">
        <v>3419</v>
      </c>
      <c r="I291" s="112">
        <v>0</v>
      </c>
      <c r="J291" s="124">
        <v>553304</v>
      </c>
      <c r="K291" s="124">
        <v>16137</v>
      </c>
      <c r="L291" s="124">
        <v>0</v>
      </c>
      <c r="M291" s="124">
        <v>601242</v>
      </c>
      <c r="N291" s="124">
        <v>3319</v>
      </c>
      <c r="O291" s="124">
        <v>0</v>
      </c>
      <c r="P291" s="124">
        <v>0</v>
      </c>
      <c r="Q291" s="124">
        <v>0</v>
      </c>
    </row>
    <row r="292" spans="1:17">
      <c r="A292" s="140">
        <v>44369</v>
      </c>
      <c r="B292" s="143" t="str">
        <f t="shared" si="13"/>
        <v>(火)</v>
      </c>
      <c r="C292" s="112">
        <f t="shared" si="14"/>
        <v>1362610</v>
      </c>
      <c r="D292" s="112">
        <v>631578</v>
      </c>
      <c r="E292" s="112">
        <v>110767</v>
      </c>
      <c r="F292" s="112">
        <v>0</v>
      </c>
      <c r="G292" s="112">
        <v>617517</v>
      </c>
      <c r="H292" s="112">
        <v>2748</v>
      </c>
      <c r="I292" s="112">
        <v>0</v>
      </c>
      <c r="J292" s="124">
        <v>555863</v>
      </c>
      <c r="K292" s="124">
        <v>19800</v>
      </c>
      <c r="L292" s="124">
        <v>0</v>
      </c>
      <c r="M292" s="124">
        <v>582353</v>
      </c>
      <c r="N292" s="124">
        <v>2672</v>
      </c>
      <c r="O292" s="124">
        <v>0</v>
      </c>
      <c r="P292" s="124">
        <v>0</v>
      </c>
      <c r="Q292" s="124">
        <v>0</v>
      </c>
    </row>
    <row r="293" spans="1:17">
      <c r="A293" s="140">
        <v>44368</v>
      </c>
      <c r="B293" s="143" t="str">
        <f t="shared" si="13"/>
        <v>(月)</v>
      </c>
      <c r="C293" s="112">
        <f t="shared" si="14"/>
        <v>1216286</v>
      </c>
      <c r="D293" s="112">
        <v>607865</v>
      </c>
      <c r="E293" s="112">
        <v>98002</v>
      </c>
      <c r="F293" s="112">
        <v>0</v>
      </c>
      <c r="G293" s="112">
        <v>507157</v>
      </c>
      <c r="H293" s="112">
        <v>3262</v>
      </c>
      <c r="I293" s="112">
        <v>0</v>
      </c>
      <c r="J293" s="124">
        <v>544826</v>
      </c>
      <c r="K293" s="124">
        <v>19889</v>
      </c>
      <c r="L293" s="124">
        <v>0</v>
      </c>
      <c r="M293" s="124">
        <v>480138</v>
      </c>
      <c r="N293" s="124">
        <v>3190</v>
      </c>
      <c r="O293" s="124">
        <v>0</v>
      </c>
      <c r="P293" s="124">
        <v>0</v>
      </c>
      <c r="Q293" s="124">
        <v>0</v>
      </c>
    </row>
    <row r="294" spans="1:17">
      <c r="A294" s="140">
        <v>44367</v>
      </c>
      <c r="B294" s="143" t="str">
        <f t="shared" si="13"/>
        <v>(日)</v>
      </c>
      <c r="C294" s="112">
        <f t="shared" si="14"/>
        <v>1117490</v>
      </c>
      <c r="D294" s="112">
        <v>625255</v>
      </c>
      <c r="E294" s="112">
        <v>50458</v>
      </c>
      <c r="F294" s="112">
        <v>0</v>
      </c>
      <c r="G294" s="112">
        <v>441777</v>
      </c>
      <c r="H294" s="112">
        <v>0</v>
      </c>
      <c r="I294" s="112">
        <v>0</v>
      </c>
      <c r="J294" s="124">
        <v>560378</v>
      </c>
      <c r="K294" s="124">
        <v>24687</v>
      </c>
      <c r="L294" s="124">
        <v>0</v>
      </c>
      <c r="M294" s="124">
        <v>426557</v>
      </c>
      <c r="N294" s="124">
        <v>0</v>
      </c>
      <c r="O294" s="124">
        <v>0</v>
      </c>
      <c r="P294" s="124">
        <v>0</v>
      </c>
      <c r="Q294" s="124">
        <v>0</v>
      </c>
    </row>
    <row r="295" spans="1:17">
      <c r="A295" s="140">
        <v>44366</v>
      </c>
      <c r="B295" s="143" t="str">
        <f t="shared" si="13"/>
        <v>(土)</v>
      </c>
      <c r="C295" s="112">
        <f t="shared" si="14"/>
        <v>1123377</v>
      </c>
      <c r="D295" s="112">
        <v>627690</v>
      </c>
      <c r="E295" s="112">
        <v>47496</v>
      </c>
      <c r="F295" s="112">
        <v>0</v>
      </c>
      <c r="G295" s="112">
        <v>448191</v>
      </c>
      <c r="H295" s="112">
        <v>0</v>
      </c>
      <c r="I295" s="112">
        <v>0</v>
      </c>
      <c r="J295" s="124">
        <v>565208</v>
      </c>
      <c r="K295" s="124">
        <v>26009</v>
      </c>
      <c r="L295" s="124">
        <v>0</v>
      </c>
      <c r="M295" s="124">
        <v>425728</v>
      </c>
      <c r="N295" s="124">
        <v>0</v>
      </c>
      <c r="O295" s="124">
        <v>0</v>
      </c>
      <c r="P295" s="124">
        <v>0</v>
      </c>
      <c r="Q295" s="124">
        <v>0</v>
      </c>
    </row>
    <row r="296" spans="1:17">
      <c r="A296" s="140">
        <v>44365</v>
      </c>
      <c r="B296" s="143" t="str">
        <f t="shared" si="13"/>
        <v>(金)</v>
      </c>
      <c r="C296" s="112">
        <f t="shared" si="14"/>
        <v>1146336</v>
      </c>
      <c r="D296" s="112">
        <v>598711</v>
      </c>
      <c r="E296" s="112">
        <v>40039</v>
      </c>
      <c r="F296" s="112">
        <v>0</v>
      </c>
      <c r="G296" s="112">
        <v>507586</v>
      </c>
      <c r="H296" s="112">
        <v>0</v>
      </c>
      <c r="I296" s="112">
        <v>0</v>
      </c>
      <c r="J296" s="124">
        <v>539402</v>
      </c>
      <c r="K296" s="124">
        <v>20906</v>
      </c>
      <c r="L296" s="124">
        <v>0</v>
      </c>
      <c r="M296" s="124">
        <v>473000</v>
      </c>
      <c r="N296" s="124">
        <v>0</v>
      </c>
      <c r="O296" s="124">
        <v>0</v>
      </c>
      <c r="P296" s="124">
        <v>0</v>
      </c>
      <c r="Q296" s="124">
        <v>0</v>
      </c>
    </row>
    <row r="297" spans="1:17">
      <c r="A297" s="140">
        <v>44364</v>
      </c>
      <c r="B297" s="143" t="str">
        <f t="shared" si="13"/>
        <v>(木)</v>
      </c>
      <c r="C297" s="112">
        <f t="shared" si="14"/>
        <v>1186465</v>
      </c>
      <c r="D297" s="112">
        <v>615290</v>
      </c>
      <c r="E297" s="112">
        <v>41304</v>
      </c>
      <c r="F297" s="112">
        <v>0</v>
      </c>
      <c r="G297" s="112">
        <v>529871</v>
      </c>
      <c r="H297" s="112">
        <v>0</v>
      </c>
      <c r="I297" s="112">
        <v>0</v>
      </c>
      <c r="J297" s="124">
        <v>562349</v>
      </c>
      <c r="K297" s="124">
        <v>25293</v>
      </c>
      <c r="L297" s="124">
        <v>0</v>
      </c>
      <c r="M297" s="124">
        <v>493706</v>
      </c>
      <c r="N297" s="124">
        <v>0</v>
      </c>
      <c r="O297" s="124">
        <v>0</v>
      </c>
      <c r="P297" s="124">
        <v>0</v>
      </c>
      <c r="Q297" s="124">
        <v>0</v>
      </c>
    </row>
    <row r="298" spans="1:17">
      <c r="A298" s="140">
        <v>44363</v>
      </c>
      <c r="B298" s="143" t="str">
        <f t="shared" si="13"/>
        <v>(水)</v>
      </c>
      <c r="C298" s="112">
        <f t="shared" si="14"/>
        <v>1193397</v>
      </c>
      <c r="D298" s="112">
        <v>608731</v>
      </c>
      <c r="E298" s="112">
        <v>41063</v>
      </c>
      <c r="F298" s="112">
        <v>0</v>
      </c>
      <c r="G298" s="112">
        <v>543603</v>
      </c>
      <c r="H298" s="112">
        <v>0</v>
      </c>
      <c r="I298" s="112">
        <v>0</v>
      </c>
      <c r="J298" s="124">
        <v>558206</v>
      </c>
      <c r="K298" s="124">
        <v>26971</v>
      </c>
      <c r="L298" s="124">
        <v>0</v>
      </c>
      <c r="M298" s="124">
        <v>506298</v>
      </c>
      <c r="N298" s="124">
        <v>0</v>
      </c>
      <c r="O298" s="124">
        <v>0</v>
      </c>
      <c r="P298" s="124">
        <v>0</v>
      </c>
      <c r="Q298" s="124">
        <v>0</v>
      </c>
    </row>
    <row r="299" spans="1:17">
      <c r="A299" s="140">
        <v>44362</v>
      </c>
      <c r="B299" s="143" t="str">
        <f t="shared" si="13"/>
        <v>(火)</v>
      </c>
      <c r="C299" s="112">
        <f t="shared" si="14"/>
        <v>1159880</v>
      </c>
      <c r="D299" s="113">
        <v>629414</v>
      </c>
      <c r="E299" s="113">
        <v>39640</v>
      </c>
      <c r="F299" s="112">
        <v>0</v>
      </c>
      <c r="G299" s="113">
        <v>490826</v>
      </c>
      <c r="H299" s="112">
        <v>0</v>
      </c>
      <c r="I299" s="112">
        <v>0</v>
      </c>
      <c r="J299" s="126">
        <v>582947</v>
      </c>
      <c r="K299" s="126">
        <v>27327</v>
      </c>
      <c r="L299" s="124">
        <v>0</v>
      </c>
      <c r="M299" s="126">
        <v>455360</v>
      </c>
      <c r="N299" s="124">
        <v>0</v>
      </c>
      <c r="O299" s="124">
        <v>0</v>
      </c>
      <c r="P299" s="124">
        <v>0</v>
      </c>
      <c r="Q299" s="124">
        <v>0</v>
      </c>
    </row>
    <row r="300" spans="1:17">
      <c r="A300" s="140">
        <v>44361</v>
      </c>
      <c r="B300" s="143" t="str">
        <f t="shared" si="13"/>
        <v>(月)</v>
      </c>
      <c r="C300" s="112">
        <f t="shared" si="14"/>
        <v>1041701</v>
      </c>
      <c r="D300" s="113">
        <v>580864</v>
      </c>
      <c r="E300" s="113">
        <v>38398</v>
      </c>
      <c r="F300" s="112">
        <v>0</v>
      </c>
      <c r="G300" s="113">
        <v>422439</v>
      </c>
      <c r="H300" s="112">
        <v>0</v>
      </c>
      <c r="I300" s="112">
        <v>0</v>
      </c>
      <c r="J300" s="126">
        <v>541078</v>
      </c>
      <c r="K300" s="126">
        <v>28119</v>
      </c>
      <c r="L300" s="124">
        <v>0</v>
      </c>
      <c r="M300" s="126">
        <v>394810</v>
      </c>
      <c r="N300" s="124">
        <v>0</v>
      </c>
      <c r="O300" s="124">
        <v>0</v>
      </c>
      <c r="P300" s="124">
        <v>0</v>
      </c>
      <c r="Q300" s="124">
        <v>0</v>
      </c>
    </row>
    <row r="301" spans="1:17">
      <c r="A301" s="140">
        <v>44360</v>
      </c>
      <c r="B301" s="143" t="str">
        <f t="shared" si="13"/>
        <v>(日)</v>
      </c>
      <c r="C301" s="112">
        <f t="shared" si="14"/>
        <v>929180</v>
      </c>
      <c r="D301" s="113">
        <v>570184</v>
      </c>
      <c r="E301" s="113">
        <v>40432</v>
      </c>
      <c r="F301" s="112">
        <v>0</v>
      </c>
      <c r="G301" s="113">
        <v>318564</v>
      </c>
      <c r="H301" s="112">
        <v>0</v>
      </c>
      <c r="I301" s="112">
        <v>0</v>
      </c>
      <c r="J301" s="126">
        <v>539384</v>
      </c>
      <c r="K301" s="126">
        <v>32118</v>
      </c>
      <c r="L301" s="124">
        <v>0</v>
      </c>
      <c r="M301" s="126">
        <v>306610</v>
      </c>
      <c r="N301" s="124">
        <v>0</v>
      </c>
      <c r="O301" s="124">
        <v>0</v>
      </c>
      <c r="P301" s="124">
        <v>0</v>
      </c>
      <c r="Q301" s="124">
        <v>0</v>
      </c>
    </row>
    <row r="302" spans="1:17">
      <c r="A302" s="140">
        <v>44359</v>
      </c>
      <c r="B302" s="143" t="str">
        <f t="shared" si="13"/>
        <v>(土)</v>
      </c>
      <c r="C302" s="112">
        <f t="shared" si="14"/>
        <v>949923</v>
      </c>
      <c r="D302" s="113">
        <v>631729</v>
      </c>
      <c r="E302" s="113">
        <v>39462</v>
      </c>
      <c r="F302" s="112">
        <v>0</v>
      </c>
      <c r="G302" s="113">
        <v>278732</v>
      </c>
      <c r="H302" s="112">
        <v>0</v>
      </c>
      <c r="I302" s="112">
        <v>0</v>
      </c>
      <c r="J302" s="126">
        <v>596550</v>
      </c>
      <c r="K302" s="126">
        <v>32139</v>
      </c>
      <c r="L302" s="124">
        <v>0</v>
      </c>
      <c r="M302" s="126">
        <v>260705</v>
      </c>
      <c r="N302" s="124">
        <v>0</v>
      </c>
      <c r="O302" s="124">
        <v>0</v>
      </c>
      <c r="P302" s="124">
        <v>0</v>
      </c>
      <c r="Q302" s="124">
        <v>0</v>
      </c>
    </row>
    <row r="303" spans="1:17">
      <c r="A303" s="140">
        <v>44358</v>
      </c>
      <c r="B303" s="143" t="str">
        <f t="shared" si="13"/>
        <v>(金)</v>
      </c>
      <c r="C303" s="112">
        <f t="shared" si="14"/>
        <v>989871</v>
      </c>
      <c r="D303" s="113">
        <v>679100</v>
      </c>
      <c r="E303" s="113">
        <v>37170</v>
      </c>
      <c r="F303" s="112">
        <v>0</v>
      </c>
      <c r="G303" s="113">
        <v>273601</v>
      </c>
      <c r="H303" s="112">
        <v>0</v>
      </c>
      <c r="I303" s="112">
        <v>0</v>
      </c>
      <c r="J303" s="126">
        <v>633006</v>
      </c>
      <c r="K303" s="126">
        <v>28614</v>
      </c>
      <c r="L303" s="124">
        <v>0</v>
      </c>
      <c r="M303" s="126">
        <v>244458</v>
      </c>
      <c r="N303" s="124">
        <v>0</v>
      </c>
      <c r="O303" s="124">
        <v>0</v>
      </c>
      <c r="P303" s="124">
        <v>0</v>
      </c>
      <c r="Q303" s="124">
        <v>0</v>
      </c>
    </row>
    <row r="304" spans="1:17">
      <c r="A304" s="140">
        <v>44357</v>
      </c>
      <c r="B304" s="143" t="str">
        <f t="shared" si="13"/>
        <v>(木)</v>
      </c>
      <c r="C304" s="112">
        <f t="shared" si="14"/>
        <v>1018783</v>
      </c>
      <c r="D304" s="113">
        <v>674194</v>
      </c>
      <c r="E304" s="113">
        <v>33684</v>
      </c>
      <c r="F304" s="112">
        <v>0</v>
      </c>
      <c r="G304" s="113">
        <v>310905</v>
      </c>
      <c r="H304" s="112">
        <v>0</v>
      </c>
      <c r="I304" s="112">
        <v>0</v>
      </c>
      <c r="J304" s="126">
        <v>631601</v>
      </c>
      <c r="K304" s="126">
        <v>28368</v>
      </c>
      <c r="L304" s="124">
        <v>0</v>
      </c>
      <c r="M304" s="126">
        <v>279460</v>
      </c>
      <c r="N304" s="124">
        <v>0</v>
      </c>
      <c r="O304" s="124">
        <v>0</v>
      </c>
      <c r="P304" s="124">
        <v>0</v>
      </c>
      <c r="Q304" s="124">
        <v>0</v>
      </c>
    </row>
    <row r="305" spans="1:17">
      <c r="A305" s="140">
        <v>44356</v>
      </c>
      <c r="B305" s="143" t="str">
        <f t="shared" si="13"/>
        <v>(水)</v>
      </c>
      <c r="C305" s="112">
        <f t="shared" si="14"/>
        <v>1019274</v>
      </c>
      <c r="D305" s="113">
        <v>694012</v>
      </c>
      <c r="E305" s="113">
        <v>31305</v>
      </c>
      <c r="F305" s="112">
        <v>0</v>
      </c>
      <c r="G305" s="113">
        <v>293957</v>
      </c>
      <c r="H305" s="112">
        <v>0</v>
      </c>
      <c r="I305" s="112">
        <v>0</v>
      </c>
      <c r="J305" s="126">
        <v>648521</v>
      </c>
      <c r="K305" s="126">
        <v>26946</v>
      </c>
      <c r="L305" s="124">
        <v>0</v>
      </c>
      <c r="M305" s="126">
        <v>264948</v>
      </c>
      <c r="N305" s="124">
        <v>0</v>
      </c>
      <c r="O305" s="124">
        <v>0</v>
      </c>
      <c r="P305" s="124">
        <v>0</v>
      </c>
      <c r="Q305" s="124">
        <v>0</v>
      </c>
    </row>
    <row r="306" spans="1:17">
      <c r="A306" s="140">
        <v>44355</v>
      </c>
      <c r="B306" s="143" t="str">
        <f t="shared" si="13"/>
        <v>(火)</v>
      </c>
      <c r="C306" s="112">
        <f t="shared" si="14"/>
        <v>978347</v>
      </c>
      <c r="D306" s="113">
        <v>706739</v>
      </c>
      <c r="E306" s="113">
        <v>32748</v>
      </c>
      <c r="F306" s="112">
        <v>0</v>
      </c>
      <c r="G306" s="113">
        <v>238860</v>
      </c>
      <c r="H306" s="112">
        <v>0</v>
      </c>
      <c r="I306" s="112">
        <v>0</v>
      </c>
      <c r="J306" s="126">
        <v>664404</v>
      </c>
      <c r="K306" s="126">
        <v>29010</v>
      </c>
      <c r="L306" s="124">
        <v>0</v>
      </c>
      <c r="M306" s="126">
        <v>213629</v>
      </c>
      <c r="N306" s="124">
        <v>0</v>
      </c>
      <c r="O306" s="124">
        <v>0</v>
      </c>
      <c r="P306" s="124">
        <v>0</v>
      </c>
      <c r="Q306" s="124">
        <v>0</v>
      </c>
    </row>
    <row r="307" spans="1:17">
      <c r="A307" s="140">
        <v>44354</v>
      </c>
      <c r="B307" s="143" t="str">
        <f t="shared" si="13"/>
        <v>(月)</v>
      </c>
      <c r="C307" s="112">
        <f t="shared" si="14"/>
        <v>871072</v>
      </c>
      <c r="D307" s="113">
        <v>645819</v>
      </c>
      <c r="E307" s="113">
        <v>29621</v>
      </c>
      <c r="F307" s="112">
        <v>0</v>
      </c>
      <c r="G307" s="113">
        <v>195632</v>
      </c>
      <c r="H307" s="112">
        <v>0</v>
      </c>
      <c r="I307" s="112">
        <v>0</v>
      </c>
      <c r="J307" s="126">
        <v>609898</v>
      </c>
      <c r="K307" s="126">
        <v>28674</v>
      </c>
      <c r="L307" s="124">
        <v>0</v>
      </c>
      <c r="M307" s="126">
        <v>175976</v>
      </c>
      <c r="N307" s="124">
        <v>0</v>
      </c>
      <c r="O307" s="124">
        <v>0</v>
      </c>
      <c r="P307" s="124">
        <v>0</v>
      </c>
      <c r="Q307" s="124">
        <v>0</v>
      </c>
    </row>
    <row r="308" spans="1:17">
      <c r="A308" s="140">
        <v>44353</v>
      </c>
      <c r="B308" s="143" t="str">
        <f t="shared" si="13"/>
        <v>(日)</v>
      </c>
      <c r="C308" s="112">
        <f t="shared" si="14"/>
        <v>753027</v>
      </c>
      <c r="D308" s="113">
        <v>546942</v>
      </c>
      <c r="E308" s="113">
        <v>23195</v>
      </c>
      <c r="F308" s="112">
        <v>0</v>
      </c>
      <c r="G308" s="113">
        <v>182890</v>
      </c>
      <c r="H308" s="112">
        <v>0</v>
      </c>
      <c r="I308" s="112">
        <v>0</v>
      </c>
      <c r="J308" s="126">
        <v>523669</v>
      </c>
      <c r="K308" s="126">
        <v>22718</v>
      </c>
      <c r="L308" s="124">
        <v>0</v>
      </c>
      <c r="M308" s="126">
        <v>173676</v>
      </c>
      <c r="N308" s="124">
        <v>0</v>
      </c>
      <c r="O308" s="124">
        <v>0</v>
      </c>
      <c r="P308" s="124">
        <v>0</v>
      </c>
      <c r="Q308" s="124">
        <v>0</v>
      </c>
    </row>
    <row r="309" spans="1:17">
      <c r="A309" s="140">
        <v>44352</v>
      </c>
      <c r="B309" s="143" t="str">
        <f t="shared" si="13"/>
        <v>(土)</v>
      </c>
      <c r="C309" s="112">
        <f t="shared" si="14"/>
        <v>757038</v>
      </c>
      <c r="D309" s="113">
        <v>605304</v>
      </c>
      <c r="E309" s="113">
        <v>20650</v>
      </c>
      <c r="F309" s="112">
        <v>0</v>
      </c>
      <c r="G309" s="113">
        <v>131084</v>
      </c>
      <c r="H309" s="112">
        <v>0</v>
      </c>
      <c r="I309" s="112">
        <v>0</v>
      </c>
      <c r="J309" s="126">
        <v>576627</v>
      </c>
      <c r="K309" s="126">
        <v>20263</v>
      </c>
      <c r="L309" s="124">
        <v>0</v>
      </c>
      <c r="M309" s="126">
        <v>117498</v>
      </c>
      <c r="N309" s="124">
        <v>0</v>
      </c>
      <c r="O309" s="124">
        <v>0</v>
      </c>
      <c r="P309" s="124">
        <v>0</v>
      </c>
      <c r="Q309" s="124">
        <v>0</v>
      </c>
    </row>
    <row r="310" spans="1:17">
      <c r="A310" s="140">
        <v>44351</v>
      </c>
      <c r="B310" s="143" t="str">
        <f t="shared" si="13"/>
        <v>(金)</v>
      </c>
      <c r="C310" s="112">
        <f t="shared" si="14"/>
        <v>792949</v>
      </c>
      <c r="D310" s="113">
        <v>646994</v>
      </c>
      <c r="E310" s="113">
        <v>20417</v>
      </c>
      <c r="F310" s="112">
        <v>0</v>
      </c>
      <c r="G310" s="113">
        <v>125538</v>
      </c>
      <c r="H310" s="112">
        <v>0</v>
      </c>
      <c r="I310" s="112">
        <v>0</v>
      </c>
      <c r="J310" s="126">
        <v>607144</v>
      </c>
      <c r="K310" s="126">
        <v>20080</v>
      </c>
      <c r="L310" s="124">
        <v>0</v>
      </c>
      <c r="M310" s="126">
        <v>102989</v>
      </c>
      <c r="N310" s="124">
        <v>0</v>
      </c>
      <c r="O310" s="124">
        <v>0</v>
      </c>
      <c r="P310" s="124">
        <v>0</v>
      </c>
      <c r="Q310" s="124">
        <v>0</v>
      </c>
    </row>
    <row r="311" spans="1:17">
      <c r="A311" s="140">
        <v>44350</v>
      </c>
      <c r="B311" s="143" t="str">
        <f t="shared" si="13"/>
        <v>(木)</v>
      </c>
      <c r="C311" s="112">
        <f t="shared" si="14"/>
        <v>833579</v>
      </c>
      <c r="D311" s="113">
        <v>665475</v>
      </c>
      <c r="E311" s="113">
        <v>20251</v>
      </c>
      <c r="F311" s="112">
        <v>0</v>
      </c>
      <c r="G311" s="113">
        <v>147853</v>
      </c>
      <c r="H311" s="112">
        <v>0</v>
      </c>
      <c r="I311" s="112">
        <v>0</v>
      </c>
      <c r="J311" s="126">
        <v>623242</v>
      </c>
      <c r="K311" s="126">
        <v>19914</v>
      </c>
      <c r="L311" s="124">
        <v>0</v>
      </c>
      <c r="M311" s="126">
        <v>124910</v>
      </c>
      <c r="N311" s="124">
        <v>0</v>
      </c>
      <c r="O311" s="124">
        <v>0</v>
      </c>
      <c r="P311" s="124">
        <v>0</v>
      </c>
      <c r="Q311" s="124">
        <v>0</v>
      </c>
    </row>
    <row r="312" spans="1:17">
      <c r="A312" s="140">
        <v>44349</v>
      </c>
      <c r="B312" s="143" t="str">
        <f t="shared" si="13"/>
        <v>(水)</v>
      </c>
      <c r="C312" s="112">
        <f t="shared" si="14"/>
        <v>830505</v>
      </c>
      <c r="D312" s="113">
        <v>661514</v>
      </c>
      <c r="E312" s="113">
        <v>19780</v>
      </c>
      <c r="F312" s="112">
        <v>0</v>
      </c>
      <c r="G312" s="113">
        <v>149211</v>
      </c>
      <c r="H312" s="112">
        <v>0</v>
      </c>
      <c r="I312" s="112">
        <v>0</v>
      </c>
      <c r="J312" s="126">
        <v>620633</v>
      </c>
      <c r="K312" s="126">
        <v>19517</v>
      </c>
      <c r="L312" s="124">
        <v>0</v>
      </c>
      <c r="M312" s="126">
        <v>125969</v>
      </c>
      <c r="N312" s="124">
        <v>0</v>
      </c>
      <c r="O312" s="124">
        <v>0</v>
      </c>
      <c r="P312" s="124">
        <v>0</v>
      </c>
      <c r="Q312" s="124">
        <v>0</v>
      </c>
    </row>
    <row r="313" spans="1:17">
      <c r="A313" s="140">
        <v>44348</v>
      </c>
      <c r="B313" s="143" t="str">
        <f t="shared" si="13"/>
        <v>(火)</v>
      </c>
      <c r="C313" s="112">
        <f t="shared" si="14"/>
        <v>781524</v>
      </c>
      <c r="D313" s="113">
        <v>640163</v>
      </c>
      <c r="E313" s="113">
        <v>19431</v>
      </c>
      <c r="F313" s="112">
        <v>0</v>
      </c>
      <c r="G313" s="113">
        <v>121930</v>
      </c>
      <c r="H313" s="112">
        <v>0</v>
      </c>
      <c r="I313" s="112">
        <v>0</v>
      </c>
      <c r="J313" s="126">
        <v>601779</v>
      </c>
      <c r="K313" s="126">
        <v>19159</v>
      </c>
      <c r="L313" s="124">
        <v>0</v>
      </c>
      <c r="M313" s="126">
        <v>99689</v>
      </c>
      <c r="N313" s="124">
        <v>0</v>
      </c>
      <c r="O313" s="124">
        <v>0</v>
      </c>
      <c r="P313" s="124">
        <v>0</v>
      </c>
      <c r="Q313" s="124">
        <v>0</v>
      </c>
    </row>
    <row r="314" spans="1:17">
      <c r="A314" s="140">
        <v>44347</v>
      </c>
      <c r="B314" s="143" t="str">
        <f t="shared" si="13"/>
        <v>(月)</v>
      </c>
      <c r="C314" s="112">
        <f t="shared" si="14"/>
        <v>633861</v>
      </c>
      <c r="D314" s="113">
        <v>520255</v>
      </c>
      <c r="E314" s="113">
        <v>18179</v>
      </c>
      <c r="F314" s="112">
        <v>0</v>
      </c>
      <c r="G314" s="113">
        <v>95427</v>
      </c>
      <c r="H314" s="112">
        <v>0</v>
      </c>
      <c r="I314" s="112">
        <v>0</v>
      </c>
      <c r="J314" s="126">
        <v>491572</v>
      </c>
      <c r="K314" s="126">
        <v>17966</v>
      </c>
      <c r="L314" s="124">
        <v>0</v>
      </c>
      <c r="M314" s="126">
        <v>76490</v>
      </c>
      <c r="N314" s="124">
        <v>0</v>
      </c>
      <c r="O314" s="124">
        <v>0</v>
      </c>
      <c r="P314" s="124">
        <v>0</v>
      </c>
      <c r="Q314" s="124">
        <v>0</v>
      </c>
    </row>
    <row r="315" spans="1:17">
      <c r="A315" s="140">
        <v>44346</v>
      </c>
      <c r="B315" s="143" t="str">
        <f t="shared" si="13"/>
        <v>(日)</v>
      </c>
      <c r="C315" s="112">
        <f t="shared" si="14"/>
        <v>533003</v>
      </c>
      <c r="D315" s="113">
        <v>449526</v>
      </c>
      <c r="E315" s="113">
        <v>15708</v>
      </c>
      <c r="F315" s="112">
        <v>0</v>
      </c>
      <c r="G315" s="113">
        <v>67769</v>
      </c>
      <c r="H315" s="112">
        <v>0</v>
      </c>
      <c r="I315" s="112">
        <v>0</v>
      </c>
      <c r="J315" s="126">
        <v>433353</v>
      </c>
      <c r="K315" s="126">
        <v>15485</v>
      </c>
      <c r="L315" s="124">
        <v>0</v>
      </c>
      <c r="M315" s="126">
        <v>59947</v>
      </c>
      <c r="N315" s="124">
        <v>0</v>
      </c>
      <c r="O315" s="124">
        <v>0</v>
      </c>
      <c r="P315" s="124">
        <v>0</v>
      </c>
      <c r="Q315" s="124">
        <v>0</v>
      </c>
    </row>
    <row r="316" spans="1:17">
      <c r="A316" s="140">
        <v>44345</v>
      </c>
      <c r="B316" s="143" t="str">
        <f t="shared" si="13"/>
        <v>(土)</v>
      </c>
      <c r="C316" s="112">
        <f t="shared" si="14"/>
        <v>538549</v>
      </c>
      <c r="D316" s="113">
        <v>463527</v>
      </c>
      <c r="E316" s="113">
        <v>15166</v>
      </c>
      <c r="F316" s="112">
        <v>0</v>
      </c>
      <c r="G316" s="113">
        <v>59856</v>
      </c>
      <c r="H316" s="112">
        <v>0</v>
      </c>
      <c r="I316" s="112">
        <v>0</v>
      </c>
      <c r="J316" s="126">
        <v>440168</v>
      </c>
      <c r="K316" s="126">
        <v>14940</v>
      </c>
      <c r="L316" s="124">
        <v>0</v>
      </c>
      <c r="M316" s="126">
        <v>46653</v>
      </c>
      <c r="N316" s="124">
        <v>0</v>
      </c>
      <c r="O316" s="124">
        <v>0</v>
      </c>
      <c r="P316" s="124">
        <v>0</v>
      </c>
      <c r="Q316" s="124">
        <v>0</v>
      </c>
    </row>
    <row r="317" spans="1:17">
      <c r="A317" s="140">
        <v>44344</v>
      </c>
      <c r="B317" s="143" t="str">
        <f t="shared" si="13"/>
        <v>(金)</v>
      </c>
      <c r="C317" s="112">
        <f t="shared" si="14"/>
        <v>585076</v>
      </c>
      <c r="D317" s="113">
        <v>523199</v>
      </c>
      <c r="E317" s="113">
        <v>13878</v>
      </c>
      <c r="F317" s="112">
        <v>0</v>
      </c>
      <c r="G317" s="113">
        <v>47999</v>
      </c>
      <c r="H317" s="112">
        <v>0</v>
      </c>
      <c r="I317" s="112">
        <v>0</v>
      </c>
      <c r="J317" s="126">
        <v>487262</v>
      </c>
      <c r="K317" s="126">
        <v>13725</v>
      </c>
      <c r="L317" s="124">
        <v>0</v>
      </c>
      <c r="M317" s="126">
        <v>29387</v>
      </c>
      <c r="N317" s="124">
        <v>0</v>
      </c>
      <c r="O317" s="124">
        <v>0</v>
      </c>
      <c r="P317" s="124">
        <v>0</v>
      </c>
      <c r="Q317" s="124">
        <v>0</v>
      </c>
    </row>
    <row r="318" spans="1:17">
      <c r="A318" s="140">
        <v>44343</v>
      </c>
      <c r="B318" s="143" t="str">
        <f t="shared" si="13"/>
        <v>(木)</v>
      </c>
      <c r="C318" s="112">
        <f t="shared" si="14"/>
        <v>607982</v>
      </c>
      <c r="D318" s="113">
        <v>550645</v>
      </c>
      <c r="E318" s="113">
        <v>12184</v>
      </c>
      <c r="F318" s="112">
        <v>0</v>
      </c>
      <c r="G318" s="113">
        <v>45153</v>
      </c>
      <c r="H318" s="112">
        <v>0</v>
      </c>
      <c r="I318" s="112">
        <v>0</v>
      </c>
      <c r="J318" s="126">
        <v>511334</v>
      </c>
      <c r="K318" s="126">
        <v>12034</v>
      </c>
      <c r="L318" s="124">
        <v>0</v>
      </c>
      <c r="M318" s="126">
        <v>31212</v>
      </c>
      <c r="N318" s="124">
        <v>0</v>
      </c>
      <c r="O318" s="124">
        <v>0</v>
      </c>
      <c r="P318" s="124">
        <v>0</v>
      </c>
      <c r="Q318" s="124">
        <v>0</v>
      </c>
    </row>
    <row r="319" spans="1:17">
      <c r="A319" s="140">
        <v>44342</v>
      </c>
      <c r="B319" s="143" t="str">
        <f t="shared" si="13"/>
        <v>(水)</v>
      </c>
      <c r="C319" s="112">
        <f t="shared" si="14"/>
        <v>594110</v>
      </c>
      <c r="D319" s="113">
        <v>570224</v>
      </c>
      <c r="E319" s="113">
        <v>11247</v>
      </c>
      <c r="F319" s="112">
        <v>0</v>
      </c>
      <c r="G319" s="113">
        <v>12639</v>
      </c>
      <c r="H319" s="112">
        <v>0</v>
      </c>
      <c r="I319" s="112">
        <v>0</v>
      </c>
      <c r="J319" s="126">
        <v>529057</v>
      </c>
      <c r="K319" s="126">
        <v>11106</v>
      </c>
      <c r="L319" s="124">
        <v>0</v>
      </c>
      <c r="M319" s="126">
        <v>8836</v>
      </c>
      <c r="N319" s="124">
        <v>0</v>
      </c>
      <c r="O319" s="124">
        <v>0</v>
      </c>
      <c r="P319" s="124">
        <v>0</v>
      </c>
      <c r="Q319" s="124">
        <v>0</v>
      </c>
    </row>
    <row r="320" spans="1:17">
      <c r="A320" s="140">
        <v>44341</v>
      </c>
      <c r="B320" s="143" t="str">
        <f t="shared" si="13"/>
        <v>(火)</v>
      </c>
      <c r="C320" s="112">
        <f t="shared" si="14"/>
        <v>536017</v>
      </c>
      <c r="D320" s="113">
        <v>515640</v>
      </c>
      <c r="E320" s="113">
        <v>9401</v>
      </c>
      <c r="F320" s="112">
        <v>0</v>
      </c>
      <c r="G320" s="113">
        <v>10976</v>
      </c>
      <c r="H320" s="112">
        <v>0</v>
      </c>
      <c r="I320" s="112">
        <v>0</v>
      </c>
      <c r="J320" s="126">
        <v>477239</v>
      </c>
      <c r="K320" s="126">
        <v>9297</v>
      </c>
      <c r="L320" s="124">
        <v>0</v>
      </c>
      <c r="M320" s="126">
        <v>7308</v>
      </c>
      <c r="N320" s="124">
        <v>0</v>
      </c>
      <c r="O320" s="124">
        <v>0</v>
      </c>
      <c r="P320" s="124">
        <v>0</v>
      </c>
      <c r="Q320" s="124">
        <v>0</v>
      </c>
    </row>
    <row r="321" spans="1:17">
      <c r="A321" s="140">
        <v>44340</v>
      </c>
      <c r="B321" s="143" t="str">
        <f t="shared" si="13"/>
        <v>(月)</v>
      </c>
      <c r="C321" s="112">
        <f t="shared" si="14"/>
        <v>464267</v>
      </c>
      <c r="D321" s="113">
        <v>443919</v>
      </c>
      <c r="E321" s="113">
        <v>10086</v>
      </c>
      <c r="F321" s="112">
        <v>0</v>
      </c>
      <c r="G321" s="113">
        <v>10262</v>
      </c>
      <c r="H321" s="112">
        <v>0</v>
      </c>
      <c r="I321" s="112">
        <v>0</v>
      </c>
      <c r="J321" s="126">
        <v>414124</v>
      </c>
      <c r="K321" s="126">
        <v>9926</v>
      </c>
      <c r="L321" s="124">
        <v>0</v>
      </c>
      <c r="M321" s="126">
        <v>6609</v>
      </c>
      <c r="N321" s="124">
        <v>0</v>
      </c>
      <c r="O321" s="124">
        <v>0</v>
      </c>
      <c r="P321" s="124">
        <v>0</v>
      </c>
      <c r="Q321" s="124">
        <v>0</v>
      </c>
    </row>
    <row r="322" spans="1:17">
      <c r="A322" s="140">
        <v>44339</v>
      </c>
      <c r="B322" s="143" t="str">
        <f t="shared" si="13"/>
        <v>(日)</v>
      </c>
      <c r="C322" s="112">
        <f t="shared" si="14"/>
        <v>355500</v>
      </c>
      <c r="D322" s="113">
        <v>327484</v>
      </c>
      <c r="E322" s="113">
        <v>0</v>
      </c>
      <c r="F322" s="112">
        <v>0</v>
      </c>
      <c r="G322" s="113">
        <v>28016</v>
      </c>
      <c r="H322" s="112">
        <v>0</v>
      </c>
      <c r="I322" s="112">
        <v>0</v>
      </c>
      <c r="J322" s="126">
        <v>314737</v>
      </c>
      <c r="K322" s="126">
        <v>0</v>
      </c>
      <c r="L322" s="124">
        <v>0</v>
      </c>
      <c r="M322" s="126">
        <v>20880</v>
      </c>
      <c r="N322" s="124">
        <v>0</v>
      </c>
      <c r="O322" s="124">
        <v>0</v>
      </c>
      <c r="P322" s="124">
        <v>0</v>
      </c>
      <c r="Q322" s="124">
        <v>0</v>
      </c>
    </row>
    <row r="323" spans="1:17">
      <c r="A323" s="140">
        <v>44338</v>
      </c>
      <c r="B323" s="143" t="str">
        <f t="shared" si="13"/>
        <v>(土)</v>
      </c>
      <c r="C323" s="112">
        <f t="shared" si="14"/>
        <v>330541</v>
      </c>
      <c r="D323" s="113">
        <v>287969</v>
      </c>
      <c r="E323" s="113">
        <v>0</v>
      </c>
      <c r="F323" s="112">
        <v>0</v>
      </c>
      <c r="G323" s="113">
        <v>42572</v>
      </c>
      <c r="H323" s="112">
        <v>0</v>
      </c>
      <c r="I323" s="112">
        <v>0</v>
      </c>
      <c r="J323" s="126">
        <v>269209</v>
      </c>
      <c r="K323" s="126">
        <v>0</v>
      </c>
      <c r="L323" s="124">
        <v>0</v>
      </c>
      <c r="M323" s="126">
        <v>22706</v>
      </c>
      <c r="N323" s="124">
        <v>0</v>
      </c>
      <c r="O323" s="124">
        <v>0</v>
      </c>
      <c r="P323" s="124">
        <v>0</v>
      </c>
      <c r="Q323" s="124">
        <v>0</v>
      </c>
    </row>
    <row r="324" spans="1:17">
      <c r="A324" s="140">
        <v>44337</v>
      </c>
      <c r="B324" s="143" t="str">
        <f t="shared" si="13"/>
        <v>(金)</v>
      </c>
      <c r="C324" s="112">
        <f t="shared" si="14"/>
        <v>344273</v>
      </c>
      <c r="D324" s="113">
        <v>284286</v>
      </c>
      <c r="E324" s="113">
        <v>0</v>
      </c>
      <c r="F324" s="112">
        <v>0</v>
      </c>
      <c r="G324" s="113">
        <v>59987</v>
      </c>
      <c r="H324" s="112">
        <v>0</v>
      </c>
      <c r="I324" s="112">
        <v>0</v>
      </c>
      <c r="J324" s="126">
        <v>254420</v>
      </c>
      <c r="K324" s="126">
        <v>0</v>
      </c>
      <c r="L324" s="124">
        <v>0</v>
      </c>
      <c r="M324" s="126">
        <v>24604</v>
      </c>
      <c r="N324" s="124">
        <v>0</v>
      </c>
      <c r="O324" s="124">
        <v>0</v>
      </c>
      <c r="P324" s="124">
        <v>0</v>
      </c>
      <c r="Q324" s="124">
        <v>0</v>
      </c>
    </row>
    <row r="325" spans="1:17">
      <c r="A325" s="140">
        <v>44336</v>
      </c>
      <c r="B325" s="143" t="str">
        <f t="shared" si="13"/>
        <v>(木)</v>
      </c>
      <c r="C325" s="112">
        <f t="shared" si="14"/>
        <v>354581</v>
      </c>
      <c r="D325" s="113">
        <v>326606</v>
      </c>
      <c r="E325" s="113">
        <v>0</v>
      </c>
      <c r="F325" s="112">
        <v>0</v>
      </c>
      <c r="G325" s="113">
        <v>27975</v>
      </c>
      <c r="H325" s="112">
        <v>0</v>
      </c>
      <c r="I325" s="112">
        <v>0</v>
      </c>
      <c r="J325" s="126">
        <v>292929</v>
      </c>
      <c r="K325" s="126">
        <v>0</v>
      </c>
      <c r="L325" s="124">
        <v>0</v>
      </c>
      <c r="M325" s="126">
        <v>13686</v>
      </c>
      <c r="N325" s="124">
        <v>0</v>
      </c>
      <c r="O325" s="124">
        <v>0</v>
      </c>
      <c r="P325" s="124">
        <v>0</v>
      </c>
      <c r="Q325" s="124">
        <v>0</v>
      </c>
    </row>
    <row r="326" spans="1:17">
      <c r="A326" s="140">
        <v>44335</v>
      </c>
      <c r="B326" s="143" t="str">
        <f t="shared" si="13"/>
        <v>(水)</v>
      </c>
      <c r="C326" s="112">
        <f t="shared" si="14"/>
        <v>383951</v>
      </c>
      <c r="D326" s="113">
        <v>312797</v>
      </c>
      <c r="E326" s="113">
        <v>0</v>
      </c>
      <c r="F326" s="112">
        <v>0</v>
      </c>
      <c r="G326" s="113">
        <v>71154</v>
      </c>
      <c r="H326" s="112">
        <v>0</v>
      </c>
      <c r="I326" s="112">
        <v>0</v>
      </c>
      <c r="J326" s="126">
        <v>281916</v>
      </c>
      <c r="K326" s="126">
        <v>0</v>
      </c>
      <c r="L326" s="124">
        <v>0</v>
      </c>
      <c r="M326" s="126">
        <v>32966</v>
      </c>
      <c r="N326" s="124">
        <v>0</v>
      </c>
      <c r="O326" s="124">
        <v>0</v>
      </c>
      <c r="P326" s="124">
        <v>0</v>
      </c>
      <c r="Q326" s="124">
        <v>0</v>
      </c>
    </row>
    <row r="327" spans="1:17">
      <c r="A327" s="140">
        <v>44334</v>
      </c>
      <c r="B327" s="143" t="str">
        <f t="shared" ref="B327:B382" si="15">"(" &amp; TEXT(A327,"aaa") &amp; ")"</f>
        <v>(火)</v>
      </c>
      <c r="C327" s="112">
        <f t="shared" si="14"/>
        <v>324992</v>
      </c>
      <c r="D327" s="113">
        <v>257555</v>
      </c>
      <c r="E327" s="113">
        <v>0</v>
      </c>
      <c r="F327" s="112">
        <v>0</v>
      </c>
      <c r="G327" s="113">
        <v>67437</v>
      </c>
      <c r="H327" s="112">
        <v>0</v>
      </c>
      <c r="I327" s="112">
        <v>0</v>
      </c>
      <c r="J327" s="126">
        <v>230276</v>
      </c>
      <c r="K327" s="126">
        <v>0</v>
      </c>
      <c r="L327" s="124">
        <v>0</v>
      </c>
      <c r="M327" s="126">
        <v>33732</v>
      </c>
      <c r="N327" s="124">
        <v>0</v>
      </c>
      <c r="O327" s="124">
        <v>0</v>
      </c>
      <c r="P327" s="124">
        <v>0</v>
      </c>
      <c r="Q327" s="124">
        <v>0</v>
      </c>
    </row>
    <row r="328" spans="1:17">
      <c r="A328" s="140">
        <v>44333</v>
      </c>
      <c r="B328" s="143" t="str">
        <f t="shared" si="15"/>
        <v>(月)</v>
      </c>
      <c r="C328" s="112">
        <f t="shared" si="14"/>
        <v>263067</v>
      </c>
      <c r="D328" s="113">
        <v>211439</v>
      </c>
      <c r="E328" s="113">
        <v>0</v>
      </c>
      <c r="F328" s="112">
        <v>0</v>
      </c>
      <c r="G328" s="113">
        <v>51628</v>
      </c>
      <c r="H328" s="112">
        <v>0</v>
      </c>
      <c r="I328" s="112">
        <v>0</v>
      </c>
      <c r="J328" s="126">
        <v>190060</v>
      </c>
      <c r="K328" s="126">
        <v>0</v>
      </c>
      <c r="L328" s="124">
        <v>0</v>
      </c>
      <c r="M328" s="126">
        <v>25226</v>
      </c>
      <c r="N328" s="124">
        <v>0</v>
      </c>
      <c r="O328" s="124">
        <v>0</v>
      </c>
      <c r="P328" s="124">
        <v>0</v>
      </c>
      <c r="Q328" s="124">
        <v>0</v>
      </c>
    </row>
    <row r="329" spans="1:17">
      <c r="A329" s="140">
        <v>44332</v>
      </c>
      <c r="B329" s="143" t="str">
        <f t="shared" si="15"/>
        <v>(日)</v>
      </c>
      <c r="C329" s="112">
        <f t="shared" si="14"/>
        <v>214396</v>
      </c>
      <c r="D329" s="113">
        <v>190202</v>
      </c>
      <c r="E329" s="113">
        <v>0</v>
      </c>
      <c r="F329" s="112">
        <v>0</v>
      </c>
      <c r="G329" s="113">
        <v>24194</v>
      </c>
      <c r="H329" s="112">
        <v>0</v>
      </c>
      <c r="I329" s="112">
        <v>0</v>
      </c>
      <c r="J329" s="126">
        <v>180499</v>
      </c>
      <c r="K329" s="126">
        <v>0</v>
      </c>
      <c r="L329" s="124">
        <v>0</v>
      </c>
      <c r="M329" s="126">
        <v>15296</v>
      </c>
      <c r="N329" s="124">
        <v>0</v>
      </c>
      <c r="O329" s="124">
        <v>0</v>
      </c>
      <c r="P329" s="124">
        <v>0</v>
      </c>
      <c r="Q329" s="124">
        <v>0</v>
      </c>
    </row>
    <row r="330" spans="1:17">
      <c r="A330" s="140">
        <v>44331</v>
      </c>
      <c r="B330" s="143" t="str">
        <f t="shared" si="15"/>
        <v>(土)</v>
      </c>
      <c r="C330" s="112">
        <f t="shared" si="14"/>
        <v>174324</v>
      </c>
      <c r="D330" s="113">
        <v>139635</v>
      </c>
      <c r="E330" s="113">
        <v>0</v>
      </c>
      <c r="F330" s="112">
        <v>0</v>
      </c>
      <c r="G330" s="113">
        <v>34689</v>
      </c>
      <c r="H330" s="112">
        <v>0</v>
      </c>
      <c r="I330" s="112">
        <v>0</v>
      </c>
      <c r="J330" s="126">
        <v>126112</v>
      </c>
      <c r="K330" s="126">
        <v>0</v>
      </c>
      <c r="L330" s="124">
        <v>0</v>
      </c>
      <c r="M330" s="126">
        <v>15846</v>
      </c>
      <c r="N330" s="124">
        <v>0</v>
      </c>
      <c r="O330" s="124">
        <v>0</v>
      </c>
      <c r="P330" s="124">
        <v>0</v>
      </c>
      <c r="Q330" s="124">
        <v>0</v>
      </c>
    </row>
    <row r="331" spans="1:17">
      <c r="A331" s="140">
        <v>44330</v>
      </c>
      <c r="B331" s="143" t="str">
        <f t="shared" si="15"/>
        <v>(金)</v>
      </c>
      <c r="C331" s="112">
        <f t="shared" si="14"/>
        <v>186362</v>
      </c>
      <c r="D331" s="113">
        <v>136233</v>
      </c>
      <c r="E331" s="113">
        <v>0</v>
      </c>
      <c r="F331" s="112">
        <v>0</v>
      </c>
      <c r="G331" s="113">
        <v>50129</v>
      </c>
      <c r="H331" s="112">
        <v>0</v>
      </c>
      <c r="I331" s="112">
        <v>0</v>
      </c>
      <c r="J331" s="126">
        <v>112525</v>
      </c>
      <c r="K331" s="126">
        <v>0</v>
      </c>
      <c r="L331" s="124">
        <v>0</v>
      </c>
      <c r="M331" s="126">
        <v>17910</v>
      </c>
      <c r="N331" s="124">
        <v>0</v>
      </c>
      <c r="O331" s="124">
        <v>0</v>
      </c>
      <c r="P331" s="124">
        <v>0</v>
      </c>
      <c r="Q331" s="124">
        <v>0</v>
      </c>
    </row>
    <row r="332" spans="1:17">
      <c r="A332" s="140">
        <v>44329</v>
      </c>
      <c r="B332" s="143" t="str">
        <f t="shared" si="15"/>
        <v>(木)</v>
      </c>
      <c r="C332" s="112">
        <f t="shared" si="14"/>
        <v>211214</v>
      </c>
      <c r="D332" s="113">
        <v>159727</v>
      </c>
      <c r="E332" s="113">
        <v>0</v>
      </c>
      <c r="F332" s="112">
        <v>0</v>
      </c>
      <c r="G332" s="113">
        <v>51487</v>
      </c>
      <c r="H332" s="112">
        <v>0</v>
      </c>
      <c r="I332" s="112">
        <v>0</v>
      </c>
      <c r="J332" s="126">
        <v>135256</v>
      </c>
      <c r="K332" s="126">
        <v>0</v>
      </c>
      <c r="L332" s="124">
        <v>0</v>
      </c>
      <c r="M332" s="126">
        <v>23722</v>
      </c>
      <c r="N332" s="124">
        <v>0</v>
      </c>
      <c r="O332" s="124">
        <v>0</v>
      </c>
      <c r="P332" s="124">
        <v>0</v>
      </c>
      <c r="Q332" s="124">
        <v>0</v>
      </c>
    </row>
    <row r="333" spans="1:17">
      <c r="A333" s="140">
        <v>44328</v>
      </c>
      <c r="B333" s="143" t="str">
        <f t="shared" si="15"/>
        <v>(水)</v>
      </c>
      <c r="C333" s="112">
        <f t="shared" si="14"/>
        <v>215863</v>
      </c>
      <c r="D333" s="113">
        <v>163021</v>
      </c>
      <c r="E333" s="113">
        <v>0</v>
      </c>
      <c r="F333" s="112">
        <v>0</v>
      </c>
      <c r="G333" s="113">
        <v>52842</v>
      </c>
      <c r="H333" s="112">
        <v>0</v>
      </c>
      <c r="I333" s="112">
        <v>0</v>
      </c>
      <c r="J333" s="126">
        <v>137999</v>
      </c>
      <c r="K333" s="126">
        <v>0</v>
      </c>
      <c r="L333" s="124">
        <v>0</v>
      </c>
      <c r="M333" s="126">
        <v>24789</v>
      </c>
      <c r="N333" s="124">
        <v>0</v>
      </c>
      <c r="O333" s="124">
        <v>0</v>
      </c>
      <c r="P333" s="124">
        <v>0</v>
      </c>
      <c r="Q333" s="124">
        <v>0</v>
      </c>
    </row>
    <row r="334" spans="1:17">
      <c r="A334" s="140">
        <v>44327</v>
      </c>
      <c r="B334" s="143" t="str">
        <f t="shared" si="15"/>
        <v>(火)</v>
      </c>
      <c r="C334" s="112">
        <f t="shared" si="14"/>
        <v>177507</v>
      </c>
      <c r="D334" s="113">
        <v>133055</v>
      </c>
      <c r="E334" s="113">
        <v>0</v>
      </c>
      <c r="F334" s="112">
        <v>0</v>
      </c>
      <c r="G334" s="113">
        <v>44452</v>
      </c>
      <c r="H334" s="112">
        <v>0</v>
      </c>
      <c r="I334" s="112">
        <v>0</v>
      </c>
      <c r="J334" s="126">
        <v>108538</v>
      </c>
      <c r="K334" s="126">
        <v>0</v>
      </c>
      <c r="L334" s="124">
        <v>0</v>
      </c>
      <c r="M334" s="126">
        <v>20812</v>
      </c>
      <c r="N334" s="124">
        <v>0</v>
      </c>
      <c r="O334" s="124">
        <v>0</v>
      </c>
      <c r="P334" s="124">
        <v>0</v>
      </c>
      <c r="Q334" s="124">
        <v>0</v>
      </c>
    </row>
    <row r="335" spans="1:17">
      <c r="A335" s="140">
        <v>44326</v>
      </c>
      <c r="B335" s="143" t="str">
        <f t="shared" si="15"/>
        <v>(月)</v>
      </c>
      <c r="C335" s="112">
        <f t="shared" si="14"/>
        <v>134037</v>
      </c>
      <c r="D335" s="113">
        <v>105633</v>
      </c>
      <c r="E335" s="113">
        <v>0</v>
      </c>
      <c r="F335" s="112">
        <v>0</v>
      </c>
      <c r="G335" s="113">
        <v>28404</v>
      </c>
      <c r="H335" s="112">
        <v>0</v>
      </c>
      <c r="I335" s="112">
        <v>0</v>
      </c>
      <c r="J335" s="126">
        <v>84936</v>
      </c>
      <c r="K335" s="126">
        <v>0</v>
      </c>
      <c r="L335" s="124">
        <v>0</v>
      </c>
      <c r="M335" s="126">
        <v>13114</v>
      </c>
      <c r="N335" s="124">
        <v>0</v>
      </c>
      <c r="O335" s="124">
        <v>0</v>
      </c>
      <c r="P335" s="124">
        <v>0</v>
      </c>
      <c r="Q335" s="124">
        <v>0</v>
      </c>
    </row>
    <row r="336" spans="1:17">
      <c r="A336" s="140">
        <v>44325</v>
      </c>
      <c r="B336" s="143" t="str">
        <f t="shared" si="15"/>
        <v>(日)</v>
      </c>
      <c r="C336" s="112">
        <f t="shared" si="14"/>
        <v>84041</v>
      </c>
      <c r="D336" s="113">
        <v>75850</v>
      </c>
      <c r="E336" s="113">
        <v>0</v>
      </c>
      <c r="F336" s="112">
        <v>0</v>
      </c>
      <c r="G336" s="113">
        <v>8191</v>
      </c>
      <c r="H336" s="112">
        <v>0</v>
      </c>
      <c r="I336" s="112">
        <v>0</v>
      </c>
      <c r="J336" s="126">
        <v>67378</v>
      </c>
      <c r="K336" s="126">
        <v>0</v>
      </c>
      <c r="L336" s="124">
        <v>0</v>
      </c>
      <c r="M336" s="126">
        <v>5818</v>
      </c>
      <c r="N336" s="124">
        <v>0</v>
      </c>
      <c r="O336" s="124">
        <v>0</v>
      </c>
      <c r="P336" s="124">
        <v>0</v>
      </c>
      <c r="Q336" s="124">
        <v>0</v>
      </c>
    </row>
    <row r="337" spans="1:17">
      <c r="A337" s="140">
        <v>44324</v>
      </c>
      <c r="B337" s="143" t="str">
        <f t="shared" si="15"/>
        <v>(土)</v>
      </c>
      <c r="C337" s="112">
        <f t="shared" si="14"/>
        <v>70569</v>
      </c>
      <c r="D337" s="113">
        <v>62929</v>
      </c>
      <c r="E337" s="113">
        <v>0</v>
      </c>
      <c r="F337" s="112">
        <v>0</v>
      </c>
      <c r="G337" s="113">
        <v>7640</v>
      </c>
      <c r="H337" s="112">
        <v>0</v>
      </c>
      <c r="I337" s="112">
        <v>0</v>
      </c>
      <c r="J337" s="126">
        <v>49601</v>
      </c>
      <c r="K337" s="126">
        <v>0</v>
      </c>
      <c r="L337" s="124">
        <v>0</v>
      </c>
      <c r="M337" s="126">
        <v>3910</v>
      </c>
      <c r="N337" s="124">
        <v>0</v>
      </c>
      <c r="O337" s="124">
        <v>0</v>
      </c>
      <c r="P337" s="124">
        <v>0</v>
      </c>
      <c r="Q337" s="124">
        <v>0</v>
      </c>
    </row>
    <row r="338" spans="1:17">
      <c r="A338" s="140">
        <v>44323</v>
      </c>
      <c r="B338" s="143" t="str">
        <f t="shared" si="15"/>
        <v>(金)</v>
      </c>
      <c r="C338" s="112">
        <f t="shared" ref="C338:C363" si="16">SUM(D338:I338)</f>
        <v>61996</v>
      </c>
      <c r="D338" s="113">
        <v>50409</v>
      </c>
      <c r="E338" s="113">
        <v>0</v>
      </c>
      <c r="F338" s="112">
        <v>0</v>
      </c>
      <c r="G338" s="113">
        <v>11587</v>
      </c>
      <c r="H338" s="112">
        <v>0</v>
      </c>
      <c r="I338" s="112">
        <v>0</v>
      </c>
      <c r="J338" s="126">
        <v>31916</v>
      </c>
      <c r="K338" s="126">
        <v>0</v>
      </c>
      <c r="L338" s="124">
        <v>0</v>
      </c>
      <c r="M338" s="126">
        <v>4447</v>
      </c>
      <c r="N338" s="124">
        <v>0</v>
      </c>
      <c r="O338" s="124">
        <v>0</v>
      </c>
      <c r="P338" s="124">
        <v>0</v>
      </c>
      <c r="Q338" s="124">
        <v>0</v>
      </c>
    </row>
    <row r="339" spans="1:17">
      <c r="A339" s="140">
        <v>44322</v>
      </c>
      <c r="B339" s="143" t="str">
        <f t="shared" si="15"/>
        <v>(木)</v>
      </c>
      <c r="C339" s="112">
        <f t="shared" si="16"/>
        <v>56741</v>
      </c>
      <c r="D339" s="113">
        <v>47626</v>
      </c>
      <c r="E339" s="113">
        <v>0</v>
      </c>
      <c r="F339" s="112">
        <v>0</v>
      </c>
      <c r="G339" s="113">
        <v>9115</v>
      </c>
      <c r="H339" s="112">
        <v>0</v>
      </c>
      <c r="I339" s="112">
        <v>0</v>
      </c>
      <c r="J339" s="126">
        <v>33363</v>
      </c>
      <c r="K339" s="126">
        <v>0</v>
      </c>
      <c r="L339" s="124">
        <v>0</v>
      </c>
      <c r="M339" s="126">
        <v>4886</v>
      </c>
      <c r="N339" s="124">
        <v>0</v>
      </c>
      <c r="O339" s="124">
        <v>0</v>
      </c>
      <c r="P339" s="124">
        <v>0</v>
      </c>
      <c r="Q339" s="124">
        <v>0</v>
      </c>
    </row>
    <row r="340" spans="1:17">
      <c r="A340" s="140">
        <v>44321</v>
      </c>
      <c r="B340" s="143" t="str">
        <f t="shared" si="15"/>
        <v>(水)</v>
      </c>
      <c r="C340" s="112">
        <f t="shared" si="16"/>
        <v>10766</v>
      </c>
      <c r="D340" s="113">
        <v>9866</v>
      </c>
      <c r="E340" s="113">
        <v>0</v>
      </c>
      <c r="F340" s="112">
        <v>0</v>
      </c>
      <c r="G340" s="113">
        <v>900</v>
      </c>
      <c r="H340" s="112">
        <v>0</v>
      </c>
      <c r="I340" s="112">
        <v>0</v>
      </c>
      <c r="J340" s="126">
        <v>8162</v>
      </c>
      <c r="K340" s="126">
        <v>0</v>
      </c>
      <c r="L340" s="124">
        <v>0</v>
      </c>
      <c r="M340" s="126">
        <v>673</v>
      </c>
      <c r="N340" s="124">
        <v>0</v>
      </c>
      <c r="O340" s="124">
        <v>0</v>
      </c>
      <c r="P340" s="124">
        <v>0</v>
      </c>
      <c r="Q340" s="124">
        <v>0</v>
      </c>
    </row>
    <row r="341" spans="1:17">
      <c r="A341" s="140">
        <v>44320</v>
      </c>
      <c r="B341" s="143" t="str">
        <f t="shared" si="15"/>
        <v>(火)</v>
      </c>
      <c r="C341" s="112">
        <f t="shared" si="16"/>
        <v>9212</v>
      </c>
      <c r="D341" s="113">
        <v>8515</v>
      </c>
      <c r="E341" s="113">
        <v>0</v>
      </c>
      <c r="F341" s="112">
        <v>0</v>
      </c>
      <c r="G341" s="113">
        <v>697</v>
      </c>
      <c r="H341" s="112">
        <v>0</v>
      </c>
      <c r="I341" s="112">
        <v>0</v>
      </c>
      <c r="J341" s="126">
        <v>6776</v>
      </c>
      <c r="K341" s="126">
        <v>0</v>
      </c>
      <c r="L341" s="124">
        <v>0</v>
      </c>
      <c r="M341" s="126">
        <v>473</v>
      </c>
      <c r="N341" s="124">
        <v>0</v>
      </c>
      <c r="O341" s="124">
        <v>0</v>
      </c>
      <c r="P341" s="124">
        <v>0</v>
      </c>
      <c r="Q341" s="124">
        <v>0</v>
      </c>
    </row>
    <row r="342" spans="1:17">
      <c r="A342" s="140">
        <v>44319</v>
      </c>
      <c r="B342" s="143" t="str">
        <f t="shared" si="15"/>
        <v>(月)</v>
      </c>
      <c r="C342" s="112">
        <f t="shared" si="16"/>
        <v>8235</v>
      </c>
      <c r="D342" s="113">
        <v>7444</v>
      </c>
      <c r="E342" s="113">
        <v>0</v>
      </c>
      <c r="F342" s="112">
        <v>0</v>
      </c>
      <c r="G342" s="113">
        <v>791</v>
      </c>
      <c r="H342" s="112">
        <v>0</v>
      </c>
      <c r="I342" s="112">
        <v>0</v>
      </c>
      <c r="J342" s="126">
        <v>5670</v>
      </c>
      <c r="K342" s="126">
        <v>0</v>
      </c>
      <c r="L342" s="124">
        <v>0</v>
      </c>
      <c r="M342" s="126">
        <v>692</v>
      </c>
      <c r="N342" s="124">
        <v>0</v>
      </c>
      <c r="O342" s="124">
        <v>0</v>
      </c>
      <c r="P342" s="124">
        <v>0</v>
      </c>
      <c r="Q342" s="124">
        <v>0</v>
      </c>
    </row>
    <row r="343" spans="1:17">
      <c r="A343" s="140">
        <v>44318</v>
      </c>
      <c r="B343" s="143" t="str">
        <f t="shared" si="15"/>
        <v>(日)</v>
      </c>
      <c r="C343" s="112">
        <f t="shared" si="16"/>
        <v>27301</v>
      </c>
      <c r="D343" s="113">
        <v>27301</v>
      </c>
      <c r="E343" s="113">
        <v>0</v>
      </c>
      <c r="F343" s="112">
        <v>0</v>
      </c>
      <c r="G343" s="113">
        <v>0</v>
      </c>
      <c r="H343" s="112">
        <v>0</v>
      </c>
      <c r="I343" s="112">
        <v>0</v>
      </c>
      <c r="J343" s="126">
        <v>20767</v>
      </c>
      <c r="K343" s="126">
        <v>0</v>
      </c>
      <c r="L343" s="124">
        <v>0</v>
      </c>
      <c r="M343" s="126">
        <v>0</v>
      </c>
      <c r="N343" s="124">
        <v>0</v>
      </c>
      <c r="O343" s="124">
        <v>0</v>
      </c>
      <c r="P343" s="124">
        <v>0</v>
      </c>
      <c r="Q343" s="124">
        <v>0</v>
      </c>
    </row>
    <row r="344" spans="1:17">
      <c r="A344" s="140">
        <v>44317</v>
      </c>
      <c r="B344" s="143" t="str">
        <f t="shared" si="15"/>
        <v>(土)</v>
      </c>
      <c r="C344" s="112">
        <f t="shared" si="16"/>
        <v>40219</v>
      </c>
      <c r="D344" s="113">
        <v>40219</v>
      </c>
      <c r="E344" s="113">
        <v>0</v>
      </c>
      <c r="F344" s="112">
        <v>0</v>
      </c>
      <c r="G344" s="113">
        <v>0</v>
      </c>
      <c r="H344" s="112">
        <v>0</v>
      </c>
      <c r="I344" s="112">
        <v>0</v>
      </c>
      <c r="J344" s="126">
        <v>21779</v>
      </c>
      <c r="K344" s="126">
        <v>0</v>
      </c>
      <c r="L344" s="124">
        <v>0</v>
      </c>
      <c r="M344" s="126">
        <v>0</v>
      </c>
      <c r="N344" s="124">
        <v>0</v>
      </c>
      <c r="O344" s="124">
        <v>0</v>
      </c>
      <c r="P344" s="124">
        <v>0</v>
      </c>
      <c r="Q344" s="124">
        <v>0</v>
      </c>
    </row>
    <row r="345" spans="1:17">
      <c r="A345" s="140">
        <v>44316</v>
      </c>
      <c r="B345" s="143" t="str">
        <f t="shared" si="15"/>
        <v>(金)</v>
      </c>
      <c r="C345" s="112">
        <f t="shared" si="16"/>
        <v>60490</v>
      </c>
      <c r="D345" s="113">
        <v>60490</v>
      </c>
      <c r="E345" s="113">
        <v>0</v>
      </c>
      <c r="F345" s="112">
        <v>0</v>
      </c>
      <c r="G345" s="113">
        <v>0</v>
      </c>
      <c r="H345" s="112">
        <v>0</v>
      </c>
      <c r="I345" s="112">
        <v>0</v>
      </c>
      <c r="J345" s="126">
        <v>26250</v>
      </c>
      <c r="K345" s="126">
        <v>0</v>
      </c>
      <c r="L345" s="124">
        <v>0</v>
      </c>
      <c r="M345" s="126">
        <v>0</v>
      </c>
      <c r="N345" s="124">
        <v>0</v>
      </c>
      <c r="O345" s="124">
        <v>0</v>
      </c>
      <c r="P345" s="124">
        <v>0</v>
      </c>
      <c r="Q345" s="124">
        <v>0</v>
      </c>
    </row>
    <row r="346" spans="1:17">
      <c r="A346" s="140">
        <v>44315</v>
      </c>
      <c r="B346" s="143" t="str">
        <f t="shared" si="15"/>
        <v>(木)</v>
      </c>
      <c r="C346" s="112">
        <f t="shared" si="16"/>
        <v>20191</v>
      </c>
      <c r="D346" s="113">
        <v>20191</v>
      </c>
      <c r="E346" s="113">
        <v>0</v>
      </c>
      <c r="F346" s="112">
        <v>0</v>
      </c>
      <c r="G346" s="113">
        <v>0</v>
      </c>
      <c r="H346" s="112">
        <v>0</v>
      </c>
      <c r="I346" s="112">
        <v>0</v>
      </c>
      <c r="J346" s="126">
        <v>12743</v>
      </c>
      <c r="K346" s="126">
        <v>0</v>
      </c>
      <c r="L346" s="124">
        <v>0</v>
      </c>
      <c r="M346" s="126">
        <v>0</v>
      </c>
      <c r="N346" s="124">
        <v>0</v>
      </c>
      <c r="O346" s="124">
        <v>0</v>
      </c>
      <c r="P346" s="124">
        <v>0</v>
      </c>
      <c r="Q346" s="124">
        <v>0</v>
      </c>
    </row>
    <row r="347" spans="1:17">
      <c r="A347" s="140">
        <v>44314</v>
      </c>
      <c r="B347" s="143" t="str">
        <f t="shared" si="15"/>
        <v>(水)</v>
      </c>
      <c r="C347" s="112">
        <f t="shared" si="16"/>
        <v>80101</v>
      </c>
      <c r="D347" s="113">
        <v>80101</v>
      </c>
      <c r="E347" s="113">
        <v>0</v>
      </c>
      <c r="F347" s="112">
        <v>0</v>
      </c>
      <c r="G347" s="113">
        <v>0</v>
      </c>
      <c r="H347" s="112">
        <v>0</v>
      </c>
      <c r="I347" s="112">
        <v>0</v>
      </c>
      <c r="J347" s="126">
        <v>36025</v>
      </c>
      <c r="K347" s="126">
        <v>0</v>
      </c>
      <c r="L347" s="124">
        <v>0</v>
      </c>
      <c r="M347" s="126">
        <v>0</v>
      </c>
      <c r="N347" s="124">
        <v>0</v>
      </c>
      <c r="O347" s="124">
        <v>0</v>
      </c>
      <c r="P347" s="124">
        <v>0</v>
      </c>
      <c r="Q347" s="124">
        <v>0</v>
      </c>
    </row>
    <row r="348" spans="1:17">
      <c r="A348" s="140">
        <v>44313</v>
      </c>
      <c r="B348" s="143" t="str">
        <f t="shared" si="15"/>
        <v>(火)</v>
      </c>
      <c r="C348" s="112">
        <f t="shared" si="16"/>
        <v>73721</v>
      </c>
      <c r="D348" s="113">
        <v>73721</v>
      </c>
      <c r="E348" s="113">
        <v>0</v>
      </c>
      <c r="F348" s="112">
        <v>0</v>
      </c>
      <c r="G348" s="113">
        <v>0</v>
      </c>
      <c r="H348" s="112">
        <v>0</v>
      </c>
      <c r="I348" s="112">
        <v>0</v>
      </c>
      <c r="J348" s="126">
        <v>35900</v>
      </c>
      <c r="K348" s="126">
        <v>0</v>
      </c>
      <c r="L348" s="124">
        <v>0</v>
      </c>
      <c r="M348" s="126">
        <v>0</v>
      </c>
      <c r="N348" s="124">
        <v>0</v>
      </c>
      <c r="O348" s="124">
        <v>0</v>
      </c>
      <c r="P348" s="124">
        <v>0</v>
      </c>
      <c r="Q348" s="124">
        <v>0</v>
      </c>
    </row>
    <row r="349" spans="1:17">
      <c r="A349" s="140">
        <v>44312</v>
      </c>
      <c r="B349" s="143" t="str">
        <f t="shared" si="15"/>
        <v>(月)</v>
      </c>
      <c r="C349" s="112">
        <f t="shared" si="16"/>
        <v>55365</v>
      </c>
      <c r="D349" s="113">
        <v>55365</v>
      </c>
      <c r="E349" s="113">
        <v>0</v>
      </c>
      <c r="F349" s="112">
        <v>0</v>
      </c>
      <c r="G349" s="113">
        <v>0</v>
      </c>
      <c r="H349" s="112">
        <v>0</v>
      </c>
      <c r="I349" s="112">
        <v>0</v>
      </c>
      <c r="J349" s="126">
        <v>26596</v>
      </c>
      <c r="K349" s="126">
        <v>0</v>
      </c>
      <c r="L349" s="124">
        <v>0</v>
      </c>
      <c r="M349" s="126">
        <v>0</v>
      </c>
      <c r="N349" s="124">
        <v>0</v>
      </c>
      <c r="O349" s="124">
        <v>0</v>
      </c>
      <c r="P349" s="124">
        <v>0</v>
      </c>
      <c r="Q349" s="124">
        <v>0</v>
      </c>
    </row>
    <row r="350" spans="1:17">
      <c r="A350" s="140">
        <v>44311</v>
      </c>
      <c r="B350" s="143" t="str">
        <f t="shared" si="15"/>
        <v>(日)</v>
      </c>
      <c r="C350" s="112">
        <f t="shared" si="16"/>
        <v>25424</v>
      </c>
      <c r="D350" s="113">
        <v>25424</v>
      </c>
      <c r="E350" s="113">
        <v>0</v>
      </c>
      <c r="F350" s="112">
        <v>0</v>
      </c>
      <c r="G350" s="113">
        <v>0</v>
      </c>
      <c r="H350" s="112">
        <v>0</v>
      </c>
      <c r="I350" s="112">
        <v>0</v>
      </c>
      <c r="J350" s="126">
        <v>15705</v>
      </c>
      <c r="K350" s="126">
        <v>0</v>
      </c>
      <c r="L350" s="124">
        <v>0</v>
      </c>
      <c r="M350" s="126">
        <v>0</v>
      </c>
      <c r="N350" s="124">
        <v>0</v>
      </c>
      <c r="O350" s="124">
        <v>0</v>
      </c>
      <c r="P350" s="124">
        <v>0</v>
      </c>
      <c r="Q350" s="124">
        <v>0</v>
      </c>
    </row>
    <row r="351" spans="1:17">
      <c r="A351" s="140">
        <v>44310</v>
      </c>
      <c r="B351" s="143" t="str">
        <f t="shared" si="15"/>
        <v>(土)</v>
      </c>
      <c r="C351" s="112">
        <f t="shared" si="16"/>
        <v>35186</v>
      </c>
      <c r="D351" s="113">
        <v>35186</v>
      </c>
      <c r="E351" s="113">
        <v>0</v>
      </c>
      <c r="F351" s="112">
        <v>0</v>
      </c>
      <c r="G351" s="113">
        <v>0</v>
      </c>
      <c r="H351" s="112">
        <v>0</v>
      </c>
      <c r="I351" s="112">
        <v>0</v>
      </c>
      <c r="J351" s="126">
        <v>16460</v>
      </c>
      <c r="K351" s="126">
        <v>0</v>
      </c>
      <c r="L351" s="124">
        <v>0</v>
      </c>
      <c r="M351" s="126">
        <v>0</v>
      </c>
      <c r="N351" s="124">
        <v>0</v>
      </c>
      <c r="O351" s="124">
        <v>0</v>
      </c>
      <c r="P351" s="124">
        <v>0</v>
      </c>
      <c r="Q351" s="124">
        <v>0</v>
      </c>
    </row>
    <row r="352" spans="1:17">
      <c r="A352" s="140">
        <v>44309</v>
      </c>
      <c r="B352" s="143" t="str">
        <f t="shared" si="15"/>
        <v>(金)</v>
      </c>
      <c r="C352" s="112">
        <f t="shared" si="16"/>
        <v>50920</v>
      </c>
      <c r="D352" s="113">
        <v>50920</v>
      </c>
      <c r="E352" s="113">
        <v>0</v>
      </c>
      <c r="F352" s="112">
        <v>0</v>
      </c>
      <c r="G352" s="113">
        <v>0</v>
      </c>
      <c r="H352" s="112">
        <v>0</v>
      </c>
      <c r="I352" s="112">
        <v>0</v>
      </c>
      <c r="J352" s="126">
        <v>18254</v>
      </c>
      <c r="K352" s="126">
        <v>0</v>
      </c>
      <c r="L352" s="124">
        <v>0</v>
      </c>
      <c r="M352" s="126">
        <v>0</v>
      </c>
      <c r="N352" s="124">
        <v>0</v>
      </c>
      <c r="O352" s="124">
        <v>0</v>
      </c>
      <c r="P352" s="124">
        <v>0</v>
      </c>
      <c r="Q352" s="124">
        <v>0</v>
      </c>
    </row>
    <row r="353" spans="1:17">
      <c r="A353" s="140">
        <v>44308</v>
      </c>
      <c r="B353" s="143" t="str">
        <f t="shared" si="15"/>
        <v>(木)</v>
      </c>
      <c r="C353" s="112">
        <f t="shared" si="16"/>
        <v>54257</v>
      </c>
      <c r="D353" s="113">
        <v>54257</v>
      </c>
      <c r="E353" s="113">
        <v>0</v>
      </c>
      <c r="F353" s="112">
        <v>0</v>
      </c>
      <c r="G353" s="113">
        <v>0</v>
      </c>
      <c r="H353" s="112">
        <v>0</v>
      </c>
      <c r="I353" s="112">
        <v>0</v>
      </c>
      <c r="J353" s="126">
        <v>24525</v>
      </c>
      <c r="K353" s="126">
        <v>0</v>
      </c>
      <c r="L353" s="124">
        <v>0</v>
      </c>
      <c r="M353" s="126">
        <v>0</v>
      </c>
      <c r="N353" s="124">
        <v>0</v>
      </c>
      <c r="O353" s="124">
        <v>0</v>
      </c>
      <c r="P353" s="124">
        <v>0</v>
      </c>
      <c r="Q353" s="124">
        <v>0</v>
      </c>
    </row>
    <row r="354" spans="1:17">
      <c r="A354" s="140">
        <v>44307</v>
      </c>
      <c r="B354" s="143" t="str">
        <f t="shared" si="15"/>
        <v>(水)</v>
      </c>
      <c r="C354" s="112">
        <f t="shared" si="16"/>
        <v>56370</v>
      </c>
      <c r="D354" s="113">
        <v>56370</v>
      </c>
      <c r="E354" s="113">
        <v>0</v>
      </c>
      <c r="F354" s="112">
        <v>0</v>
      </c>
      <c r="G354" s="113">
        <v>0</v>
      </c>
      <c r="H354" s="112">
        <v>0</v>
      </c>
      <c r="I354" s="112">
        <v>0</v>
      </c>
      <c r="J354" s="126">
        <v>25702</v>
      </c>
      <c r="K354" s="126">
        <v>0</v>
      </c>
      <c r="L354" s="124">
        <v>0</v>
      </c>
      <c r="M354" s="126">
        <v>0</v>
      </c>
      <c r="N354" s="124">
        <v>0</v>
      </c>
      <c r="O354" s="124">
        <v>0</v>
      </c>
      <c r="P354" s="124">
        <v>0</v>
      </c>
      <c r="Q354" s="124">
        <v>0</v>
      </c>
    </row>
    <row r="355" spans="1:17">
      <c r="A355" s="140">
        <v>44306</v>
      </c>
      <c r="B355" s="143" t="str">
        <f t="shared" si="15"/>
        <v>(火)</v>
      </c>
      <c r="C355" s="112">
        <f t="shared" si="16"/>
        <v>47356</v>
      </c>
      <c r="D355" s="113">
        <v>47356</v>
      </c>
      <c r="E355" s="113">
        <v>0</v>
      </c>
      <c r="F355" s="112">
        <v>0</v>
      </c>
      <c r="G355" s="113">
        <v>0</v>
      </c>
      <c r="H355" s="112">
        <v>0</v>
      </c>
      <c r="I355" s="112">
        <v>0</v>
      </c>
      <c r="J355" s="126">
        <v>21560</v>
      </c>
      <c r="K355" s="126">
        <v>0</v>
      </c>
      <c r="L355" s="124">
        <v>0</v>
      </c>
      <c r="M355" s="126">
        <v>0</v>
      </c>
      <c r="N355" s="124">
        <v>0</v>
      </c>
      <c r="O355" s="124">
        <v>0</v>
      </c>
      <c r="P355" s="124">
        <v>0</v>
      </c>
      <c r="Q355" s="124">
        <v>0</v>
      </c>
    </row>
    <row r="356" spans="1:17">
      <c r="A356" s="140">
        <v>44305</v>
      </c>
      <c r="B356" s="143" t="str">
        <f t="shared" si="15"/>
        <v>(月)</v>
      </c>
      <c r="C356" s="112">
        <f t="shared" si="16"/>
        <v>30606</v>
      </c>
      <c r="D356" s="113">
        <v>30606</v>
      </c>
      <c r="E356" s="113">
        <v>0</v>
      </c>
      <c r="F356" s="112">
        <v>0</v>
      </c>
      <c r="G356" s="113">
        <v>0</v>
      </c>
      <c r="H356" s="112">
        <v>0</v>
      </c>
      <c r="I356" s="112">
        <v>0</v>
      </c>
      <c r="J356" s="126">
        <v>13366</v>
      </c>
      <c r="K356" s="126">
        <v>0</v>
      </c>
      <c r="L356" s="124">
        <v>0</v>
      </c>
      <c r="M356" s="126">
        <v>0</v>
      </c>
      <c r="N356" s="124">
        <v>0</v>
      </c>
      <c r="O356" s="124">
        <v>0</v>
      </c>
      <c r="P356" s="124">
        <v>0</v>
      </c>
      <c r="Q356" s="124">
        <v>0</v>
      </c>
    </row>
    <row r="357" spans="1:17">
      <c r="A357" s="140">
        <v>44304</v>
      </c>
      <c r="B357" s="143" t="str">
        <f t="shared" si="15"/>
        <v>(日)</v>
      </c>
      <c r="C357" s="112">
        <f t="shared" si="16"/>
        <v>8382</v>
      </c>
      <c r="D357" s="113">
        <v>8382</v>
      </c>
      <c r="E357" s="113">
        <v>0</v>
      </c>
      <c r="F357" s="112">
        <v>0</v>
      </c>
      <c r="G357" s="113">
        <v>0</v>
      </c>
      <c r="H357" s="112">
        <v>0</v>
      </c>
      <c r="I357" s="112">
        <v>0</v>
      </c>
      <c r="J357" s="126">
        <v>5812</v>
      </c>
      <c r="K357" s="126">
        <v>0</v>
      </c>
      <c r="L357" s="124">
        <v>0</v>
      </c>
      <c r="M357" s="126">
        <v>0</v>
      </c>
      <c r="N357" s="124">
        <v>0</v>
      </c>
      <c r="O357" s="124">
        <v>0</v>
      </c>
      <c r="P357" s="124">
        <v>0</v>
      </c>
      <c r="Q357" s="124">
        <v>0</v>
      </c>
    </row>
    <row r="358" spans="1:17">
      <c r="A358" s="140">
        <v>44303</v>
      </c>
      <c r="B358" s="143" t="str">
        <f t="shared" si="15"/>
        <v>(土)</v>
      </c>
      <c r="C358" s="112">
        <f t="shared" si="16"/>
        <v>7657</v>
      </c>
      <c r="D358" s="113">
        <v>7657</v>
      </c>
      <c r="E358" s="113">
        <v>0</v>
      </c>
      <c r="F358" s="112">
        <v>0</v>
      </c>
      <c r="G358" s="113">
        <v>0</v>
      </c>
      <c r="H358" s="112">
        <v>0</v>
      </c>
      <c r="I358" s="112">
        <v>0</v>
      </c>
      <c r="J358" s="126">
        <v>3746</v>
      </c>
      <c r="K358" s="126">
        <v>0</v>
      </c>
      <c r="L358" s="124">
        <v>0</v>
      </c>
      <c r="M358" s="126">
        <v>0</v>
      </c>
      <c r="N358" s="124">
        <v>0</v>
      </c>
      <c r="O358" s="124">
        <v>0</v>
      </c>
      <c r="P358" s="124">
        <v>0</v>
      </c>
      <c r="Q358" s="124">
        <v>0</v>
      </c>
    </row>
    <row r="359" spans="1:17">
      <c r="A359" s="140">
        <v>44302</v>
      </c>
      <c r="B359" s="143" t="str">
        <f t="shared" si="15"/>
        <v>(金)</v>
      </c>
      <c r="C359" s="112">
        <f t="shared" si="16"/>
        <v>10698</v>
      </c>
      <c r="D359" s="113">
        <v>10698</v>
      </c>
      <c r="E359" s="113">
        <v>0</v>
      </c>
      <c r="F359" s="112">
        <v>0</v>
      </c>
      <c r="G359" s="113">
        <v>0</v>
      </c>
      <c r="H359" s="112">
        <v>0</v>
      </c>
      <c r="I359" s="112">
        <v>0</v>
      </c>
      <c r="J359" s="126">
        <v>3507</v>
      </c>
      <c r="K359" s="126">
        <v>0</v>
      </c>
      <c r="L359" s="124">
        <v>0</v>
      </c>
      <c r="M359" s="126">
        <v>0</v>
      </c>
      <c r="N359" s="124">
        <v>0</v>
      </c>
      <c r="O359" s="124">
        <v>0</v>
      </c>
      <c r="P359" s="124">
        <v>0</v>
      </c>
      <c r="Q359" s="124">
        <v>0</v>
      </c>
    </row>
    <row r="360" spans="1:17">
      <c r="A360" s="140">
        <v>44301</v>
      </c>
      <c r="B360" s="143" t="str">
        <f t="shared" si="15"/>
        <v>(木)</v>
      </c>
      <c r="C360" s="112">
        <f t="shared" si="16"/>
        <v>8833</v>
      </c>
      <c r="D360" s="113">
        <v>8833</v>
      </c>
      <c r="E360" s="113">
        <v>0</v>
      </c>
      <c r="F360" s="112">
        <v>0</v>
      </c>
      <c r="G360" s="113">
        <v>0</v>
      </c>
      <c r="H360" s="112">
        <v>0</v>
      </c>
      <c r="I360" s="112">
        <v>0</v>
      </c>
      <c r="J360" s="126">
        <v>4135</v>
      </c>
      <c r="K360" s="126">
        <v>0</v>
      </c>
      <c r="L360" s="124">
        <v>0</v>
      </c>
      <c r="M360" s="126">
        <v>0</v>
      </c>
      <c r="N360" s="124">
        <v>0</v>
      </c>
      <c r="O360" s="124">
        <v>0</v>
      </c>
      <c r="P360" s="124">
        <v>0</v>
      </c>
      <c r="Q360" s="124">
        <v>0</v>
      </c>
    </row>
    <row r="361" spans="1:17">
      <c r="A361" s="140">
        <v>44300</v>
      </c>
      <c r="B361" s="143" t="str">
        <f t="shared" si="15"/>
        <v>(水)</v>
      </c>
      <c r="C361" s="112">
        <f t="shared" si="16"/>
        <v>5286</v>
      </c>
      <c r="D361" s="113">
        <v>5286</v>
      </c>
      <c r="E361" s="113">
        <v>0</v>
      </c>
      <c r="F361" s="112">
        <v>0</v>
      </c>
      <c r="G361" s="113">
        <v>0</v>
      </c>
      <c r="H361" s="112">
        <v>0</v>
      </c>
      <c r="I361" s="112">
        <v>0</v>
      </c>
      <c r="J361" s="126">
        <v>3087</v>
      </c>
      <c r="K361" s="126">
        <v>0</v>
      </c>
      <c r="L361" s="124">
        <v>0</v>
      </c>
      <c r="M361" s="126">
        <v>0</v>
      </c>
      <c r="N361" s="124">
        <v>0</v>
      </c>
      <c r="O361" s="124">
        <v>0</v>
      </c>
      <c r="P361" s="124">
        <v>0</v>
      </c>
      <c r="Q361" s="124">
        <v>0</v>
      </c>
    </row>
    <row r="362" spans="1:17">
      <c r="A362" s="140">
        <v>44299</v>
      </c>
      <c r="B362" s="143" t="str">
        <f t="shared" si="15"/>
        <v>(火)</v>
      </c>
      <c r="C362" s="112">
        <f t="shared" si="16"/>
        <v>4305</v>
      </c>
      <c r="D362" s="113">
        <v>4305</v>
      </c>
      <c r="E362" s="113">
        <v>0</v>
      </c>
      <c r="F362" s="112">
        <v>0</v>
      </c>
      <c r="G362" s="113">
        <v>0</v>
      </c>
      <c r="H362" s="112">
        <v>0</v>
      </c>
      <c r="I362" s="112">
        <v>0</v>
      </c>
      <c r="J362" s="126">
        <v>2633</v>
      </c>
      <c r="K362" s="126">
        <v>0</v>
      </c>
      <c r="L362" s="124">
        <v>0</v>
      </c>
      <c r="M362" s="126">
        <v>0</v>
      </c>
      <c r="N362" s="124">
        <v>0</v>
      </c>
      <c r="O362" s="124">
        <v>0</v>
      </c>
      <c r="P362" s="124">
        <v>0</v>
      </c>
      <c r="Q362" s="124">
        <v>0</v>
      </c>
    </row>
    <row r="363" spans="1:17">
      <c r="A363" s="140">
        <v>44298</v>
      </c>
      <c r="B363" s="143" t="str">
        <f t="shared" si="15"/>
        <v>(月)</v>
      </c>
      <c r="C363" s="112">
        <f t="shared" si="16"/>
        <v>4693</v>
      </c>
      <c r="D363" s="114">
        <v>4693</v>
      </c>
      <c r="E363" s="114">
        <v>0</v>
      </c>
      <c r="F363" s="112">
        <v>0</v>
      </c>
      <c r="G363" s="114">
        <v>0</v>
      </c>
      <c r="H363" s="112">
        <v>0</v>
      </c>
      <c r="I363" s="112">
        <v>0</v>
      </c>
      <c r="J363" s="127">
        <v>3173</v>
      </c>
      <c r="K363" s="127">
        <v>0</v>
      </c>
      <c r="L363" s="124">
        <v>0</v>
      </c>
      <c r="M363" s="127">
        <v>0</v>
      </c>
      <c r="N363" s="124">
        <v>0</v>
      </c>
      <c r="O363" s="124">
        <v>0</v>
      </c>
      <c r="P363" s="124">
        <v>0</v>
      </c>
      <c r="Q363" s="124">
        <v>0</v>
      </c>
    </row>
    <row r="364" spans="1:17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</row>
    <row r="365" spans="1:17">
      <c r="A365" s="75" t="s">
        <v>324</v>
      </c>
      <c r="B365" s="75"/>
    </row>
    <row r="366" spans="1:17">
      <c r="A366" s="77"/>
    </row>
  </sheetData>
  <mergeCells count="11">
    <mergeCell ref="P3:Q3"/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84" t="s">
        <v>295</v>
      </c>
      <c r="B3" s="179" t="s">
        <v>296</v>
      </c>
      <c r="C3" s="178" t="s">
        <v>297</v>
      </c>
      <c r="D3" s="178" t="s">
        <v>298</v>
      </c>
      <c r="E3" s="183"/>
      <c r="F3" s="178" t="s">
        <v>299</v>
      </c>
      <c r="G3" s="183"/>
      <c r="H3" s="73"/>
      <c r="I3" s="73"/>
    </row>
    <row r="4" spans="1:9">
      <c r="A4" s="183"/>
      <c r="B4" s="185"/>
      <c r="C4" s="183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77" t="s">
        <v>286</v>
      </c>
      <c r="B5" s="183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9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331</v>
      </c>
    </row>
    <row r="2" spans="1:9">
      <c r="G2" s="80" t="str">
        <f ca="1">"（" &amp; DBCS(MONTH(OFFSET($A$4,1,0))) &amp; "月" &amp; DBCS(DAY(OFFSET($A$4,1,0))) &amp; "日公表時点）"</f>
        <v>（３月３０日公表時点）</v>
      </c>
    </row>
    <row r="3" spans="1:9">
      <c r="A3" s="186" t="s">
        <v>329</v>
      </c>
      <c r="B3" s="179" t="s">
        <v>296</v>
      </c>
      <c r="C3" s="179" t="s">
        <v>332</v>
      </c>
      <c r="D3" s="179" t="s">
        <v>296</v>
      </c>
      <c r="E3" s="178" t="s">
        <v>297</v>
      </c>
      <c r="F3" s="135" t="s">
        <v>298</v>
      </c>
      <c r="G3" s="135" t="s">
        <v>299</v>
      </c>
      <c r="H3" s="73"/>
      <c r="I3" s="73"/>
    </row>
    <row r="4" spans="1:9">
      <c r="A4" s="179"/>
      <c r="B4" s="179"/>
      <c r="C4" s="179"/>
      <c r="D4" s="179"/>
      <c r="E4" s="178"/>
      <c r="F4" s="128" t="s">
        <v>301</v>
      </c>
      <c r="G4" s="128" t="s">
        <v>301</v>
      </c>
      <c r="H4" s="72"/>
      <c r="I4" s="72"/>
    </row>
    <row r="5" spans="1:9">
      <c r="A5" s="134">
        <v>44650</v>
      </c>
      <c r="B5" s="136" t="s">
        <v>346</v>
      </c>
      <c r="C5" s="134">
        <v>44647</v>
      </c>
      <c r="D5" s="136" t="s">
        <v>344</v>
      </c>
      <c r="E5" s="129">
        <v>19395007</v>
      </c>
      <c r="F5" s="130">
        <v>9741759</v>
      </c>
      <c r="G5" s="130">
        <v>9653248</v>
      </c>
      <c r="H5" s="72"/>
      <c r="I5" s="72"/>
    </row>
    <row r="6" spans="1:9">
      <c r="A6" s="134">
        <v>44643</v>
      </c>
      <c r="B6" s="136" t="s">
        <v>346</v>
      </c>
      <c r="C6" s="134">
        <v>44640</v>
      </c>
      <c r="D6" s="136" t="s">
        <v>344</v>
      </c>
      <c r="E6" s="129">
        <v>19394861</v>
      </c>
      <c r="F6" s="130">
        <v>9741617</v>
      </c>
      <c r="G6" s="130">
        <v>9653244</v>
      </c>
      <c r="H6" s="72"/>
      <c r="I6" s="72"/>
    </row>
    <row r="7" spans="1:9">
      <c r="A7" s="134">
        <v>44636</v>
      </c>
      <c r="B7" s="136" t="s">
        <v>346</v>
      </c>
      <c r="C7" s="134">
        <v>44633</v>
      </c>
      <c r="D7" s="136" t="s">
        <v>344</v>
      </c>
      <c r="E7" s="129">
        <v>19394762</v>
      </c>
      <c r="F7" s="130">
        <v>9741524</v>
      </c>
      <c r="G7" s="130">
        <v>9653238</v>
      </c>
      <c r="H7" s="72"/>
      <c r="I7" s="72"/>
    </row>
    <row r="8" spans="1:9">
      <c r="A8" s="134">
        <v>44629</v>
      </c>
      <c r="B8" s="136" t="s">
        <v>346</v>
      </c>
      <c r="C8" s="134">
        <v>44626</v>
      </c>
      <c r="D8" s="136" t="s">
        <v>344</v>
      </c>
      <c r="E8" s="129">
        <v>19394699</v>
      </c>
      <c r="F8" s="130">
        <v>9741014</v>
      </c>
      <c r="G8" s="130">
        <v>9653685</v>
      </c>
      <c r="H8" s="72"/>
      <c r="I8" s="72"/>
    </row>
    <row r="9" spans="1:9">
      <c r="A9" s="134">
        <v>44622</v>
      </c>
      <c r="B9" s="136" t="s">
        <v>346</v>
      </c>
      <c r="C9" s="134">
        <v>44619</v>
      </c>
      <c r="D9" s="136" t="s">
        <v>344</v>
      </c>
      <c r="E9" s="102">
        <v>19392753</v>
      </c>
      <c r="F9" s="131">
        <v>9740023</v>
      </c>
      <c r="G9" s="131">
        <v>9652730</v>
      </c>
      <c r="H9" s="72"/>
      <c r="I9" s="72"/>
    </row>
    <row r="10" spans="1:9">
      <c r="A10" s="134">
        <v>44614</v>
      </c>
      <c r="B10" s="136" t="s">
        <v>377</v>
      </c>
      <c r="C10" s="134">
        <v>44612</v>
      </c>
      <c r="D10" s="136" t="s">
        <v>344</v>
      </c>
      <c r="E10" s="102">
        <v>19394536</v>
      </c>
      <c r="F10" s="103">
        <v>9742187</v>
      </c>
      <c r="G10" s="103">
        <v>9652349</v>
      </c>
      <c r="H10" s="72"/>
      <c r="I10" s="72"/>
    </row>
    <row r="11" spans="1:9">
      <c r="A11" s="134">
        <v>44594</v>
      </c>
      <c r="B11" s="136" t="s">
        <v>346</v>
      </c>
      <c r="C11" s="134">
        <v>44591</v>
      </c>
      <c r="D11" s="136" t="s">
        <v>344</v>
      </c>
      <c r="E11" s="102">
        <v>19390507</v>
      </c>
      <c r="F11" s="103">
        <v>9740492</v>
      </c>
      <c r="G11" s="103">
        <v>9650015</v>
      </c>
      <c r="H11" s="72"/>
      <c r="I11" s="72"/>
    </row>
    <row r="12" spans="1:9">
      <c r="A12" s="134">
        <v>44573</v>
      </c>
      <c r="B12" s="136" t="s">
        <v>346</v>
      </c>
      <c r="C12" s="134">
        <v>44570</v>
      </c>
      <c r="D12" s="136" t="s">
        <v>344</v>
      </c>
      <c r="E12" s="102">
        <v>19333787</v>
      </c>
      <c r="F12" s="103">
        <v>9800077</v>
      </c>
      <c r="G12" s="103">
        <v>9533710</v>
      </c>
      <c r="H12" s="72"/>
      <c r="I12" s="72"/>
    </row>
    <row r="13" spans="1:9">
      <c r="A13" s="134">
        <v>44566</v>
      </c>
      <c r="B13" s="136" t="s">
        <v>346</v>
      </c>
      <c r="C13" s="134">
        <v>44563</v>
      </c>
      <c r="D13" s="136" t="s">
        <v>344</v>
      </c>
      <c r="E13" s="102">
        <v>19325629</v>
      </c>
      <c r="F13" s="103">
        <v>9799599</v>
      </c>
      <c r="G13" s="103">
        <v>9526030</v>
      </c>
      <c r="H13" s="72"/>
      <c r="I13" s="72"/>
    </row>
    <row r="14" spans="1:9">
      <c r="A14" s="134">
        <v>44557</v>
      </c>
      <c r="B14" s="136" t="s">
        <v>378</v>
      </c>
      <c r="C14" s="134">
        <v>44556</v>
      </c>
      <c r="D14" s="136" t="s">
        <v>344</v>
      </c>
      <c r="E14" s="102">
        <v>19321813</v>
      </c>
      <c r="F14" s="103">
        <v>9800906</v>
      </c>
      <c r="G14" s="103">
        <v>9520907</v>
      </c>
      <c r="H14" s="72"/>
      <c r="I14" s="72"/>
    </row>
    <row r="15" spans="1:9">
      <c r="A15" s="134">
        <v>44552</v>
      </c>
      <c r="B15" s="136" t="s">
        <v>346</v>
      </c>
      <c r="C15" s="134">
        <v>44549</v>
      </c>
      <c r="D15" s="136" t="s">
        <v>344</v>
      </c>
      <c r="E15" s="102">
        <v>19317095</v>
      </c>
      <c r="F15" s="103">
        <v>9800859</v>
      </c>
      <c r="G15" s="103">
        <v>9516236</v>
      </c>
      <c r="H15" s="72"/>
      <c r="I15" s="72"/>
    </row>
    <row r="16" spans="1:9">
      <c r="A16" s="134">
        <v>44545</v>
      </c>
      <c r="B16" s="136" t="s">
        <v>346</v>
      </c>
      <c r="C16" s="134">
        <v>44542</v>
      </c>
      <c r="D16" s="136" t="s">
        <v>344</v>
      </c>
      <c r="E16" s="102">
        <v>19315219</v>
      </c>
      <c r="F16" s="103">
        <v>9800511</v>
      </c>
      <c r="G16" s="103">
        <v>9514708</v>
      </c>
      <c r="H16" s="72"/>
      <c r="I16" s="72"/>
    </row>
    <row r="17" spans="1:9">
      <c r="A17" s="134">
        <v>44538</v>
      </c>
      <c r="B17" s="136" t="s">
        <v>346</v>
      </c>
      <c r="C17" s="134">
        <v>44535</v>
      </c>
      <c r="D17" s="136" t="s">
        <v>344</v>
      </c>
      <c r="E17" s="102">
        <v>19308290</v>
      </c>
      <c r="F17" s="103">
        <v>9801991</v>
      </c>
      <c r="G17" s="103">
        <v>9506299</v>
      </c>
      <c r="H17" s="72"/>
      <c r="I17" s="72"/>
    </row>
    <row r="18" spans="1:9">
      <c r="A18" s="134">
        <v>44531</v>
      </c>
      <c r="B18" s="136" t="s">
        <v>346</v>
      </c>
      <c r="C18" s="134">
        <v>44528</v>
      </c>
      <c r="D18" s="136" t="s">
        <v>344</v>
      </c>
      <c r="E18" s="102">
        <v>19291446</v>
      </c>
      <c r="F18" s="103">
        <v>9802654</v>
      </c>
      <c r="G18" s="103">
        <v>9488792</v>
      </c>
      <c r="H18" s="72"/>
      <c r="I18" s="72"/>
    </row>
    <row r="19" spans="1:9">
      <c r="A19" s="134">
        <v>44524</v>
      </c>
      <c r="B19" s="136" t="s">
        <v>346</v>
      </c>
      <c r="C19" s="134">
        <v>44521</v>
      </c>
      <c r="D19" s="136" t="s">
        <v>344</v>
      </c>
      <c r="E19" s="102">
        <v>19284713</v>
      </c>
      <c r="F19" s="103">
        <v>9808144</v>
      </c>
      <c r="G19" s="103">
        <v>9476569</v>
      </c>
      <c r="H19" s="72"/>
      <c r="I19" s="72"/>
    </row>
    <row r="20" spans="1:9">
      <c r="A20" s="134">
        <v>44517</v>
      </c>
      <c r="B20" s="136" t="s">
        <v>346</v>
      </c>
      <c r="C20" s="134">
        <v>44514</v>
      </c>
      <c r="D20" s="136" t="s">
        <v>344</v>
      </c>
      <c r="E20" s="102">
        <v>19272217</v>
      </c>
      <c r="F20" s="103">
        <v>9808427</v>
      </c>
      <c r="G20" s="103">
        <v>9463790</v>
      </c>
      <c r="H20" s="72"/>
      <c r="I20" s="72"/>
    </row>
    <row r="21" spans="1:9">
      <c r="A21" s="134">
        <v>44510</v>
      </c>
      <c r="B21" s="136" t="s">
        <v>346</v>
      </c>
      <c r="C21" s="134">
        <v>44507</v>
      </c>
      <c r="D21" s="136" t="s">
        <v>344</v>
      </c>
      <c r="E21" s="102">
        <v>19228810</v>
      </c>
      <c r="F21" s="103">
        <v>9805102</v>
      </c>
      <c r="G21" s="103">
        <v>9423708</v>
      </c>
      <c r="H21" s="72"/>
      <c r="I21" s="72"/>
    </row>
    <row r="22" spans="1:9">
      <c r="A22" s="134">
        <v>44502</v>
      </c>
      <c r="B22" s="136" t="s">
        <v>377</v>
      </c>
      <c r="C22" s="134">
        <v>44500</v>
      </c>
      <c r="D22" s="136" t="s">
        <v>344</v>
      </c>
      <c r="E22" s="102">
        <v>19078083</v>
      </c>
      <c r="F22" s="103">
        <v>9769376</v>
      </c>
      <c r="G22" s="103">
        <v>9308707</v>
      </c>
      <c r="H22" s="72"/>
      <c r="I22" s="72"/>
    </row>
    <row r="23" spans="1:9">
      <c r="A23" s="134">
        <v>44496</v>
      </c>
      <c r="B23" s="136" t="s">
        <v>346</v>
      </c>
      <c r="C23" s="134">
        <v>44493</v>
      </c>
      <c r="D23" s="136" t="s">
        <v>344</v>
      </c>
      <c r="E23" s="102">
        <v>18962749</v>
      </c>
      <c r="F23" s="103">
        <v>9767683</v>
      </c>
      <c r="G23" s="103">
        <v>9195066</v>
      </c>
      <c r="H23" s="72"/>
      <c r="I23" s="72"/>
    </row>
    <row r="24" spans="1:9">
      <c r="A24" s="134">
        <v>44489</v>
      </c>
      <c r="B24" s="136" t="s">
        <v>346</v>
      </c>
      <c r="C24" s="134">
        <v>44486</v>
      </c>
      <c r="D24" s="136" t="s">
        <v>344</v>
      </c>
      <c r="E24" s="102">
        <v>18747243</v>
      </c>
      <c r="F24" s="103">
        <v>9765668</v>
      </c>
      <c r="G24" s="103">
        <v>8981575</v>
      </c>
      <c r="H24" s="72"/>
      <c r="I24" s="72"/>
    </row>
    <row r="25" spans="1:9">
      <c r="A25" s="134">
        <v>44482</v>
      </c>
      <c r="B25" s="136" t="s">
        <v>346</v>
      </c>
      <c r="C25" s="134">
        <v>44479</v>
      </c>
      <c r="D25" s="136" t="s">
        <v>344</v>
      </c>
      <c r="E25" s="81">
        <v>18283165</v>
      </c>
      <c r="F25" s="81">
        <v>9751845</v>
      </c>
      <c r="G25" s="81">
        <v>8531320</v>
      </c>
      <c r="H25" s="72"/>
      <c r="I25" s="72"/>
    </row>
    <row r="26" spans="1:9">
      <c r="A26" s="134">
        <v>44475</v>
      </c>
      <c r="B26" s="136" t="s">
        <v>346</v>
      </c>
      <c r="C26" s="134">
        <v>44472</v>
      </c>
      <c r="D26" s="136" t="s">
        <v>344</v>
      </c>
      <c r="E26" s="81">
        <v>17523553</v>
      </c>
      <c r="F26" s="81">
        <v>9707240</v>
      </c>
      <c r="G26" s="81">
        <v>7816313</v>
      </c>
      <c r="H26" s="72"/>
      <c r="I26" s="72"/>
    </row>
    <row r="27" spans="1:9">
      <c r="A27" s="134">
        <v>44468</v>
      </c>
      <c r="B27" s="136" t="s">
        <v>346</v>
      </c>
      <c r="C27" s="134">
        <v>44465</v>
      </c>
      <c r="D27" s="136" t="s">
        <v>344</v>
      </c>
      <c r="E27" s="81">
        <v>16729009</v>
      </c>
      <c r="F27" s="81">
        <v>9578689</v>
      </c>
      <c r="G27" s="81">
        <v>7150320</v>
      </c>
      <c r="H27" s="72"/>
      <c r="I27" s="72"/>
    </row>
    <row r="28" spans="1:9">
      <c r="A28" s="134">
        <v>44461</v>
      </c>
      <c r="B28" s="136" t="s">
        <v>346</v>
      </c>
      <c r="C28" s="134">
        <v>44458</v>
      </c>
      <c r="D28" s="136" t="s">
        <v>344</v>
      </c>
      <c r="E28" s="81">
        <v>16106155</v>
      </c>
      <c r="F28" s="81">
        <v>9364198</v>
      </c>
      <c r="G28" s="81">
        <v>6741957</v>
      </c>
      <c r="H28" s="72"/>
      <c r="I28" s="72"/>
    </row>
    <row r="29" spans="1:9">
      <c r="A29" s="134">
        <v>44454</v>
      </c>
      <c r="B29" s="136" t="s">
        <v>346</v>
      </c>
      <c r="C29" s="134">
        <v>44451</v>
      </c>
      <c r="D29" s="136" t="s">
        <v>344</v>
      </c>
      <c r="E29" s="81">
        <v>15400219</v>
      </c>
      <c r="F29" s="81">
        <v>8914497</v>
      </c>
      <c r="G29" s="81">
        <v>6485722</v>
      </c>
      <c r="H29" s="72"/>
      <c r="I29" s="72"/>
    </row>
    <row r="30" spans="1:9">
      <c r="A30" s="134">
        <v>44447</v>
      </c>
      <c r="B30" s="136" t="s">
        <v>346</v>
      </c>
      <c r="C30" s="134">
        <v>44444</v>
      </c>
      <c r="D30" s="136" t="s">
        <v>344</v>
      </c>
      <c r="E30" s="81">
        <v>14362075</v>
      </c>
      <c r="F30" s="81">
        <v>8141454</v>
      </c>
      <c r="G30" s="81">
        <v>6220621</v>
      </c>
      <c r="H30" s="72"/>
      <c r="I30" s="72"/>
    </row>
    <row r="31" spans="1:9">
      <c r="A31" s="134">
        <v>44440</v>
      </c>
      <c r="B31" s="136" t="s">
        <v>346</v>
      </c>
      <c r="C31" s="134">
        <v>44437</v>
      </c>
      <c r="D31" s="136" t="s">
        <v>344</v>
      </c>
      <c r="E31" s="81">
        <v>13225021</v>
      </c>
      <c r="F31" s="81">
        <v>7426698</v>
      </c>
      <c r="G31" s="81">
        <v>5798323</v>
      </c>
      <c r="H31" s="72"/>
      <c r="I31" s="72"/>
    </row>
    <row r="32" spans="1:9">
      <c r="A32" s="134">
        <v>44433</v>
      </c>
      <c r="B32" s="136" t="s">
        <v>346</v>
      </c>
      <c r="C32" s="134">
        <v>44430</v>
      </c>
      <c r="D32" s="136" t="s">
        <v>344</v>
      </c>
      <c r="E32" s="81">
        <v>12029002</v>
      </c>
      <c r="F32" s="81">
        <v>7013578</v>
      </c>
      <c r="G32" s="81">
        <v>5015424</v>
      </c>
      <c r="H32" s="72"/>
      <c r="I32" s="72"/>
    </row>
    <row r="33" spans="1:9">
      <c r="A33" s="134">
        <v>44426</v>
      </c>
      <c r="B33" s="136" t="s">
        <v>346</v>
      </c>
      <c r="C33" s="134">
        <v>44423</v>
      </c>
      <c r="D33" s="136" t="s">
        <v>344</v>
      </c>
      <c r="E33" s="81">
        <v>10579702</v>
      </c>
      <c r="F33" s="81">
        <v>6761659</v>
      </c>
      <c r="G33" s="81">
        <v>3818043</v>
      </c>
      <c r="H33" s="72"/>
      <c r="I33" s="72"/>
    </row>
    <row r="34" spans="1:9">
      <c r="A34" s="134">
        <v>44419</v>
      </c>
      <c r="B34" s="136" t="s">
        <v>346</v>
      </c>
      <c r="C34" s="134">
        <v>44416</v>
      </c>
      <c r="D34" s="136" t="s">
        <v>344</v>
      </c>
      <c r="E34" s="81">
        <v>9282019</v>
      </c>
      <c r="F34" s="81">
        <v>6577221</v>
      </c>
      <c r="G34" s="81">
        <v>2704798</v>
      </c>
      <c r="H34" s="72"/>
      <c r="I34" s="72"/>
    </row>
    <row r="35" spans="1:9">
      <c r="A35" s="134">
        <v>44412</v>
      </c>
      <c r="B35" s="136" t="s">
        <v>346</v>
      </c>
      <c r="C35" s="134">
        <v>44409</v>
      </c>
      <c r="D35" s="136" t="s">
        <v>344</v>
      </c>
      <c r="E35" s="81">
        <v>7723380</v>
      </c>
      <c r="F35" s="81">
        <v>6269246</v>
      </c>
      <c r="G35" s="81">
        <v>1454134</v>
      </c>
      <c r="H35" s="72"/>
      <c r="I35" s="72"/>
    </row>
    <row r="36" spans="1:9">
      <c r="A36" s="82"/>
      <c r="B36" s="71"/>
      <c r="C36" s="71"/>
      <c r="D36" s="71"/>
      <c r="E36" s="71"/>
      <c r="F36" s="71"/>
      <c r="G36" s="72"/>
      <c r="H36" s="72"/>
    </row>
    <row r="37" spans="1:9">
      <c r="A37" s="73" t="s">
        <v>330</v>
      </c>
      <c r="B37" s="72"/>
      <c r="C37" s="72"/>
      <c r="D37" s="72"/>
      <c r="E37" s="72"/>
      <c r="F37" s="72"/>
      <c r="G37" s="73"/>
      <c r="H37" s="72"/>
    </row>
    <row r="38" spans="1:9">
      <c r="A38" s="73"/>
      <c r="B38" s="73"/>
      <c r="C38" s="73"/>
      <c r="D38" s="73"/>
      <c r="E38" s="73"/>
      <c r="F38" s="73"/>
      <c r="G38" s="73"/>
      <c r="H38" s="72"/>
    </row>
    <row r="39" spans="1:9">
      <c r="H39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68"/>
  <sheetViews>
    <sheetView workbookViewId="0">
      <selection sqref="A1:XFD1048576"/>
    </sheetView>
  </sheetViews>
  <sheetFormatPr defaultRowHeight="17.7"/>
  <cols>
    <col min="1" max="1" width="13.85546875" style="64" customWidth="1"/>
    <col min="2" max="2" width="5" style="64" customWidth="1"/>
    <col min="3" max="3" width="13.85546875" style="64" customWidth="1"/>
    <col min="4" max="4" width="5" style="64" customWidth="1"/>
    <col min="5" max="5" width="13.85546875" style="64" customWidth="1"/>
    <col min="6" max="6" width="16.2343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（４月４日公表時点）</v>
      </c>
    </row>
    <row r="3" spans="1:7">
      <c r="A3" s="186" t="s">
        <v>329</v>
      </c>
      <c r="B3" s="179" t="s">
        <v>296</v>
      </c>
      <c r="C3" s="179" t="s">
        <v>332</v>
      </c>
      <c r="D3" s="179" t="s">
        <v>296</v>
      </c>
      <c r="E3" s="178" t="s">
        <v>335</v>
      </c>
      <c r="F3" s="138" t="s">
        <v>298</v>
      </c>
      <c r="G3" s="138" t="s">
        <v>299</v>
      </c>
    </row>
    <row r="4" spans="1:7">
      <c r="A4" s="179"/>
      <c r="B4" s="179"/>
      <c r="C4" s="179"/>
      <c r="D4" s="179"/>
      <c r="E4" s="178"/>
      <c r="F4" s="142" t="s">
        <v>301</v>
      </c>
      <c r="G4" s="142" t="s">
        <v>301</v>
      </c>
    </row>
    <row r="5" spans="1:7">
      <c r="A5" s="140">
        <v>44655</v>
      </c>
      <c r="B5" s="141" t="str">
        <f t="shared" ref="B5:B21" si="0">"(" &amp; TEXT(A5,"aaa") &amp; ")"</f>
        <v>(月)</v>
      </c>
      <c r="C5" s="140">
        <v>44647</v>
      </c>
      <c r="D5" s="141" t="s">
        <v>344</v>
      </c>
      <c r="E5" s="115">
        <f t="shared" ref="E5:E21" si="1">SUM(F5:G5)</f>
        <v>19254562</v>
      </c>
      <c r="F5" s="115">
        <v>9689226</v>
      </c>
      <c r="G5" s="115">
        <v>9565336</v>
      </c>
    </row>
    <row r="6" spans="1:7">
      <c r="A6" s="140">
        <v>44652</v>
      </c>
      <c r="B6" s="141" t="str">
        <f t="shared" si="0"/>
        <v>(金)</v>
      </c>
      <c r="C6" s="140">
        <v>44647</v>
      </c>
      <c r="D6" s="141" t="s">
        <v>344</v>
      </c>
      <c r="E6" s="115">
        <f t="shared" si="1"/>
        <v>19253381</v>
      </c>
      <c r="F6" s="115">
        <v>9688891</v>
      </c>
      <c r="G6" s="115">
        <v>9564490</v>
      </c>
    </row>
    <row r="7" spans="1:7">
      <c r="A7" s="140">
        <v>44651</v>
      </c>
      <c r="B7" s="141" t="str">
        <f t="shared" si="0"/>
        <v>(木)</v>
      </c>
      <c r="C7" s="140">
        <v>44647</v>
      </c>
      <c r="D7" s="141" t="s">
        <v>344</v>
      </c>
      <c r="E7" s="115">
        <f t="shared" si="1"/>
        <v>19256693</v>
      </c>
      <c r="F7" s="115">
        <v>9687655</v>
      </c>
      <c r="G7" s="115">
        <v>9569038</v>
      </c>
    </row>
    <row r="8" spans="1:7">
      <c r="A8" s="140">
        <v>44650</v>
      </c>
      <c r="B8" s="141" t="str">
        <f t="shared" si="0"/>
        <v>(水)</v>
      </c>
      <c r="C8" s="140">
        <v>44647</v>
      </c>
      <c r="D8" s="141" t="s">
        <v>344</v>
      </c>
      <c r="E8" s="115">
        <f t="shared" si="1"/>
        <v>19254730</v>
      </c>
      <c r="F8" s="115">
        <v>9686725</v>
      </c>
      <c r="G8" s="115">
        <v>9568005</v>
      </c>
    </row>
    <row r="9" spans="1:7">
      <c r="A9" s="140">
        <v>44649</v>
      </c>
      <c r="B9" s="141" t="str">
        <f t="shared" si="0"/>
        <v>(火)</v>
      </c>
      <c r="C9" s="140">
        <v>44640</v>
      </c>
      <c r="D9" s="141" t="s">
        <v>344</v>
      </c>
      <c r="E9" s="115">
        <f t="shared" si="1"/>
        <v>19259094</v>
      </c>
      <c r="F9" s="115">
        <v>9692270</v>
      </c>
      <c r="G9" s="115">
        <v>9566824</v>
      </c>
    </row>
    <row r="10" spans="1:7">
      <c r="A10" s="140">
        <v>44648</v>
      </c>
      <c r="B10" s="141" t="str">
        <f t="shared" si="0"/>
        <v>(月)</v>
      </c>
      <c r="C10" s="140">
        <v>44640</v>
      </c>
      <c r="D10" s="141" t="s">
        <v>344</v>
      </c>
      <c r="E10" s="115">
        <f t="shared" si="1"/>
        <v>19258081</v>
      </c>
      <c r="F10" s="115">
        <v>9691731</v>
      </c>
      <c r="G10" s="115">
        <v>9566350</v>
      </c>
    </row>
    <row r="11" spans="1:7">
      <c r="A11" s="140">
        <v>44645</v>
      </c>
      <c r="B11" s="141" t="str">
        <f t="shared" si="0"/>
        <v>(金)</v>
      </c>
      <c r="C11" s="140">
        <v>44640</v>
      </c>
      <c r="D11" s="141" t="s">
        <v>344</v>
      </c>
      <c r="E11" s="115">
        <f t="shared" si="1"/>
        <v>19264116</v>
      </c>
      <c r="F11" s="115">
        <v>9694021</v>
      </c>
      <c r="G11" s="115">
        <v>9570095</v>
      </c>
    </row>
    <row r="12" spans="1:7">
      <c r="A12" s="140">
        <v>44644</v>
      </c>
      <c r="B12" s="141" t="str">
        <f t="shared" si="0"/>
        <v>(木)</v>
      </c>
      <c r="C12" s="140">
        <v>44640</v>
      </c>
      <c r="D12" s="141" t="s">
        <v>344</v>
      </c>
      <c r="E12" s="115">
        <f t="shared" si="1"/>
        <v>19263206</v>
      </c>
      <c r="F12" s="115">
        <v>9693612</v>
      </c>
      <c r="G12" s="115">
        <v>9569594</v>
      </c>
    </row>
    <row r="13" spans="1:7">
      <c r="A13" s="140">
        <v>44643</v>
      </c>
      <c r="B13" s="141" t="str">
        <f t="shared" si="0"/>
        <v>(水)</v>
      </c>
      <c r="C13" s="140">
        <v>44640</v>
      </c>
      <c r="D13" s="141" t="s">
        <v>344</v>
      </c>
      <c r="E13" s="115">
        <f t="shared" si="1"/>
        <v>19262750</v>
      </c>
      <c r="F13" s="115">
        <v>9693440</v>
      </c>
      <c r="G13" s="115">
        <v>9569310</v>
      </c>
    </row>
    <row r="14" spans="1:7">
      <c r="A14" s="140">
        <v>44642</v>
      </c>
      <c r="B14" s="141" t="str">
        <f t="shared" si="0"/>
        <v>(火)</v>
      </c>
      <c r="C14" s="140">
        <v>44633</v>
      </c>
      <c r="D14" s="141" t="s">
        <v>344</v>
      </c>
      <c r="E14" s="115">
        <f t="shared" si="1"/>
        <v>19261073</v>
      </c>
      <c r="F14" s="115">
        <v>9692607</v>
      </c>
      <c r="G14" s="115">
        <v>9568466</v>
      </c>
    </row>
    <row r="15" spans="1:7">
      <c r="A15" s="140">
        <v>44638</v>
      </c>
      <c r="B15" s="141" t="str">
        <f t="shared" si="0"/>
        <v>(金)</v>
      </c>
      <c r="C15" s="140">
        <v>44633</v>
      </c>
      <c r="D15" s="141" t="s">
        <v>344</v>
      </c>
      <c r="E15" s="115">
        <f t="shared" si="1"/>
        <v>19258698</v>
      </c>
      <c r="F15" s="115">
        <v>9691604</v>
      </c>
      <c r="G15" s="115">
        <v>9567094</v>
      </c>
    </row>
    <row r="16" spans="1:7">
      <c r="A16" s="140">
        <v>44637</v>
      </c>
      <c r="B16" s="141" t="str">
        <f t="shared" si="0"/>
        <v>(木)</v>
      </c>
      <c r="C16" s="140">
        <v>44633</v>
      </c>
      <c r="D16" s="141" t="s">
        <v>344</v>
      </c>
      <c r="E16" s="115">
        <f t="shared" si="1"/>
        <v>19258855</v>
      </c>
      <c r="F16" s="115">
        <v>9691539</v>
      </c>
      <c r="G16" s="115">
        <v>9567316</v>
      </c>
    </row>
    <row r="17" spans="1:7">
      <c r="A17" s="140">
        <v>44636</v>
      </c>
      <c r="B17" s="141" t="str">
        <f t="shared" si="0"/>
        <v>(水)</v>
      </c>
      <c r="C17" s="140">
        <v>44633</v>
      </c>
      <c r="D17" s="141" t="s">
        <v>344</v>
      </c>
      <c r="E17" s="115">
        <f t="shared" si="1"/>
        <v>19258758</v>
      </c>
      <c r="F17" s="115">
        <v>9691543</v>
      </c>
      <c r="G17" s="115">
        <v>9567215</v>
      </c>
    </row>
    <row r="18" spans="1:7">
      <c r="A18" s="140">
        <v>44635</v>
      </c>
      <c r="B18" s="141" t="str">
        <f t="shared" si="0"/>
        <v>(火)</v>
      </c>
      <c r="C18" s="140">
        <v>44626</v>
      </c>
      <c r="D18" s="141" t="s">
        <v>344</v>
      </c>
      <c r="E18" s="115">
        <f t="shared" si="1"/>
        <v>19257684</v>
      </c>
      <c r="F18" s="115">
        <v>9691181</v>
      </c>
      <c r="G18" s="115">
        <v>9566503</v>
      </c>
    </row>
    <row r="19" spans="1:7">
      <c r="A19" s="140">
        <v>44634</v>
      </c>
      <c r="B19" s="141" t="str">
        <f t="shared" si="0"/>
        <v>(月)</v>
      </c>
      <c r="C19" s="140">
        <v>44626</v>
      </c>
      <c r="D19" s="141" t="s">
        <v>344</v>
      </c>
      <c r="E19" s="115">
        <f t="shared" si="1"/>
        <v>19253631</v>
      </c>
      <c r="F19" s="115">
        <v>9689098</v>
      </c>
      <c r="G19" s="115">
        <v>9564533</v>
      </c>
    </row>
    <row r="20" spans="1:7">
      <c r="A20" s="140">
        <v>44631</v>
      </c>
      <c r="B20" s="141" t="str">
        <f t="shared" si="0"/>
        <v>(金)</v>
      </c>
      <c r="C20" s="140">
        <v>44626</v>
      </c>
      <c r="D20" s="141" t="s">
        <v>344</v>
      </c>
      <c r="E20" s="115">
        <f t="shared" si="1"/>
        <v>19253480</v>
      </c>
      <c r="F20" s="115">
        <v>9688786</v>
      </c>
      <c r="G20" s="115">
        <v>9564694</v>
      </c>
    </row>
    <row r="21" spans="1:7">
      <c r="A21" s="140">
        <v>44630</v>
      </c>
      <c r="B21" s="141" t="str">
        <f t="shared" si="0"/>
        <v>(木)</v>
      </c>
      <c r="C21" s="140">
        <v>44626</v>
      </c>
      <c r="D21" s="141" t="s">
        <v>344</v>
      </c>
      <c r="E21" s="115">
        <f t="shared" si="1"/>
        <v>19252639</v>
      </c>
      <c r="F21" s="115">
        <v>9688229</v>
      </c>
      <c r="G21" s="115">
        <v>9564410</v>
      </c>
    </row>
    <row r="22" spans="1:7">
      <c r="A22" s="140">
        <v>44629</v>
      </c>
      <c r="B22" s="141" t="s">
        <v>346</v>
      </c>
      <c r="C22" s="140">
        <v>44626</v>
      </c>
      <c r="D22" s="141" t="s">
        <v>344</v>
      </c>
      <c r="E22" s="115">
        <v>19251883</v>
      </c>
      <c r="F22" s="115">
        <v>9687844</v>
      </c>
      <c r="G22" s="115">
        <v>9564039</v>
      </c>
    </row>
    <row r="23" spans="1:7">
      <c r="A23" s="140">
        <v>44628</v>
      </c>
      <c r="B23" s="141" t="str">
        <f t="shared" ref="B23" si="2">"(" &amp; TEXT(A23,"aaa") &amp; ")"</f>
        <v>(火)</v>
      </c>
      <c r="C23" s="140">
        <v>44619</v>
      </c>
      <c r="D23" s="141" t="s">
        <v>344</v>
      </c>
      <c r="E23" s="115">
        <f t="shared" ref="E23" si="3">SUM(F23:G23)</f>
        <v>19249563</v>
      </c>
      <c r="F23" s="115">
        <v>9686754</v>
      </c>
      <c r="G23" s="115">
        <v>9562809</v>
      </c>
    </row>
    <row r="24" spans="1:7">
      <c r="A24" s="140">
        <v>44627</v>
      </c>
      <c r="B24" s="141" t="s">
        <v>378</v>
      </c>
      <c r="C24" s="140">
        <v>44619</v>
      </c>
      <c r="D24" s="141" t="s">
        <v>344</v>
      </c>
      <c r="E24" s="115">
        <v>19246814</v>
      </c>
      <c r="F24" s="115">
        <v>9685336</v>
      </c>
      <c r="G24" s="115">
        <v>9561478</v>
      </c>
    </row>
    <row r="25" spans="1:7">
      <c r="A25" s="140">
        <v>44624</v>
      </c>
      <c r="B25" s="141" t="s">
        <v>346</v>
      </c>
      <c r="C25" s="140">
        <v>44619</v>
      </c>
      <c r="D25" s="141" t="s">
        <v>344</v>
      </c>
      <c r="E25" s="115">
        <f>SUM(F25:G25)</f>
        <v>19246609</v>
      </c>
      <c r="F25" s="115">
        <v>9685083</v>
      </c>
      <c r="G25" s="115">
        <v>9561526</v>
      </c>
    </row>
    <row r="26" spans="1:7">
      <c r="A26" s="140">
        <v>44623</v>
      </c>
      <c r="B26" s="141" t="s">
        <v>346</v>
      </c>
      <c r="C26" s="140">
        <v>44619</v>
      </c>
      <c r="D26" s="141" t="s">
        <v>344</v>
      </c>
      <c r="E26" s="115">
        <f>SUM(F26:G26)</f>
        <v>19243117</v>
      </c>
      <c r="F26" s="115">
        <v>9683523</v>
      </c>
      <c r="G26" s="115">
        <v>9559594</v>
      </c>
    </row>
    <row r="27" spans="1:7">
      <c r="A27" s="140">
        <v>44622</v>
      </c>
      <c r="B27" s="141" t="s">
        <v>346</v>
      </c>
      <c r="C27" s="140">
        <v>44619</v>
      </c>
      <c r="D27" s="141" t="s">
        <v>344</v>
      </c>
      <c r="E27" s="115">
        <v>19244392</v>
      </c>
      <c r="F27" s="115">
        <v>9684065</v>
      </c>
      <c r="G27" s="115">
        <v>9560327</v>
      </c>
    </row>
    <row r="28" spans="1:7">
      <c r="A28" s="140">
        <v>44621</v>
      </c>
      <c r="B28" s="141" t="s">
        <v>377</v>
      </c>
      <c r="C28" s="140">
        <v>44612</v>
      </c>
      <c r="D28" s="141" t="s">
        <v>344</v>
      </c>
      <c r="E28" s="115">
        <v>19251980</v>
      </c>
      <c r="F28" s="115">
        <v>9687205</v>
      </c>
      <c r="G28" s="115">
        <v>9564775</v>
      </c>
    </row>
    <row r="29" spans="1:7">
      <c r="A29" s="140">
        <v>44620</v>
      </c>
      <c r="B29" s="141" t="s">
        <v>378</v>
      </c>
      <c r="C29" s="140">
        <v>44612</v>
      </c>
      <c r="D29" s="141" t="s">
        <v>344</v>
      </c>
      <c r="E29" s="115">
        <v>19250234</v>
      </c>
      <c r="F29" s="115">
        <v>9686257</v>
      </c>
      <c r="G29" s="115">
        <v>9563977</v>
      </c>
    </row>
    <row r="30" spans="1:7">
      <c r="A30" s="140">
        <v>44617</v>
      </c>
      <c r="B30" s="141" t="s">
        <v>379</v>
      </c>
      <c r="C30" s="140">
        <v>44612</v>
      </c>
      <c r="D30" s="141" t="s">
        <v>344</v>
      </c>
      <c r="E30" s="115">
        <v>19248706</v>
      </c>
      <c r="F30" s="115">
        <v>9685344</v>
      </c>
      <c r="G30" s="115">
        <v>9563362</v>
      </c>
    </row>
    <row r="31" spans="1:7">
      <c r="A31" s="140">
        <v>44616</v>
      </c>
      <c r="B31" s="141" t="s">
        <v>315</v>
      </c>
      <c r="C31" s="140">
        <v>44612</v>
      </c>
      <c r="D31" s="141" t="s">
        <v>344</v>
      </c>
      <c r="E31" s="115">
        <v>19248858</v>
      </c>
      <c r="F31" s="115">
        <v>9685494</v>
      </c>
      <c r="G31" s="115">
        <v>9563364</v>
      </c>
    </row>
    <row r="32" spans="1:7">
      <c r="A32" s="140">
        <v>44614</v>
      </c>
      <c r="B32" s="141" t="s">
        <v>377</v>
      </c>
      <c r="C32" s="140">
        <v>44612</v>
      </c>
      <c r="D32" s="141" t="s">
        <v>344</v>
      </c>
      <c r="E32" s="115">
        <v>19248185</v>
      </c>
      <c r="F32" s="115">
        <v>9684398</v>
      </c>
      <c r="G32" s="115">
        <v>9563787</v>
      </c>
    </row>
    <row r="33" spans="1:7">
      <c r="A33" s="140">
        <v>44613</v>
      </c>
      <c r="B33" s="141" t="s">
        <v>378</v>
      </c>
      <c r="C33" s="140">
        <v>44591</v>
      </c>
      <c r="D33" s="141" t="s">
        <v>344</v>
      </c>
      <c r="E33" s="115">
        <v>19243964</v>
      </c>
      <c r="F33" s="115">
        <v>9681680</v>
      </c>
      <c r="G33" s="115">
        <v>9562284</v>
      </c>
    </row>
    <row r="34" spans="1:7">
      <c r="A34" s="140">
        <v>44610</v>
      </c>
      <c r="B34" s="141" t="s">
        <v>379</v>
      </c>
      <c r="C34" s="140">
        <v>44591</v>
      </c>
      <c r="D34" s="141" t="s">
        <v>344</v>
      </c>
      <c r="E34" s="115">
        <v>19246661</v>
      </c>
      <c r="F34" s="115">
        <v>9683046</v>
      </c>
      <c r="G34" s="115">
        <v>9563615</v>
      </c>
    </row>
    <row r="35" spans="1:7">
      <c r="A35" s="140">
        <v>44609</v>
      </c>
      <c r="B35" s="141" t="s">
        <v>315</v>
      </c>
      <c r="C35" s="140">
        <v>44591</v>
      </c>
      <c r="D35" s="141" t="s">
        <v>344</v>
      </c>
      <c r="E35" s="115">
        <v>19247340</v>
      </c>
      <c r="F35" s="115">
        <v>9681494</v>
      </c>
      <c r="G35" s="115">
        <v>9565846</v>
      </c>
    </row>
    <row r="36" spans="1:7">
      <c r="A36" s="140">
        <v>44608</v>
      </c>
      <c r="B36" s="141" t="s">
        <v>346</v>
      </c>
      <c r="C36" s="140">
        <v>44591</v>
      </c>
      <c r="D36" s="141" t="s">
        <v>344</v>
      </c>
      <c r="E36" s="115">
        <v>19246794</v>
      </c>
      <c r="F36" s="115">
        <v>9681305</v>
      </c>
      <c r="G36" s="115">
        <v>9565489</v>
      </c>
    </row>
    <row r="37" spans="1:7">
      <c r="A37" s="140">
        <v>44607</v>
      </c>
      <c r="B37" s="141" t="s">
        <v>377</v>
      </c>
      <c r="C37" s="140">
        <v>44591</v>
      </c>
      <c r="D37" s="141" t="s">
        <v>344</v>
      </c>
      <c r="E37" s="115">
        <v>19243937</v>
      </c>
      <c r="F37" s="115">
        <v>9679811</v>
      </c>
      <c r="G37" s="115">
        <v>9564126</v>
      </c>
    </row>
    <row r="38" spans="1:7">
      <c r="A38" s="140">
        <v>44606</v>
      </c>
      <c r="B38" s="141" t="s">
        <v>378</v>
      </c>
      <c r="C38" s="140">
        <v>44591</v>
      </c>
      <c r="D38" s="141" t="s">
        <v>344</v>
      </c>
      <c r="E38" s="115">
        <v>19241048</v>
      </c>
      <c r="F38" s="115">
        <v>9678149</v>
      </c>
      <c r="G38" s="115">
        <v>9562899</v>
      </c>
    </row>
    <row r="39" spans="1:7">
      <c r="A39" s="140">
        <v>44602</v>
      </c>
      <c r="B39" s="141" t="s">
        <v>315</v>
      </c>
      <c r="C39" s="140">
        <v>44591</v>
      </c>
      <c r="D39" s="141" t="s">
        <v>344</v>
      </c>
      <c r="E39" s="115">
        <v>19237852</v>
      </c>
      <c r="F39" s="115">
        <v>9675862</v>
      </c>
      <c r="G39" s="115">
        <v>9561990</v>
      </c>
    </row>
    <row r="40" spans="1:7">
      <c r="A40" s="140">
        <v>44601</v>
      </c>
      <c r="B40" s="141" t="s">
        <v>346</v>
      </c>
      <c r="C40" s="140">
        <v>44591</v>
      </c>
      <c r="D40" s="141" t="s">
        <v>344</v>
      </c>
      <c r="E40" s="115">
        <v>19235285</v>
      </c>
      <c r="F40" s="115">
        <v>9674298</v>
      </c>
      <c r="G40" s="115">
        <v>9560987</v>
      </c>
    </row>
    <row r="41" spans="1:7">
      <c r="A41" s="140">
        <v>44600</v>
      </c>
      <c r="B41" s="141" t="s">
        <v>377</v>
      </c>
      <c r="C41" s="140">
        <v>44591</v>
      </c>
      <c r="D41" s="141" t="s">
        <v>344</v>
      </c>
      <c r="E41" s="115">
        <v>19233543</v>
      </c>
      <c r="F41" s="115">
        <v>9673123</v>
      </c>
      <c r="G41" s="115">
        <v>9560420</v>
      </c>
    </row>
    <row r="42" spans="1:7">
      <c r="A42" s="140">
        <v>44599</v>
      </c>
      <c r="B42" s="141" t="s">
        <v>378</v>
      </c>
      <c r="C42" s="140">
        <v>44591</v>
      </c>
      <c r="D42" s="141" t="s">
        <v>344</v>
      </c>
      <c r="E42" s="115">
        <v>19234661</v>
      </c>
      <c r="F42" s="115">
        <v>9673761</v>
      </c>
      <c r="G42" s="115">
        <v>9560900</v>
      </c>
    </row>
    <row r="43" spans="1:7">
      <c r="A43" s="140">
        <v>44596</v>
      </c>
      <c r="B43" s="141" t="s">
        <v>379</v>
      </c>
      <c r="C43" s="140">
        <v>44591</v>
      </c>
      <c r="D43" s="141" t="s">
        <v>344</v>
      </c>
      <c r="E43" s="115">
        <v>19235528</v>
      </c>
      <c r="F43" s="115">
        <v>9673651</v>
      </c>
      <c r="G43" s="115">
        <v>9561877</v>
      </c>
    </row>
    <row r="44" spans="1:7">
      <c r="A44" s="140">
        <v>44595</v>
      </c>
      <c r="B44" s="141" t="s">
        <v>315</v>
      </c>
      <c r="C44" s="140">
        <v>44591</v>
      </c>
      <c r="D44" s="141" t="s">
        <v>344</v>
      </c>
      <c r="E44" s="115">
        <v>19233405</v>
      </c>
      <c r="F44" s="115">
        <v>9672382</v>
      </c>
      <c r="G44" s="115">
        <v>9561023</v>
      </c>
    </row>
    <row r="45" spans="1:7">
      <c r="A45" s="140">
        <v>44594</v>
      </c>
      <c r="B45" s="141" t="s">
        <v>346</v>
      </c>
      <c r="C45" s="140">
        <v>44591</v>
      </c>
      <c r="D45" s="141" t="s">
        <v>344</v>
      </c>
      <c r="E45" s="115">
        <v>19228593</v>
      </c>
      <c r="F45" s="115">
        <v>9669750</v>
      </c>
      <c r="G45" s="115">
        <v>9558843</v>
      </c>
    </row>
    <row r="46" spans="1:7">
      <c r="A46" s="140">
        <v>44593</v>
      </c>
      <c r="B46" s="141" t="s">
        <v>377</v>
      </c>
      <c r="C46" s="140">
        <v>44570</v>
      </c>
      <c r="D46" s="141" t="s">
        <v>344</v>
      </c>
      <c r="E46" s="115">
        <v>19030446</v>
      </c>
      <c r="F46" s="115">
        <v>9575180</v>
      </c>
      <c r="G46" s="115">
        <v>9455266</v>
      </c>
    </row>
    <row r="47" spans="1:7">
      <c r="A47" s="140">
        <v>44592</v>
      </c>
      <c r="B47" s="141" t="s">
        <v>378</v>
      </c>
      <c r="C47" s="140">
        <v>44570</v>
      </c>
      <c r="D47" s="141" t="s">
        <v>344</v>
      </c>
      <c r="E47" s="115">
        <v>19053229</v>
      </c>
      <c r="F47" s="115">
        <v>9586323</v>
      </c>
      <c r="G47" s="115">
        <v>9466906</v>
      </c>
    </row>
    <row r="48" spans="1:7">
      <c r="A48" s="140">
        <v>44589</v>
      </c>
      <c r="B48" s="141" t="s">
        <v>379</v>
      </c>
      <c r="C48" s="140">
        <v>44570</v>
      </c>
      <c r="D48" s="141" t="s">
        <v>344</v>
      </c>
      <c r="E48" s="115">
        <v>19050833</v>
      </c>
      <c r="F48" s="115">
        <v>9585688</v>
      </c>
      <c r="G48" s="115">
        <v>9465145</v>
      </c>
    </row>
    <row r="49" spans="1:11">
      <c r="A49" s="140">
        <v>44588</v>
      </c>
      <c r="B49" s="141" t="s">
        <v>315</v>
      </c>
      <c r="C49" s="140">
        <v>44570</v>
      </c>
      <c r="D49" s="141" t="s">
        <v>344</v>
      </c>
      <c r="E49" s="115">
        <v>19045089</v>
      </c>
      <c r="F49" s="115">
        <v>9582788</v>
      </c>
      <c r="G49" s="115">
        <v>9462301</v>
      </c>
    </row>
    <row r="50" spans="1:11">
      <c r="A50" s="140">
        <v>44587</v>
      </c>
      <c r="B50" s="141" t="s">
        <v>346</v>
      </c>
      <c r="C50" s="140">
        <v>44570</v>
      </c>
      <c r="D50" s="141" t="s">
        <v>344</v>
      </c>
      <c r="E50" s="115">
        <v>19044959</v>
      </c>
      <c r="F50" s="115">
        <v>9582608</v>
      </c>
      <c r="G50" s="115">
        <v>9462351</v>
      </c>
    </row>
    <row r="51" spans="1:11">
      <c r="A51" s="140">
        <v>44586</v>
      </c>
      <c r="B51" s="141" t="s">
        <v>377</v>
      </c>
      <c r="C51" s="140">
        <v>44570</v>
      </c>
      <c r="D51" s="141" t="s">
        <v>344</v>
      </c>
      <c r="E51" s="115">
        <v>19042878</v>
      </c>
      <c r="F51" s="115">
        <v>9581620</v>
      </c>
      <c r="G51" s="115">
        <v>9461258</v>
      </c>
    </row>
    <row r="52" spans="1:11">
      <c r="A52" s="140">
        <v>44585</v>
      </c>
      <c r="B52" s="141" t="s">
        <v>378</v>
      </c>
      <c r="C52" s="140">
        <v>44570</v>
      </c>
      <c r="D52" s="141" t="s">
        <v>344</v>
      </c>
      <c r="E52" s="115">
        <v>19041431</v>
      </c>
      <c r="F52" s="115">
        <v>9580795</v>
      </c>
      <c r="G52" s="115">
        <v>9460636</v>
      </c>
    </row>
    <row r="53" spans="1:11">
      <c r="A53" s="140">
        <v>44582</v>
      </c>
      <c r="B53" s="141" t="s">
        <v>379</v>
      </c>
      <c r="C53" s="140">
        <v>44570</v>
      </c>
      <c r="D53" s="141" t="s">
        <v>344</v>
      </c>
      <c r="E53" s="115">
        <v>19036994</v>
      </c>
      <c r="F53" s="115">
        <v>9578226</v>
      </c>
      <c r="G53" s="115">
        <v>9458768</v>
      </c>
    </row>
    <row r="54" spans="1:11">
      <c r="A54" s="140">
        <v>44581</v>
      </c>
      <c r="B54" s="141" t="s">
        <v>315</v>
      </c>
      <c r="C54" s="140">
        <v>44570</v>
      </c>
      <c r="D54" s="141" t="s">
        <v>344</v>
      </c>
      <c r="E54" s="115">
        <v>19037485</v>
      </c>
      <c r="F54" s="115">
        <v>9578168</v>
      </c>
      <c r="G54" s="115">
        <v>9459317</v>
      </c>
    </row>
    <row r="55" spans="1:11">
      <c r="A55" s="140">
        <v>44580</v>
      </c>
      <c r="B55" s="141" t="s">
        <v>346</v>
      </c>
      <c r="C55" s="140">
        <v>44570</v>
      </c>
      <c r="D55" s="141" t="s">
        <v>344</v>
      </c>
      <c r="E55" s="115">
        <v>19035882</v>
      </c>
      <c r="F55" s="115">
        <v>9577365</v>
      </c>
      <c r="G55" s="115">
        <v>9458517</v>
      </c>
    </row>
    <row r="56" spans="1:11">
      <c r="A56" s="140">
        <v>44579</v>
      </c>
      <c r="B56" s="141" t="s">
        <v>377</v>
      </c>
      <c r="C56" s="140">
        <v>44570</v>
      </c>
      <c r="D56" s="141" t="s">
        <v>344</v>
      </c>
      <c r="E56" s="115">
        <v>19032989</v>
      </c>
      <c r="F56" s="115">
        <v>9575927</v>
      </c>
      <c r="G56" s="115">
        <v>9457062</v>
      </c>
    </row>
    <row r="57" spans="1:11">
      <c r="A57" s="140">
        <v>44578</v>
      </c>
      <c r="B57" s="141" t="s">
        <v>378</v>
      </c>
      <c r="C57" s="140">
        <v>44570</v>
      </c>
      <c r="D57" s="141" t="s">
        <v>344</v>
      </c>
      <c r="E57" s="115">
        <v>19012867</v>
      </c>
      <c r="F57" s="115">
        <v>9565054</v>
      </c>
      <c r="G57" s="115">
        <v>9447813</v>
      </c>
    </row>
    <row r="58" spans="1:11">
      <c r="A58" s="140">
        <v>44575</v>
      </c>
      <c r="B58" s="141" t="s">
        <v>379</v>
      </c>
      <c r="C58" s="140">
        <v>44570</v>
      </c>
      <c r="D58" s="141" t="s">
        <v>344</v>
      </c>
      <c r="E58" s="115">
        <v>19004734</v>
      </c>
      <c r="F58" s="115">
        <v>9559646</v>
      </c>
      <c r="G58" s="115">
        <v>9445088</v>
      </c>
    </row>
    <row r="59" spans="1:11">
      <c r="A59" s="140">
        <v>44574</v>
      </c>
      <c r="B59" s="141" t="s">
        <v>315</v>
      </c>
      <c r="C59" s="140">
        <v>44570</v>
      </c>
      <c r="D59" s="141" t="s">
        <v>344</v>
      </c>
      <c r="E59" s="115">
        <v>19005825</v>
      </c>
      <c r="F59" s="115">
        <v>9559289</v>
      </c>
      <c r="G59" s="115">
        <v>9446536</v>
      </c>
    </row>
    <row r="60" spans="1:11">
      <c r="A60" s="140">
        <v>44573</v>
      </c>
      <c r="B60" s="141" t="s">
        <v>346</v>
      </c>
      <c r="C60" s="140">
        <v>44570</v>
      </c>
      <c r="D60" s="141" t="s">
        <v>344</v>
      </c>
      <c r="E60" s="115">
        <v>19003004</v>
      </c>
      <c r="F60" s="115">
        <v>9558360</v>
      </c>
      <c r="G60" s="115">
        <v>9444644</v>
      </c>
      <c r="I60" s="106"/>
      <c r="J60" s="106"/>
      <c r="K60" s="106"/>
    </row>
    <row r="61" spans="1:11">
      <c r="A61" s="140">
        <v>44572</v>
      </c>
      <c r="B61" s="141" t="s">
        <v>377</v>
      </c>
      <c r="C61" s="140">
        <v>44563</v>
      </c>
      <c r="D61" s="141" t="s">
        <v>344</v>
      </c>
      <c r="E61" s="115">
        <v>19000786</v>
      </c>
      <c r="F61" s="115">
        <v>9557113</v>
      </c>
      <c r="G61" s="115">
        <v>9443673</v>
      </c>
    </row>
    <row r="62" spans="1:11">
      <c r="A62" s="140">
        <v>44568</v>
      </c>
      <c r="B62" s="141" t="s">
        <v>379</v>
      </c>
      <c r="C62" s="140">
        <v>44563</v>
      </c>
      <c r="D62" s="141" t="s">
        <v>344</v>
      </c>
      <c r="E62" s="115">
        <v>18990390</v>
      </c>
      <c r="F62" s="115">
        <v>9550496</v>
      </c>
      <c r="G62" s="115">
        <v>9439894</v>
      </c>
    </row>
    <row r="63" spans="1:11">
      <c r="A63" s="140">
        <v>44567</v>
      </c>
      <c r="B63" s="141" t="s">
        <v>315</v>
      </c>
      <c r="C63" s="140">
        <v>44563</v>
      </c>
      <c r="D63" s="141" t="s">
        <v>344</v>
      </c>
      <c r="E63" s="115">
        <v>18988676</v>
      </c>
      <c r="F63" s="115">
        <v>9549993</v>
      </c>
      <c r="G63" s="115">
        <v>9438683</v>
      </c>
    </row>
    <row r="64" spans="1:11">
      <c r="A64" s="140">
        <v>44566</v>
      </c>
      <c r="B64" s="141" t="s">
        <v>346</v>
      </c>
      <c r="C64" s="140">
        <v>44563</v>
      </c>
      <c r="D64" s="141" t="s">
        <v>344</v>
      </c>
      <c r="E64" s="115">
        <v>18991424</v>
      </c>
      <c r="F64" s="115">
        <v>9551832</v>
      </c>
      <c r="G64" s="115">
        <v>9439592</v>
      </c>
    </row>
    <row r="65" spans="1:11">
      <c r="A65" s="140">
        <v>44565</v>
      </c>
      <c r="B65" s="141" t="s">
        <v>377</v>
      </c>
      <c r="C65" s="140">
        <v>44556</v>
      </c>
      <c r="D65" s="141" t="s">
        <v>344</v>
      </c>
      <c r="E65" s="115">
        <v>18990160</v>
      </c>
      <c r="F65" s="115">
        <v>9551101</v>
      </c>
      <c r="G65" s="115">
        <v>9439059</v>
      </c>
    </row>
    <row r="66" spans="1:11">
      <c r="A66" s="140">
        <v>44558</v>
      </c>
      <c r="B66" s="141" t="s">
        <v>377</v>
      </c>
      <c r="C66" s="140">
        <v>44556</v>
      </c>
      <c r="D66" s="141" t="s">
        <v>344</v>
      </c>
      <c r="E66" s="115">
        <v>18582222</v>
      </c>
      <c r="F66" s="115">
        <v>9334200</v>
      </c>
      <c r="G66" s="115">
        <v>9248022</v>
      </c>
      <c r="I66" s="106"/>
      <c r="J66" s="106"/>
      <c r="K66" s="106"/>
    </row>
    <row r="67" spans="1:11">
      <c r="A67" s="140">
        <v>44557</v>
      </c>
      <c r="B67" s="141" t="s">
        <v>378</v>
      </c>
      <c r="C67" s="140">
        <v>44556</v>
      </c>
      <c r="D67" s="141" t="s">
        <v>344</v>
      </c>
      <c r="E67" s="115">
        <v>18727592</v>
      </c>
      <c r="F67" s="115">
        <v>9418601</v>
      </c>
      <c r="G67" s="115">
        <v>9308991</v>
      </c>
      <c r="I67" s="106"/>
      <c r="J67" s="106"/>
      <c r="K67" s="106"/>
    </row>
    <row r="68" spans="1:11">
      <c r="A68" s="140">
        <v>44554</v>
      </c>
      <c r="B68" s="141" t="s">
        <v>379</v>
      </c>
      <c r="C68" s="140">
        <v>44549</v>
      </c>
      <c r="D68" s="141" t="s">
        <v>344</v>
      </c>
      <c r="E68" s="115">
        <v>18717031</v>
      </c>
      <c r="F68" s="115">
        <v>9412660</v>
      </c>
      <c r="G68" s="115">
        <v>9304371</v>
      </c>
      <c r="I68" s="106"/>
      <c r="J68" s="106"/>
      <c r="K68" s="106"/>
    </row>
    <row r="69" spans="1:11">
      <c r="A69" s="140">
        <v>44553</v>
      </c>
      <c r="B69" s="141" t="s">
        <v>315</v>
      </c>
      <c r="C69" s="140">
        <v>44549</v>
      </c>
      <c r="D69" s="141" t="s">
        <v>344</v>
      </c>
      <c r="E69" s="115">
        <v>18713282</v>
      </c>
      <c r="F69" s="115">
        <v>9410131</v>
      </c>
      <c r="G69" s="115">
        <v>9303151</v>
      </c>
      <c r="I69" s="106"/>
      <c r="J69" s="106"/>
      <c r="K69" s="106"/>
    </row>
    <row r="70" spans="1:11">
      <c r="A70" s="140">
        <v>44552</v>
      </c>
      <c r="B70" s="141" t="s">
        <v>346</v>
      </c>
      <c r="C70" s="140">
        <v>44549</v>
      </c>
      <c r="D70" s="141" t="s">
        <v>344</v>
      </c>
      <c r="E70" s="115">
        <v>18705145</v>
      </c>
      <c r="F70" s="115">
        <v>9405645</v>
      </c>
      <c r="G70" s="115">
        <v>9299500</v>
      </c>
      <c r="I70" s="106"/>
      <c r="J70" s="106"/>
      <c r="K70" s="106"/>
    </row>
    <row r="71" spans="1:11">
      <c r="A71" s="140">
        <v>44551</v>
      </c>
      <c r="B71" s="141" t="s">
        <v>377</v>
      </c>
      <c r="C71" s="140">
        <v>44542</v>
      </c>
      <c r="D71" s="141" t="s">
        <v>344</v>
      </c>
      <c r="E71" s="115">
        <v>18690744</v>
      </c>
      <c r="F71" s="115">
        <v>9397871</v>
      </c>
      <c r="G71" s="115">
        <v>9292873</v>
      </c>
      <c r="I71" s="106"/>
      <c r="J71" s="106"/>
      <c r="K71" s="106"/>
    </row>
    <row r="72" spans="1:11">
      <c r="A72" s="140">
        <v>44550</v>
      </c>
      <c r="B72" s="141" t="s">
        <v>378</v>
      </c>
      <c r="C72" s="140">
        <v>44542</v>
      </c>
      <c r="D72" s="141" t="s">
        <v>344</v>
      </c>
      <c r="E72" s="115">
        <v>18687741</v>
      </c>
      <c r="F72" s="115">
        <v>9396496</v>
      </c>
      <c r="G72" s="115">
        <v>9291245</v>
      </c>
      <c r="I72" s="106"/>
      <c r="J72" s="106"/>
      <c r="K72" s="106"/>
    </row>
    <row r="73" spans="1:11">
      <c r="A73" s="140">
        <v>44547</v>
      </c>
      <c r="B73" s="141" t="s">
        <v>379</v>
      </c>
      <c r="C73" s="140">
        <v>44542</v>
      </c>
      <c r="D73" s="141" t="s">
        <v>344</v>
      </c>
      <c r="E73" s="115">
        <v>18676979</v>
      </c>
      <c r="F73" s="115">
        <v>9389540</v>
      </c>
      <c r="G73" s="115">
        <v>9287439</v>
      </c>
      <c r="I73" s="106"/>
      <c r="J73" s="106"/>
      <c r="K73" s="106"/>
    </row>
    <row r="74" spans="1:11">
      <c r="A74" s="140">
        <v>44546</v>
      </c>
      <c r="B74" s="141" t="s">
        <v>315</v>
      </c>
      <c r="C74" s="140">
        <v>44542</v>
      </c>
      <c r="D74" s="141" t="s">
        <v>344</v>
      </c>
      <c r="E74" s="115">
        <v>18675272</v>
      </c>
      <c r="F74" s="115">
        <v>9388578</v>
      </c>
      <c r="G74" s="115">
        <v>9286694</v>
      </c>
      <c r="I74" s="106"/>
      <c r="J74" s="106"/>
      <c r="K74" s="106"/>
    </row>
    <row r="75" spans="1:11">
      <c r="A75" s="140">
        <v>44545</v>
      </c>
      <c r="B75" s="141" t="s">
        <v>346</v>
      </c>
      <c r="C75" s="140">
        <v>44542</v>
      </c>
      <c r="D75" s="141" t="s">
        <v>344</v>
      </c>
      <c r="E75" s="115">
        <v>18671027</v>
      </c>
      <c r="F75" s="115">
        <v>9386069</v>
      </c>
      <c r="G75" s="115">
        <v>9284958</v>
      </c>
      <c r="I75" s="106"/>
      <c r="J75" s="106"/>
      <c r="K75" s="106"/>
    </row>
    <row r="76" spans="1:11">
      <c r="A76" s="140">
        <v>44544</v>
      </c>
      <c r="B76" s="141" t="s">
        <v>377</v>
      </c>
      <c r="C76" s="140">
        <v>44535</v>
      </c>
      <c r="D76" s="141" t="s">
        <v>344</v>
      </c>
      <c r="E76" s="115">
        <v>18659635</v>
      </c>
      <c r="F76" s="115">
        <v>9380291</v>
      </c>
      <c r="G76" s="115">
        <v>9279344</v>
      </c>
      <c r="I76" s="106"/>
      <c r="J76" s="106"/>
      <c r="K76" s="106"/>
    </row>
    <row r="77" spans="1:11">
      <c r="A77" s="140">
        <v>44543</v>
      </c>
      <c r="B77" s="141" t="s">
        <v>378</v>
      </c>
      <c r="C77" s="140">
        <v>44535</v>
      </c>
      <c r="D77" s="141" t="s">
        <v>344</v>
      </c>
      <c r="E77" s="115">
        <v>18640563</v>
      </c>
      <c r="F77" s="115">
        <v>9372275</v>
      </c>
      <c r="G77" s="115">
        <v>9268288</v>
      </c>
      <c r="I77" s="106"/>
      <c r="J77" s="106"/>
      <c r="K77" s="106"/>
    </row>
    <row r="78" spans="1:11">
      <c r="A78" s="140">
        <v>44540</v>
      </c>
      <c r="B78" s="141" t="s">
        <v>379</v>
      </c>
      <c r="C78" s="140">
        <v>44535</v>
      </c>
      <c r="D78" s="141" t="s">
        <v>344</v>
      </c>
      <c r="E78" s="115">
        <v>18625772</v>
      </c>
      <c r="F78" s="115">
        <v>9365125</v>
      </c>
      <c r="G78" s="115">
        <v>9260647</v>
      </c>
      <c r="I78" s="106"/>
      <c r="J78" s="106"/>
      <c r="K78" s="106"/>
    </row>
    <row r="79" spans="1:11">
      <c r="A79" s="140">
        <v>44539</v>
      </c>
      <c r="B79" s="141" t="s">
        <v>315</v>
      </c>
      <c r="C79" s="140">
        <v>44535</v>
      </c>
      <c r="D79" s="141" t="s">
        <v>344</v>
      </c>
      <c r="E79" s="115">
        <v>18607659</v>
      </c>
      <c r="F79" s="115">
        <v>9354818</v>
      </c>
      <c r="G79" s="115">
        <v>9252841</v>
      </c>
      <c r="I79" s="106"/>
      <c r="J79" s="106"/>
      <c r="K79" s="106"/>
    </row>
    <row r="80" spans="1:11">
      <c r="A80" s="140">
        <v>44538</v>
      </c>
      <c r="B80" s="141" t="s">
        <v>346</v>
      </c>
      <c r="C80" s="140">
        <v>44535</v>
      </c>
      <c r="D80" s="141" t="s">
        <v>344</v>
      </c>
      <c r="E80" s="115">
        <v>18598311</v>
      </c>
      <c r="F80" s="115">
        <v>9350330</v>
      </c>
      <c r="G80" s="115">
        <v>9247981</v>
      </c>
      <c r="I80" s="106"/>
      <c r="J80" s="106"/>
      <c r="K80" s="106"/>
    </row>
    <row r="81" spans="1:11">
      <c r="A81" s="140">
        <v>44537</v>
      </c>
      <c r="B81" s="141" t="s">
        <v>377</v>
      </c>
      <c r="C81" s="140">
        <v>44528</v>
      </c>
      <c r="D81" s="141" t="s">
        <v>344</v>
      </c>
      <c r="E81" s="115">
        <v>18577321</v>
      </c>
      <c r="F81" s="115">
        <v>9341279</v>
      </c>
      <c r="G81" s="115">
        <v>9236042</v>
      </c>
      <c r="I81" s="106"/>
      <c r="J81" s="106"/>
      <c r="K81" s="106"/>
    </row>
    <row r="82" spans="1:11">
      <c r="A82" s="140">
        <v>44536</v>
      </c>
      <c r="B82" s="141" t="s">
        <v>378</v>
      </c>
      <c r="C82" s="140">
        <v>44528</v>
      </c>
      <c r="D82" s="141" t="s">
        <v>344</v>
      </c>
      <c r="E82" s="115">
        <v>18561020</v>
      </c>
      <c r="F82" s="115">
        <v>9328651</v>
      </c>
      <c r="G82" s="115">
        <v>9232369</v>
      </c>
      <c r="H82" s="106"/>
      <c r="I82" s="106"/>
      <c r="J82" s="106"/>
      <c r="K82" s="106"/>
    </row>
    <row r="83" spans="1:11">
      <c r="A83" s="140">
        <v>44533</v>
      </c>
      <c r="B83" s="141" t="s">
        <v>379</v>
      </c>
      <c r="C83" s="140">
        <v>44528</v>
      </c>
      <c r="D83" s="141" t="s">
        <v>344</v>
      </c>
      <c r="E83" s="115">
        <v>18533174</v>
      </c>
      <c r="F83" s="115">
        <v>9314823</v>
      </c>
      <c r="G83" s="115">
        <v>9218351</v>
      </c>
      <c r="H83" s="106"/>
      <c r="I83" s="106"/>
      <c r="J83" s="106"/>
      <c r="K83" s="106"/>
    </row>
    <row r="84" spans="1:11">
      <c r="A84" s="140">
        <v>44532</v>
      </c>
      <c r="B84" s="141" t="s">
        <v>315</v>
      </c>
      <c r="C84" s="140">
        <v>44528</v>
      </c>
      <c r="D84" s="141" t="s">
        <v>344</v>
      </c>
      <c r="E84" s="115">
        <v>18522039</v>
      </c>
      <c r="F84" s="115">
        <v>9312559</v>
      </c>
      <c r="G84" s="115">
        <v>9209480</v>
      </c>
      <c r="H84" s="106"/>
      <c r="I84" s="106"/>
      <c r="J84" s="106"/>
      <c r="K84" s="106"/>
    </row>
    <row r="85" spans="1:11">
      <c r="A85" s="140">
        <v>44531</v>
      </c>
      <c r="B85" s="141" t="s">
        <v>346</v>
      </c>
      <c r="C85" s="140">
        <v>44528</v>
      </c>
      <c r="D85" s="141" t="s">
        <v>344</v>
      </c>
      <c r="E85" s="115">
        <v>18502379</v>
      </c>
      <c r="F85" s="115">
        <v>9303652</v>
      </c>
      <c r="G85" s="115">
        <v>9198727</v>
      </c>
      <c r="H85" s="106"/>
      <c r="I85" s="106"/>
      <c r="J85" s="106"/>
      <c r="K85" s="106"/>
    </row>
    <row r="86" spans="1:11">
      <c r="A86" s="140">
        <v>44530</v>
      </c>
      <c r="B86" s="141" t="s">
        <v>377</v>
      </c>
      <c r="C86" s="140">
        <v>44521</v>
      </c>
      <c r="D86" s="141" t="s">
        <v>344</v>
      </c>
      <c r="E86" s="115">
        <v>18481920</v>
      </c>
      <c r="F86" s="115">
        <v>9299559</v>
      </c>
      <c r="G86" s="115">
        <v>9182361</v>
      </c>
      <c r="H86" s="106"/>
      <c r="I86" s="106"/>
      <c r="J86" s="106"/>
      <c r="K86" s="106"/>
    </row>
    <row r="87" spans="1:11">
      <c r="A87" s="140">
        <v>44529</v>
      </c>
      <c r="B87" s="141" t="s">
        <v>378</v>
      </c>
      <c r="C87" s="140">
        <v>44521</v>
      </c>
      <c r="D87" s="141" t="s">
        <v>344</v>
      </c>
      <c r="E87" s="115">
        <v>18458304</v>
      </c>
      <c r="F87" s="115">
        <v>9287972</v>
      </c>
      <c r="G87" s="115">
        <v>9170332</v>
      </c>
      <c r="H87" s="106"/>
      <c r="I87" s="106"/>
      <c r="J87" s="106"/>
      <c r="K87" s="106"/>
    </row>
    <row r="88" spans="1:11">
      <c r="A88" s="140">
        <v>44526</v>
      </c>
      <c r="B88" s="141" t="s">
        <v>379</v>
      </c>
      <c r="C88" s="140">
        <v>44521</v>
      </c>
      <c r="D88" s="141" t="s">
        <v>344</v>
      </c>
      <c r="E88" s="115">
        <v>18427485</v>
      </c>
      <c r="F88" s="115">
        <v>9274576</v>
      </c>
      <c r="G88" s="115">
        <v>9152909</v>
      </c>
      <c r="H88" s="106"/>
      <c r="I88" s="106"/>
    </row>
    <row r="89" spans="1:11">
      <c r="A89" s="140">
        <v>44525</v>
      </c>
      <c r="B89" s="141" t="s">
        <v>315</v>
      </c>
      <c r="C89" s="140">
        <v>44521</v>
      </c>
      <c r="D89" s="141" t="s">
        <v>344</v>
      </c>
      <c r="E89" s="115">
        <v>18385612</v>
      </c>
      <c r="F89" s="115">
        <v>9266788</v>
      </c>
      <c r="G89" s="115">
        <v>9118824</v>
      </c>
      <c r="H89" s="106"/>
      <c r="I89" s="106"/>
    </row>
    <row r="90" spans="1:11">
      <c r="A90" s="140">
        <v>44524</v>
      </c>
      <c r="B90" s="141" t="s">
        <v>346</v>
      </c>
      <c r="C90" s="140">
        <v>44521</v>
      </c>
      <c r="D90" s="141" t="s">
        <v>344</v>
      </c>
      <c r="E90" s="115">
        <v>18348886</v>
      </c>
      <c r="F90" s="115">
        <v>9254476</v>
      </c>
      <c r="G90" s="115">
        <v>9094410</v>
      </c>
      <c r="H90" s="106"/>
      <c r="I90" s="106"/>
    </row>
    <row r="91" spans="1:11">
      <c r="A91" s="140">
        <v>44522</v>
      </c>
      <c r="B91" s="141" t="s">
        <v>378</v>
      </c>
      <c r="C91" s="140">
        <v>44514</v>
      </c>
      <c r="D91" s="141" t="s">
        <v>344</v>
      </c>
      <c r="E91" s="115">
        <v>18303737</v>
      </c>
      <c r="F91" s="115">
        <v>9238620</v>
      </c>
      <c r="G91" s="115">
        <v>9065117</v>
      </c>
      <c r="H91" s="106"/>
      <c r="I91" s="106"/>
    </row>
    <row r="92" spans="1:11">
      <c r="A92" s="140">
        <v>44519</v>
      </c>
      <c r="B92" s="141" t="s">
        <v>379</v>
      </c>
      <c r="C92" s="140">
        <v>44514</v>
      </c>
      <c r="D92" s="141" t="s">
        <v>344</v>
      </c>
      <c r="E92" s="115">
        <v>18262751</v>
      </c>
      <c r="F92" s="115">
        <v>9220629</v>
      </c>
      <c r="G92" s="115">
        <v>9042122</v>
      </c>
      <c r="H92" s="106"/>
      <c r="I92" s="106"/>
    </row>
    <row r="93" spans="1:11">
      <c r="A93" s="140">
        <v>44518</v>
      </c>
      <c r="B93" s="141" t="s">
        <v>315</v>
      </c>
      <c r="C93" s="140">
        <v>44514</v>
      </c>
      <c r="D93" s="141" t="s">
        <v>344</v>
      </c>
      <c r="E93" s="115">
        <v>18224500</v>
      </c>
      <c r="F93" s="115">
        <v>9202570</v>
      </c>
      <c r="G93" s="115">
        <v>9021930</v>
      </c>
      <c r="H93" s="106"/>
      <c r="I93" s="106"/>
    </row>
    <row r="94" spans="1:11">
      <c r="A94" s="140">
        <v>44517</v>
      </c>
      <c r="B94" s="141" t="s">
        <v>346</v>
      </c>
      <c r="C94" s="140">
        <v>44514</v>
      </c>
      <c r="D94" s="141" t="s">
        <v>344</v>
      </c>
      <c r="E94" s="115">
        <v>18193478</v>
      </c>
      <c r="F94" s="115">
        <v>9187228</v>
      </c>
      <c r="G94" s="115">
        <v>9006250</v>
      </c>
      <c r="H94" s="106"/>
      <c r="I94" s="106"/>
    </row>
    <row r="95" spans="1:11">
      <c r="A95" s="140">
        <v>44516</v>
      </c>
      <c r="B95" s="141" t="s">
        <v>377</v>
      </c>
      <c r="C95" s="140">
        <v>44507</v>
      </c>
      <c r="D95" s="141" t="s">
        <v>344</v>
      </c>
      <c r="E95" s="115">
        <v>18144830</v>
      </c>
      <c r="F95" s="115">
        <v>9168539</v>
      </c>
      <c r="G95" s="115">
        <v>8976291</v>
      </c>
    </row>
    <row r="96" spans="1:11">
      <c r="A96" s="140">
        <v>44515</v>
      </c>
      <c r="B96" s="141" t="s">
        <v>378</v>
      </c>
      <c r="C96" s="140">
        <v>44507</v>
      </c>
      <c r="D96" s="141" t="s">
        <v>344</v>
      </c>
      <c r="E96" s="115">
        <v>18112044</v>
      </c>
      <c r="F96" s="115">
        <v>9154469</v>
      </c>
      <c r="G96" s="115">
        <v>8957575</v>
      </c>
    </row>
    <row r="97" spans="1:7">
      <c r="A97" s="140">
        <v>44512</v>
      </c>
      <c r="B97" s="141" t="s">
        <v>379</v>
      </c>
      <c r="C97" s="140">
        <v>44507</v>
      </c>
      <c r="D97" s="141" t="s">
        <v>344</v>
      </c>
      <c r="E97" s="115">
        <v>18061964</v>
      </c>
      <c r="F97" s="115">
        <v>9133366</v>
      </c>
      <c r="G97" s="115">
        <v>8928598</v>
      </c>
    </row>
    <row r="98" spans="1:7">
      <c r="A98" s="140">
        <v>44511</v>
      </c>
      <c r="B98" s="141" t="s">
        <v>315</v>
      </c>
      <c r="C98" s="140">
        <v>44507</v>
      </c>
      <c r="D98" s="141" t="s">
        <v>344</v>
      </c>
      <c r="E98" s="115">
        <v>18018569</v>
      </c>
      <c r="F98" s="115">
        <v>9114005</v>
      </c>
      <c r="G98" s="115">
        <v>8904564</v>
      </c>
    </row>
    <row r="99" spans="1:7">
      <c r="A99" s="140">
        <v>44510</v>
      </c>
      <c r="B99" s="141" t="s">
        <v>346</v>
      </c>
      <c r="C99" s="140">
        <v>44507</v>
      </c>
      <c r="D99" s="141" t="s">
        <v>344</v>
      </c>
      <c r="E99" s="115">
        <v>17979727</v>
      </c>
      <c r="F99" s="115">
        <v>9100233</v>
      </c>
      <c r="G99" s="115">
        <v>8879494</v>
      </c>
    </row>
    <row r="100" spans="1:7">
      <c r="A100" s="140">
        <v>44509</v>
      </c>
      <c r="B100" s="141" t="s">
        <v>377</v>
      </c>
      <c r="C100" s="140">
        <v>44500</v>
      </c>
      <c r="D100" s="141" t="s">
        <v>344</v>
      </c>
      <c r="E100" s="115">
        <v>17901845</v>
      </c>
      <c r="F100" s="115">
        <v>9076610</v>
      </c>
      <c r="G100" s="115">
        <v>8825235</v>
      </c>
    </row>
    <row r="101" spans="1:7">
      <c r="A101" s="140">
        <v>44508</v>
      </c>
      <c r="B101" s="141" t="s">
        <v>378</v>
      </c>
      <c r="C101" s="140">
        <v>44500</v>
      </c>
      <c r="D101" s="141" t="s">
        <v>344</v>
      </c>
      <c r="E101" s="115">
        <v>17857311</v>
      </c>
      <c r="F101" s="115">
        <v>9055812</v>
      </c>
      <c r="G101" s="115">
        <v>8801499</v>
      </c>
    </row>
    <row r="102" spans="1:7">
      <c r="A102" s="140">
        <v>44505</v>
      </c>
      <c r="B102" s="141" t="s">
        <v>379</v>
      </c>
      <c r="C102" s="140">
        <v>44500</v>
      </c>
      <c r="D102" s="141" t="s">
        <v>344</v>
      </c>
      <c r="E102" s="115">
        <v>17795815</v>
      </c>
      <c r="F102" s="115">
        <v>9027574</v>
      </c>
      <c r="G102" s="115">
        <v>8768241</v>
      </c>
    </row>
    <row r="103" spans="1:7">
      <c r="A103" s="140">
        <v>44504</v>
      </c>
      <c r="B103" s="141" t="s">
        <v>315</v>
      </c>
      <c r="C103" s="140">
        <v>44500</v>
      </c>
      <c r="D103" s="141" t="s">
        <v>344</v>
      </c>
      <c r="E103" s="115">
        <v>17737982</v>
      </c>
      <c r="F103" s="115">
        <v>9001117</v>
      </c>
      <c r="G103" s="115">
        <v>8736865</v>
      </c>
    </row>
    <row r="104" spans="1:7">
      <c r="A104" s="140" t="s">
        <v>355</v>
      </c>
      <c r="B104" s="141" t="s">
        <v>377</v>
      </c>
      <c r="C104" s="140">
        <v>44500</v>
      </c>
      <c r="D104" s="141" t="s">
        <v>344</v>
      </c>
      <c r="E104" s="115">
        <v>17680448</v>
      </c>
      <c r="F104" s="115">
        <v>8986466</v>
      </c>
      <c r="G104" s="115">
        <v>8693982</v>
      </c>
    </row>
    <row r="105" spans="1:7">
      <c r="A105" s="140">
        <v>44501</v>
      </c>
      <c r="B105" s="141" t="s">
        <v>378</v>
      </c>
      <c r="C105" s="140">
        <v>44493</v>
      </c>
      <c r="D105" s="141" t="s">
        <v>344</v>
      </c>
      <c r="E105" s="115">
        <v>17562669</v>
      </c>
      <c r="F105" s="115">
        <v>8968493</v>
      </c>
      <c r="G105" s="115">
        <v>8594176</v>
      </c>
    </row>
    <row r="106" spans="1:7">
      <c r="A106" s="140">
        <v>44498</v>
      </c>
      <c r="B106" s="141" t="s">
        <v>379</v>
      </c>
      <c r="C106" s="140">
        <v>44493</v>
      </c>
      <c r="D106" s="141" t="s">
        <v>344</v>
      </c>
      <c r="E106" s="115">
        <v>17467333</v>
      </c>
      <c r="F106" s="115">
        <v>8934834</v>
      </c>
      <c r="G106" s="115">
        <v>8532499</v>
      </c>
    </row>
    <row r="107" spans="1:7">
      <c r="A107" s="140">
        <v>44497</v>
      </c>
      <c r="B107" s="141" t="s">
        <v>315</v>
      </c>
      <c r="C107" s="140">
        <v>44493</v>
      </c>
      <c r="D107" s="141" t="s">
        <v>344</v>
      </c>
      <c r="E107" s="115">
        <v>17390568</v>
      </c>
      <c r="F107" s="115">
        <v>8908641</v>
      </c>
      <c r="G107" s="115">
        <v>8481927</v>
      </c>
    </row>
    <row r="108" spans="1:7">
      <c r="A108" s="140">
        <v>44496</v>
      </c>
      <c r="B108" s="141" t="s">
        <v>346</v>
      </c>
      <c r="C108" s="140">
        <v>44493</v>
      </c>
      <c r="D108" s="141" t="s">
        <v>344</v>
      </c>
      <c r="E108" s="115">
        <v>17303688</v>
      </c>
      <c r="F108" s="115">
        <v>8880975</v>
      </c>
      <c r="G108" s="115">
        <v>8422713</v>
      </c>
    </row>
    <row r="109" spans="1:7">
      <c r="A109" s="140">
        <v>44495</v>
      </c>
      <c r="B109" s="141" t="s">
        <v>377</v>
      </c>
      <c r="C109" s="140">
        <v>44486</v>
      </c>
      <c r="D109" s="141" t="s">
        <v>344</v>
      </c>
      <c r="E109" s="115">
        <v>17063583</v>
      </c>
      <c r="F109" s="115">
        <v>8847583</v>
      </c>
      <c r="G109" s="115">
        <v>8216000</v>
      </c>
    </row>
    <row r="110" spans="1:7">
      <c r="A110" s="140">
        <v>44494</v>
      </c>
      <c r="B110" s="141" t="s">
        <v>378</v>
      </c>
      <c r="C110" s="140">
        <v>44486</v>
      </c>
      <c r="D110" s="141" t="s">
        <v>344</v>
      </c>
      <c r="E110" s="115">
        <v>16987004</v>
      </c>
      <c r="F110" s="115">
        <v>8823450</v>
      </c>
      <c r="G110" s="115">
        <v>8163554</v>
      </c>
    </row>
    <row r="111" spans="1:7">
      <c r="A111" s="140">
        <v>44491</v>
      </c>
      <c r="B111" s="141" t="s">
        <v>379</v>
      </c>
      <c r="C111" s="140">
        <v>44486</v>
      </c>
      <c r="D111" s="141" t="s">
        <v>344</v>
      </c>
      <c r="E111" s="115">
        <v>16853213</v>
      </c>
      <c r="F111" s="115">
        <v>8770662</v>
      </c>
      <c r="G111" s="115">
        <v>8082551</v>
      </c>
    </row>
    <row r="112" spans="1:7">
      <c r="A112" s="140">
        <v>44490</v>
      </c>
      <c r="B112" s="141" t="s">
        <v>315</v>
      </c>
      <c r="C112" s="140">
        <v>44486</v>
      </c>
      <c r="D112" s="141" t="s">
        <v>344</v>
      </c>
      <c r="E112" s="115">
        <v>16759485</v>
      </c>
      <c r="F112" s="115">
        <v>8738968</v>
      </c>
      <c r="G112" s="115">
        <v>8020517</v>
      </c>
    </row>
    <row r="113" spans="1:7">
      <c r="A113" s="140">
        <v>44489</v>
      </c>
      <c r="B113" s="141" t="s">
        <v>346</v>
      </c>
      <c r="C113" s="140">
        <v>44486</v>
      </c>
      <c r="D113" s="141" t="s">
        <v>344</v>
      </c>
      <c r="E113" s="115">
        <v>16650906</v>
      </c>
      <c r="F113" s="115">
        <v>8705231</v>
      </c>
      <c r="G113" s="115">
        <v>7945675</v>
      </c>
    </row>
    <row r="114" spans="1:7">
      <c r="A114" s="140">
        <v>44488</v>
      </c>
      <c r="B114" s="141" t="s">
        <v>377</v>
      </c>
      <c r="C114" s="140">
        <v>44479</v>
      </c>
      <c r="D114" s="141" t="s">
        <v>344</v>
      </c>
      <c r="E114" s="115">
        <v>16183152</v>
      </c>
      <c r="F114" s="115">
        <v>8654686</v>
      </c>
      <c r="G114" s="115">
        <v>7528466</v>
      </c>
    </row>
    <row r="115" spans="1:7">
      <c r="A115" s="140">
        <v>44487</v>
      </c>
      <c r="B115" s="141" t="s">
        <v>378</v>
      </c>
      <c r="C115" s="140">
        <v>44479</v>
      </c>
      <c r="D115" s="141" t="s">
        <v>344</v>
      </c>
      <c r="E115" s="115">
        <v>16110633</v>
      </c>
      <c r="F115" s="115">
        <v>8628005</v>
      </c>
      <c r="G115" s="115">
        <v>7482628</v>
      </c>
    </row>
    <row r="116" spans="1:7">
      <c r="A116" s="140">
        <v>44484</v>
      </c>
      <c r="B116" s="141" t="s">
        <v>379</v>
      </c>
      <c r="C116" s="140">
        <v>44479</v>
      </c>
      <c r="D116" s="141" t="s">
        <v>344</v>
      </c>
      <c r="E116" s="115">
        <v>15951922</v>
      </c>
      <c r="F116" s="115">
        <v>8559513</v>
      </c>
      <c r="G116" s="115">
        <v>7392409</v>
      </c>
    </row>
    <row r="117" spans="1:7">
      <c r="A117" s="140">
        <v>44483</v>
      </c>
      <c r="B117" s="141" t="s">
        <v>315</v>
      </c>
      <c r="C117" s="140">
        <v>44479</v>
      </c>
      <c r="D117" s="141" t="s">
        <v>344</v>
      </c>
      <c r="E117" s="115">
        <v>15823840</v>
      </c>
      <c r="F117" s="115">
        <v>8505482</v>
      </c>
      <c r="G117" s="115">
        <v>7318358</v>
      </c>
    </row>
    <row r="118" spans="1:7">
      <c r="A118" s="140">
        <v>44482</v>
      </c>
      <c r="B118" s="141" t="s">
        <v>346</v>
      </c>
      <c r="C118" s="140">
        <v>44479</v>
      </c>
      <c r="D118" s="141" t="s">
        <v>344</v>
      </c>
      <c r="E118" s="115">
        <v>15695448</v>
      </c>
      <c r="F118" s="115">
        <v>8463591</v>
      </c>
      <c r="G118" s="115">
        <v>7231857</v>
      </c>
    </row>
    <row r="119" spans="1:7">
      <c r="A119" s="140">
        <v>44481</v>
      </c>
      <c r="B119" s="141" t="s">
        <v>377</v>
      </c>
      <c r="C119" s="140">
        <v>44472</v>
      </c>
      <c r="D119" s="141" t="s">
        <v>344</v>
      </c>
      <c r="E119" s="115">
        <v>15018814</v>
      </c>
      <c r="F119" s="115">
        <v>8397942</v>
      </c>
      <c r="G119" s="115">
        <v>6620872</v>
      </c>
    </row>
    <row r="120" spans="1:7">
      <c r="A120" s="140">
        <v>44480</v>
      </c>
      <c r="B120" s="141" t="s">
        <v>378</v>
      </c>
      <c r="C120" s="140">
        <v>44472</v>
      </c>
      <c r="D120" s="141" t="s">
        <v>344</v>
      </c>
      <c r="E120" s="115">
        <v>14905810</v>
      </c>
      <c r="F120" s="115">
        <v>8353267</v>
      </c>
      <c r="G120" s="115">
        <v>6552543</v>
      </c>
    </row>
    <row r="121" spans="1:7">
      <c r="A121" s="140">
        <v>44477</v>
      </c>
      <c r="B121" s="141" t="s">
        <v>379</v>
      </c>
      <c r="C121" s="140">
        <v>44472</v>
      </c>
      <c r="D121" s="141" t="s">
        <v>344</v>
      </c>
      <c r="E121" s="115">
        <v>14754420</v>
      </c>
      <c r="F121" s="115">
        <v>8289525</v>
      </c>
      <c r="G121" s="115">
        <v>6464895</v>
      </c>
    </row>
    <row r="122" spans="1:7">
      <c r="A122" s="140">
        <v>44476</v>
      </c>
      <c r="B122" s="141" t="s">
        <v>315</v>
      </c>
      <c r="C122" s="140">
        <v>44472</v>
      </c>
      <c r="D122" s="141" t="s">
        <v>344</v>
      </c>
      <c r="E122" s="115">
        <v>14624035</v>
      </c>
      <c r="F122" s="115">
        <v>8232927</v>
      </c>
      <c r="G122" s="115">
        <v>6391108</v>
      </c>
    </row>
    <row r="123" spans="1:7">
      <c r="A123" s="140">
        <v>44475</v>
      </c>
      <c r="B123" s="141" t="s">
        <v>346</v>
      </c>
      <c r="C123" s="140">
        <v>44472</v>
      </c>
      <c r="D123" s="141" t="s">
        <v>344</v>
      </c>
      <c r="E123" s="115">
        <v>14481316</v>
      </c>
      <c r="F123" s="115">
        <v>8178927</v>
      </c>
      <c r="G123" s="115">
        <v>6302389</v>
      </c>
    </row>
    <row r="124" spans="1:7">
      <c r="A124" s="140">
        <v>44474</v>
      </c>
      <c r="B124" s="141" t="s">
        <v>377</v>
      </c>
      <c r="C124" s="140">
        <v>44465</v>
      </c>
      <c r="D124" s="141" t="s">
        <v>344</v>
      </c>
      <c r="E124" s="115">
        <v>13870464</v>
      </c>
      <c r="F124" s="115">
        <v>8061533</v>
      </c>
      <c r="G124" s="115">
        <v>5808931</v>
      </c>
    </row>
    <row r="125" spans="1:7">
      <c r="A125" s="140">
        <v>44473</v>
      </c>
      <c r="B125" s="141" t="s">
        <v>378</v>
      </c>
      <c r="C125" s="140">
        <v>44465</v>
      </c>
      <c r="D125" s="141" t="s">
        <v>344</v>
      </c>
      <c r="E125" s="115">
        <v>13752173</v>
      </c>
      <c r="F125" s="115">
        <v>7997873</v>
      </c>
      <c r="G125" s="115">
        <v>5754300</v>
      </c>
    </row>
    <row r="126" spans="1:7">
      <c r="A126" s="140">
        <v>44470</v>
      </c>
      <c r="B126" s="141" t="s">
        <v>379</v>
      </c>
      <c r="C126" s="140">
        <v>44465</v>
      </c>
      <c r="D126" s="141" t="s">
        <v>344</v>
      </c>
      <c r="E126" s="115">
        <v>13619566</v>
      </c>
      <c r="F126" s="115">
        <v>7923835</v>
      </c>
      <c r="G126" s="115">
        <v>5695731</v>
      </c>
    </row>
    <row r="127" spans="1:7">
      <c r="A127" s="140">
        <v>44469</v>
      </c>
      <c r="B127" s="141" t="s">
        <v>315</v>
      </c>
      <c r="C127" s="140">
        <v>44465</v>
      </c>
      <c r="D127" s="141" t="s">
        <v>344</v>
      </c>
      <c r="E127" s="115">
        <v>13471048</v>
      </c>
      <c r="F127" s="115">
        <v>7852469</v>
      </c>
      <c r="G127" s="115">
        <v>5618579</v>
      </c>
    </row>
    <row r="128" spans="1:7">
      <c r="A128" s="140">
        <v>44468</v>
      </c>
      <c r="B128" s="141" t="s">
        <v>346</v>
      </c>
      <c r="C128" s="140">
        <v>44465</v>
      </c>
      <c r="D128" s="141" t="s">
        <v>344</v>
      </c>
      <c r="E128" s="115">
        <v>13308466</v>
      </c>
      <c r="F128" s="115">
        <v>7774650</v>
      </c>
      <c r="G128" s="115">
        <v>5533816</v>
      </c>
    </row>
    <row r="129" spans="1:7">
      <c r="A129" s="140">
        <v>44467</v>
      </c>
      <c r="B129" s="141" t="s">
        <v>377</v>
      </c>
      <c r="C129" s="140">
        <v>44458</v>
      </c>
      <c r="D129" s="141" t="s">
        <v>344</v>
      </c>
      <c r="E129" s="115">
        <v>12796816</v>
      </c>
      <c r="F129" s="115">
        <v>7550051</v>
      </c>
      <c r="G129" s="115">
        <v>5246765</v>
      </c>
    </row>
    <row r="130" spans="1:7">
      <c r="A130" s="140">
        <v>44466</v>
      </c>
      <c r="B130" s="141" t="s">
        <v>378</v>
      </c>
      <c r="C130" s="140">
        <v>44458</v>
      </c>
      <c r="D130" s="141" t="s">
        <v>344</v>
      </c>
      <c r="E130" s="115">
        <v>12687469</v>
      </c>
      <c r="F130" s="115">
        <v>7509874</v>
      </c>
      <c r="G130" s="115">
        <v>5177595</v>
      </c>
    </row>
    <row r="131" spans="1:7">
      <c r="A131" s="140">
        <v>44463</v>
      </c>
      <c r="B131" s="141" t="s">
        <v>379</v>
      </c>
      <c r="C131" s="140">
        <v>44458</v>
      </c>
      <c r="D131" s="141" t="s">
        <v>344</v>
      </c>
      <c r="E131" s="115">
        <v>12394639</v>
      </c>
      <c r="F131" s="115">
        <v>7338505</v>
      </c>
      <c r="G131" s="115">
        <v>5056134</v>
      </c>
    </row>
    <row r="132" spans="1:7">
      <c r="A132" s="140">
        <v>44461</v>
      </c>
      <c r="B132" s="141" t="s">
        <v>346</v>
      </c>
      <c r="C132" s="140">
        <v>44458</v>
      </c>
      <c r="D132" s="141" t="s">
        <v>344</v>
      </c>
      <c r="E132" s="115">
        <v>12127735</v>
      </c>
      <c r="F132" s="115">
        <v>7183591</v>
      </c>
      <c r="G132" s="115">
        <v>4944144</v>
      </c>
    </row>
    <row r="133" spans="1:7">
      <c r="A133" s="140">
        <v>44460</v>
      </c>
      <c r="B133" s="141" t="s">
        <v>377</v>
      </c>
      <c r="C133" s="140">
        <v>44451</v>
      </c>
      <c r="D133" s="141" t="s">
        <v>344</v>
      </c>
      <c r="E133" s="115">
        <v>11493995</v>
      </c>
      <c r="F133" s="115">
        <v>6765420</v>
      </c>
      <c r="G133" s="115">
        <v>4728575</v>
      </c>
    </row>
    <row r="134" spans="1:7">
      <c r="A134" s="140">
        <v>44456</v>
      </c>
      <c r="B134" s="141" t="s">
        <v>379</v>
      </c>
      <c r="C134" s="140">
        <v>44451</v>
      </c>
      <c r="D134" s="141" t="s">
        <v>344</v>
      </c>
      <c r="E134" s="115">
        <v>11190658</v>
      </c>
      <c r="F134" s="115">
        <v>6593989</v>
      </c>
      <c r="G134" s="115">
        <v>4596669</v>
      </c>
    </row>
    <row r="135" spans="1:7">
      <c r="A135" s="140">
        <v>44455</v>
      </c>
      <c r="B135" s="141" t="s">
        <v>315</v>
      </c>
      <c r="C135" s="140">
        <v>44451</v>
      </c>
      <c r="D135" s="141" t="s">
        <v>344</v>
      </c>
      <c r="E135" s="115">
        <v>10948632</v>
      </c>
      <c r="F135" s="115">
        <v>6453594</v>
      </c>
      <c r="G135" s="115">
        <v>4495038</v>
      </c>
    </row>
    <row r="136" spans="1:7">
      <c r="A136" s="140">
        <v>44454</v>
      </c>
      <c r="B136" s="141" t="s">
        <v>346</v>
      </c>
      <c r="C136" s="140">
        <v>44451</v>
      </c>
      <c r="D136" s="141" t="s">
        <v>344</v>
      </c>
      <c r="E136" s="115">
        <v>10693135</v>
      </c>
      <c r="F136" s="115">
        <v>6315611</v>
      </c>
      <c r="G136" s="115">
        <v>4377524</v>
      </c>
    </row>
    <row r="137" spans="1:7">
      <c r="A137" s="140">
        <v>44453</v>
      </c>
      <c r="B137" s="141" t="s">
        <v>377</v>
      </c>
      <c r="C137" s="140">
        <v>44444</v>
      </c>
      <c r="D137" s="141" t="s">
        <v>344</v>
      </c>
      <c r="E137" s="115">
        <v>9899421</v>
      </c>
      <c r="F137" s="115">
        <v>5741895</v>
      </c>
      <c r="G137" s="115">
        <v>4157526</v>
      </c>
    </row>
    <row r="138" spans="1:7">
      <c r="A138" s="140">
        <v>44452</v>
      </c>
      <c r="B138" s="141" t="s">
        <v>378</v>
      </c>
      <c r="C138" s="140">
        <v>44444</v>
      </c>
      <c r="D138" s="141" t="s">
        <v>344</v>
      </c>
      <c r="E138" s="115">
        <v>9673723</v>
      </c>
      <c r="F138" s="115">
        <v>5630938</v>
      </c>
      <c r="G138" s="115">
        <v>4042785</v>
      </c>
    </row>
    <row r="139" spans="1:7">
      <c r="A139" s="140">
        <v>44449</v>
      </c>
      <c r="B139" s="141" t="s">
        <v>379</v>
      </c>
      <c r="C139" s="140">
        <v>44444</v>
      </c>
      <c r="D139" s="141" t="s">
        <v>344</v>
      </c>
      <c r="E139" s="115">
        <v>9364622</v>
      </c>
      <c r="F139" s="115">
        <v>5477379</v>
      </c>
      <c r="G139" s="115">
        <v>3887243</v>
      </c>
    </row>
    <row r="140" spans="1:7">
      <c r="A140" s="140">
        <v>44448</v>
      </c>
      <c r="B140" s="141" t="s">
        <v>315</v>
      </c>
      <c r="C140" s="140">
        <v>44444</v>
      </c>
      <c r="D140" s="141" t="s">
        <v>344</v>
      </c>
      <c r="E140" s="115">
        <v>9087375</v>
      </c>
      <c r="F140" s="115">
        <v>5323073</v>
      </c>
      <c r="G140" s="115">
        <v>3764302</v>
      </c>
    </row>
    <row r="141" spans="1:7">
      <c r="A141" s="140">
        <v>44447</v>
      </c>
      <c r="B141" s="141" t="s">
        <v>346</v>
      </c>
      <c r="C141" s="140">
        <v>44444</v>
      </c>
      <c r="D141" s="141" t="s">
        <v>344</v>
      </c>
      <c r="E141" s="115">
        <v>8831775</v>
      </c>
      <c r="F141" s="115">
        <v>5194005</v>
      </c>
      <c r="G141" s="115">
        <v>3637770</v>
      </c>
    </row>
    <row r="142" spans="1:7">
      <c r="A142" s="140">
        <v>44446</v>
      </c>
      <c r="B142" s="141" t="s">
        <v>377</v>
      </c>
      <c r="C142" s="140">
        <v>44437</v>
      </c>
      <c r="D142" s="141" t="s">
        <v>344</v>
      </c>
      <c r="E142" s="115">
        <v>8015343</v>
      </c>
      <c r="F142" s="115">
        <v>4705820</v>
      </c>
      <c r="G142" s="115">
        <v>3309523</v>
      </c>
    </row>
    <row r="143" spans="1:7">
      <c r="A143" s="140">
        <v>44445</v>
      </c>
      <c r="B143" s="141" t="s">
        <v>378</v>
      </c>
      <c r="C143" s="140">
        <v>44437</v>
      </c>
      <c r="D143" s="141" t="s">
        <v>344</v>
      </c>
      <c r="E143" s="115">
        <v>7832204</v>
      </c>
      <c r="F143" s="115">
        <v>4609625</v>
      </c>
      <c r="G143" s="115">
        <v>3222579</v>
      </c>
    </row>
    <row r="144" spans="1:7">
      <c r="A144" s="140">
        <v>44442</v>
      </c>
      <c r="B144" s="141" t="s">
        <v>379</v>
      </c>
      <c r="C144" s="140">
        <v>44437</v>
      </c>
      <c r="D144" s="141" t="s">
        <v>344</v>
      </c>
      <c r="E144" s="115">
        <v>7532648</v>
      </c>
      <c r="F144" s="115">
        <v>4446465</v>
      </c>
      <c r="G144" s="115">
        <v>3086183</v>
      </c>
    </row>
    <row r="145" spans="1:7">
      <c r="A145" s="140">
        <v>44441</v>
      </c>
      <c r="B145" s="141" t="s">
        <v>315</v>
      </c>
      <c r="C145" s="140">
        <v>44437</v>
      </c>
      <c r="D145" s="141" t="s">
        <v>344</v>
      </c>
      <c r="E145" s="115">
        <v>7293150</v>
      </c>
      <c r="F145" s="115">
        <v>4323860</v>
      </c>
      <c r="G145" s="115">
        <v>2969290</v>
      </c>
    </row>
    <row r="146" spans="1:7">
      <c r="A146" s="140">
        <v>44440</v>
      </c>
      <c r="B146" s="141" t="s">
        <v>346</v>
      </c>
      <c r="C146" s="140">
        <v>44437</v>
      </c>
      <c r="D146" s="141" t="s">
        <v>344</v>
      </c>
      <c r="E146" s="115">
        <v>7049347</v>
      </c>
      <c r="F146" s="115">
        <v>4206037</v>
      </c>
      <c r="G146" s="115">
        <v>2843310</v>
      </c>
    </row>
    <row r="147" spans="1:7">
      <c r="A147" s="140">
        <v>44439</v>
      </c>
      <c r="B147" s="141" t="s">
        <v>377</v>
      </c>
      <c r="C147" s="140">
        <v>44430</v>
      </c>
      <c r="D147" s="141" t="s">
        <v>344</v>
      </c>
      <c r="E147" s="115">
        <v>6366259</v>
      </c>
      <c r="F147" s="115">
        <v>3939155</v>
      </c>
      <c r="G147" s="115">
        <v>2427104</v>
      </c>
    </row>
    <row r="148" spans="1:7">
      <c r="A148" s="140">
        <v>44438</v>
      </c>
      <c r="B148" s="141" t="s">
        <v>378</v>
      </c>
      <c r="C148" s="140">
        <v>44430</v>
      </c>
      <c r="D148" s="141" t="s">
        <v>344</v>
      </c>
      <c r="E148" s="115">
        <v>6130651</v>
      </c>
      <c r="F148" s="115">
        <v>3818332</v>
      </c>
      <c r="G148" s="115">
        <v>2312319</v>
      </c>
    </row>
    <row r="149" spans="1:7">
      <c r="A149" s="140">
        <v>44435</v>
      </c>
      <c r="B149" s="141" t="s">
        <v>379</v>
      </c>
      <c r="C149" s="140">
        <v>44430</v>
      </c>
      <c r="D149" s="141" t="s">
        <v>344</v>
      </c>
      <c r="E149" s="115">
        <v>5767203</v>
      </c>
      <c r="F149" s="115">
        <v>3613973</v>
      </c>
      <c r="G149" s="115">
        <v>2153230</v>
      </c>
    </row>
    <row r="150" spans="1:7">
      <c r="A150" s="140">
        <v>44434</v>
      </c>
      <c r="B150" s="141" t="s">
        <v>315</v>
      </c>
      <c r="C150" s="140">
        <v>44430</v>
      </c>
      <c r="D150" s="141" t="s">
        <v>344</v>
      </c>
      <c r="E150" s="115">
        <v>5515725</v>
      </c>
      <c r="F150" s="115">
        <v>3481057</v>
      </c>
      <c r="G150" s="115">
        <v>2034668</v>
      </c>
    </row>
    <row r="151" spans="1:7">
      <c r="A151" s="140">
        <v>44433</v>
      </c>
      <c r="B151" s="141" t="s">
        <v>346</v>
      </c>
      <c r="C151" s="140">
        <v>44430</v>
      </c>
      <c r="D151" s="141" t="s">
        <v>344</v>
      </c>
      <c r="E151" s="115">
        <v>5251138</v>
      </c>
      <c r="F151" s="115">
        <v>3336803</v>
      </c>
      <c r="G151" s="115">
        <v>1914335</v>
      </c>
    </row>
    <row r="152" spans="1:7">
      <c r="A152" s="140">
        <v>44432</v>
      </c>
      <c r="B152" s="141" t="s">
        <v>377</v>
      </c>
      <c r="C152" s="140">
        <v>44423</v>
      </c>
      <c r="D152" s="141" t="s">
        <v>344</v>
      </c>
      <c r="E152" s="115">
        <v>4642683</v>
      </c>
      <c r="F152" s="115">
        <v>3121870</v>
      </c>
      <c r="G152" s="115">
        <v>1520813</v>
      </c>
    </row>
    <row r="153" spans="1:7">
      <c r="A153" s="140">
        <v>44431</v>
      </c>
      <c r="B153" s="141" t="s">
        <v>378</v>
      </c>
      <c r="C153" s="140">
        <v>44423</v>
      </c>
      <c r="D153" s="141" t="s">
        <v>344</v>
      </c>
      <c r="E153" s="115">
        <v>4441321</v>
      </c>
      <c r="F153" s="115">
        <v>3000348</v>
      </c>
      <c r="G153" s="115">
        <v>1440973</v>
      </c>
    </row>
    <row r="154" spans="1:7">
      <c r="A154" s="140">
        <v>44428</v>
      </c>
      <c r="B154" s="141" t="s">
        <v>379</v>
      </c>
      <c r="C154" s="140">
        <v>44423</v>
      </c>
      <c r="D154" s="141" t="s">
        <v>344</v>
      </c>
      <c r="E154" s="115">
        <v>4130976</v>
      </c>
      <c r="F154" s="115">
        <v>2827197</v>
      </c>
      <c r="G154" s="115">
        <v>1303779</v>
      </c>
    </row>
    <row r="155" spans="1:7">
      <c r="A155" s="140">
        <v>44427</v>
      </c>
      <c r="B155" s="141" t="s">
        <v>315</v>
      </c>
      <c r="C155" s="140">
        <v>44423</v>
      </c>
      <c r="D155" s="141" t="s">
        <v>344</v>
      </c>
      <c r="E155" s="115">
        <v>3902839</v>
      </c>
      <c r="F155" s="115">
        <v>2705274</v>
      </c>
      <c r="G155" s="115">
        <v>1197565</v>
      </c>
    </row>
    <row r="156" spans="1:7">
      <c r="A156" s="140">
        <v>44426</v>
      </c>
      <c r="B156" s="141" t="s">
        <v>346</v>
      </c>
      <c r="C156" s="140">
        <v>44423</v>
      </c>
      <c r="D156" s="141" t="s">
        <v>344</v>
      </c>
      <c r="E156" s="115">
        <v>3663878</v>
      </c>
      <c r="F156" s="115">
        <v>2572887</v>
      </c>
      <c r="G156" s="115">
        <v>1090991</v>
      </c>
    </row>
    <row r="157" spans="1:7">
      <c r="A157" s="140">
        <v>44425</v>
      </c>
      <c r="B157" s="141" t="s">
        <v>377</v>
      </c>
      <c r="C157" s="140">
        <v>44416</v>
      </c>
      <c r="D157" s="141" t="s">
        <v>344</v>
      </c>
      <c r="E157" s="115">
        <v>3224734</v>
      </c>
      <c r="F157" s="115">
        <v>2409948</v>
      </c>
      <c r="G157" s="115">
        <v>814786</v>
      </c>
    </row>
    <row r="158" spans="1:7">
      <c r="A158" s="140">
        <v>44424</v>
      </c>
      <c r="B158" s="141" t="s">
        <v>378</v>
      </c>
      <c r="C158" s="140">
        <v>44416</v>
      </c>
      <c r="D158" s="141" t="s">
        <v>344</v>
      </c>
      <c r="E158" s="115">
        <v>3080184</v>
      </c>
      <c r="F158" s="115">
        <v>2325181</v>
      </c>
      <c r="G158" s="115">
        <v>755003</v>
      </c>
    </row>
    <row r="159" spans="1:7">
      <c r="A159" s="140">
        <v>44421</v>
      </c>
      <c r="B159" s="141" t="s">
        <v>379</v>
      </c>
      <c r="C159" s="140">
        <v>44416</v>
      </c>
      <c r="D159" s="141" t="s">
        <v>344</v>
      </c>
      <c r="E159" s="115">
        <v>2899381</v>
      </c>
      <c r="F159" s="115">
        <v>2215605</v>
      </c>
      <c r="G159" s="115">
        <v>683776</v>
      </c>
    </row>
    <row r="160" spans="1:7">
      <c r="A160" s="140">
        <v>44420</v>
      </c>
      <c r="B160" s="141" t="s">
        <v>315</v>
      </c>
      <c r="C160" s="140">
        <v>44416</v>
      </c>
      <c r="D160" s="141" t="s">
        <v>344</v>
      </c>
      <c r="E160" s="115">
        <v>2748556</v>
      </c>
      <c r="F160" s="115">
        <v>2115570</v>
      </c>
      <c r="G160" s="115">
        <v>632986</v>
      </c>
    </row>
    <row r="161" spans="1:7">
      <c r="A161" s="140">
        <v>44419</v>
      </c>
      <c r="B161" s="141" t="s">
        <v>346</v>
      </c>
      <c r="C161" s="140">
        <v>44416</v>
      </c>
      <c r="D161" s="141" t="s">
        <v>344</v>
      </c>
      <c r="E161" s="115">
        <v>2576423</v>
      </c>
      <c r="F161" s="115">
        <v>2005958</v>
      </c>
      <c r="G161" s="115">
        <v>570465</v>
      </c>
    </row>
    <row r="162" spans="1:7">
      <c r="A162" s="140">
        <v>44418</v>
      </c>
      <c r="B162" s="141" t="s">
        <v>377</v>
      </c>
      <c r="C162" s="140">
        <v>44409</v>
      </c>
      <c r="D162" s="141" t="s">
        <v>333</v>
      </c>
      <c r="E162" s="115">
        <v>2107992</v>
      </c>
      <c r="F162" s="115">
        <v>1814876</v>
      </c>
      <c r="G162" s="115">
        <v>293116</v>
      </c>
    </row>
    <row r="163" spans="1:7">
      <c r="A163" s="140">
        <v>44414</v>
      </c>
      <c r="B163" s="141" t="s">
        <v>379</v>
      </c>
      <c r="C163" s="140">
        <v>44409</v>
      </c>
      <c r="D163" s="141" t="s">
        <v>333</v>
      </c>
      <c r="E163" s="115">
        <v>1774733</v>
      </c>
      <c r="F163" s="115">
        <v>1551425</v>
      </c>
      <c r="G163" s="115">
        <v>223308</v>
      </c>
    </row>
    <row r="164" spans="1:7">
      <c r="A164" s="140">
        <v>44413</v>
      </c>
      <c r="B164" s="141" t="s">
        <v>315</v>
      </c>
      <c r="C164" s="140">
        <v>44409</v>
      </c>
      <c r="D164" s="141" t="s">
        <v>333</v>
      </c>
      <c r="E164" s="115">
        <v>1774269</v>
      </c>
      <c r="F164" s="115">
        <v>1550961</v>
      </c>
      <c r="G164" s="115">
        <v>223308</v>
      </c>
    </row>
    <row r="165" spans="1:7">
      <c r="A165" s="140">
        <v>44412</v>
      </c>
      <c r="B165" s="141" t="s">
        <v>346</v>
      </c>
      <c r="C165" s="140">
        <v>44409</v>
      </c>
      <c r="D165" s="141" t="s">
        <v>333</v>
      </c>
      <c r="E165" s="115">
        <v>1637626</v>
      </c>
      <c r="F165" s="115">
        <v>1449639</v>
      </c>
      <c r="G165" s="115">
        <v>187987</v>
      </c>
    </row>
    <row r="166" spans="1:7">
      <c r="A166" s="82"/>
      <c r="B166" s="71"/>
      <c r="C166" s="71"/>
      <c r="D166" s="71"/>
      <c r="E166" s="71"/>
      <c r="F166" s="71"/>
      <c r="G166" s="72"/>
    </row>
    <row r="167" spans="1:7">
      <c r="A167" s="73" t="s">
        <v>336</v>
      </c>
      <c r="B167" s="72"/>
      <c r="C167" s="72"/>
      <c r="D167" s="72"/>
      <c r="E167" s="72"/>
      <c r="F167" s="72"/>
      <c r="G167" s="73"/>
    </row>
    <row r="168" spans="1:7">
      <c r="A168" s="73"/>
      <c r="B168" s="73"/>
      <c r="C168" s="73"/>
      <c r="D168" s="73"/>
      <c r="E168" s="73"/>
      <c r="F168" s="73"/>
      <c r="G168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88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85546875" style="73" customWidth="1"/>
    <col min="5" max="5" width="15.47265625" style="73" customWidth="1"/>
    <col min="6" max="6" width="17.140625" style="73" customWidth="1"/>
    <col min="7" max="7" width="13.85546875" style="73" customWidth="1"/>
    <col min="8" max="8" width="16.37890625" style="73" customWidth="1"/>
    <col min="9" max="9" width="17.234375" style="73" customWidth="1"/>
    <col min="10" max="10" width="9" style="73"/>
    <col min="11" max="11" width="9" style="64"/>
    <col min="12" max="16384" width="9" style="73"/>
  </cols>
  <sheetData>
    <row r="1" spans="1:9">
      <c r="A1" s="73" t="s">
        <v>362</v>
      </c>
      <c r="F1" s="187"/>
      <c r="G1" s="187"/>
      <c r="I1" s="144" t="str">
        <f ca="1">"（" &amp; DBCS(MONTH(OFFSET($A$3,1,0))) &amp; "月" &amp; DBCS(DAY(OFFSET($A$3,1,0))) &amp; "日公表時点）"</f>
        <v>（４月４日公表時点）</v>
      </c>
    </row>
    <row r="2" spans="1:9">
      <c r="A2" s="195" t="s">
        <v>363</v>
      </c>
      <c r="B2" s="195" t="s">
        <v>296</v>
      </c>
      <c r="C2" s="188" t="s">
        <v>364</v>
      </c>
      <c r="D2" s="189"/>
      <c r="E2" s="193" t="s">
        <v>365</v>
      </c>
      <c r="F2" s="191"/>
      <c r="G2" s="192"/>
      <c r="H2" s="179" t="s">
        <v>366</v>
      </c>
      <c r="I2" s="179" t="s">
        <v>367</v>
      </c>
    </row>
    <row r="3" spans="1:9" ht="18.75" customHeight="1">
      <c r="A3" s="196"/>
      <c r="B3" s="196"/>
      <c r="C3" s="143" t="s">
        <v>368</v>
      </c>
      <c r="D3" s="143" t="s">
        <v>369</v>
      </c>
      <c r="E3" s="194"/>
      <c r="F3" s="143" t="s">
        <v>300</v>
      </c>
      <c r="G3" s="143" t="s">
        <v>361</v>
      </c>
      <c r="H3" s="190"/>
      <c r="I3" s="190"/>
    </row>
    <row r="4" spans="1:9" ht="18.75" customHeight="1">
      <c r="A4" s="61">
        <v>44655</v>
      </c>
      <c r="B4" s="141" t="str">
        <f t="shared" ref="B4:B67" si="0">"(" &amp; TEXT(A4,"aaa") &amp; ")"</f>
        <v>(月)</v>
      </c>
      <c r="C4" s="118">
        <f t="shared" ref="C4:C31" si="1">E4+H4-I4</f>
        <v>53812255</v>
      </c>
      <c r="D4" s="118">
        <f t="shared" ref="D4:D67" si="2">C4-C5</f>
        <v>1291167</v>
      </c>
      <c r="E4" s="133">
        <f t="shared" ref="E4:E32" si="3">F4+G4</f>
        <v>53790106</v>
      </c>
      <c r="F4" s="132">
        <v>30536450</v>
      </c>
      <c r="G4" s="132">
        <v>23253656</v>
      </c>
      <c r="H4" s="115">
        <v>1992407</v>
      </c>
      <c r="I4" s="118">
        <f>VLOOKUP(A4,[1]重複!$A$4:$E$32,5,FALSE)</f>
        <v>1970258</v>
      </c>
    </row>
    <row r="5" spans="1:9" ht="18.75" customHeight="1">
      <c r="A5" s="61">
        <v>44652</v>
      </c>
      <c r="B5" s="141" t="str">
        <f t="shared" si="0"/>
        <v>(金)</v>
      </c>
      <c r="C5" s="118">
        <f t="shared" si="1"/>
        <v>52521088</v>
      </c>
      <c r="D5" s="118">
        <f t="shared" si="2"/>
        <v>590227</v>
      </c>
      <c r="E5" s="133">
        <f t="shared" si="3"/>
        <v>52475751</v>
      </c>
      <c r="F5" s="132">
        <v>29844988</v>
      </c>
      <c r="G5" s="132">
        <v>22630763</v>
      </c>
      <c r="H5" s="115">
        <v>1992407</v>
      </c>
      <c r="I5" s="118">
        <f>VLOOKUP(A5,[1]重複!$A$4:$E$32,5,FALSE)</f>
        <v>1947070</v>
      </c>
    </row>
    <row r="6" spans="1:9" ht="18.75" customHeight="1">
      <c r="A6" s="61">
        <v>44651</v>
      </c>
      <c r="B6" s="141" t="str">
        <f t="shared" si="0"/>
        <v>(木)</v>
      </c>
      <c r="C6" s="118">
        <f t="shared" si="1"/>
        <v>51930861</v>
      </c>
      <c r="D6" s="118">
        <f t="shared" si="2"/>
        <v>686517</v>
      </c>
      <c r="E6" s="133">
        <f t="shared" si="3"/>
        <v>51864974</v>
      </c>
      <c r="F6" s="132">
        <v>29501799</v>
      </c>
      <c r="G6" s="132">
        <v>22363175</v>
      </c>
      <c r="H6" s="115">
        <v>1992407</v>
      </c>
      <c r="I6" s="118">
        <f>VLOOKUP(A6,[1]重複!$A$4:$E$32,5,FALSE)</f>
        <v>1926520</v>
      </c>
    </row>
    <row r="7" spans="1:9" ht="18.75" customHeight="1">
      <c r="A7" s="61">
        <v>44650</v>
      </c>
      <c r="B7" s="141" t="str">
        <f t="shared" si="0"/>
        <v>(水)</v>
      </c>
      <c r="C7" s="118">
        <f t="shared" si="1"/>
        <v>51244344</v>
      </c>
      <c r="D7" s="118">
        <f t="shared" si="2"/>
        <v>873181</v>
      </c>
      <c r="E7" s="133">
        <f t="shared" si="3"/>
        <v>51142331</v>
      </c>
      <c r="F7" s="132">
        <v>29091991</v>
      </c>
      <c r="G7" s="132">
        <v>22050340</v>
      </c>
      <c r="H7" s="115">
        <v>1992407</v>
      </c>
      <c r="I7" s="118">
        <f>VLOOKUP(A7,[1]重複!$A$4:$E$32,5,FALSE)</f>
        <v>1890394</v>
      </c>
    </row>
    <row r="8" spans="1:9" ht="18.75" customHeight="1">
      <c r="A8" s="61">
        <v>44649</v>
      </c>
      <c r="B8" s="141" t="str">
        <f t="shared" si="0"/>
        <v>(火)</v>
      </c>
      <c r="C8" s="132">
        <f t="shared" si="1"/>
        <v>50371163</v>
      </c>
      <c r="D8" s="132">
        <f t="shared" si="2"/>
        <v>1000740</v>
      </c>
      <c r="E8" s="133">
        <f t="shared" si="3"/>
        <v>50314192</v>
      </c>
      <c r="F8" s="132">
        <v>28655159</v>
      </c>
      <c r="G8" s="132">
        <v>21659033</v>
      </c>
      <c r="H8" s="124">
        <v>1538084</v>
      </c>
      <c r="I8" s="118">
        <f>VLOOKUP(A8,[1]重複!$A$4:$E$32,5,FALSE)</f>
        <v>1481113</v>
      </c>
    </row>
    <row r="9" spans="1:9" ht="18.75" customHeight="1">
      <c r="A9" s="61">
        <v>44648</v>
      </c>
      <c r="B9" s="141" t="str">
        <f t="shared" si="0"/>
        <v>(月)</v>
      </c>
      <c r="C9" s="132">
        <f t="shared" si="1"/>
        <v>49370423</v>
      </c>
      <c r="D9" s="132">
        <f t="shared" si="2"/>
        <v>1988097</v>
      </c>
      <c r="E9" s="133">
        <f t="shared" si="3"/>
        <v>49295223</v>
      </c>
      <c r="F9" s="132">
        <v>28147436</v>
      </c>
      <c r="G9" s="132">
        <v>21147787</v>
      </c>
      <c r="H9" s="124">
        <v>1538084</v>
      </c>
      <c r="I9" s="118">
        <f>VLOOKUP(A9,[1]重複!$A$4:$E$32,5,FALSE)</f>
        <v>1462884</v>
      </c>
    </row>
    <row r="10" spans="1:9" ht="18.75" customHeight="1">
      <c r="A10" s="61">
        <v>44645</v>
      </c>
      <c r="B10" s="141" t="str">
        <f t="shared" si="0"/>
        <v>(金)</v>
      </c>
      <c r="C10" s="132">
        <f t="shared" si="1"/>
        <v>47382326</v>
      </c>
      <c r="D10" s="132">
        <f t="shared" si="2"/>
        <v>741315</v>
      </c>
      <c r="E10" s="133">
        <f t="shared" si="3"/>
        <v>47279901</v>
      </c>
      <c r="F10" s="132">
        <v>27207185</v>
      </c>
      <c r="G10" s="132">
        <v>20072716</v>
      </c>
      <c r="H10" s="124">
        <v>1538084</v>
      </c>
      <c r="I10" s="118">
        <f>VLOOKUP(A10,[1]重複!$A$4:$E$32,5,FALSE)</f>
        <v>1435659</v>
      </c>
    </row>
    <row r="11" spans="1:9" ht="18.75" customHeight="1">
      <c r="A11" s="61">
        <v>44644</v>
      </c>
      <c r="B11" s="141" t="str">
        <f t="shared" si="0"/>
        <v>(木)</v>
      </c>
      <c r="C11" s="132">
        <f t="shared" si="1"/>
        <v>46641011</v>
      </c>
      <c r="D11" s="132">
        <f t="shared" si="2"/>
        <v>874217</v>
      </c>
      <c r="E11" s="133">
        <f t="shared" si="3"/>
        <v>46501331</v>
      </c>
      <c r="F11" s="132">
        <v>26824894</v>
      </c>
      <c r="G11" s="132">
        <v>19676437</v>
      </c>
      <c r="H11" s="124">
        <v>1538084</v>
      </c>
      <c r="I11" s="118">
        <f>VLOOKUP(A11,[1]重複!$A$4:$E$32,5,FALSE)</f>
        <v>1398404</v>
      </c>
    </row>
    <row r="12" spans="1:9" ht="18.75" customHeight="1">
      <c r="A12" s="61">
        <v>44643</v>
      </c>
      <c r="B12" s="141" t="str">
        <f t="shared" si="0"/>
        <v>(水)</v>
      </c>
      <c r="C12" s="132">
        <f t="shared" si="1"/>
        <v>45766794</v>
      </c>
      <c r="D12" s="132">
        <f t="shared" si="2"/>
        <v>1293899</v>
      </c>
      <c r="E12" s="133">
        <f t="shared" si="3"/>
        <v>45580945</v>
      </c>
      <c r="F12" s="132">
        <v>26383605</v>
      </c>
      <c r="G12" s="132">
        <v>19197340</v>
      </c>
      <c r="H12" s="124">
        <v>1538084</v>
      </c>
      <c r="I12" s="118">
        <f>VLOOKUP(A12,[1]重複!$A$4:$E$32,5,FALSE)</f>
        <v>1352235</v>
      </c>
    </row>
    <row r="13" spans="1:9" ht="18.75" customHeight="1">
      <c r="A13" s="61">
        <v>44642</v>
      </c>
      <c r="B13" s="141" t="str">
        <f t="shared" si="0"/>
        <v>(火)</v>
      </c>
      <c r="C13" s="132">
        <f t="shared" si="1"/>
        <v>44472895</v>
      </c>
      <c r="D13" s="132">
        <f t="shared" si="2"/>
        <v>2295768</v>
      </c>
      <c r="E13" s="133">
        <f t="shared" si="3"/>
        <v>44404820</v>
      </c>
      <c r="F13" s="132">
        <v>25826518</v>
      </c>
      <c r="G13" s="132">
        <v>18578302</v>
      </c>
      <c r="H13" s="124">
        <v>924656</v>
      </c>
      <c r="I13" s="118">
        <f>VLOOKUP(A13,[1]重複!$A$4:$E$32,5,FALSE)</f>
        <v>856581</v>
      </c>
    </row>
    <row r="14" spans="1:9" ht="18.75" customHeight="1">
      <c r="A14" s="61">
        <v>44638</v>
      </c>
      <c r="B14" s="141" t="str">
        <f t="shared" si="0"/>
        <v>(金)</v>
      </c>
      <c r="C14" s="132">
        <f t="shared" si="1"/>
        <v>42177127</v>
      </c>
      <c r="D14" s="132">
        <f t="shared" si="2"/>
        <v>842824</v>
      </c>
      <c r="E14" s="133">
        <f t="shared" si="3"/>
        <v>42025673</v>
      </c>
      <c r="F14" s="132">
        <v>24847899</v>
      </c>
      <c r="G14" s="132">
        <v>17177774</v>
      </c>
      <c r="H14" s="124">
        <v>924656</v>
      </c>
      <c r="I14" s="118">
        <f>VLOOKUP(A14,[1]重複!$A$4:$E$32,5,FALSE)</f>
        <v>773202</v>
      </c>
    </row>
    <row r="15" spans="1:9" ht="18.75" customHeight="1">
      <c r="A15" s="61">
        <v>44637</v>
      </c>
      <c r="B15" s="141" t="str">
        <f t="shared" si="0"/>
        <v>(木)</v>
      </c>
      <c r="C15" s="132">
        <f t="shared" si="1"/>
        <v>41334303</v>
      </c>
      <c r="D15" s="132">
        <f t="shared" si="2"/>
        <v>874369</v>
      </c>
      <c r="E15" s="133">
        <f t="shared" si="3"/>
        <v>41158270</v>
      </c>
      <c r="F15" s="132">
        <v>24438039</v>
      </c>
      <c r="G15" s="132">
        <v>16720231</v>
      </c>
      <c r="H15" s="124">
        <v>924656</v>
      </c>
      <c r="I15" s="118">
        <f>VLOOKUP(A15,[1]重複!$A$4:$E$32,5,FALSE)</f>
        <v>748623</v>
      </c>
    </row>
    <row r="16" spans="1:9" ht="18.75" customHeight="1">
      <c r="A16" s="61">
        <v>44636</v>
      </c>
      <c r="B16" s="141" t="str">
        <f t="shared" si="0"/>
        <v>(水)</v>
      </c>
      <c r="C16" s="132">
        <f t="shared" si="1"/>
        <v>40459934</v>
      </c>
      <c r="D16" s="132">
        <f t="shared" si="2"/>
        <v>1199470</v>
      </c>
      <c r="E16" s="133">
        <f t="shared" si="3"/>
        <v>40254915</v>
      </c>
      <c r="F16" s="132">
        <v>23966280</v>
      </c>
      <c r="G16" s="132">
        <v>16288635</v>
      </c>
      <c r="H16" s="124">
        <v>924656</v>
      </c>
      <c r="I16" s="118">
        <f>VLOOKUP(A16,[1]重複!$A$4:$E$32,5,FALSE)</f>
        <v>719637</v>
      </c>
    </row>
    <row r="17" spans="1:14" ht="18.75" customHeight="1">
      <c r="A17" s="61">
        <v>44635</v>
      </c>
      <c r="B17" s="141" t="str">
        <f t="shared" si="0"/>
        <v>(火)</v>
      </c>
      <c r="C17" s="118">
        <f t="shared" si="1"/>
        <v>39260464</v>
      </c>
      <c r="D17" s="118">
        <f t="shared" si="2"/>
        <v>1193393</v>
      </c>
      <c r="E17" s="119">
        <f t="shared" si="3"/>
        <v>39240449</v>
      </c>
      <c r="F17" s="118">
        <v>23438675</v>
      </c>
      <c r="G17" s="118">
        <v>15801774</v>
      </c>
      <c r="H17" s="115">
        <v>378847</v>
      </c>
      <c r="I17" s="118">
        <f>VLOOKUP(A17,[1]重複!$A$4:$E$32,5,FALSE)</f>
        <v>358832</v>
      </c>
    </row>
    <row r="18" spans="1:14" ht="18.75" customHeight="1">
      <c r="A18" s="61">
        <v>44634</v>
      </c>
      <c r="B18" s="141" t="str">
        <f t="shared" si="0"/>
        <v>(月)</v>
      </c>
      <c r="C18" s="118">
        <f t="shared" si="1"/>
        <v>38067071</v>
      </c>
      <c r="D18" s="118">
        <f t="shared" si="2"/>
        <v>2282166</v>
      </c>
      <c r="E18" s="119">
        <f t="shared" si="3"/>
        <v>38038584</v>
      </c>
      <c r="F18" s="118">
        <v>22866610</v>
      </c>
      <c r="G18" s="118">
        <v>15171974</v>
      </c>
      <c r="H18" s="115">
        <v>378847</v>
      </c>
      <c r="I18" s="118">
        <f>VLOOKUP(A18,[1]重複!$A$4:$E$32,5,FALSE)</f>
        <v>350360</v>
      </c>
    </row>
    <row r="19" spans="1:14" ht="18.75" customHeight="1">
      <c r="A19" s="61">
        <v>44631</v>
      </c>
      <c r="B19" s="141" t="str">
        <f t="shared" si="0"/>
        <v>(金)</v>
      </c>
      <c r="C19" s="118">
        <f t="shared" si="1"/>
        <v>35784905</v>
      </c>
      <c r="D19" s="118">
        <f t="shared" si="2"/>
        <v>928596</v>
      </c>
      <c r="E19" s="119">
        <f t="shared" si="3"/>
        <v>35744319</v>
      </c>
      <c r="F19" s="118">
        <v>21831884</v>
      </c>
      <c r="G19" s="118">
        <v>13912435</v>
      </c>
      <c r="H19" s="115">
        <v>378847</v>
      </c>
      <c r="I19" s="118">
        <f>VLOOKUP(A19,[1]重複!$A$4:$E$32,5,FALSE)</f>
        <v>338261</v>
      </c>
    </row>
    <row r="20" spans="1:14" ht="18.75" customHeight="1">
      <c r="A20" s="61">
        <v>44630</v>
      </c>
      <c r="B20" s="141" t="str">
        <f t="shared" si="0"/>
        <v>(木)</v>
      </c>
      <c r="C20" s="118">
        <f t="shared" si="1"/>
        <v>34856309</v>
      </c>
      <c r="D20" s="118">
        <f t="shared" si="2"/>
        <v>959917</v>
      </c>
      <c r="E20" s="119">
        <f t="shared" si="3"/>
        <v>34801600</v>
      </c>
      <c r="F20" s="118">
        <v>21346264</v>
      </c>
      <c r="G20" s="118">
        <v>13455336</v>
      </c>
      <c r="H20" s="115">
        <v>378847</v>
      </c>
      <c r="I20" s="118">
        <f>VLOOKUP(A20,[1]重複!$A$4:$E$32,5,FALSE)</f>
        <v>324138</v>
      </c>
    </row>
    <row r="21" spans="1:14" ht="18.75" customHeight="1">
      <c r="A21" s="61">
        <v>44629</v>
      </c>
      <c r="B21" s="141" t="str">
        <f t="shared" si="0"/>
        <v>(水)</v>
      </c>
      <c r="C21" s="118">
        <f t="shared" si="1"/>
        <v>33896392</v>
      </c>
      <c r="D21" s="118">
        <f t="shared" si="2"/>
        <v>1146598</v>
      </c>
      <c r="E21" s="119">
        <f t="shared" si="3"/>
        <v>33827029</v>
      </c>
      <c r="F21" s="118">
        <v>20823709</v>
      </c>
      <c r="G21" s="118">
        <v>13003320</v>
      </c>
      <c r="H21" s="115">
        <v>378847</v>
      </c>
      <c r="I21" s="118">
        <f>VLOOKUP(A21,[1]重複!$A$4:$E$32,5,FALSE)</f>
        <v>309484</v>
      </c>
    </row>
    <row r="22" spans="1:14" ht="18.75" customHeight="1">
      <c r="A22" s="61">
        <v>44628</v>
      </c>
      <c r="B22" s="141" t="str">
        <f t="shared" si="0"/>
        <v>(火)</v>
      </c>
      <c r="C22" s="118">
        <f t="shared" si="1"/>
        <v>32749794</v>
      </c>
      <c r="D22" s="118">
        <f t="shared" si="2"/>
        <v>1250239</v>
      </c>
      <c r="E22" s="119">
        <f t="shared" si="3"/>
        <v>32713609</v>
      </c>
      <c r="F22" s="118">
        <v>20228198</v>
      </c>
      <c r="G22" s="118">
        <v>12485411</v>
      </c>
      <c r="H22" s="118">
        <v>92162</v>
      </c>
      <c r="I22" s="118">
        <f>VLOOKUP(A22,[1]重複!$A$4:$E$32,5,FALSE)</f>
        <v>55977</v>
      </c>
    </row>
    <row r="23" spans="1:14" ht="18.75" customHeight="1">
      <c r="A23" s="61">
        <v>44627</v>
      </c>
      <c r="B23" s="141" t="str">
        <f t="shared" si="0"/>
        <v>(月)</v>
      </c>
      <c r="C23" s="118">
        <f t="shared" si="1"/>
        <v>31499555</v>
      </c>
      <c r="D23" s="118">
        <f t="shared" si="2"/>
        <v>2439271</v>
      </c>
      <c r="E23" s="119">
        <f t="shared" si="3"/>
        <v>31461663</v>
      </c>
      <c r="F23" s="118">
        <v>19627613</v>
      </c>
      <c r="G23" s="118">
        <v>11834050</v>
      </c>
      <c r="H23" s="118">
        <v>92162</v>
      </c>
      <c r="I23" s="118">
        <f>VLOOKUP(A23,[1]重複!$A$4:$E$32,5,FALSE)</f>
        <v>54270</v>
      </c>
    </row>
    <row r="24" spans="1:14" ht="18.75" customHeight="1">
      <c r="A24" s="61">
        <v>44624</v>
      </c>
      <c r="B24" s="141" t="str">
        <f t="shared" si="0"/>
        <v>(金)</v>
      </c>
      <c r="C24" s="118">
        <f t="shared" si="1"/>
        <v>29060284</v>
      </c>
      <c r="D24" s="118">
        <f t="shared" si="2"/>
        <v>994846</v>
      </c>
      <c r="E24" s="119">
        <f t="shared" si="3"/>
        <v>29018298</v>
      </c>
      <c r="F24" s="118">
        <v>18518513</v>
      </c>
      <c r="G24" s="118">
        <v>10499785</v>
      </c>
      <c r="H24" s="118">
        <v>92162</v>
      </c>
      <c r="I24" s="118">
        <f>VLOOKUP(A24,[1]重複!$A$4:$E$32,5,FALSE)</f>
        <v>50176</v>
      </c>
      <c r="N24" s="120"/>
    </row>
    <row r="25" spans="1:14" ht="18.75" customHeight="1">
      <c r="A25" s="61">
        <v>44623</v>
      </c>
      <c r="B25" s="141" t="str">
        <f t="shared" si="0"/>
        <v>(木)</v>
      </c>
      <c r="C25" s="118">
        <f t="shared" si="1"/>
        <v>28065438</v>
      </c>
      <c r="D25" s="118">
        <f t="shared" si="2"/>
        <v>1057311</v>
      </c>
      <c r="E25" s="119">
        <f t="shared" si="3"/>
        <v>28016871</v>
      </c>
      <c r="F25" s="118">
        <v>17985250</v>
      </c>
      <c r="G25" s="118">
        <v>10031621</v>
      </c>
      <c r="H25" s="118">
        <v>92162</v>
      </c>
      <c r="I25" s="118">
        <f>VLOOKUP(A25,[1]重複!$A$4:$E$32,5,FALSE)</f>
        <v>43595</v>
      </c>
      <c r="N25" s="120"/>
    </row>
    <row r="26" spans="1:14" ht="18.75" customHeight="1">
      <c r="A26" s="61">
        <v>44622</v>
      </c>
      <c r="B26" s="141" t="str">
        <f t="shared" si="0"/>
        <v>(水)</v>
      </c>
      <c r="C26" s="118">
        <f t="shared" si="1"/>
        <v>27008127</v>
      </c>
      <c r="D26" s="118">
        <f t="shared" si="2"/>
        <v>1210035</v>
      </c>
      <c r="E26" s="119">
        <f t="shared" si="3"/>
        <v>26956952</v>
      </c>
      <c r="F26" s="118">
        <v>17389604</v>
      </c>
      <c r="G26" s="118">
        <v>9567348</v>
      </c>
      <c r="H26" s="118">
        <v>92162</v>
      </c>
      <c r="I26" s="118">
        <f>VLOOKUP(A26,[1]重複!$A$4:$E$32,5,FALSE)</f>
        <v>40987</v>
      </c>
      <c r="N26" s="120"/>
    </row>
    <row r="27" spans="1:14" ht="18.75" customHeight="1">
      <c r="A27" s="61">
        <v>44621</v>
      </c>
      <c r="B27" s="141" t="str">
        <f t="shared" si="0"/>
        <v>(火)</v>
      </c>
      <c r="C27" s="118">
        <f t="shared" si="1"/>
        <v>25798092</v>
      </c>
      <c r="D27" s="118">
        <f t="shared" si="2"/>
        <v>1339563</v>
      </c>
      <c r="E27" s="119">
        <f t="shared" si="3"/>
        <v>25798735</v>
      </c>
      <c r="F27" s="118">
        <v>16742744</v>
      </c>
      <c r="G27" s="118">
        <v>9055991</v>
      </c>
      <c r="H27" s="118">
        <v>7086</v>
      </c>
      <c r="I27" s="118">
        <f>VLOOKUP(A27,[1]重複!$A$4:$E$32,5,FALSE)</f>
        <v>7729</v>
      </c>
      <c r="N27" s="120"/>
    </row>
    <row r="28" spans="1:14" ht="18.75" customHeight="1">
      <c r="A28" s="61">
        <v>44620</v>
      </c>
      <c r="B28" s="141" t="str">
        <f t="shared" si="0"/>
        <v>(月)</v>
      </c>
      <c r="C28" s="118">
        <f t="shared" si="1"/>
        <v>24458529</v>
      </c>
      <c r="D28" s="118">
        <f t="shared" si="2"/>
        <v>2488591</v>
      </c>
      <c r="E28" s="119">
        <f t="shared" si="3"/>
        <v>24459138</v>
      </c>
      <c r="F28" s="118">
        <v>16019122</v>
      </c>
      <c r="G28" s="118">
        <v>8440016</v>
      </c>
      <c r="H28" s="118">
        <v>7086</v>
      </c>
      <c r="I28" s="118">
        <f>VLOOKUP(A28,[1]重複!$A$4:$E$32,5,FALSE)</f>
        <v>7695</v>
      </c>
      <c r="N28" s="120"/>
    </row>
    <row r="29" spans="1:14" ht="18.75" customHeight="1">
      <c r="A29" s="61">
        <v>44617</v>
      </c>
      <c r="B29" s="141" t="str">
        <f t="shared" si="0"/>
        <v>(金)</v>
      </c>
      <c r="C29" s="118">
        <f t="shared" si="1"/>
        <v>21969938</v>
      </c>
      <c r="D29" s="118">
        <f t="shared" si="2"/>
        <v>1096188</v>
      </c>
      <c r="E29" s="119">
        <f t="shared" si="3"/>
        <v>21969177</v>
      </c>
      <c r="F29" s="118">
        <v>14725711</v>
      </c>
      <c r="G29" s="118">
        <v>7243466</v>
      </c>
      <c r="H29" s="118">
        <v>7086</v>
      </c>
      <c r="I29" s="118">
        <f>VLOOKUP(A29,[1]重複!$A$4:$E$32,5,FALSE)</f>
        <v>6325</v>
      </c>
      <c r="N29" s="120"/>
    </row>
    <row r="30" spans="1:14" ht="18.75" customHeight="1">
      <c r="A30" s="61">
        <v>44616</v>
      </c>
      <c r="B30" s="141" t="str">
        <f t="shared" si="0"/>
        <v>(木)</v>
      </c>
      <c r="C30" s="118">
        <f t="shared" si="1"/>
        <v>20873750</v>
      </c>
      <c r="D30" s="118">
        <f t="shared" si="2"/>
        <v>1490058</v>
      </c>
      <c r="E30" s="119">
        <f t="shared" si="3"/>
        <v>20872968</v>
      </c>
      <c r="F30" s="118">
        <v>14131044</v>
      </c>
      <c r="G30" s="118">
        <v>6741924</v>
      </c>
      <c r="H30" s="118">
        <v>7086</v>
      </c>
      <c r="I30" s="118">
        <f>VLOOKUP(A30,[1]重複!$A$4:$E$32,5,FALSE)</f>
        <v>6304</v>
      </c>
      <c r="N30" s="120"/>
    </row>
    <row r="31" spans="1:14" ht="18.75" customHeight="1">
      <c r="A31" s="61">
        <v>44614</v>
      </c>
      <c r="B31" s="141" t="str">
        <f t="shared" si="0"/>
        <v>(火)</v>
      </c>
      <c r="C31" s="118">
        <f t="shared" si="1"/>
        <v>19383692</v>
      </c>
      <c r="D31" s="118">
        <f t="shared" si="2"/>
        <v>1203435</v>
      </c>
      <c r="E31" s="119">
        <f t="shared" si="3"/>
        <v>19382899</v>
      </c>
      <c r="F31" s="118">
        <v>13301961</v>
      </c>
      <c r="G31" s="118">
        <v>6080938</v>
      </c>
      <c r="H31" s="118">
        <v>7086</v>
      </c>
      <c r="I31" s="118">
        <f>VLOOKUP(A31,[1]重複!$A$4:$E$32,5,FALSE)</f>
        <v>6293</v>
      </c>
      <c r="N31" s="120"/>
    </row>
    <row r="32" spans="1:14" ht="18.75" customHeight="1">
      <c r="A32" s="61">
        <v>44613</v>
      </c>
      <c r="B32" s="141" t="str">
        <f t="shared" si="0"/>
        <v>(月)</v>
      </c>
      <c r="C32" s="118">
        <f>E32</f>
        <v>18180257</v>
      </c>
      <c r="D32" s="118">
        <f t="shared" si="2"/>
        <v>2171111</v>
      </c>
      <c r="E32" s="119">
        <f t="shared" si="3"/>
        <v>18180257</v>
      </c>
      <c r="F32" s="118">
        <v>12640865</v>
      </c>
      <c r="G32" s="118">
        <v>5539392</v>
      </c>
      <c r="H32" s="121" t="s">
        <v>370</v>
      </c>
      <c r="I32" s="121" t="s">
        <v>370</v>
      </c>
    </row>
    <row r="33" spans="1:9" ht="18.75" customHeight="1">
      <c r="A33" s="61">
        <v>44610</v>
      </c>
      <c r="B33" s="141" t="str">
        <f t="shared" si="0"/>
        <v>(金)</v>
      </c>
      <c r="C33" s="122">
        <v>16009146</v>
      </c>
      <c r="D33" s="118">
        <f t="shared" si="2"/>
        <v>947564</v>
      </c>
      <c r="E33" s="123">
        <v>16009146</v>
      </c>
      <c r="F33" s="122">
        <v>11506498</v>
      </c>
      <c r="G33" s="122">
        <v>4502648</v>
      </c>
      <c r="H33" s="121" t="s">
        <v>370</v>
      </c>
      <c r="I33" s="121" t="s">
        <v>370</v>
      </c>
    </row>
    <row r="34" spans="1:9" ht="18.75" customHeight="1">
      <c r="A34" s="61">
        <v>44609</v>
      </c>
      <c r="B34" s="141" t="str">
        <f t="shared" si="0"/>
        <v>(木)</v>
      </c>
      <c r="C34" s="122">
        <v>15061582</v>
      </c>
      <c r="D34" s="118">
        <f t="shared" si="2"/>
        <v>986108</v>
      </c>
      <c r="E34" s="123">
        <v>15061582</v>
      </c>
      <c r="F34" s="122">
        <v>10927304</v>
      </c>
      <c r="G34" s="122">
        <v>4134278</v>
      </c>
      <c r="H34" s="121" t="s">
        <v>370</v>
      </c>
      <c r="I34" s="121" t="s">
        <v>370</v>
      </c>
    </row>
    <row r="35" spans="1:9" ht="18.75" customHeight="1">
      <c r="A35" s="61">
        <v>44608</v>
      </c>
      <c r="B35" s="141" t="str">
        <f t="shared" si="0"/>
        <v>(水)</v>
      </c>
      <c r="C35" s="122">
        <v>14075474</v>
      </c>
      <c r="D35" s="118">
        <f t="shared" si="2"/>
        <v>1045355</v>
      </c>
      <c r="E35" s="123">
        <v>14075474</v>
      </c>
      <c r="F35" s="122">
        <v>10301573</v>
      </c>
      <c r="G35" s="122">
        <v>3773901</v>
      </c>
      <c r="H35" s="121" t="s">
        <v>370</v>
      </c>
      <c r="I35" s="121" t="s">
        <v>370</v>
      </c>
    </row>
    <row r="36" spans="1:9" ht="18.75" customHeight="1">
      <c r="A36" s="61">
        <v>44607</v>
      </c>
      <c r="B36" s="141" t="str">
        <f t="shared" si="0"/>
        <v>(火)</v>
      </c>
      <c r="C36" s="122">
        <v>13030119</v>
      </c>
      <c r="D36" s="118">
        <f t="shared" si="2"/>
        <v>1099056</v>
      </c>
      <c r="E36" s="123">
        <v>13030119</v>
      </c>
      <c r="F36" s="122">
        <v>9671348</v>
      </c>
      <c r="G36" s="122">
        <v>3358771</v>
      </c>
      <c r="H36" s="121" t="s">
        <v>370</v>
      </c>
      <c r="I36" s="121" t="s">
        <v>370</v>
      </c>
    </row>
    <row r="37" spans="1:9" ht="18.75" customHeight="1">
      <c r="A37" s="61">
        <v>44606</v>
      </c>
      <c r="B37" s="141" t="str">
        <f t="shared" si="0"/>
        <v>(月)</v>
      </c>
      <c r="C37" s="122">
        <v>11931063</v>
      </c>
      <c r="D37" s="118">
        <f t="shared" si="2"/>
        <v>1960780</v>
      </c>
      <c r="E37" s="123">
        <v>11931063</v>
      </c>
      <c r="F37" s="122">
        <v>9029003</v>
      </c>
      <c r="G37" s="122">
        <v>2902060</v>
      </c>
      <c r="H37" s="121" t="s">
        <v>370</v>
      </c>
      <c r="I37" s="121" t="s">
        <v>370</v>
      </c>
    </row>
    <row r="38" spans="1:9" ht="18.75" customHeight="1">
      <c r="A38" s="61">
        <v>44602</v>
      </c>
      <c r="B38" s="141" t="str">
        <f t="shared" si="0"/>
        <v>(木)</v>
      </c>
      <c r="C38" s="122">
        <v>9970283</v>
      </c>
      <c r="D38" s="118">
        <f t="shared" si="2"/>
        <v>829817</v>
      </c>
      <c r="E38" s="122">
        <v>9970283</v>
      </c>
      <c r="F38" s="122">
        <v>7998651</v>
      </c>
      <c r="G38" s="122">
        <v>1971632</v>
      </c>
      <c r="H38" s="121" t="s">
        <v>370</v>
      </c>
      <c r="I38" s="121" t="s">
        <v>370</v>
      </c>
    </row>
    <row r="39" spans="1:9" ht="18.75" customHeight="1">
      <c r="A39" s="61">
        <v>44601</v>
      </c>
      <c r="B39" s="141" t="str">
        <f t="shared" si="0"/>
        <v>(水)</v>
      </c>
      <c r="C39" s="122">
        <v>9140466</v>
      </c>
      <c r="D39" s="118">
        <f t="shared" si="2"/>
        <v>845662</v>
      </c>
      <c r="E39" s="122">
        <v>9140466</v>
      </c>
      <c r="F39" s="122">
        <v>7450625</v>
      </c>
      <c r="G39" s="122">
        <v>1689841</v>
      </c>
      <c r="H39" s="121" t="s">
        <v>370</v>
      </c>
      <c r="I39" s="121" t="s">
        <v>370</v>
      </c>
    </row>
    <row r="40" spans="1:9" ht="18.75" customHeight="1">
      <c r="A40" s="61">
        <v>44600</v>
      </c>
      <c r="B40" s="141" t="str">
        <f t="shared" si="0"/>
        <v>(火)</v>
      </c>
      <c r="C40" s="122">
        <v>8294804</v>
      </c>
      <c r="D40" s="118">
        <f t="shared" si="2"/>
        <v>829270</v>
      </c>
      <c r="E40" s="122">
        <v>8294804</v>
      </c>
      <c r="F40" s="122">
        <v>6871642</v>
      </c>
      <c r="G40" s="122">
        <v>1423162</v>
      </c>
      <c r="H40" s="121" t="s">
        <v>370</v>
      </c>
      <c r="I40" s="121" t="s">
        <v>370</v>
      </c>
    </row>
    <row r="41" spans="1:9" ht="18.75" customHeight="1">
      <c r="A41" s="61">
        <v>44599</v>
      </c>
      <c r="B41" s="141" t="str">
        <f t="shared" si="0"/>
        <v>(月)</v>
      </c>
      <c r="C41" s="122">
        <v>7465534</v>
      </c>
      <c r="D41" s="118">
        <f t="shared" si="2"/>
        <v>1371966</v>
      </c>
      <c r="E41" s="122">
        <v>7465534</v>
      </c>
      <c r="F41" s="122">
        <v>6315019</v>
      </c>
      <c r="G41" s="122">
        <v>1150515</v>
      </c>
      <c r="H41" s="121" t="s">
        <v>370</v>
      </c>
      <c r="I41" s="121" t="s">
        <v>370</v>
      </c>
    </row>
    <row r="42" spans="1:9" ht="18.75" customHeight="1">
      <c r="A42" s="61">
        <v>44596</v>
      </c>
      <c r="B42" s="141" t="str">
        <f t="shared" si="0"/>
        <v>(金)</v>
      </c>
      <c r="C42" s="122">
        <v>6093568</v>
      </c>
      <c r="D42" s="118">
        <f t="shared" si="2"/>
        <v>542310</v>
      </c>
      <c r="E42" s="122">
        <v>6093568</v>
      </c>
      <c r="F42" s="122">
        <v>5428374</v>
      </c>
      <c r="G42" s="122">
        <v>665194</v>
      </c>
      <c r="H42" s="121" t="s">
        <v>370</v>
      </c>
      <c r="I42" s="121" t="s">
        <v>370</v>
      </c>
    </row>
    <row r="43" spans="1:9" ht="18.75" customHeight="1">
      <c r="A43" s="61">
        <v>44595</v>
      </c>
      <c r="B43" s="141" t="str">
        <f t="shared" si="0"/>
        <v>(木)</v>
      </c>
      <c r="C43" s="122">
        <v>5551258</v>
      </c>
      <c r="D43" s="118">
        <f t="shared" si="2"/>
        <v>535234</v>
      </c>
      <c r="E43" s="122">
        <v>5551258</v>
      </c>
      <c r="F43" s="122">
        <v>5031394</v>
      </c>
      <c r="G43" s="122">
        <v>519864</v>
      </c>
      <c r="H43" s="121" t="s">
        <v>370</v>
      </c>
      <c r="I43" s="121" t="s">
        <v>370</v>
      </c>
    </row>
    <row r="44" spans="1:9" ht="18.75" customHeight="1">
      <c r="A44" s="61">
        <v>44594</v>
      </c>
      <c r="B44" s="141" t="str">
        <f t="shared" si="0"/>
        <v>(水)</v>
      </c>
      <c r="C44" s="122">
        <v>5016024</v>
      </c>
      <c r="D44" s="118">
        <f t="shared" si="2"/>
        <v>535810</v>
      </c>
      <c r="E44" s="122">
        <v>5016024</v>
      </c>
      <c r="F44" s="122">
        <v>4616463</v>
      </c>
      <c r="G44" s="122">
        <v>399561</v>
      </c>
      <c r="H44" s="121" t="s">
        <v>370</v>
      </c>
      <c r="I44" s="121" t="s">
        <v>370</v>
      </c>
    </row>
    <row r="45" spans="1:9" ht="18.75" customHeight="1">
      <c r="A45" s="61">
        <v>44593</v>
      </c>
      <c r="B45" s="141" t="str">
        <f t="shared" si="0"/>
        <v>(火)</v>
      </c>
      <c r="C45" s="122">
        <v>4480214</v>
      </c>
      <c r="D45" s="118">
        <f t="shared" si="2"/>
        <v>398997</v>
      </c>
      <c r="E45" s="118">
        <f t="shared" ref="E45:E46" si="4">SUM(F45:G45)</f>
        <v>4480214</v>
      </c>
      <c r="F45" s="118">
        <v>4189361</v>
      </c>
      <c r="G45" s="118">
        <v>290853</v>
      </c>
      <c r="H45" s="121" t="s">
        <v>370</v>
      </c>
      <c r="I45" s="121" t="s">
        <v>370</v>
      </c>
    </row>
    <row r="46" spans="1:9" ht="18.75" customHeight="1">
      <c r="A46" s="61">
        <v>44592</v>
      </c>
      <c r="B46" s="141" t="str">
        <f t="shared" si="0"/>
        <v>(月)</v>
      </c>
      <c r="C46" s="122">
        <v>4081217</v>
      </c>
      <c r="D46" s="118">
        <f t="shared" si="2"/>
        <v>658677</v>
      </c>
      <c r="E46" s="118">
        <f t="shared" si="4"/>
        <v>4081217</v>
      </c>
      <c r="F46" s="118">
        <v>3847337</v>
      </c>
      <c r="G46" s="118">
        <v>233880</v>
      </c>
      <c r="H46" s="121" t="s">
        <v>370</v>
      </c>
      <c r="I46" s="121" t="s">
        <v>370</v>
      </c>
    </row>
    <row r="47" spans="1:9" ht="18.75" customHeight="1">
      <c r="A47" s="61">
        <v>44589</v>
      </c>
      <c r="B47" s="141" t="str">
        <f t="shared" si="0"/>
        <v>(金)</v>
      </c>
      <c r="C47" s="122">
        <v>3422540</v>
      </c>
      <c r="D47" s="118">
        <f t="shared" si="2"/>
        <v>266164</v>
      </c>
      <c r="E47" s="118">
        <f t="shared" ref="E47:E63" si="5">SUM(F47:G47)</f>
        <v>3422540</v>
      </c>
      <c r="F47" s="118">
        <v>3271776</v>
      </c>
      <c r="G47" s="118">
        <v>150764</v>
      </c>
      <c r="H47" s="121" t="s">
        <v>370</v>
      </c>
      <c r="I47" s="121" t="s">
        <v>370</v>
      </c>
    </row>
    <row r="48" spans="1:9" ht="18.75" customHeight="1">
      <c r="A48" s="61">
        <v>44588</v>
      </c>
      <c r="B48" s="141" t="str">
        <f t="shared" si="0"/>
        <v>(木)</v>
      </c>
      <c r="C48" s="122">
        <v>3156376</v>
      </c>
      <c r="D48" s="118">
        <f t="shared" si="2"/>
        <v>264049</v>
      </c>
      <c r="E48" s="118">
        <f t="shared" si="5"/>
        <v>3156376</v>
      </c>
      <c r="F48" s="118">
        <v>3030455</v>
      </c>
      <c r="G48" s="118">
        <v>125921</v>
      </c>
      <c r="H48" s="121" t="s">
        <v>370</v>
      </c>
      <c r="I48" s="121" t="s">
        <v>370</v>
      </c>
    </row>
    <row r="49" spans="1:9" ht="18.75" customHeight="1">
      <c r="A49" s="61">
        <v>44587</v>
      </c>
      <c r="B49" s="141" t="str">
        <f t="shared" si="0"/>
        <v>(水)</v>
      </c>
      <c r="C49" s="122">
        <v>2892327</v>
      </c>
      <c r="D49" s="118">
        <f t="shared" si="2"/>
        <v>262470</v>
      </c>
      <c r="E49" s="118">
        <f t="shared" si="5"/>
        <v>2892327</v>
      </c>
      <c r="F49" s="118">
        <v>2784481</v>
      </c>
      <c r="G49" s="118">
        <v>107846</v>
      </c>
      <c r="H49" s="121" t="s">
        <v>370</v>
      </c>
      <c r="I49" s="121" t="s">
        <v>370</v>
      </c>
    </row>
    <row r="50" spans="1:9" ht="18.75" customHeight="1">
      <c r="A50" s="61">
        <v>44586</v>
      </c>
      <c r="B50" s="141" t="str">
        <f t="shared" si="0"/>
        <v>(火)</v>
      </c>
      <c r="C50" s="122">
        <v>2629857</v>
      </c>
      <c r="D50" s="118">
        <f t="shared" si="2"/>
        <v>265862</v>
      </c>
      <c r="E50" s="118">
        <f t="shared" si="5"/>
        <v>2629857</v>
      </c>
      <c r="F50" s="118">
        <v>2544314</v>
      </c>
      <c r="G50" s="118">
        <v>85543</v>
      </c>
      <c r="H50" s="121" t="s">
        <v>370</v>
      </c>
      <c r="I50" s="121" t="s">
        <v>370</v>
      </c>
    </row>
    <row r="51" spans="1:9" ht="18.75" customHeight="1">
      <c r="A51" s="61">
        <v>44585</v>
      </c>
      <c r="B51" s="141" t="str">
        <f t="shared" si="0"/>
        <v>(月)</v>
      </c>
      <c r="C51" s="122">
        <v>2363995</v>
      </c>
      <c r="D51" s="118">
        <f t="shared" si="2"/>
        <v>419763</v>
      </c>
      <c r="E51" s="118">
        <f t="shared" si="5"/>
        <v>2363995</v>
      </c>
      <c r="F51" s="118">
        <v>2299789</v>
      </c>
      <c r="G51" s="118">
        <v>64206</v>
      </c>
      <c r="H51" s="121" t="s">
        <v>370</v>
      </c>
      <c r="I51" s="121" t="s">
        <v>370</v>
      </c>
    </row>
    <row r="52" spans="1:9" ht="18.75" customHeight="1">
      <c r="A52" s="61">
        <v>44582</v>
      </c>
      <c r="B52" s="141" t="str">
        <f t="shared" si="0"/>
        <v>(金)</v>
      </c>
      <c r="C52" s="122">
        <v>1944232</v>
      </c>
      <c r="D52" s="118">
        <f t="shared" si="2"/>
        <v>163693</v>
      </c>
      <c r="E52" s="118">
        <f t="shared" si="5"/>
        <v>1944232</v>
      </c>
      <c r="F52" s="118">
        <v>1907103</v>
      </c>
      <c r="G52" s="118">
        <v>37129</v>
      </c>
      <c r="H52" s="121" t="s">
        <v>370</v>
      </c>
      <c r="I52" s="121" t="s">
        <v>370</v>
      </c>
    </row>
    <row r="53" spans="1:9" ht="18.75" customHeight="1">
      <c r="A53" s="61">
        <v>44581</v>
      </c>
      <c r="B53" s="141" t="str">
        <f t="shared" si="0"/>
        <v>(木)</v>
      </c>
      <c r="C53" s="122">
        <v>1780539</v>
      </c>
      <c r="D53" s="118">
        <f t="shared" si="2"/>
        <v>151279</v>
      </c>
      <c r="E53" s="118">
        <f t="shared" si="5"/>
        <v>1780539</v>
      </c>
      <c r="F53" s="118">
        <v>1751502</v>
      </c>
      <c r="G53" s="118">
        <v>29037</v>
      </c>
      <c r="H53" s="121" t="s">
        <v>370</v>
      </c>
      <c r="I53" s="121" t="s">
        <v>370</v>
      </c>
    </row>
    <row r="54" spans="1:9" ht="18.75" customHeight="1">
      <c r="A54" s="61">
        <v>44580</v>
      </c>
      <c r="B54" s="141" t="str">
        <f t="shared" si="0"/>
        <v>(水)</v>
      </c>
      <c r="C54" s="122">
        <v>1629260</v>
      </c>
      <c r="D54" s="118">
        <f t="shared" si="2"/>
        <v>145724</v>
      </c>
      <c r="E54" s="118">
        <f t="shared" si="5"/>
        <v>1629260</v>
      </c>
      <c r="F54" s="118">
        <v>1608132</v>
      </c>
      <c r="G54" s="118">
        <v>21128</v>
      </c>
      <c r="H54" s="121" t="s">
        <v>370</v>
      </c>
      <c r="I54" s="121" t="s">
        <v>370</v>
      </c>
    </row>
    <row r="55" spans="1:9" ht="18.75" customHeight="1">
      <c r="A55" s="61">
        <v>44579</v>
      </c>
      <c r="B55" s="141" t="str">
        <f t="shared" si="0"/>
        <v>(火)</v>
      </c>
      <c r="C55" s="122">
        <v>1483536</v>
      </c>
      <c r="D55" s="118">
        <f t="shared" si="2"/>
        <v>138396</v>
      </c>
      <c r="E55" s="118">
        <f t="shared" si="5"/>
        <v>1483536</v>
      </c>
      <c r="F55" s="118">
        <v>1466551</v>
      </c>
      <c r="G55" s="118">
        <v>16985</v>
      </c>
      <c r="H55" s="121" t="s">
        <v>370</v>
      </c>
      <c r="I55" s="121" t="s">
        <v>370</v>
      </c>
    </row>
    <row r="56" spans="1:9" ht="18.75" customHeight="1">
      <c r="A56" s="61">
        <v>44578</v>
      </c>
      <c r="B56" s="141" t="str">
        <f t="shared" si="0"/>
        <v>(月)</v>
      </c>
      <c r="C56" s="122">
        <v>1345140</v>
      </c>
      <c r="D56" s="118">
        <f t="shared" si="2"/>
        <v>225759</v>
      </c>
      <c r="E56" s="118">
        <f t="shared" si="5"/>
        <v>1345140</v>
      </c>
      <c r="F56" s="118">
        <v>1331859</v>
      </c>
      <c r="G56" s="118">
        <v>13281</v>
      </c>
      <c r="H56" s="121" t="s">
        <v>370</v>
      </c>
      <c r="I56" s="121" t="s">
        <v>370</v>
      </c>
    </row>
    <row r="57" spans="1:9" ht="18.75" customHeight="1">
      <c r="A57" s="61">
        <v>44575</v>
      </c>
      <c r="B57" s="141" t="str">
        <f t="shared" si="0"/>
        <v>(金)</v>
      </c>
      <c r="C57" s="122">
        <v>1119381</v>
      </c>
      <c r="D57" s="118">
        <f t="shared" si="2"/>
        <v>83416</v>
      </c>
      <c r="E57" s="118">
        <f t="shared" si="5"/>
        <v>1119381</v>
      </c>
      <c r="F57" s="118">
        <v>1110551</v>
      </c>
      <c r="G57" s="118">
        <v>8830</v>
      </c>
      <c r="H57" s="121" t="s">
        <v>370</v>
      </c>
      <c r="I57" s="121" t="s">
        <v>370</v>
      </c>
    </row>
    <row r="58" spans="1:9" ht="18.75" customHeight="1">
      <c r="A58" s="61">
        <v>44574</v>
      </c>
      <c r="B58" s="141" t="str">
        <f t="shared" si="0"/>
        <v>(木)</v>
      </c>
      <c r="C58" s="122">
        <v>1035965</v>
      </c>
      <c r="D58" s="118">
        <f t="shared" si="2"/>
        <v>84911</v>
      </c>
      <c r="E58" s="118">
        <f t="shared" si="5"/>
        <v>1035965</v>
      </c>
      <c r="F58" s="111">
        <v>1029079</v>
      </c>
      <c r="G58" s="111">
        <v>6886</v>
      </c>
      <c r="H58" s="121" t="s">
        <v>370</v>
      </c>
      <c r="I58" s="121" t="s">
        <v>370</v>
      </c>
    </row>
    <row r="59" spans="1:9" ht="18.75" customHeight="1">
      <c r="A59" s="61">
        <v>44573</v>
      </c>
      <c r="B59" s="141" t="str">
        <f t="shared" si="0"/>
        <v>(水)</v>
      </c>
      <c r="C59" s="122">
        <v>951054</v>
      </c>
      <c r="D59" s="118">
        <f t="shared" si="2"/>
        <v>77644</v>
      </c>
      <c r="E59" s="118">
        <f t="shared" si="5"/>
        <v>951054</v>
      </c>
      <c r="F59" s="111">
        <v>945617</v>
      </c>
      <c r="G59" s="111">
        <v>5437</v>
      </c>
      <c r="H59" s="121" t="s">
        <v>370</v>
      </c>
      <c r="I59" s="121" t="s">
        <v>370</v>
      </c>
    </row>
    <row r="60" spans="1:9" ht="18.75" customHeight="1">
      <c r="A60" s="61">
        <v>44572</v>
      </c>
      <c r="B60" s="141" t="str">
        <f t="shared" si="0"/>
        <v>(火)</v>
      </c>
      <c r="C60" s="122">
        <v>873410</v>
      </c>
      <c r="D60" s="118">
        <f t="shared" si="2"/>
        <v>120611</v>
      </c>
      <c r="E60" s="118">
        <f t="shared" si="5"/>
        <v>873410</v>
      </c>
      <c r="F60" s="111">
        <v>870090</v>
      </c>
      <c r="G60" s="111">
        <v>3320</v>
      </c>
      <c r="H60" s="121" t="s">
        <v>370</v>
      </c>
      <c r="I60" s="121" t="s">
        <v>370</v>
      </c>
    </row>
    <row r="61" spans="1:9" ht="18.75" customHeight="1">
      <c r="A61" s="61">
        <v>44568</v>
      </c>
      <c r="B61" s="141" t="str">
        <f t="shared" si="0"/>
        <v>(金)</v>
      </c>
      <c r="C61" s="122">
        <v>752799</v>
      </c>
      <c r="D61" s="118">
        <f t="shared" si="2"/>
        <v>43699</v>
      </c>
      <c r="E61" s="118">
        <f t="shared" si="5"/>
        <v>752799</v>
      </c>
      <c r="F61" s="111">
        <v>750812</v>
      </c>
      <c r="G61" s="111">
        <v>1987</v>
      </c>
      <c r="H61" s="121" t="s">
        <v>370</v>
      </c>
      <c r="I61" s="121" t="s">
        <v>370</v>
      </c>
    </row>
    <row r="62" spans="1:9" ht="18.75" customHeight="1">
      <c r="A62" s="61">
        <v>44567</v>
      </c>
      <c r="B62" s="141" t="str">
        <f t="shared" si="0"/>
        <v>(木)</v>
      </c>
      <c r="C62" s="122">
        <v>709100</v>
      </c>
      <c r="D62" s="118">
        <f t="shared" si="2"/>
        <v>39489</v>
      </c>
      <c r="E62" s="118">
        <f t="shared" si="5"/>
        <v>709100</v>
      </c>
      <c r="F62" s="111">
        <v>707648</v>
      </c>
      <c r="G62" s="111">
        <v>1452</v>
      </c>
      <c r="H62" s="121" t="s">
        <v>370</v>
      </c>
      <c r="I62" s="121" t="s">
        <v>370</v>
      </c>
    </row>
    <row r="63" spans="1:9" ht="18.75" customHeight="1">
      <c r="A63" s="61">
        <v>44566</v>
      </c>
      <c r="B63" s="141" t="str">
        <f t="shared" si="0"/>
        <v>(水)</v>
      </c>
      <c r="C63" s="122">
        <v>669611</v>
      </c>
      <c r="D63" s="118">
        <f t="shared" si="2"/>
        <v>33369</v>
      </c>
      <c r="E63" s="118">
        <f t="shared" si="5"/>
        <v>669611</v>
      </c>
      <c r="F63" s="111">
        <v>669611</v>
      </c>
      <c r="G63" s="111">
        <v>0</v>
      </c>
      <c r="H63" s="121" t="s">
        <v>370</v>
      </c>
      <c r="I63" s="121" t="s">
        <v>370</v>
      </c>
    </row>
    <row r="64" spans="1:9" ht="18.75" customHeight="1">
      <c r="A64" s="61">
        <v>44565</v>
      </c>
      <c r="B64" s="141" t="str">
        <f t="shared" si="0"/>
        <v>(火)</v>
      </c>
      <c r="C64" s="122">
        <v>636242</v>
      </c>
      <c r="D64" s="118">
        <f t="shared" si="2"/>
        <v>104946</v>
      </c>
      <c r="E64" s="118">
        <f t="shared" ref="E64:E83" si="6">SUM(F64:G64)</f>
        <v>636242</v>
      </c>
      <c r="F64" s="111">
        <v>636242</v>
      </c>
      <c r="G64" s="111">
        <v>0</v>
      </c>
      <c r="H64" s="121" t="s">
        <v>370</v>
      </c>
      <c r="I64" s="121" t="s">
        <v>370</v>
      </c>
    </row>
    <row r="65" spans="1:9" ht="18.75" customHeight="1">
      <c r="A65" s="61">
        <v>44558</v>
      </c>
      <c r="B65" s="141" t="str">
        <f t="shared" si="0"/>
        <v>(火)</v>
      </c>
      <c r="C65" s="122">
        <v>531296</v>
      </c>
      <c r="D65" s="118">
        <f t="shared" si="2"/>
        <v>62759</v>
      </c>
      <c r="E65" s="118">
        <f t="shared" si="6"/>
        <v>531296</v>
      </c>
      <c r="F65" s="111">
        <v>531296</v>
      </c>
      <c r="G65" s="111">
        <v>0</v>
      </c>
      <c r="H65" s="121" t="s">
        <v>370</v>
      </c>
      <c r="I65" s="121" t="s">
        <v>370</v>
      </c>
    </row>
    <row r="66" spans="1:9" ht="18.75" customHeight="1">
      <c r="A66" s="61">
        <v>44557</v>
      </c>
      <c r="B66" s="141" t="str">
        <f t="shared" si="0"/>
        <v>(月)</v>
      </c>
      <c r="C66" s="122">
        <v>468537</v>
      </c>
      <c r="D66" s="118">
        <f t="shared" si="2"/>
        <v>83328</v>
      </c>
      <c r="E66" s="118">
        <f t="shared" si="6"/>
        <v>468537</v>
      </c>
      <c r="F66" s="111">
        <v>468537</v>
      </c>
      <c r="G66" s="111">
        <v>0</v>
      </c>
      <c r="H66" s="121" t="s">
        <v>370</v>
      </c>
      <c r="I66" s="121" t="s">
        <v>370</v>
      </c>
    </row>
    <row r="67" spans="1:9" ht="18.75" customHeight="1">
      <c r="A67" s="61">
        <v>44554</v>
      </c>
      <c r="B67" s="141" t="str">
        <f t="shared" si="0"/>
        <v>(金)</v>
      </c>
      <c r="C67" s="122">
        <v>385209</v>
      </c>
      <c r="D67" s="118">
        <f t="shared" si="2"/>
        <v>47239</v>
      </c>
      <c r="E67" s="118">
        <f t="shared" si="6"/>
        <v>385209</v>
      </c>
      <c r="F67" s="111">
        <v>385209</v>
      </c>
      <c r="G67" s="111">
        <v>0</v>
      </c>
      <c r="H67" s="121" t="s">
        <v>370</v>
      </c>
      <c r="I67" s="121" t="s">
        <v>370</v>
      </c>
    </row>
    <row r="68" spans="1:9" ht="18.75" customHeight="1">
      <c r="A68" s="61">
        <v>44553</v>
      </c>
      <c r="B68" s="141" t="str">
        <f t="shared" ref="B68:B83" si="7">"(" &amp; TEXT(A68,"aaa") &amp; ")"</f>
        <v>(木)</v>
      </c>
      <c r="C68" s="122">
        <v>337970</v>
      </c>
      <c r="D68" s="118">
        <f t="shared" ref="D68:D117" si="8">C68-C69</f>
        <v>46653</v>
      </c>
      <c r="E68" s="118">
        <f t="shared" si="6"/>
        <v>337970</v>
      </c>
      <c r="F68" s="111">
        <v>337970</v>
      </c>
      <c r="G68" s="111">
        <v>0</v>
      </c>
      <c r="H68" s="121" t="s">
        <v>370</v>
      </c>
      <c r="I68" s="121" t="s">
        <v>370</v>
      </c>
    </row>
    <row r="69" spans="1:9" ht="18.75" customHeight="1">
      <c r="A69" s="61">
        <v>44552</v>
      </c>
      <c r="B69" s="141" t="str">
        <f t="shared" si="7"/>
        <v>(水)</v>
      </c>
      <c r="C69" s="122">
        <v>291317</v>
      </c>
      <c r="D69" s="118">
        <f t="shared" si="8"/>
        <v>45324</v>
      </c>
      <c r="E69" s="118">
        <f t="shared" si="6"/>
        <v>291317</v>
      </c>
      <c r="F69" s="111">
        <v>291317</v>
      </c>
      <c r="G69" s="111">
        <v>0</v>
      </c>
      <c r="H69" s="121" t="s">
        <v>370</v>
      </c>
      <c r="I69" s="121" t="s">
        <v>370</v>
      </c>
    </row>
    <row r="70" spans="1:9" ht="18.75" customHeight="1">
      <c r="A70" s="61">
        <v>44551</v>
      </c>
      <c r="B70" s="141" t="str">
        <f t="shared" si="7"/>
        <v>(火)</v>
      </c>
      <c r="C70" s="122">
        <v>245993</v>
      </c>
      <c r="D70" s="118">
        <f t="shared" si="8"/>
        <v>42491</v>
      </c>
      <c r="E70" s="118">
        <f t="shared" si="6"/>
        <v>245993</v>
      </c>
      <c r="F70" s="111">
        <v>245993</v>
      </c>
      <c r="G70" s="111">
        <v>0</v>
      </c>
      <c r="H70" s="121" t="s">
        <v>370</v>
      </c>
      <c r="I70" s="121" t="s">
        <v>370</v>
      </c>
    </row>
    <row r="71" spans="1:9" ht="18.75" customHeight="1">
      <c r="A71" s="61">
        <v>44550</v>
      </c>
      <c r="B71" s="141" t="str">
        <f t="shared" si="7"/>
        <v>(月)</v>
      </c>
      <c r="C71" s="122">
        <v>203502</v>
      </c>
      <c r="D71" s="118">
        <f t="shared" si="8"/>
        <v>53618</v>
      </c>
      <c r="E71" s="118">
        <f t="shared" si="6"/>
        <v>203502</v>
      </c>
      <c r="F71" s="111">
        <v>203502</v>
      </c>
      <c r="G71" s="111">
        <v>0</v>
      </c>
      <c r="H71" s="121" t="s">
        <v>370</v>
      </c>
      <c r="I71" s="121" t="s">
        <v>370</v>
      </c>
    </row>
    <row r="72" spans="1:9" ht="18.75" customHeight="1">
      <c r="A72" s="61">
        <v>44547</v>
      </c>
      <c r="B72" s="141" t="str">
        <f t="shared" si="7"/>
        <v>(金)</v>
      </c>
      <c r="C72" s="122">
        <v>149884</v>
      </c>
      <c r="D72" s="118">
        <f t="shared" si="8"/>
        <v>32149</v>
      </c>
      <c r="E72" s="118">
        <f t="shared" si="6"/>
        <v>149884</v>
      </c>
      <c r="F72" s="111">
        <v>149884</v>
      </c>
      <c r="G72" s="111">
        <v>0</v>
      </c>
      <c r="H72" s="121" t="s">
        <v>370</v>
      </c>
      <c r="I72" s="121" t="s">
        <v>370</v>
      </c>
    </row>
    <row r="73" spans="1:9" ht="18.75" customHeight="1">
      <c r="A73" s="61">
        <v>44546</v>
      </c>
      <c r="B73" s="141" t="str">
        <f t="shared" si="7"/>
        <v>(木)</v>
      </c>
      <c r="C73" s="122">
        <v>117735</v>
      </c>
      <c r="D73" s="118">
        <f t="shared" si="8"/>
        <v>24533</v>
      </c>
      <c r="E73" s="118">
        <f t="shared" si="6"/>
        <v>117735</v>
      </c>
      <c r="F73" s="111">
        <v>117735</v>
      </c>
      <c r="G73" s="111">
        <v>0</v>
      </c>
      <c r="H73" s="121" t="s">
        <v>370</v>
      </c>
      <c r="I73" s="121" t="s">
        <v>370</v>
      </c>
    </row>
    <row r="74" spans="1:9" ht="18.75" customHeight="1">
      <c r="A74" s="61">
        <v>44545</v>
      </c>
      <c r="B74" s="141" t="str">
        <f t="shared" si="7"/>
        <v>(水)</v>
      </c>
      <c r="C74" s="122">
        <v>93202</v>
      </c>
      <c r="D74" s="118">
        <f t="shared" si="8"/>
        <v>22477</v>
      </c>
      <c r="E74" s="118">
        <f t="shared" si="6"/>
        <v>93202</v>
      </c>
      <c r="F74" s="111">
        <v>93202</v>
      </c>
      <c r="G74" s="111">
        <v>0</v>
      </c>
      <c r="H74" s="121" t="s">
        <v>370</v>
      </c>
      <c r="I74" s="121" t="s">
        <v>370</v>
      </c>
    </row>
    <row r="75" spans="1:9" ht="18.75" customHeight="1">
      <c r="A75" s="61">
        <v>44544</v>
      </c>
      <c r="B75" s="141" t="str">
        <f t="shared" si="7"/>
        <v>(火)</v>
      </c>
      <c r="C75" s="122">
        <v>70725</v>
      </c>
      <c r="D75" s="118">
        <f t="shared" si="8"/>
        <v>17988</v>
      </c>
      <c r="E75" s="118">
        <f t="shared" si="6"/>
        <v>70725</v>
      </c>
      <c r="F75" s="111">
        <v>70725</v>
      </c>
      <c r="G75" s="111">
        <v>0</v>
      </c>
      <c r="H75" s="121" t="s">
        <v>370</v>
      </c>
      <c r="I75" s="121" t="s">
        <v>370</v>
      </c>
    </row>
    <row r="76" spans="1:9" ht="18.75" customHeight="1">
      <c r="A76" s="61">
        <v>44543</v>
      </c>
      <c r="B76" s="141" t="str">
        <f t="shared" si="7"/>
        <v>(月)</v>
      </c>
      <c r="C76" s="122">
        <v>52737</v>
      </c>
      <c r="D76" s="118">
        <f t="shared" si="8"/>
        <v>16287</v>
      </c>
      <c r="E76" s="118">
        <f t="shared" si="6"/>
        <v>52737</v>
      </c>
      <c r="F76" s="111">
        <v>52737</v>
      </c>
      <c r="G76" s="111">
        <v>0</v>
      </c>
      <c r="H76" s="121" t="s">
        <v>370</v>
      </c>
      <c r="I76" s="121" t="s">
        <v>370</v>
      </c>
    </row>
    <row r="77" spans="1:9" ht="18.75" customHeight="1">
      <c r="A77" s="61">
        <v>44540</v>
      </c>
      <c r="B77" s="141" t="str">
        <f t="shared" si="7"/>
        <v>(金)</v>
      </c>
      <c r="C77" s="122">
        <v>36450</v>
      </c>
      <c r="D77" s="118">
        <f t="shared" si="8"/>
        <v>8830</v>
      </c>
      <c r="E77" s="118">
        <f t="shared" si="6"/>
        <v>36450</v>
      </c>
      <c r="F77" s="111">
        <v>36450</v>
      </c>
      <c r="G77" s="111">
        <v>0</v>
      </c>
      <c r="H77" s="121" t="s">
        <v>370</v>
      </c>
      <c r="I77" s="121" t="s">
        <v>370</v>
      </c>
    </row>
    <row r="78" spans="1:9" ht="18.75" customHeight="1">
      <c r="A78" s="61">
        <v>44539</v>
      </c>
      <c r="B78" s="141" t="str">
        <f t="shared" si="7"/>
        <v>(木)</v>
      </c>
      <c r="C78" s="122">
        <v>27620</v>
      </c>
      <c r="D78" s="118">
        <f t="shared" si="8"/>
        <v>6627</v>
      </c>
      <c r="E78" s="118">
        <f t="shared" si="6"/>
        <v>27620</v>
      </c>
      <c r="F78" s="111">
        <v>27620</v>
      </c>
      <c r="G78" s="111">
        <v>0</v>
      </c>
      <c r="H78" s="121" t="s">
        <v>370</v>
      </c>
      <c r="I78" s="121" t="s">
        <v>370</v>
      </c>
    </row>
    <row r="79" spans="1:9" ht="18.75" customHeight="1">
      <c r="A79" s="61">
        <v>44538</v>
      </c>
      <c r="B79" s="141" t="str">
        <f t="shared" si="7"/>
        <v>(水)</v>
      </c>
      <c r="C79" s="122">
        <v>20993</v>
      </c>
      <c r="D79" s="118">
        <f t="shared" si="8"/>
        <v>5914</v>
      </c>
      <c r="E79" s="118">
        <f t="shared" si="6"/>
        <v>20993</v>
      </c>
      <c r="F79" s="111">
        <v>20993</v>
      </c>
      <c r="G79" s="111">
        <v>0</v>
      </c>
      <c r="H79" s="121" t="s">
        <v>370</v>
      </c>
      <c r="I79" s="121" t="s">
        <v>370</v>
      </c>
    </row>
    <row r="80" spans="1:9" ht="18.75" customHeight="1">
      <c r="A80" s="61">
        <v>44537</v>
      </c>
      <c r="B80" s="141" t="str">
        <f t="shared" si="7"/>
        <v>(火)</v>
      </c>
      <c r="C80" s="122">
        <v>15079</v>
      </c>
      <c r="D80" s="118">
        <f t="shared" si="8"/>
        <v>6422</v>
      </c>
      <c r="E80" s="118">
        <f t="shared" si="6"/>
        <v>15079</v>
      </c>
      <c r="F80" s="111">
        <v>15079</v>
      </c>
      <c r="G80" s="111">
        <v>0</v>
      </c>
      <c r="H80" s="121" t="s">
        <v>370</v>
      </c>
      <c r="I80" s="121" t="s">
        <v>370</v>
      </c>
    </row>
    <row r="81" spans="1:9">
      <c r="A81" s="61">
        <v>44536</v>
      </c>
      <c r="B81" s="141" t="str">
        <f t="shared" si="7"/>
        <v>(月)</v>
      </c>
      <c r="C81" s="122">
        <v>8657</v>
      </c>
      <c r="D81" s="118">
        <f t="shared" si="8"/>
        <v>5110</v>
      </c>
      <c r="E81" s="118">
        <f t="shared" si="6"/>
        <v>8657</v>
      </c>
      <c r="F81" s="118">
        <v>8657</v>
      </c>
      <c r="G81" s="111">
        <v>0</v>
      </c>
      <c r="H81" s="121" t="s">
        <v>370</v>
      </c>
      <c r="I81" s="121" t="s">
        <v>370</v>
      </c>
    </row>
    <row r="82" spans="1:9">
      <c r="A82" s="61">
        <v>44533</v>
      </c>
      <c r="B82" s="141" t="str">
        <f t="shared" si="7"/>
        <v>(金)</v>
      </c>
      <c r="C82" s="122">
        <v>3547</v>
      </c>
      <c r="D82" s="118">
        <f>C82-C83</f>
        <v>1987</v>
      </c>
      <c r="E82" s="118">
        <f t="shared" si="6"/>
        <v>3547</v>
      </c>
      <c r="F82" s="118">
        <v>3547</v>
      </c>
      <c r="G82" s="111">
        <v>0</v>
      </c>
      <c r="H82" s="121" t="s">
        <v>370</v>
      </c>
      <c r="I82" s="121" t="s">
        <v>370</v>
      </c>
    </row>
    <row r="83" spans="1:9">
      <c r="A83" s="61">
        <v>44532</v>
      </c>
      <c r="B83" s="141" t="str">
        <f t="shared" si="7"/>
        <v>(木)</v>
      </c>
      <c r="C83" s="122">
        <v>1560</v>
      </c>
      <c r="D83" s="118">
        <f>C83</f>
        <v>1560</v>
      </c>
      <c r="E83" s="118">
        <f t="shared" si="6"/>
        <v>1560</v>
      </c>
      <c r="F83" s="118">
        <v>1560</v>
      </c>
      <c r="G83" s="111">
        <v>0</v>
      </c>
      <c r="H83" s="121" t="s">
        <v>370</v>
      </c>
      <c r="I83" s="121" t="s">
        <v>370</v>
      </c>
    </row>
    <row r="85" spans="1:9">
      <c r="A85" s="73" t="s">
        <v>371</v>
      </c>
    </row>
    <row r="86" spans="1:9">
      <c r="A86" s="73" t="s">
        <v>372</v>
      </c>
    </row>
    <row r="87" spans="1:9">
      <c r="A87" s="73" t="s">
        <v>373</v>
      </c>
    </row>
    <row r="88" spans="1:9">
      <c r="A88" s="73" t="s">
        <v>374</v>
      </c>
    </row>
  </sheetData>
  <mergeCells count="8">
    <mergeCell ref="A2:A3"/>
    <mergeCell ref="B2:B3"/>
    <mergeCell ref="F1:G1"/>
    <mergeCell ref="C2:D2"/>
    <mergeCell ref="H2:H3"/>
    <mergeCell ref="I2:I3"/>
    <mergeCell ref="F2:G2"/>
    <mergeCell ref="E2:E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2022-04-04T16:08:15Z</dcterms:modified>
</cp:coreProperties>
</file>