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F839E05-B73B-479E-AC18-633213E019DE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2" i="9" l="1"/>
  <c r="B62" i="9"/>
  <c r="C61" i="9"/>
  <c r="B61" i="9"/>
  <c r="C60" i="9"/>
  <c r="B60" i="9"/>
  <c r="C59" i="9"/>
  <c r="B59" i="9"/>
  <c r="C58" i="9"/>
  <c r="B58" i="9"/>
  <c r="C57" i="9"/>
  <c r="B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<sst xmlns="http://schemas.openxmlformats.org/spreadsheetml/2006/main" count="31275" uniqueCount="349">
  <si>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</si>
  <si>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</si>
  <si>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</si>
  <si>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</si>
  <si>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</si>
  <si>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</si>
  <si>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</si>
  <si>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</si>
  <si>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</si>
  <si>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</si>
  <si>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</si>
  <si>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</si>
  <si>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</si>
  <si>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</si>
  <si>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</si>
  <si>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</si>
  <si>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</si>
  <si>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</si>
  <si>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</si>
  <si>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</si>
  <si>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</si>
  <si>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</si>
  <si>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</si>
  <si>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</si>
  <si>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</si>
  <si>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</si>
  <si>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</si>
  <si>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</si>
  <si>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</si>
  <si>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</si>
  <si>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</si>
  <si>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</si>
  <si>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</si>
  <si>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</si>
  <si>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</si>
  <si>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</si>
  <si>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</si>
  <si>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</si>
  <si>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</si>
  <si>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</si>
  <si>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</si>
  <si>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</si>
  <si>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</si>
  <si>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</si>
  <si>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</si>
  <si>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</si>
  <si>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</si>
  <si>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</si>
  <si>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</si>
  <si>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</si>
  <si>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</si>
  <si>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</si>
  <si>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</si>
  <si>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</si>
  <si>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</si>
  <si>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</si>
  <si>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</si>
  <si>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</si>
  <si>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</si>
  <si>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</si>
  <si>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</si>
  <si>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</si>
  <si>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</si>
  <si>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</si>
  <si>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</si>
  <si>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</si>
  <si>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</si>
  <si>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</si>
  <si>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</si>
  <si>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</si>
  <si>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</si>
  <si>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</si>
  <si>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</si>
  <si>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</si>
  <si>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</si>
  <si>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</si>
  <si>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</si>
  <si>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</si>
  <si>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</si>
  <si>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</si>
  <si>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</si>
  <si>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</si>
  <si>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</si>
  <si>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</si>
  <si>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</si>
  <si>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</si>
  <si>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</si>
  <si>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</si>
  <si>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</si>
  <si>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</si>
  <si>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</si>
  <si>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</si>
  <si>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</si>
  <si>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</si>
  <si>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</si>
  <si>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</si>
  <si>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</si>
  <si>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</si>
  <si>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</si>
  <si>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</si>
  <si>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</si>
  <si>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</si>
  <si>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</si>
  <si>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</si>
  <si>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</si>
  <si>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</si>
  <si>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</si>
  <si>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</si>
  <si>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</si>
  <si>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</si>
  <si>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</si>
  <si>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</si>
  <si>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</si>
  <si>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</si>
  <si>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</si>
  <si>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</si>
  <si>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</si>
  <si>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</si>
  <si>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</si>
  <si>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</si>
  <si>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</si>
  <si>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</si>
  <si>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</si>
  <si>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</si>
  <si>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</si>
  <si>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</si>
  <si>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</si>
  <si>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</si>
  <si>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</si>
  <si>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</si>
  <si>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</si>
  <si>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</si>
  <si>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</si>
  <si>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</si>
  <si>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</si>
  <si>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</si>
  <si>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</si>
  <si>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</si>
  <si>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</si>
  <si>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</si>
  <si>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</si>
  <si>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</si>
  <si>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</si>
  <si>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</si>
  <si>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</si>
  <si>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</si>
  <si>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</si>
  <si>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</si>
  <si>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</si>
  <si>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</si>
  <si>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</si>
  <si>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</si>
  <si>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</si>
  <si>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</si>
  <si>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</si>
  <si>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</si>
  <si>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</si>
  <si>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</si>
  <si>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</si>
  <si>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</si>
  <si>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</si>
  <si>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</si>
  <si>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</si>
  <si>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</si>
  <si>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</si>
  <si>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</si>
  <si>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</si>
  <si>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</si>
  <si>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</si>
  <si>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</si>
  <si>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</si>
  <si>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</si>
  <si>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</si>
  <si>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</si>
  <si>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</si>
  <si>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</si>
  <si>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</si>
  <si>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</si>
  <si>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</si>
  <si>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</si>
  <si>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</si>
  <si>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</si>
  <si>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</si>
  <si>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</si>
  <si>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</si>
  <si>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</si>
  <si>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</si>
  <si>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</si>
  <si>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</si>
  <si>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</si>
  <si>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</si>
  <si>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</si>
  <si>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</si>
  <si>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</si>
  <si>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</si>
  <si>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</si>
  <si>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</si>
  <si>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</si>
  <si>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</si>
  <si>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</si>
  <si>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</si>
  <si>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</si>
  <si>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</si>
  <si>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</si>
  <si>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</si>
  <si>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</si>
  <si>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</si>
  <si>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</si>
  <si>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</si>
  <si>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</si>
  <si>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</si>
  <si>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</si>
  <si>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</si>
  <si>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</si>
  <si>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</si>
  <si>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</si>
  <si>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</si>
  <si>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</si>
  <si>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</si>
  <si>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</si>
  <si>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</si>
  <si>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</si>
  <si>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</si>
  <si>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</si>
  <si>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</si>
  <si>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</si>
  <si>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</si>
  <si>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</si>
  <si>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</si>
  <si>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</si>
  <si>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</si>
  <si>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</si>
  <si>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</si>
  <si>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</si>
  <si>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</si>
  <si>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</si>
  <si>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</si>
  <si>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</si>
  <si>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</si>
  <si>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</si>
  <si>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</si>
  <si>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</si>
  <si>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</si>
  <si>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</si>
  <si>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</si>
  <si>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</si>
  <si>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</si>
  <si>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</si>
  <si>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</si>
  <si>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</si>
  <si>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</si>
  <si>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</si>
  <si>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</si>
  <si>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</si>
  <si>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</si>
  <si>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</si>
  <si>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</si>
  <si>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</si>
  <si>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</si>
  <si>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</si>
  <si>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</si>
  <si>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</si>
  <si>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</si>
  <si>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</si>
  <si>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</si>
  <si>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</si>
  <si>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</si>
  <si>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</si>
  <si>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</si>
  <si>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</si>
  <si>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</si>
  <si>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</si>
  <si>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</si>
  <si>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</si>
  <si>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</si>
  <si>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</si>
  <si>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</si>
  <si>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</si>
  <si>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</si>
  <si>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</si>
  <si>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</si>
  <si>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</si>
  <si>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</si>
  <si>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</si>
  <si>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</si>
  <si>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</si>
  <si>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</si>
  <si>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</si>
  <si>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</si>
  <si>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</si>
  <si>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</si>
  <si>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</si>
  <si>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</si>
  <si>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</si>
  <si>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</si>
  <si>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</si>
  <si>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</si>
  <si>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</si>
  <si>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</si>
  <si>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</si>
  <si>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</si>
  <si>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</si>
  <si>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</si>
  <si>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</si>
  <si>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</si>
  <si>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</si>
  <si>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</si>
  <si>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</si>
  <si>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</si>
  <si>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</si>
  <si>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</si>
  <si>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</si>
  <si>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</si>
  <si>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</si>
  <si>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</si>
  <si>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</si>
  <si>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</si>
  <si>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</si>
  <si>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</si>
  <si>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</si>
  <si>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</si>
  <si>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</si>
  <si>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</si>
  <si>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</si>
  <si>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</si>
  <si>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</si>
  <si>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</si>
  <si>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</si>
  <si>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</si>
  <si>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</si>
  <si>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</si>
  <si>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</si>
  <si>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(日)</t>
  </si>
  <si>
    <t>(土)</t>
  </si>
  <si>
    <t>(金)</t>
  </si>
  <si>
    <t>(水)</t>
  </si>
  <si>
    <t>(火)</t>
  </si>
  <si>
    <t>(月)</t>
  </si>
  <si>
    <t>空港/開港検疫</t>
    <rPh sb="3" eb="5">
      <t>カイコウ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</si>
  <si>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</si>
  <si>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</si>
  <si>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</si>
  <si>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</si>
  <si>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</si>
  <si>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</si>
  <si>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</si>
  <si>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</si>
  <si>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（7月5日時点）</t>
    <rPh sb="2" eb="3">
      <t>ゲツ</t>
    </rPh>
    <rPh sb="4" eb="5">
      <t>ニチ</t>
    </rPh>
    <rPh sb="5" eb="7">
      <t>ジテン</t>
    </rPh>
    <phoneticPr fontId="1"/>
  </si>
  <si>
    <t>（7月5日時点）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</si>
</sst>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14"/>
  <sheetViews>
    <sheetView workbookViewId="0">
      <pane ySplit="1" topLeftCell="A1505" activePane="bottomLeft" state="frozen"/>
      <selection activeCell="C1287" sqref="C1287"/>
      <selection pane="bottomLeft" activeCell="C1287" sqref="C128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30915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17467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13547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23532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37230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6451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7923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87936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133090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166585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167507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181488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23258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20259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263257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226860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250547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15189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269684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30110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22463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6359</v>
      </c>
      <c r="P1320" s="27">
        <v>793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7244</v>
      </c>
      <c r="P1323" s="27">
        <v>722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8847</v>
      </c>
      <c r="P1326" s="27">
        <v>885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305770</v>
      </c>
      <c r="P1329" s="27">
        <v>68766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133026</v>
      </c>
      <c r="P1332" s="27">
        <v>49325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53277</v>
      </c>
      <c r="P1335" s="27">
        <v>5835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69760</v>
      </c>
      <c r="P1338" s="27">
        <v>6846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245535</v>
      </c>
      <c r="P1341" s="27">
        <v>85578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204202</v>
      </c>
      <c r="P1344" s="27">
        <v>104762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227248</v>
      </c>
      <c r="P1347" s="27">
        <v>129970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235356</v>
      </c>
      <c r="P1350" s="27">
        <v>155597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218748</v>
      </c>
      <c r="P1353" s="27">
        <v>167787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129832</v>
      </c>
      <c r="P1356" s="27">
        <v>19996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182191</v>
      </c>
      <c r="P1359" s="27">
        <v>17814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330391</v>
      </c>
      <c r="P1362" s="27">
        <v>247427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329638</v>
      </c>
      <c r="P1365" s="27">
        <v>197429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375255</v>
      </c>
      <c r="P1368" s="27">
        <v>221311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379735</v>
      </c>
      <c r="P1371" s="27">
        <v>125814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357899</v>
      </c>
      <c r="P1374" s="27">
        <v>180734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271882</v>
      </c>
      <c r="P1377" s="27">
        <v>29452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317721</v>
      </c>
      <c r="P1380" s="27">
        <v>21847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558896</v>
      </c>
      <c r="P1383" s="27">
        <v>201493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573670</v>
      </c>
      <c r="P1386" s="27">
        <v>60437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636156</v>
      </c>
      <c r="P1389" s="27">
        <v>59196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609427</v>
      </c>
      <c r="P1392" s="27">
        <v>95424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587008</v>
      </c>
      <c r="P1395" s="27">
        <v>109425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454724</v>
      </c>
      <c r="P1398" s="27">
        <v>49415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451585</v>
      </c>
      <c r="P1401" s="27">
        <v>60873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643412</v>
      </c>
      <c r="P1404" s="27">
        <v>221783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659243</v>
      </c>
      <c r="P1407" s="27">
        <v>188025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686346</v>
      </c>
      <c r="P1410" s="27">
        <v>209553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679803</v>
      </c>
      <c r="P1413" s="27">
        <v>204190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665771</v>
      </c>
      <c r="P1416" s="27">
        <v>195396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583573</v>
      </c>
      <c r="P1419" s="27">
        <v>116330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543870</v>
      </c>
      <c r="P1422" s="27">
        <v>173424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716741</v>
      </c>
      <c r="P1425" s="27">
        <v>301317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731135</v>
      </c>
      <c r="P1428" s="27">
        <v>292726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712816</v>
      </c>
      <c r="P1431" s="27">
        <v>353720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684535</v>
      </c>
      <c r="P1434" s="27">
        <v>349773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686307</v>
      </c>
      <c r="P1437" s="27">
        <v>325274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614121</v>
      </c>
      <c r="P1440" s="27">
        <v>253621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564974</v>
      </c>
      <c r="P1443" s="27">
        <v>303290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631675</v>
      </c>
      <c r="P1446" s="27">
        <v>492597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619419</v>
      </c>
      <c r="P1449" s="27">
        <v>496488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605336</v>
      </c>
      <c r="P1452" s="27">
        <v>550578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619729</v>
      </c>
      <c r="P1455" s="27">
        <v>542314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589850</v>
      </c>
      <c r="P1458" s="27">
        <v>509299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592995</v>
      </c>
      <c r="P1461" s="27">
        <v>400624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596654</v>
      </c>
      <c r="P1464" s="27">
        <v>410195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626441</v>
      </c>
      <c r="P1467" s="27">
        <v>563515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606720</v>
      </c>
      <c r="P1470" s="27">
        <v>569705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616301</v>
      </c>
      <c r="P1473" s="27">
        <v>599940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590849</v>
      </c>
      <c r="P1476" s="27">
        <v>603950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608041</v>
      </c>
      <c r="P1479" s="27">
        <v>616475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583356</v>
      </c>
      <c r="P1482" s="27">
        <v>503155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617811</v>
      </c>
      <c r="P1485" s="27">
        <v>473003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548917</v>
      </c>
      <c r="P1488" s="27">
        <v>599628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526652</v>
      </c>
      <c r="P1491" s="27">
        <v>601922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524679</v>
      </c>
      <c r="P1494" s="27">
        <v>578485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354307</v>
      </c>
      <c r="P1497" s="27">
        <v>540218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276055</v>
      </c>
      <c r="P1500" s="27">
        <v>508799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454085</v>
      </c>
      <c r="P1503" s="27">
        <v>417838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412436</v>
      </c>
      <c r="P1506" s="27">
        <v>336892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416832</v>
      </c>
      <c r="P1509" s="27">
        <v>398805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>
        <v>0</v>
      </c>
      <c r="P1512">
        <v>0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>
        <v>0</v>
      </c>
      <c r="P1513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>
        <v>0</v>
      </c>
      <c r="P151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326"/>
  <sheetViews>
    <sheetView workbookViewId="0">
      <pane xSplit="1" ySplit="1" topLeftCell="B22314" activePane="bottomRight" state="frozen"/>
      <selection activeCell="C1287" sqref="C1287"/>
      <selection pane="topRight" activeCell="C1287" sqref="C1287"/>
      <selection pane="bottomLeft" activeCell="C1287" sqref="C1287"/>
      <selection pane="bottomRight" activeCell="C1287" sqref="C128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82" activePane="bottomLeft" state="frozen"/>
      <selection pane="bottomLeft" activeCell="O91" sqref="M6:O91"/>
    </sheetView>
  </sheetViews>
  <sheetFormatPr defaultRowHeight="18" x14ac:dyDescent="0.55000000000000004"/>
  <cols>
    <col min="1" max="1" width="11.08203125" style="85" bestFit="1" customWidth="1"/>
    <col min="2" max="2" width="7.5" style="58" bestFit="1" customWidth="1"/>
    <col min="3" max="7" width="8.6640625" style="59"/>
    <col min="8" max="9" width="8.6640625" style="50"/>
    <col min="10" max="10" width="8.6640625" style="72"/>
    <col min="11" max="11" width="8.6640625" style="50"/>
    <col min="12" max="12" width="8.6640625" style="72"/>
    <col min="13" max="13" width="8.6640625" style="55"/>
    <col min="14" max="14" width="9.1640625" style="50" bestFit="1" customWidth="1"/>
    <col min="15" max="16384" width="8.6640625" style="50"/>
  </cols>
  <sheetData>
    <row r="1" spans="1:15" s="75" customFormat="1" x14ac:dyDescent="0.55000000000000004">
      <c r="A1" s="110" t="s">
        <v>292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5" x14ac:dyDescent="0.55000000000000004">
      <c r="A2" s="112" t="s">
        <v>319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M2" s="108" t="s">
        <v>318</v>
      </c>
      <c r="N2" s="108"/>
      <c r="O2" s="108"/>
    </row>
    <row r="3" spans="1:15" x14ac:dyDescent="0.55000000000000004">
      <c r="A3" s="111" t="s">
        <v>312</v>
      </c>
      <c r="B3" s="111"/>
      <c r="C3" s="111"/>
      <c r="D3" s="111"/>
      <c r="E3" s="111"/>
      <c r="F3" s="111"/>
      <c r="G3" s="73"/>
      <c r="H3" s="113" t="s">
        <v>317</v>
      </c>
      <c r="I3" s="113"/>
      <c r="J3" s="113"/>
      <c r="K3" s="113"/>
      <c r="L3" s="113"/>
      <c r="M3" s="108" t="s">
        <v>287</v>
      </c>
      <c r="N3" s="108"/>
      <c r="O3" s="108"/>
    </row>
    <row r="4" spans="1:15" s="75" customFormat="1" x14ac:dyDescent="0.55000000000000004">
      <c r="A4" s="82"/>
      <c r="B4" s="76">
        <v>2</v>
      </c>
      <c r="C4" s="76">
        <v>3</v>
      </c>
      <c r="D4" s="76">
        <v>4</v>
      </c>
      <c r="E4" s="76">
        <v>5</v>
      </c>
      <c r="F4" s="76">
        <v>6</v>
      </c>
      <c r="G4" s="76">
        <v>7</v>
      </c>
      <c r="H4" s="76">
        <v>3</v>
      </c>
      <c r="I4" s="76">
        <v>4</v>
      </c>
      <c r="J4" s="76">
        <v>5</v>
      </c>
      <c r="K4" s="76">
        <v>6</v>
      </c>
      <c r="L4" s="74">
        <v>7</v>
      </c>
      <c r="M4" s="108"/>
      <c r="N4" s="108"/>
      <c r="O4" s="108"/>
    </row>
    <row r="5" spans="1:15" s="75" customFormat="1" x14ac:dyDescent="0.55000000000000004">
      <c r="A5" s="82"/>
      <c r="B5" s="76"/>
      <c r="C5" s="76"/>
      <c r="D5" s="109" t="s">
        <v>282</v>
      </c>
      <c r="E5" s="109"/>
      <c r="F5" s="109" t="s">
        <v>314</v>
      </c>
      <c r="G5" s="109"/>
      <c r="H5" s="76"/>
      <c r="I5" s="109" t="s">
        <v>282</v>
      </c>
      <c r="J5" s="109"/>
      <c r="K5" s="109" t="s">
        <v>314</v>
      </c>
      <c r="L5" s="109"/>
    </row>
    <row r="6" spans="1:15" x14ac:dyDescent="0.55000000000000004">
      <c r="A6" s="83" t="s">
        <v>290</v>
      </c>
      <c r="B6" s="88" t="s">
        <v>289</v>
      </c>
      <c r="C6" s="86" t="s">
        <v>313</v>
      </c>
      <c r="D6" s="79" t="s">
        <v>315</v>
      </c>
      <c r="E6" s="79" t="s">
        <v>316</v>
      </c>
      <c r="F6" s="79" t="s">
        <v>315</v>
      </c>
      <c r="G6" s="79" t="s">
        <v>316</v>
      </c>
      <c r="H6" s="91" t="s">
        <v>287</v>
      </c>
      <c r="I6" s="79" t="s">
        <v>315</v>
      </c>
      <c r="J6" s="79" t="s">
        <v>316</v>
      </c>
      <c r="K6" s="79" t="s">
        <v>315</v>
      </c>
      <c r="L6" s="79" t="s">
        <v>316</v>
      </c>
      <c r="M6" s="89" t="s">
        <v>290</v>
      </c>
      <c r="N6" s="90" t="s">
        <v>282</v>
      </c>
      <c r="O6" s="90" t="s">
        <v>283</v>
      </c>
    </row>
    <row r="7" spans="1:15" x14ac:dyDescent="0.55000000000000004">
      <c r="A7" s="84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4065</v>
      </c>
      <c r="I7" s="52">
        <f>IFERROR(VLOOKUP($A7, ワクチン一般接種!$A:$G, I$4, FALSE), 0)</f>
        <v>4065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7">
        <f>IFERROR(VLOOKUP($A7, ワクチン一般接種!$A:$G, L$4, FALSE), 0)</f>
        <v>0</v>
      </c>
      <c r="M7" s="54">
        <f>A7</f>
        <v>44298</v>
      </c>
      <c r="N7" s="53">
        <f>IF($A7="","",IF(D7+E7+I7+J7=0, "", D7+E7+I7+J7))</f>
        <v>30915</v>
      </c>
      <c r="O7" s="53">
        <f>IF($A7="", "", IF(F7+G7+K7+L7=0, "", F7+G7+K7+L7))</f>
        <v>70086</v>
      </c>
    </row>
    <row r="8" spans="1:15" x14ac:dyDescent="0.55000000000000004">
      <c r="A8" s="84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3571</v>
      </c>
      <c r="I8" s="52">
        <f>IFERROR(VLOOKUP($A8, ワクチン一般接種!$A:$G, I$4, FALSE), 0)</f>
        <v>3571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54">
        <f t="shared" ref="M8:M71" si="0">A8</f>
        <v>44299</v>
      </c>
      <c r="N8" s="53">
        <f t="shared" ref="N8:N70" si="1">IF($A8="", "", D8+E8+I8+J8)</f>
        <v>17467</v>
      </c>
      <c r="O8" s="53">
        <f t="shared" ref="O8:O70" si="2">IF($A8="", "", F8+G8+K8+L8)</f>
        <v>40090</v>
      </c>
    </row>
    <row r="9" spans="1:15" x14ac:dyDescent="0.55000000000000004">
      <c r="A9" s="84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3978</v>
      </c>
      <c r="I9" s="52">
        <f>IFERROR(VLOOKUP($A9, ワクチン一般接種!$A:$G, I$4, FALSE), 0)</f>
        <v>3978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54">
        <f t="shared" si="0"/>
        <v>44300</v>
      </c>
      <c r="N9" s="53">
        <f t="shared" si="1"/>
        <v>13547</v>
      </c>
      <c r="O9" s="53">
        <f t="shared" si="2"/>
        <v>41427</v>
      </c>
    </row>
    <row r="10" spans="1:15" x14ac:dyDescent="0.55000000000000004">
      <c r="A10" s="84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6895</v>
      </c>
      <c r="I10" s="52">
        <f>IFERROR(VLOOKUP($A10, ワクチン一般接種!$A:$G, I$4, FALSE), 0)</f>
        <v>6895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54">
        <f t="shared" si="0"/>
        <v>44301</v>
      </c>
      <c r="N10" s="53">
        <f t="shared" si="1"/>
        <v>23532</v>
      </c>
      <c r="O10" s="53">
        <f t="shared" si="2"/>
        <v>35983</v>
      </c>
    </row>
    <row r="11" spans="1:15" x14ac:dyDescent="0.55000000000000004">
      <c r="A11" s="84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7534</v>
      </c>
      <c r="I11" s="52">
        <f>IFERROR(VLOOKUP($A11, ワクチン一般接種!$A:$G, I$4, FALSE), 0)</f>
        <v>7534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54">
        <f t="shared" si="0"/>
        <v>44302</v>
      </c>
      <c r="N11" s="53">
        <f t="shared" si="1"/>
        <v>37230</v>
      </c>
      <c r="O11" s="53">
        <f t="shared" si="2"/>
        <v>39991</v>
      </c>
    </row>
    <row r="12" spans="1:15" x14ac:dyDescent="0.55000000000000004">
      <c r="A12" s="84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6451</v>
      </c>
      <c r="I12" s="52">
        <f>IFERROR(VLOOKUP($A12, ワクチン一般接種!$A:$G, I$4, FALSE), 0)</f>
        <v>6451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54">
        <f t="shared" si="0"/>
        <v>44303</v>
      </c>
      <c r="N12" s="53">
        <f t="shared" si="1"/>
        <v>6451</v>
      </c>
      <c r="O12" s="53">
        <f t="shared" si="2"/>
        <v>0</v>
      </c>
    </row>
    <row r="13" spans="1:15" x14ac:dyDescent="0.55000000000000004">
      <c r="A13" s="84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7923</v>
      </c>
      <c r="I13" s="52">
        <f>IFERROR(VLOOKUP($A13, ワクチン一般接種!$A:$G, I$4, FALSE), 0)</f>
        <v>7923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54">
        <f t="shared" si="0"/>
        <v>44304</v>
      </c>
      <c r="N13" s="53">
        <f t="shared" si="1"/>
        <v>7923</v>
      </c>
      <c r="O13" s="53">
        <f t="shared" si="2"/>
        <v>0</v>
      </c>
    </row>
    <row r="14" spans="1:15" x14ac:dyDescent="0.55000000000000004">
      <c r="A14" s="84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23211</v>
      </c>
      <c r="I14" s="52">
        <f>IFERROR(VLOOKUP($A14, ワクチン一般接種!$A:$G, I$4, FALSE), 0)</f>
        <v>23211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54">
        <f t="shared" si="0"/>
        <v>44305</v>
      </c>
      <c r="N14" s="53">
        <f t="shared" si="1"/>
        <v>87936</v>
      </c>
      <c r="O14" s="53">
        <f t="shared" si="2"/>
        <v>54307</v>
      </c>
    </row>
    <row r="15" spans="1:15" x14ac:dyDescent="0.55000000000000004">
      <c r="A15" s="84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34468</v>
      </c>
      <c r="I15" s="52">
        <f>IFERROR(VLOOKUP($A15, ワクチン一般接種!$A:$G, I$4, FALSE), 0)</f>
        <v>34468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54">
        <f t="shared" si="0"/>
        <v>44306</v>
      </c>
      <c r="N15" s="53">
        <f t="shared" si="1"/>
        <v>133090</v>
      </c>
      <c r="O15" s="53">
        <f t="shared" si="2"/>
        <v>27797</v>
      </c>
    </row>
    <row r="16" spans="1:15" x14ac:dyDescent="0.55000000000000004">
      <c r="A16" s="84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40397</v>
      </c>
      <c r="I16" s="52">
        <f>IFERROR(VLOOKUP($A16, ワクチン一般接種!$A:$G, I$4, FALSE), 0)</f>
        <v>40397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54">
        <f t="shared" si="0"/>
        <v>44307</v>
      </c>
      <c r="N16" s="53">
        <f t="shared" si="1"/>
        <v>166585</v>
      </c>
      <c r="O16" s="53">
        <f t="shared" si="2"/>
        <v>26696</v>
      </c>
    </row>
    <row r="17" spans="1:15" x14ac:dyDescent="0.55000000000000004">
      <c r="A17" s="84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38873</v>
      </c>
      <c r="I17" s="52">
        <f>IFERROR(VLOOKUP($A17, ワクチン一般接種!$A:$G, I$4, FALSE), 0)</f>
        <v>38873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54">
        <f t="shared" si="0"/>
        <v>44308</v>
      </c>
      <c r="N17" s="53">
        <f t="shared" si="1"/>
        <v>167507</v>
      </c>
      <c r="O17" s="53">
        <f t="shared" si="2"/>
        <v>21855</v>
      </c>
    </row>
    <row r="18" spans="1:15" x14ac:dyDescent="0.55000000000000004">
      <c r="A18" s="84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33499</v>
      </c>
      <c r="I18" s="52">
        <f>IFERROR(VLOOKUP($A18, ワクチン一般接種!$A:$G, I$4, FALSE), 0)</f>
        <v>33499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54">
        <f t="shared" si="0"/>
        <v>44309</v>
      </c>
      <c r="N18" s="53">
        <f t="shared" si="1"/>
        <v>181488</v>
      </c>
      <c r="O18" s="53">
        <f t="shared" si="2"/>
        <v>29683</v>
      </c>
    </row>
    <row r="19" spans="1:15" x14ac:dyDescent="0.55000000000000004">
      <c r="A19" s="84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23258</v>
      </c>
      <c r="I19" s="52">
        <f>IFERROR(VLOOKUP($A19, ワクチン一般接種!$A:$G, I$4, FALSE), 0)</f>
        <v>23258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54">
        <f t="shared" si="0"/>
        <v>44310</v>
      </c>
      <c r="N19" s="53">
        <f t="shared" si="1"/>
        <v>23258</v>
      </c>
      <c r="O19" s="53">
        <f t="shared" si="2"/>
        <v>0</v>
      </c>
    </row>
    <row r="20" spans="1:15" x14ac:dyDescent="0.55000000000000004">
      <c r="A20" s="84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20259</v>
      </c>
      <c r="I20" s="52">
        <f>IFERROR(VLOOKUP($A20, ワクチン一般接種!$A:$G, I$4, FALSE), 0)</f>
        <v>20259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54">
        <f t="shared" si="0"/>
        <v>44311</v>
      </c>
      <c r="N20" s="53">
        <f t="shared" si="1"/>
        <v>20259</v>
      </c>
      <c r="O20" s="53">
        <f t="shared" si="2"/>
        <v>0</v>
      </c>
    </row>
    <row r="21" spans="1:15" x14ac:dyDescent="0.55000000000000004">
      <c r="A21" s="84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41580</v>
      </c>
      <c r="I21" s="52">
        <f>IFERROR(VLOOKUP($A21, ワクチン一般接種!$A:$G, I$4, FALSE), 0)</f>
        <v>41580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54">
        <f t="shared" si="0"/>
        <v>44312</v>
      </c>
      <c r="N21" s="53">
        <f t="shared" si="1"/>
        <v>263257</v>
      </c>
      <c r="O21" s="53">
        <f t="shared" si="2"/>
        <v>41651</v>
      </c>
    </row>
    <row r="22" spans="1:15" x14ac:dyDescent="0.55000000000000004">
      <c r="A22" s="84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54791</v>
      </c>
      <c r="I22" s="52">
        <f>IFERROR(VLOOKUP($A22, ワクチン一般接種!$A:$G, I$4, FALSE), 0)</f>
        <v>54791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54">
        <f t="shared" si="0"/>
        <v>44313</v>
      </c>
      <c r="N22" s="53">
        <f t="shared" si="1"/>
        <v>226860</v>
      </c>
      <c r="O22" s="53">
        <f t="shared" si="2"/>
        <v>31105</v>
      </c>
    </row>
    <row r="23" spans="1:15" x14ac:dyDescent="0.55000000000000004">
      <c r="A23" s="84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56542</v>
      </c>
      <c r="I23" s="52">
        <f>IFERROR(VLOOKUP($A23, ワクチン一般接種!$A:$G, I$4, FALSE), 0)</f>
        <v>56542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54">
        <f t="shared" si="0"/>
        <v>44314</v>
      </c>
      <c r="N23" s="53">
        <f t="shared" si="1"/>
        <v>250547</v>
      </c>
      <c r="O23" s="53">
        <f t="shared" si="2"/>
        <v>44268</v>
      </c>
    </row>
    <row r="24" spans="1:15" x14ac:dyDescent="0.55000000000000004">
      <c r="A24" s="84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15189</v>
      </c>
      <c r="I24" s="52">
        <f>IFERROR(VLOOKUP($A24, ワクチン一般接種!$A:$G, I$4, FALSE), 0)</f>
        <v>15189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54">
        <f t="shared" si="0"/>
        <v>44315</v>
      </c>
      <c r="N24" s="53">
        <f t="shared" si="1"/>
        <v>15189</v>
      </c>
      <c r="O24" s="53">
        <f t="shared" si="2"/>
        <v>0</v>
      </c>
    </row>
    <row r="25" spans="1:15" x14ac:dyDescent="0.55000000000000004">
      <c r="A25" s="84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42017</v>
      </c>
      <c r="I25" s="52">
        <f>IFERROR(VLOOKUP($A25, ワクチン一般接種!$A:$G, I$4, FALSE), 0)</f>
        <v>42017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54">
        <f t="shared" si="0"/>
        <v>44316</v>
      </c>
      <c r="N25" s="53">
        <f t="shared" si="1"/>
        <v>269684</v>
      </c>
      <c r="O25" s="53">
        <f t="shared" si="2"/>
        <v>47240</v>
      </c>
    </row>
    <row r="26" spans="1:15" x14ac:dyDescent="0.55000000000000004">
      <c r="A26" s="84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30110</v>
      </c>
      <c r="I26" s="52">
        <f>IFERROR(VLOOKUP($A26, ワクチン一般接種!$A:$G, I$4, FALSE), 0)</f>
        <v>30110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54">
        <f t="shared" si="0"/>
        <v>44317</v>
      </c>
      <c r="N26" s="53">
        <f t="shared" si="1"/>
        <v>30110</v>
      </c>
      <c r="O26" s="53">
        <f t="shared" si="2"/>
        <v>0</v>
      </c>
    </row>
    <row r="27" spans="1:15" x14ac:dyDescent="0.55000000000000004">
      <c r="A27" s="84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22463</v>
      </c>
      <c r="I27" s="52">
        <f>IFERROR(VLOOKUP($A27, ワクチン一般接種!$A:$G, I$4, FALSE), 0)</f>
        <v>22463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54">
        <f t="shared" si="0"/>
        <v>44318</v>
      </c>
      <c r="N27" s="53">
        <f t="shared" si="1"/>
        <v>22463</v>
      </c>
      <c r="O27" s="53">
        <f t="shared" si="2"/>
        <v>0</v>
      </c>
    </row>
    <row r="28" spans="1:15" x14ac:dyDescent="0.55000000000000004">
      <c r="A28" s="84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7152</v>
      </c>
      <c r="I28" s="52">
        <f>IFERROR(VLOOKUP($A28, ワクチン一般接種!$A:$G, I$4, FALSE), 0)</f>
        <v>6359</v>
      </c>
      <c r="J28" s="52">
        <f>IFERROR(VLOOKUP($A28, ワクチン一般接種!$A:$G, J$4, FALSE), 0)</f>
        <v>0</v>
      </c>
      <c r="K28" s="52">
        <f>IFERROR(VLOOKUP($A28, ワクチン一般接種!$A:$G, K$4, FALSE), 0)</f>
        <v>793</v>
      </c>
      <c r="L28" s="52">
        <f>IFERROR(VLOOKUP($A28, ワクチン一般接種!$A:$G, L$4, FALSE), 0)</f>
        <v>0</v>
      </c>
      <c r="M28" s="54">
        <f t="shared" si="0"/>
        <v>44319</v>
      </c>
      <c r="N28" s="53">
        <f t="shared" si="1"/>
        <v>6359</v>
      </c>
      <c r="O28" s="53">
        <f t="shared" si="2"/>
        <v>793</v>
      </c>
    </row>
    <row r="29" spans="1:15" x14ac:dyDescent="0.55000000000000004">
      <c r="A29" s="84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7966</v>
      </c>
      <c r="I29" s="52">
        <f>IFERROR(VLOOKUP($A29, ワクチン一般接種!$A:$G, I$4, FALSE), 0)</f>
        <v>7244</v>
      </c>
      <c r="J29" s="52">
        <f>IFERROR(VLOOKUP($A29, ワクチン一般接種!$A:$G, J$4, FALSE), 0)</f>
        <v>0</v>
      </c>
      <c r="K29" s="52">
        <f>IFERROR(VLOOKUP($A29, ワクチン一般接種!$A:$G, K$4, FALSE), 0)</f>
        <v>722</v>
      </c>
      <c r="L29" s="52">
        <f>IFERROR(VLOOKUP($A29, ワクチン一般接種!$A:$G, L$4, FALSE), 0)</f>
        <v>0</v>
      </c>
      <c r="M29" s="54">
        <f t="shared" si="0"/>
        <v>44320</v>
      </c>
      <c r="N29" s="53">
        <f t="shared" si="1"/>
        <v>7244</v>
      </c>
      <c r="O29" s="53">
        <f t="shared" si="2"/>
        <v>722</v>
      </c>
    </row>
    <row r="30" spans="1:15" x14ac:dyDescent="0.55000000000000004">
      <c r="A30" s="84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9732</v>
      </c>
      <c r="I30" s="52">
        <f>IFERROR(VLOOKUP($A30, ワクチン一般接種!$A:$G, I$4, FALSE), 0)</f>
        <v>8847</v>
      </c>
      <c r="J30" s="52">
        <f>IFERROR(VLOOKUP($A30, ワクチン一般接種!$A:$G, J$4, FALSE), 0)</f>
        <v>0</v>
      </c>
      <c r="K30" s="52">
        <f>IFERROR(VLOOKUP($A30, ワクチン一般接種!$A:$G, K$4, FALSE), 0)</f>
        <v>885</v>
      </c>
      <c r="L30" s="52">
        <f>IFERROR(VLOOKUP($A30, ワクチン一般接種!$A:$G, L$4, FALSE), 0)</f>
        <v>0</v>
      </c>
      <c r="M30" s="54">
        <f t="shared" si="0"/>
        <v>44321</v>
      </c>
      <c r="N30" s="53">
        <f t="shared" si="1"/>
        <v>8847</v>
      </c>
      <c r="O30" s="53">
        <f t="shared" si="2"/>
        <v>885</v>
      </c>
    </row>
    <row r="31" spans="1:15" x14ac:dyDescent="0.55000000000000004">
      <c r="A31" s="84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42622</v>
      </c>
      <c r="I31" s="52">
        <f>IFERROR(VLOOKUP($A31, ワクチン一般接種!$A:$G, I$4, FALSE), 0)</f>
        <v>36792</v>
      </c>
      <c r="J31" s="52">
        <f>IFERROR(VLOOKUP($A31, ワクチン一般接種!$A:$G, J$4, FALSE), 0)</f>
        <v>0</v>
      </c>
      <c r="K31" s="52">
        <f>IFERROR(VLOOKUP($A31, ワクチン一般接種!$A:$G, K$4, FALSE), 0)</f>
        <v>5830</v>
      </c>
      <c r="L31" s="52">
        <f>IFERROR(VLOOKUP($A31, ワクチン一般接種!$A:$G, L$4, FALSE), 0)</f>
        <v>0</v>
      </c>
      <c r="M31" s="54">
        <f t="shared" si="0"/>
        <v>44322</v>
      </c>
      <c r="N31" s="53">
        <f t="shared" si="1"/>
        <v>305770</v>
      </c>
      <c r="O31" s="53">
        <f t="shared" si="2"/>
        <v>68766</v>
      </c>
    </row>
    <row r="32" spans="1:15" x14ac:dyDescent="0.55000000000000004">
      <c r="A32" s="84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42007</v>
      </c>
      <c r="I32" s="52">
        <f>IFERROR(VLOOKUP($A32, ワクチン一般接種!$A:$G, I$4, FALSE), 0)</f>
        <v>35861</v>
      </c>
      <c r="J32" s="52">
        <f>IFERROR(VLOOKUP($A32, ワクチン一般接種!$A:$G, J$4, FALSE), 0)</f>
        <v>0</v>
      </c>
      <c r="K32" s="52">
        <f>IFERROR(VLOOKUP($A32, ワクチン一般接種!$A:$G, K$4, FALSE), 0)</f>
        <v>6146</v>
      </c>
      <c r="L32" s="52">
        <f>IFERROR(VLOOKUP($A32, ワクチン一般接種!$A:$G, L$4, FALSE), 0)</f>
        <v>0</v>
      </c>
      <c r="M32" s="54">
        <f t="shared" si="0"/>
        <v>44323</v>
      </c>
      <c r="N32" s="53">
        <f t="shared" si="1"/>
        <v>133026</v>
      </c>
      <c r="O32" s="53">
        <f t="shared" si="2"/>
        <v>49325</v>
      </c>
    </row>
    <row r="33" spans="1:15" x14ac:dyDescent="0.55000000000000004">
      <c r="A33" s="84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59112</v>
      </c>
      <c r="I33" s="52">
        <f>IFERROR(VLOOKUP($A33, ワクチン一般接種!$A:$G, I$4, FALSE), 0)</f>
        <v>53277</v>
      </c>
      <c r="J33" s="52">
        <f>IFERROR(VLOOKUP($A33, ワクチン一般接種!$A:$G, J$4, FALSE), 0)</f>
        <v>0</v>
      </c>
      <c r="K33" s="52">
        <f>IFERROR(VLOOKUP($A33, ワクチン一般接種!$A:$G, K$4, FALSE), 0)</f>
        <v>5835</v>
      </c>
      <c r="L33" s="52">
        <f>IFERROR(VLOOKUP($A33, ワクチン一般接種!$A:$G, L$4, FALSE), 0)</f>
        <v>0</v>
      </c>
      <c r="M33" s="54">
        <f t="shared" si="0"/>
        <v>44324</v>
      </c>
      <c r="N33" s="53">
        <f t="shared" si="1"/>
        <v>53277</v>
      </c>
      <c r="O33" s="53">
        <f t="shared" si="2"/>
        <v>5835</v>
      </c>
    </row>
    <row r="34" spans="1:15" x14ac:dyDescent="0.55000000000000004">
      <c r="A34" s="84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76606</v>
      </c>
      <c r="I34" s="52">
        <f>IFERROR(VLOOKUP($A34, ワクチン一般接種!$A:$G, I$4, FALSE), 0)</f>
        <v>69760</v>
      </c>
      <c r="J34" s="52">
        <f>IFERROR(VLOOKUP($A34, ワクチン一般接種!$A:$G, J$4, FALSE), 0)</f>
        <v>0</v>
      </c>
      <c r="K34" s="52">
        <f>IFERROR(VLOOKUP($A34, ワクチン一般接種!$A:$G, K$4, FALSE), 0)</f>
        <v>6846</v>
      </c>
      <c r="L34" s="52">
        <f>IFERROR(VLOOKUP($A34, ワクチン一般接種!$A:$G, L$4, FALSE), 0)</f>
        <v>0</v>
      </c>
      <c r="M34" s="54">
        <f t="shared" si="0"/>
        <v>44325</v>
      </c>
      <c r="N34" s="53">
        <f t="shared" si="1"/>
        <v>69760</v>
      </c>
      <c r="O34" s="53">
        <f t="shared" si="2"/>
        <v>6846</v>
      </c>
    </row>
    <row r="35" spans="1:15" x14ac:dyDescent="0.55000000000000004">
      <c r="A35" s="84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107609</v>
      </c>
      <c r="I35" s="52">
        <f>IFERROR(VLOOKUP($A35, ワクチン一般接種!$A:$G, I$4, FALSE), 0)</f>
        <v>90280</v>
      </c>
      <c r="J35" s="52">
        <f>IFERROR(VLOOKUP($A35, ワクチン一般接種!$A:$G, J$4, FALSE), 0)</f>
        <v>0</v>
      </c>
      <c r="K35" s="52">
        <f>IFERROR(VLOOKUP($A35, ワクチン一般接種!$A:$G, K$4, FALSE), 0)</f>
        <v>17329</v>
      </c>
      <c r="L35" s="52">
        <f>IFERROR(VLOOKUP($A35, ワクチン一般接種!$A:$G, L$4, FALSE), 0)</f>
        <v>0</v>
      </c>
      <c r="M35" s="54">
        <f t="shared" si="0"/>
        <v>44326</v>
      </c>
      <c r="N35" s="53">
        <f t="shared" si="1"/>
        <v>245535</v>
      </c>
      <c r="O35" s="53">
        <f t="shared" si="2"/>
        <v>85578</v>
      </c>
    </row>
    <row r="36" spans="1:15" x14ac:dyDescent="0.55000000000000004">
      <c r="A36" s="84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140226</v>
      </c>
      <c r="I36" s="52">
        <f>IFERROR(VLOOKUP($A36, ワクチン一般接種!$A:$G, I$4, FALSE), 0)</f>
        <v>113915</v>
      </c>
      <c r="J36" s="52">
        <f>IFERROR(VLOOKUP($A36, ワクチン一般接種!$A:$G, J$4, FALSE), 0)</f>
        <v>0</v>
      </c>
      <c r="K36" s="52">
        <f>IFERROR(VLOOKUP($A36, ワクチン一般接種!$A:$G, K$4, FALSE), 0)</f>
        <v>26311</v>
      </c>
      <c r="L36" s="52">
        <f>IFERROR(VLOOKUP($A36, ワクチン一般接種!$A:$G, L$4, FALSE), 0)</f>
        <v>0</v>
      </c>
      <c r="M36" s="54">
        <f t="shared" si="0"/>
        <v>44327</v>
      </c>
      <c r="N36" s="53">
        <f t="shared" si="1"/>
        <v>204202</v>
      </c>
      <c r="O36" s="53">
        <f t="shared" si="2"/>
        <v>104762</v>
      </c>
    </row>
    <row r="37" spans="1:15" x14ac:dyDescent="0.55000000000000004">
      <c r="A37" s="84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175498</v>
      </c>
      <c r="I37" s="52">
        <f>IFERROR(VLOOKUP($A37, ワクチン一般接種!$A:$G, I$4, FALSE), 0)</f>
        <v>144289</v>
      </c>
      <c r="J37" s="52">
        <f>IFERROR(VLOOKUP($A37, ワクチン一般接種!$A:$G, J$4, FALSE), 0)</f>
        <v>0</v>
      </c>
      <c r="K37" s="52">
        <f>IFERROR(VLOOKUP($A37, ワクチン一般接種!$A:$G, K$4, FALSE), 0)</f>
        <v>31209</v>
      </c>
      <c r="L37" s="52">
        <f>IFERROR(VLOOKUP($A37, ワクチン一般接種!$A:$G, L$4, FALSE), 0)</f>
        <v>0</v>
      </c>
      <c r="M37" s="54">
        <f t="shared" si="0"/>
        <v>44328</v>
      </c>
      <c r="N37" s="53">
        <f t="shared" si="1"/>
        <v>227248</v>
      </c>
      <c r="O37" s="53">
        <f t="shared" si="2"/>
        <v>129970</v>
      </c>
    </row>
    <row r="38" spans="1:15" x14ac:dyDescent="0.55000000000000004">
      <c r="A38" s="84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171814</v>
      </c>
      <c r="I38" s="52">
        <f>IFERROR(VLOOKUP($A38, ワクチン一般接種!$A:$G, I$4, FALSE), 0)</f>
        <v>141927</v>
      </c>
      <c r="J38" s="52">
        <f>IFERROR(VLOOKUP($A38, ワクチン一般接種!$A:$G, J$4, FALSE), 0)</f>
        <v>0</v>
      </c>
      <c r="K38" s="52">
        <f>IFERROR(VLOOKUP($A38, ワクチン一般接種!$A:$G, K$4, FALSE), 0)</f>
        <v>29887</v>
      </c>
      <c r="L38" s="52">
        <f>IFERROR(VLOOKUP($A38, ワクチン一般接種!$A:$G, L$4, FALSE), 0)</f>
        <v>0</v>
      </c>
      <c r="M38" s="54">
        <f t="shared" si="0"/>
        <v>44329</v>
      </c>
      <c r="N38" s="53">
        <f t="shared" si="1"/>
        <v>235356</v>
      </c>
      <c r="O38" s="53">
        <f t="shared" si="2"/>
        <v>155597</v>
      </c>
    </row>
    <row r="39" spans="1:15" x14ac:dyDescent="0.55000000000000004">
      <c r="A39" s="84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143657</v>
      </c>
      <c r="I39" s="52">
        <f>IFERROR(VLOOKUP($A39, ワクチン一般接種!$A:$G, I$4, FALSE), 0)</f>
        <v>119255</v>
      </c>
      <c r="J39" s="52">
        <f>IFERROR(VLOOKUP($A39, ワクチン一般接種!$A:$G, J$4, FALSE), 0)</f>
        <v>0</v>
      </c>
      <c r="K39" s="52">
        <f>IFERROR(VLOOKUP($A39, ワクチン一般接種!$A:$G, K$4, FALSE), 0)</f>
        <v>24402</v>
      </c>
      <c r="L39" s="52">
        <f>IFERROR(VLOOKUP($A39, ワクチン一般接種!$A:$G, L$4, FALSE), 0)</f>
        <v>0</v>
      </c>
      <c r="M39" s="54">
        <f t="shared" si="0"/>
        <v>44330</v>
      </c>
      <c r="N39" s="53">
        <f t="shared" si="1"/>
        <v>218748</v>
      </c>
      <c r="O39" s="53">
        <f t="shared" si="2"/>
        <v>167787</v>
      </c>
    </row>
    <row r="40" spans="1:15" x14ac:dyDescent="0.55000000000000004">
      <c r="A40" s="84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149828</v>
      </c>
      <c r="I40" s="52">
        <f>IFERROR(VLOOKUP($A40, ワクチン一般接種!$A:$G, I$4, FALSE), 0)</f>
        <v>129832</v>
      </c>
      <c r="J40" s="52">
        <f>IFERROR(VLOOKUP($A40, ワクチン一般接種!$A:$G, J$4, FALSE), 0)</f>
        <v>0</v>
      </c>
      <c r="K40" s="52">
        <f>IFERROR(VLOOKUP($A40, ワクチン一般接種!$A:$G, K$4, FALSE), 0)</f>
        <v>19996</v>
      </c>
      <c r="L40" s="52">
        <f>IFERROR(VLOOKUP($A40, ワクチン一般接種!$A:$G, L$4, FALSE), 0)</f>
        <v>0</v>
      </c>
      <c r="M40" s="54">
        <f t="shared" si="0"/>
        <v>44331</v>
      </c>
      <c r="N40" s="53">
        <f t="shared" si="1"/>
        <v>129832</v>
      </c>
      <c r="O40" s="53">
        <f t="shared" si="2"/>
        <v>19996</v>
      </c>
    </row>
    <row r="41" spans="1:15" x14ac:dyDescent="0.55000000000000004">
      <c r="A41" s="84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200005</v>
      </c>
      <c r="I41" s="52">
        <f>IFERROR(VLOOKUP($A41, ワクチン一般接種!$A:$G, I$4, FALSE), 0)</f>
        <v>182191</v>
      </c>
      <c r="J41" s="52">
        <f>IFERROR(VLOOKUP($A41, ワクチン一般接種!$A:$G, J$4, FALSE), 0)</f>
        <v>0</v>
      </c>
      <c r="K41" s="52">
        <f>IFERROR(VLOOKUP($A41, ワクチン一般接種!$A:$G, K$4, FALSE), 0)</f>
        <v>17814</v>
      </c>
      <c r="L41" s="52">
        <f>IFERROR(VLOOKUP($A41, ワクチン一般接種!$A:$G, L$4, FALSE), 0)</f>
        <v>0</v>
      </c>
      <c r="M41" s="54">
        <f t="shared" si="0"/>
        <v>44332</v>
      </c>
      <c r="N41" s="53">
        <f t="shared" si="1"/>
        <v>182191</v>
      </c>
      <c r="O41" s="53">
        <f t="shared" si="2"/>
        <v>17814</v>
      </c>
    </row>
    <row r="42" spans="1:15" x14ac:dyDescent="0.55000000000000004">
      <c r="A42" s="84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228252</v>
      </c>
      <c r="I42" s="52">
        <f>IFERROR(VLOOKUP($A42, ワクチン一般接種!$A:$G, I$4, FALSE), 0)</f>
        <v>196548</v>
      </c>
      <c r="J42" s="52">
        <f>IFERROR(VLOOKUP($A42, ワクチン一般接種!$A:$G, J$4, FALSE), 0)</f>
        <v>0</v>
      </c>
      <c r="K42" s="52">
        <f>IFERROR(VLOOKUP($A42, ワクチン一般接種!$A:$G, K$4, FALSE), 0)</f>
        <v>31704</v>
      </c>
      <c r="L42" s="52">
        <f>IFERROR(VLOOKUP($A42, ワクチン一般接種!$A:$G, L$4, FALSE), 0)</f>
        <v>0</v>
      </c>
      <c r="M42" s="54">
        <f t="shared" si="0"/>
        <v>44333</v>
      </c>
      <c r="N42" s="53">
        <f t="shared" si="1"/>
        <v>330391</v>
      </c>
      <c r="O42" s="53">
        <f t="shared" si="2"/>
        <v>247427</v>
      </c>
    </row>
    <row r="43" spans="1:15" x14ac:dyDescent="0.55000000000000004">
      <c r="A43" s="84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276823</v>
      </c>
      <c r="I43" s="52">
        <f>IFERROR(VLOOKUP($A43, ワクチン一般接種!$A:$G, I$4, FALSE), 0)</f>
        <v>235061</v>
      </c>
      <c r="J43" s="52">
        <f>IFERROR(VLOOKUP($A43, ワクチン一般接種!$A:$G, J$4, FALSE), 0)</f>
        <v>0</v>
      </c>
      <c r="K43" s="52">
        <f>IFERROR(VLOOKUP($A43, ワクチン一般接種!$A:$G, K$4, FALSE), 0)</f>
        <v>41762</v>
      </c>
      <c r="L43" s="52">
        <f>IFERROR(VLOOKUP($A43, ワクチン一般接種!$A:$G, L$4, FALSE), 0)</f>
        <v>0</v>
      </c>
      <c r="M43" s="54">
        <f t="shared" si="0"/>
        <v>44334</v>
      </c>
      <c r="N43" s="53">
        <f t="shared" si="1"/>
        <v>329638</v>
      </c>
      <c r="O43" s="53">
        <f t="shared" si="2"/>
        <v>197429</v>
      </c>
    </row>
    <row r="44" spans="1:15" x14ac:dyDescent="0.55000000000000004">
      <c r="A44" s="84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328700</v>
      </c>
      <c r="I44" s="52">
        <f>IFERROR(VLOOKUP($A44, ワクチン一般接種!$A:$G, I$4, FALSE), 0)</f>
        <v>287092</v>
      </c>
      <c r="J44" s="52">
        <f>IFERROR(VLOOKUP($A44, ワクチン一般接種!$A:$G, J$4, FALSE), 0)</f>
        <v>0</v>
      </c>
      <c r="K44" s="52">
        <f>IFERROR(VLOOKUP($A44, ワクチン一般接種!$A:$G, K$4, FALSE), 0)</f>
        <v>41608</v>
      </c>
      <c r="L44" s="52">
        <f>IFERROR(VLOOKUP($A44, ワクチン一般接種!$A:$G, L$4, FALSE), 0)</f>
        <v>0</v>
      </c>
      <c r="M44" s="54">
        <f t="shared" si="0"/>
        <v>44335</v>
      </c>
      <c r="N44" s="53">
        <f t="shared" si="1"/>
        <v>375255</v>
      </c>
      <c r="O44" s="53">
        <f t="shared" si="2"/>
        <v>221311</v>
      </c>
    </row>
    <row r="45" spans="1:15" x14ac:dyDescent="0.55000000000000004">
      <c r="A45" s="84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315016</v>
      </c>
      <c r="I45" s="52">
        <f>IFERROR(VLOOKUP($A45, ワクチン一般接種!$A:$G, I$4, FALSE), 0)</f>
        <v>298313</v>
      </c>
      <c r="J45" s="52">
        <f>IFERROR(VLOOKUP($A45, ワクチン一般接種!$A:$G, J$4, FALSE), 0)</f>
        <v>0</v>
      </c>
      <c r="K45" s="52">
        <f>IFERROR(VLOOKUP($A45, ワクチン一般接種!$A:$G, K$4, FALSE), 0)</f>
        <v>16703</v>
      </c>
      <c r="L45" s="52">
        <f>IFERROR(VLOOKUP($A45, ワクチン一般接種!$A:$G, L$4, FALSE), 0)</f>
        <v>0</v>
      </c>
      <c r="M45" s="54">
        <f t="shared" si="0"/>
        <v>44336</v>
      </c>
      <c r="N45" s="53">
        <f t="shared" si="1"/>
        <v>379735</v>
      </c>
      <c r="O45" s="53">
        <f t="shared" si="2"/>
        <v>125814</v>
      </c>
    </row>
    <row r="46" spans="1:15" x14ac:dyDescent="0.55000000000000004">
      <c r="A46" s="84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289612</v>
      </c>
      <c r="I46" s="52">
        <f>IFERROR(VLOOKUP($A46, ワクチン一般接種!$A:$G, I$4, FALSE), 0)</f>
        <v>257981</v>
      </c>
      <c r="J46" s="52">
        <f>IFERROR(VLOOKUP($A46, ワクチン一般接種!$A:$G, J$4, FALSE), 0)</f>
        <v>0</v>
      </c>
      <c r="K46" s="52">
        <f>IFERROR(VLOOKUP($A46, ワクチン一般接種!$A:$G, K$4, FALSE), 0)</f>
        <v>31631</v>
      </c>
      <c r="L46" s="52">
        <f>IFERROR(VLOOKUP($A46, ワクチン一般接種!$A:$G, L$4, FALSE), 0)</f>
        <v>0</v>
      </c>
      <c r="M46" s="54">
        <f t="shared" si="0"/>
        <v>44337</v>
      </c>
      <c r="N46" s="53">
        <f t="shared" si="1"/>
        <v>357899</v>
      </c>
      <c r="O46" s="53">
        <f t="shared" si="2"/>
        <v>180734</v>
      </c>
    </row>
    <row r="47" spans="1:15" x14ac:dyDescent="0.55000000000000004">
      <c r="A47" s="84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301334</v>
      </c>
      <c r="I47" s="52">
        <f>IFERROR(VLOOKUP($A47, ワクチン一般接種!$A:$G, I$4, FALSE), 0)</f>
        <v>271882</v>
      </c>
      <c r="J47" s="52">
        <f>IFERROR(VLOOKUP($A47, ワクチン一般接種!$A:$G, J$4, FALSE), 0)</f>
        <v>0</v>
      </c>
      <c r="K47" s="52">
        <f>IFERROR(VLOOKUP($A47, ワクチン一般接種!$A:$G, K$4, FALSE), 0)</f>
        <v>29452</v>
      </c>
      <c r="L47" s="52">
        <f>IFERROR(VLOOKUP($A47, ワクチン一般接種!$A:$G, L$4, FALSE), 0)</f>
        <v>0</v>
      </c>
      <c r="M47" s="54">
        <f t="shared" si="0"/>
        <v>44338</v>
      </c>
      <c r="N47" s="53">
        <f t="shared" si="1"/>
        <v>271882</v>
      </c>
      <c r="O47" s="53">
        <f t="shared" si="2"/>
        <v>29452</v>
      </c>
    </row>
    <row r="48" spans="1:15" x14ac:dyDescent="0.55000000000000004">
      <c r="A48" s="84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339568</v>
      </c>
      <c r="I48" s="52">
        <f>IFERROR(VLOOKUP($A48, ワクチン一般接種!$A:$G, I$4, FALSE), 0)</f>
        <v>317721</v>
      </c>
      <c r="J48" s="52">
        <f>IFERROR(VLOOKUP($A48, ワクチン一般接種!$A:$G, J$4, FALSE), 0)</f>
        <v>0</v>
      </c>
      <c r="K48" s="52">
        <f>IFERROR(VLOOKUP($A48, ワクチン一般接種!$A:$G, K$4, FALSE), 0)</f>
        <v>21847</v>
      </c>
      <c r="L48" s="52">
        <f>IFERROR(VLOOKUP($A48, ワクチン一般接種!$A:$G, L$4, FALSE), 0)</f>
        <v>0</v>
      </c>
      <c r="M48" s="54">
        <f t="shared" si="0"/>
        <v>44339</v>
      </c>
      <c r="N48" s="53">
        <f t="shared" si="1"/>
        <v>317721</v>
      </c>
      <c r="O48" s="53">
        <f t="shared" si="2"/>
        <v>21847</v>
      </c>
    </row>
    <row r="49" spans="1:15" x14ac:dyDescent="0.55000000000000004">
      <c r="A49" s="84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429800</v>
      </c>
      <c r="I49" s="52">
        <f>IFERROR(VLOOKUP($A49, ワクチン一般接種!$A:$G, I$4, FALSE), 0)</f>
        <v>412313</v>
      </c>
      <c r="J49" s="52">
        <f>IFERROR(VLOOKUP($A49, ワクチン一般接種!$A:$G, J$4, FALSE), 0)</f>
        <v>9823</v>
      </c>
      <c r="K49" s="52">
        <f>IFERROR(VLOOKUP($A49, ワクチン一般接種!$A:$G, K$4, FALSE), 0)</f>
        <v>7664</v>
      </c>
      <c r="L49" s="52">
        <f>IFERROR(VLOOKUP($A49, ワクチン一般接種!$A:$G, L$4, FALSE), 0)</f>
        <v>0</v>
      </c>
      <c r="M49" s="54">
        <f t="shared" si="0"/>
        <v>44340</v>
      </c>
      <c r="N49" s="53">
        <f t="shared" si="1"/>
        <v>558896</v>
      </c>
      <c r="O49" s="53">
        <f t="shared" si="2"/>
        <v>201493</v>
      </c>
    </row>
    <row r="50" spans="1:15" x14ac:dyDescent="0.55000000000000004">
      <c r="A50" s="84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494455</v>
      </c>
      <c r="I50" s="52">
        <f>IFERROR(VLOOKUP($A50, ワクチン一般接種!$A:$G, I$4, FALSE), 0)</f>
        <v>476299</v>
      </c>
      <c r="J50" s="52">
        <f>IFERROR(VLOOKUP($A50, ワクチン一般接種!$A:$G, J$4, FALSE), 0)</f>
        <v>9781</v>
      </c>
      <c r="K50" s="52">
        <f>IFERROR(VLOOKUP($A50, ワクチン一般接種!$A:$G, K$4, FALSE), 0)</f>
        <v>8375</v>
      </c>
      <c r="L50" s="52">
        <f>IFERROR(VLOOKUP($A50, ワクチン一般接種!$A:$G, L$4, FALSE), 0)</f>
        <v>0</v>
      </c>
      <c r="M50" s="54">
        <f t="shared" si="0"/>
        <v>44341</v>
      </c>
      <c r="N50" s="53">
        <f t="shared" si="1"/>
        <v>573670</v>
      </c>
      <c r="O50" s="53">
        <f t="shared" si="2"/>
        <v>60437</v>
      </c>
    </row>
    <row r="51" spans="1:15" x14ac:dyDescent="0.55000000000000004">
      <c r="A51" s="84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552763</v>
      </c>
      <c r="I51" s="52">
        <f>IFERROR(VLOOKUP($A51, ワクチン一般接種!$A:$G, I$4, FALSE), 0)</f>
        <v>531284</v>
      </c>
      <c r="J51" s="52">
        <f>IFERROR(VLOOKUP($A51, ワクチン一般接種!$A:$G, J$4, FALSE), 0)</f>
        <v>11457</v>
      </c>
      <c r="K51" s="52">
        <f>IFERROR(VLOOKUP($A51, ワクチン一般接種!$A:$G, K$4, FALSE), 0)</f>
        <v>10022</v>
      </c>
      <c r="L51" s="52">
        <f>IFERROR(VLOOKUP($A51, ワクチン一般接種!$A:$G, L$4, FALSE), 0)</f>
        <v>0</v>
      </c>
      <c r="M51" s="54">
        <f t="shared" si="0"/>
        <v>44342</v>
      </c>
      <c r="N51" s="53">
        <f t="shared" si="1"/>
        <v>636156</v>
      </c>
      <c r="O51" s="53">
        <f t="shared" si="2"/>
        <v>59196</v>
      </c>
    </row>
    <row r="52" spans="1:15" x14ac:dyDescent="0.55000000000000004">
      <c r="A52" s="84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559702</v>
      </c>
      <c r="I52" s="52">
        <f>IFERROR(VLOOKUP($A52, ワクチン一般接種!$A:$G, I$4, FALSE), 0)</f>
        <v>512787</v>
      </c>
      <c r="J52" s="52">
        <f>IFERROR(VLOOKUP($A52, ワクチン一般接種!$A:$G, J$4, FALSE), 0)</f>
        <v>12383</v>
      </c>
      <c r="K52" s="52">
        <f>IFERROR(VLOOKUP($A52, ワクチン一般接種!$A:$G, K$4, FALSE), 0)</f>
        <v>34532</v>
      </c>
      <c r="L52" s="52">
        <f>IFERROR(VLOOKUP($A52, ワクチン一般接種!$A:$G, L$4, FALSE), 0)</f>
        <v>0</v>
      </c>
      <c r="M52" s="54">
        <f t="shared" si="0"/>
        <v>44343</v>
      </c>
      <c r="N52" s="53">
        <f t="shared" si="1"/>
        <v>609427</v>
      </c>
      <c r="O52" s="53">
        <f t="shared" si="2"/>
        <v>95424</v>
      </c>
    </row>
    <row r="53" spans="1:15" x14ac:dyDescent="0.55000000000000004">
      <c r="A53" s="84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531917</v>
      </c>
      <c r="I53" s="52">
        <f>IFERROR(VLOOKUP($A53, ワクチン一般接種!$A:$G, I$4, FALSE), 0)</f>
        <v>485011</v>
      </c>
      <c r="J53" s="52">
        <f>IFERROR(VLOOKUP($A53, ワクチン一般接種!$A:$G, J$4, FALSE), 0)</f>
        <v>14256</v>
      </c>
      <c r="K53" s="52">
        <f>IFERROR(VLOOKUP($A53, ワクチン一般接種!$A:$G, K$4, FALSE), 0)</f>
        <v>32650</v>
      </c>
      <c r="L53" s="52">
        <f>IFERROR(VLOOKUP($A53, ワクチン一般接種!$A:$G, L$4, FALSE), 0)</f>
        <v>0</v>
      </c>
      <c r="M53" s="54">
        <f t="shared" si="0"/>
        <v>44344</v>
      </c>
      <c r="N53" s="53">
        <f t="shared" si="1"/>
        <v>587008</v>
      </c>
      <c r="O53" s="53">
        <f t="shared" si="2"/>
        <v>109425</v>
      </c>
    </row>
    <row r="54" spans="1:15" x14ac:dyDescent="0.55000000000000004">
      <c r="A54" s="84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504139</v>
      </c>
      <c r="I54" s="52">
        <f>IFERROR(VLOOKUP($A54, ワクチン一般接種!$A:$G, I$4, FALSE), 0)</f>
        <v>439197</v>
      </c>
      <c r="J54" s="52">
        <f>IFERROR(VLOOKUP($A54, ワクチン一般接種!$A:$G, J$4, FALSE), 0)</f>
        <v>15527</v>
      </c>
      <c r="K54" s="52">
        <f>IFERROR(VLOOKUP($A54, ワクチン一般接種!$A:$G, K$4, FALSE), 0)</f>
        <v>49415</v>
      </c>
      <c r="L54" s="52">
        <f>IFERROR(VLOOKUP($A54, ワクチン一般接種!$A:$G, L$4, FALSE), 0)</f>
        <v>0</v>
      </c>
      <c r="M54" s="54">
        <f t="shared" si="0"/>
        <v>44345</v>
      </c>
      <c r="N54" s="53">
        <f t="shared" si="1"/>
        <v>454724</v>
      </c>
      <c r="O54" s="53">
        <f t="shared" si="2"/>
        <v>49415</v>
      </c>
    </row>
    <row r="55" spans="1:15" x14ac:dyDescent="0.55000000000000004">
      <c r="A55" s="84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512458</v>
      </c>
      <c r="I55" s="52">
        <f>IFERROR(VLOOKUP($A55, ワクチン一般接種!$A:$G, I$4, FALSE), 0)</f>
        <v>435663</v>
      </c>
      <c r="J55" s="52">
        <f>IFERROR(VLOOKUP($A55, ワクチン一般接種!$A:$G, J$4, FALSE), 0)</f>
        <v>15922</v>
      </c>
      <c r="K55" s="52">
        <f>IFERROR(VLOOKUP($A55, ワクチン一般接種!$A:$G, K$4, FALSE), 0)</f>
        <v>60873</v>
      </c>
      <c r="L55" s="52">
        <f>IFERROR(VLOOKUP($A55, ワクチン一般接種!$A:$G, L$4, FALSE), 0)</f>
        <v>0</v>
      </c>
      <c r="M55" s="54">
        <f t="shared" si="0"/>
        <v>44346</v>
      </c>
      <c r="N55" s="53">
        <f t="shared" si="1"/>
        <v>451585</v>
      </c>
      <c r="O55" s="53">
        <f t="shared" si="2"/>
        <v>60873</v>
      </c>
    </row>
    <row r="56" spans="1:15" x14ac:dyDescent="0.55000000000000004">
      <c r="A56" s="84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591940</v>
      </c>
      <c r="I56" s="52">
        <f>IFERROR(VLOOKUP($A56, ワクチン一般接種!$A:$G, I$4, FALSE), 0)</f>
        <v>493101</v>
      </c>
      <c r="J56" s="52">
        <f>IFERROR(VLOOKUP($A56, ワクチン一般接種!$A:$G, J$4, FALSE), 0)</f>
        <v>18306</v>
      </c>
      <c r="K56" s="52">
        <f>IFERROR(VLOOKUP($A56, ワクチン一般接種!$A:$G, K$4, FALSE), 0)</f>
        <v>80533</v>
      </c>
      <c r="L56" s="52">
        <f>IFERROR(VLOOKUP($A56, ワクチン一般接種!$A:$G, L$4, FALSE), 0)</f>
        <v>0</v>
      </c>
      <c r="M56" s="54">
        <f t="shared" si="0"/>
        <v>44347</v>
      </c>
      <c r="N56" s="53">
        <f t="shared" si="1"/>
        <v>643412</v>
      </c>
      <c r="O56" s="53">
        <f t="shared" si="2"/>
        <v>221783</v>
      </c>
    </row>
    <row r="57" spans="1:15" x14ac:dyDescent="0.55000000000000004">
      <c r="A57" s="84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688211</v>
      </c>
      <c r="I57" s="52">
        <f>IFERROR(VLOOKUP($A57, ワクチン一般接種!$A:$G, I$4, FALSE), 0)</f>
        <v>573676</v>
      </c>
      <c r="J57" s="52">
        <f>IFERROR(VLOOKUP($A57, ワクチン一般接種!$A:$G, J$4, FALSE), 0)</f>
        <v>19180</v>
      </c>
      <c r="K57" s="52">
        <f>IFERROR(VLOOKUP($A57, ワクチン一般接種!$A:$G, K$4, FALSE), 0)</f>
        <v>95355</v>
      </c>
      <c r="L57" s="52">
        <f>IFERROR(VLOOKUP($A57, ワクチン一般接種!$A:$G, L$4, FALSE), 0)</f>
        <v>0</v>
      </c>
      <c r="M57" s="54">
        <f t="shared" si="0"/>
        <v>44348</v>
      </c>
      <c r="N57" s="53">
        <f t="shared" si="1"/>
        <v>659243</v>
      </c>
      <c r="O57" s="53">
        <f t="shared" si="2"/>
        <v>188025</v>
      </c>
    </row>
    <row r="58" spans="1:15" x14ac:dyDescent="0.55000000000000004">
      <c r="A58" s="84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736773</v>
      </c>
      <c r="I58" s="52">
        <f>IFERROR(VLOOKUP($A58, ワクチン一般接種!$A:$G, I$4, FALSE), 0)</f>
        <v>595284</v>
      </c>
      <c r="J58" s="52">
        <f>IFERROR(VLOOKUP($A58, ワクチン一般接種!$A:$G, J$4, FALSE), 0)</f>
        <v>19606</v>
      </c>
      <c r="K58" s="52">
        <f>IFERROR(VLOOKUP($A58, ワクチン一般接種!$A:$G, K$4, FALSE), 0)</f>
        <v>121883</v>
      </c>
      <c r="L58" s="52">
        <f>IFERROR(VLOOKUP($A58, ワクチン一般接種!$A:$G, L$4, FALSE), 0)</f>
        <v>0</v>
      </c>
      <c r="M58" s="54">
        <f t="shared" si="0"/>
        <v>44349</v>
      </c>
      <c r="N58" s="53">
        <f t="shared" si="1"/>
        <v>686346</v>
      </c>
      <c r="O58" s="53">
        <f t="shared" si="2"/>
        <v>209553</v>
      </c>
    </row>
    <row r="59" spans="1:15" x14ac:dyDescent="0.55000000000000004">
      <c r="A59" s="84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740836</v>
      </c>
      <c r="I59" s="52">
        <f>IFERROR(VLOOKUP($A59, ワクチン一般接種!$A:$G, I$4, FALSE), 0)</f>
        <v>600059</v>
      </c>
      <c r="J59" s="52">
        <f>IFERROR(VLOOKUP($A59, ワクチン一般接種!$A:$G, J$4, FALSE), 0)</f>
        <v>19978</v>
      </c>
      <c r="K59" s="52">
        <f>IFERROR(VLOOKUP($A59, ワクチン一般接種!$A:$G, K$4, FALSE), 0)</f>
        <v>120799</v>
      </c>
      <c r="L59" s="52">
        <f>IFERROR(VLOOKUP($A59, ワクチン一般接種!$A:$G, L$4, FALSE), 0)</f>
        <v>0</v>
      </c>
      <c r="M59" s="54">
        <f t="shared" si="0"/>
        <v>44350</v>
      </c>
      <c r="N59" s="53">
        <f t="shared" si="1"/>
        <v>679803</v>
      </c>
      <c r="O59" s="53">
        <f t="shared" si="2"/>
        <v>204190</v>
      </c>
    </row>
    <row r="60" spans="1:15" x14ac:dyDescent="0.55000000000000004">
      <c r="A60" s="84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701964</v>
      </c>
      <c r="I60" s="52">
        <f>IFERROR(VLOOKUP($A60, ワクチン一般接種!$A:$G, I$4, FALSE), 0)</f>
        <v>582018</v>
      </c>
      <c r="J60" s="52">
        <f>IFERROR(VLOOKUP($A60, ワクチン一般接種!$A:$G, J$4, FALSE), 0)</f>
        <v>20190</v>
      </c>
      <c r="K60" s="52">
        <f>IFERROR(VLOOKUP($A60, ワクチン一般接種!$A:$G, K$4, FALSE), 0)</f>
        <v>99756</v>
      </c>
      <c r="L60" s="52">
        <f>IFERROR(VLOOKUP($A60, ワクチン一般接種!$A:$G, L$4, FALSE), 0)</f>
        <v>0</v>
      </c>
      <c r="M60" s="54">
        <f t="shared" si="0"/>
        <v>44351</v>
      </c>
      <c r="N60" s="53">
        <f t="shared" si="1"/>
        <v>665771</v>
      </c>
      <c r="O60" s="53">
        <f t="shared" si="2"/>
        <v>195396</v>
      </c>
    </row>
    <row r="61" spans="1:15" x14ac:dyDescent="0.55000000000000004">
      <c r="A61" s="84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699903</v>
      </c>
      <c r="I61" s="52">
        <f>IFERROR(VLOOKUP($A61, ワクチン一般接種!$A:$G, I$4, FALSE), 0)</f>
        <v>563211</v>
      </c>
      <c r="J61" s="52">
        <f>IFERROR(VLOOKUP($A61, ワクチン一般接種!$A:$G, J$4, FALSE), 0)</f>
        <v>20362</v>
      </c>
      <c r="K61" s="52">
        <f>IFERROR(VLOOKUP($A61, ワクチン一般接種!$A:$G, K$4, FALSE), 0)</f>
        <v>116330</v>
      </c>
      <c r="L61" s="52">
        <f>IFERROR(VLOOKUP($A61, ワクチン一般接種!$A:$G, L$4, FALSE), 0)</f>
        <v>0</v>
      </c>
      <c r="M61" s="54">
        <f t="shared" si="0"/>
        <v>44352</v>
      </c>
      <c r="N61" s="53">
        <f t="shared" si="1"/>
        <v>583573</v>
      </c>
      <c r="O61" s="53">
        <f t="shared" si="2"/>
        <v>116330</v>
      </c>
    </row>
    <row r="62" spans="1:15" x14ac:dyDescent="0.55000000000000004">
      <c r="A62" s="84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717294</v>
      </c>
      <c r="I62" s="52">
        <f>IFERROR(VLOOKUP($A62, ワクチン一般接種!$A:$G, I$4, FALSE), 0)</f>
        <v>521083</v>
      </c>
      <c r="J62" s="52">
        <f>IFERROR(VLOOKUP($A62, ワクチン一般接種!$A:$G, J$4, FALSE), 0)</f>
        <v>22787</v>
      </c>
      <c r="K62" s="52">
        <f>IFERROR(VLOOKUP($A62, ワクチン一般接種!$A:$G, K$4, FALSE), 0)</f>
        <v>173424</v>
      </c>
      <c r="L62" s="52">
        <f>IFERROR(VLOOKUP($A62, ワクチン一般接種!$A:$G, L$4, FALSE), 0)</f>
        <v>0</v>
      </c>
      <c r="M62" s="54">
        <f t="shared" si="0"/>
        <v>44353</v>
      </c>
      <c r="N62" s="53">
        <f t="shared" si="1"/>
        <v>543870</v>
      </c>
      <c r="O62" s="53">
        <f t="shared" si="2"/>
        <v>173424</v>
      </c>
    </row>
    <row r="63" spans="1:15" x14ac:dyDescent="0.55000000000000004">
      <c r="A63" s="84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778721</v>
      </c>
      <c r="I63" s="52">
        <f>IFERROR(VLOOKUP($A63, ワクチン一般接種!$A:$G, I$4, FALSE), 0)</f>
        <v>581292</v>
      </c>
      <c r="J63" s="52">
        <f>IFERROR(VLOOKUP($A63, ワクチン一般接種!$A:$G, J$4, FALSE), 0)</f>
        <v>28868</v>
      </c>
      <c r="K63" s="52">
        <f>IFERROR(VLOOKUP($A63, ワクチン一般接種!$A:$G, K$4, FALSE), 0)</f>
        <v>168561</v>
      </c>
      <c r="L63" s="52">
        <f>IFERROR(VLOOKUP($A63, ワクチン一般接種!$A:$G, L$4, FALSE), 0)</f>
        <v>0</v>
      </c>
      <c r="M63" s="54">
        <f t="shared" si="0"/>
        <v>44354</v>
      </c>
      <c r="N63" s="53">
        <f t="shared" si="1"/>
        <v>716741</v>
      </c>
      <c r="O63" s="53">
        <f t="shared" si="2"/>
        <v>301317</v>
      </c>
    </row>
    <row r="64" spans="1:15" x14ac:dyDescent="0.55000000000000004">
      <c r="A64" s="84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861939</v>
      </c>
      <c r="I64" s="52">
        <f>IFERROR(VLOOKUP($A64, ワクチン一般接種!$A:$G, I$4, FALSE), 0)</f>
        <v>629385</v>
      </c>
      <c r="J64" s="52">
        <f>IFERROR(VLOOKUP($A64, ワクチン一般接種!$A:$G, J$4, FALSE), 0)</f>
        <v>29071</v>
      </c>
      <c r="K64" s="52">
        <f>IFERROR(VLOOKUP($A64, ワクチン一般接種!$A:$G, K$4, FALSE), 0)</f>
        <v>203483</v>
      </c>
      <c r="L64" s="52">
        <f>IFERROR(VLOOKUP($A64, ワクチン一般接種!$A:$G, L$4, FALSE), 0)</f>
        <v>0</v>
      </c>
      <c r="M64" s="54">
        <f t="shared" si="0"/>
        <v>44355</v>
      </c>
      <c r="N64" s="53">
        <f t="shared" si="1"/>
        <v>731135</v>
      </c>
      <c r="O64" s="53">
        <f t="shared" si="2"/>
        <v>292726</v>
      </c>
    </row>
    <row r="65" spans="1:15" x14ac:dyDescent="0.55000000000000004">
      <c r="A65" s="84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899152</v>
      </c>
      <c r="I65" s="52">
        <f>IFERROR(VLOOKUP($A65, ワクチン一般接種!$A:$G, I$4, FALSE), 0)</f>
        <v>617159</v>
      </c>
      <c r="J65" s="52">
        <f>IFERROR(VLOOKUP($A65, ワクチン一般接種!$A:$G, J$4, FALSE), 0)</f>
        <v>26916</v>
      </c>
      <c r="K65" s="52">
        <f>IFERROR(VLOOKUP($A65, ワクチン一般接種!$A:$G, K$4, FALSE), 0)</f>
        <v>255077</v>
      </c>
      <c r="L65" s="52">
        <f>IFERROR(VLOOKUP($A65, ワクチン一般接種!$A:$G, L$4, FALSE), 0)</f>
        <v>0</v>
      </c>
      <c r="M65" s="54">
        <f t="shared" si="0"/>
        <v>44356</v>
      </c>
      <c r="N65" s="53">
        <f t="shared" si="1"/>
        <v>712816</v>
      </c>
      <c r="O65" s="53">
        <f t="shared" si="2"/>
        <v>353720</v>
      </c>
    </row>
    <row r="66" spans="1:15" x14ac:dyDescent="0.55000000000000004">
      <c r="A66" s="84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897717</v>
      </c>
      <c r="I66" s="52">
        <f>IFERROR(VLOOKUP($A66, ワクチン一般接種!$A:$G, I$4, FALSE), 0)</f>
        <v>602073</v>
      </c>
      <c r="J66" s="52">
        <f>IFERROR(VLOOKUP($A66, ワクチン一般接種!$A:$G, J$4, FALSE), 0)</f>
        <v>28493</v>
      </c>
      <c r="K66" s="52">
        <f>IFERROR(VLOOKUP($A66, ワクチン一般接種!$A:$G, K$4, FALSE), 0)</f>
        <v>267151</v>
      </c>
      <c r="L66" s="52">
        <f>IFERROR(VLOOKUP($A66, ワクチン一般接種!$A:$G, L$4, FALSE), 0)</f>
        <v>0</v>
      </c>
      <c r="M66" s="54">
        <f t="shared" si="0"/>
        <v>44357</v>
      </c>
      <c r="N66" s="53">
        <f t="shared" si="1"/>
        <v>684535</v>
      </c>
      <c r="O66" s="53">
        <f t="shared" si="2"/>
        <v>349773</v>
      </c>
    </row>
    <row r="67" spans="1:15" x14ac:dyDescent="0.55000000000000004">
      <c r="A67" s="84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863598</v>
      </c>
      <c r="I67" s="52">
        <f>IFERROR(VLOOKUP($A67, ワクチン一般接種!$A:$G, I$4, FALSE), 0)</f>
        <v>601265</v>
      </c>
      <c r="J67" s="52">
        <f>IFERROR(VLOOKUP($A67, ワクチン一般接種!$A:$G, J$4, FALSE), 0)</f>
        <v>28539</v>
      </c>
      <c r="K67" s="52">
        <f>IFERROR(VLOOKUP($A67, ワクチン一般接種!$A:$G, K$4, FALSE), 0)</f>
        <v>233794</v>
      </c>
      <c r="L67" s="52">
        <f>IFERROR(VLOOKUP($A67, ワクチン一般接種!$A:$G, L$4, FALSE), 0)</f>
        <v>0</v>
      </c>
      <c r="M67" s="54">
        <f t="shared" si="0"/>
        <v>44358</v>
      </c>
      <c r="N67" s="53">
        <f t="shared" si="1"/>
        <v>686307</v>
      </c>
      <c r="O67" s="53">
        <f t="shared" si="2"/>
        <v>325274</v>
      </c>
    </row>
    <row r="68" spans="1:15" x14ac:dyDescent="0.55000000000000004">
      <c r="A68" s="84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867742</v>
      </c>
      <c r="I68" s="52">
        <f>IFERROR(VLOOKUP($A68, ワクチン一般接種!$A:$G, I$4, FALSE), 0)</f>
        <v>581395</v>
      </c>
      <c r="J68" s="52">
        <f>IFERROR(VLOOKUP($A68, ワクチン一般接種!$A:$G, J$4, FALSE), 0)</f>
        <v>32726</v>
      </c>
      <c r="K68" s="52">
        <f>IFERROR(VLOOKUP($A68, ワクチン一般接種!$A:$G, K$4, FALSE), 0)</f>
        <v>253621</v>
      </c>
      <c r="L68" s="52">
        <f>IFERROR(VLOOKUP($A68, ワクチン一般接種!$A:$G, L$4, FALSE), 0)</f>
        <v>0</v>
      </c>
      <c r="M68" s="54">
        <f t="shared" si="0"/>
        <v>44359</v>
      </c>
      <c r="N68" s="53">
        <f t="shared" si="1"/>
        <v>614121</v>
      </c>
      <c r="O68" s="53">
        <f t="shared" si="2"/>
        <v>253621</v>
      </c>
    </row>
    <row r="69" spans="1:15" x14ac:dyDescent="0.55000000000000004">
      <c r="A69" s="84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868264</v>
      </c>
      <c r="I69" s="52">
        <f>IFERROR(VLOOKUP($A69, ワクチン一般接種!$A:$G, I$4, FALSE), 0)</f>
        <v>531457</v>
      </c>
      <c r="J69" s="52">
        <f>IFERROR(VLOOKUP($A69, ワクチン一般接種!$A:$G, J$4, FALSE), 0)</f>
        <v>33517</v>
      </c>
      <c r="K69" s="52">
        <f>IFERROR(VLOOKUP($A69, ワクチン一般接種!$A:$G, K$4, FALSE), 0)</f>
        <v>303290</v>
      </c>
      <c r="L69" s="52">
        <f>IFERROR(VLOOKUP($A69, ワクチン一般接種!$A:$G, L$4, FALSE), 0)</f>
        <v>0</v>
      </c>
      <c r="M69" s="54">
        <f t="shared" si="0"/>
        <v>44360</v>
      </c>
      <c r="N69" s="53">
        <f t="shared" si="1"/>
        <v>564974</v>
      </c>
      <c r="O69" s="53">
        <f t="shared" si="2"/>
        <v>303290</v>
      </c>
    </row>
    <row r="70" spans="1:15" x14ac:dyDescent="0.55000000000000004">
      <c r="A70" s="84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909307</v>
      </c>
      <c r="I70" s="52">
        <f>IFERROR(VLOOKUP($A70, ワクチン一般接種!$A:$G, I$4, FALSE), 0)</f>
        <v>511980</v>
      </c>
      <c r="J70" s="52">
        <f>IFERROR(VLOOKUP($A70, ワクチン一般接種!$A:$G, J$4, FALSE), 0)</f>
        <v>28266</v>
      </c>
      <c r="K70" s="52">
        <f>IFERROR(VLOOKUP($A70, ワクチン一般接種!$A:$G, K$4, FALSE), 0)</f>
        <v>369061</v>
      </c>
      <c r="L70" s="52">
        <f>IFERROR(VLOOKUP($A70, ワクチン一般接種!$A:$G, L$4, FALSE), 0)</f>
        <v>0</v>
      </c>
      <c r="M70" s="54">
        <f t="shared" si="0"/>
        <v>44361</v>
      </c>
      <c r="N70" s="53">
        <f t="shared" si="1"/>
        <v>631675</v>
      </c>
      <c r="O70" s="53">
        <f t="shared" si="2"/>
        <v>492597</v>
      </c>
    </row>
    <row r="71" spans="1:15" x14ac:dyDescent="0.55000000000000004">
      <c r="A71" s="84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1000544</v>
      </c>
      <c r="I71" s="52">
        <f>IFERROR(VLOOKUP($A71, ワクチン一般接種!$A:$G, I$4, FALSE), 0)</f>
        <v>548457</v>
      </c>
      <c r="J71" s="52">
        <f>IFERROR(VLOOKUP($A71, ワクチン一般接種!$A:$G, J$4, FALSE), 0)</f>
        <v>27547</v>
      </c>
      <c r="K71" s="52">
        <f>IFERROR(VLOOKUP($A71, ワクチン一般接種!$A:$G, K$4, FALSE), 0)</f>
        <v>424540</v>
      </c>
      <c r="L71" s="52">
        <f>IFERROR(VLOOKUP($A71, ワクチン一般接種!$A:$G, L$4, FALSE), 0)</f>
        <v>0</v>
      </c>
      <c r="M71" s="54">
        <f t="shared" si="0"/>
        <v>44362</v>
      </c>
      <c r="N71" s="53">
        <f t="shared" ref="N71:N134" si="3">IF($A71="", "", D71+E71+I71+J71)</f>
        <v>619419</v>
      </c>
      <c r="O71" s="53">
        <f t="shared" ref="O71:O134" si="4">IF($A71="", "", F71+G71+K71+L71)</f>
        <v>496488</v>
      </c>
    </row>
    <row r="72" spans="1:15" x14ac:dyDescent="0.55000000000000004">
      <c r="A72" s="84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1037179</v>
      </c>
      <c r="I72" s="52">
        <f>IFERROR(VLOOKUP($A72, ワクチン一般接種!$A:$G, I$4, FALSE), 0)</f>
        <v>530239</v>
      </c>
      <c r="J72" s="52">
        <f>IFERROR(VLOOKUP($A72, ワクチン一般接種!$A:$G, J$4, FALSE), 0)</f>
        <v>28403</v>
      </c>
      <c r="K72" s="52">
        <f>IFERROR(VLOOKUP($A72, ワクチン一般接種!$A:$G, K$4, FALSE), 0)</f>
        <v>478537</v>
      </c>
      <c r="L72" s="52">
        <f>IFERROR(VLOOKUP($A72, ワクチン一般接種!$A:$G, L$4, FALSE), 0)</f>
        <v>0</v>
      </c>
      <c r="M72" s="54">
        <f t="shared" ref="M72:M135" si="5">A72</f>
        <v>44363</v>
      </c>
      <c r="N72" s="53">
        <f t="shared" si="3"/>
        <v>605336</v>
      </c>
      <c r="O72" s="53">
        <f t="shared" si="4"/>
        <v>550578</v>
      </c>
    </row>
    <row r="73" spans="1:15" x14ac:dyDescent="0.55000000000000004">
      <c r="A73" s="84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1032713</v>
      </c>
      <c r="I73" s="52">
        <f>IFERROR(VLOOKUP($A73, ワクチン一般接種!$A:$G, I$4, FALSE), 0)</f>
        <v>537780</v>
      </c>
      <c r="J73" s="52">
        <f>IFERROR(VLOOKUP($A73, ワクチン一般接種!$A:$G, J$4, FALSE), 0)</f>
        <v>30412</v>
      </c>
      <c r="K73" s="52">
        <f>IFERROR(VLOOKUP($A73, ワクチン一般接種!$A:$G, K$4, FALSE), 0)</f>
        <v>464521</v>
      </c>
      <c r="L73" s="52">
        <f>IFERROR(VLOOKUP($A73, ワクチン一般接種!$A:$G, L$4, FALSE), 0)</f>
        <v>0</v>
      </c>
      <c r="M73" s="54">
        <f t="shared" si="5"/>
        <v>44364</v>
      </c>
      <c r="N73" s="53">
        <f t="shared" si="3"/>
        <v>619729</v>
      </c>
      <c r="O73" s="53">
        <f t="shared" si="4"/>
        <v>542314</v>
      </c>
    </row>
    <row r="74" spans="1:15" x14ac:dyDescent="0.55000000000000004">
      <c r="A74" s="84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973201</v>
      </c>
      <c r="I74" s="52">
        <f>IFERROR(VLOOKUP($A74, ワクチン一般接種!$A:$G, I$4, FALSE), 0)</f>
        <v>509217</v>
      </c>
      <c r="J74" s="52">
        <f>IFERROR(VLOOKUP($A74, ワクチン一般接種!$A:$G, J$4, FALSE), 0)</f>
        <v>28376</v>
      </c>
      <c r="K74" s="52">
        <f>IFERROR(VLOOKUP($A74, ワクチン一般接種!$A:$G, K$4, FALSE), 0)</f>
        <v>435608</v>
      </c>
      <c r="L74" s="52">
        <f>IFERROR(VLOOKUP($A74, ワクチン一般接種!$A:$G, L$4, FALSE), 0)</f>
        <v>0</v>
      </c>
      <c r="M74" s="54">
        <f t="shared" si="5"/>
        <v>44365</v>
      </c>
      <c r="N74" s="53">
        <f t="shared" si="3"/>
        <v>589850</v>
      </c>
      <c r="O74" s="53">
        <f t="shared" si="4"/>
        <v>509299</v>
      </c>
    </row>
    <row r="75" spans="1:15" x14ac:dyDescent="0.55000000000000004">
      <c r="A75" s="84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993619</v>
      </c>
      <c r="I75" s="52">
        <f>IFERROR(VLOOKUP($A75, ワクチン一般接種!$A:$G, I$4, FALSE), 0)</f>
        <v>557114</v>
      </c>
      <c r="J75" s="52">
        <f>IFERROR(VLOOKUP($A75, ワクチン一般接種!$A:$G, J$4, FALSE), 0)</f>
        <v>35881</v>
      </c>
      <c r="K75" s="52">
        <f>IFERROR(VLOOKUP($A75, ワクチン一般接種!$A:$G, K$4, FALSE), 0)</f>
        <v>400624</v>
      </c>
      <c r="L75" s="52">
        <f>IFERROR(VLOOKUP($A75, ワクチン一般接種!$A:$G, L$4, FALSE), 0)</f>
        <v>0</v>
      </c>
      <c r="M75" s="54">
        <f t="shared" si="5"/>
        <v>44366</v>
      </c>
      <c r="N75" s="53">
        <f t="shared" si="3"/>
        <v>592995</v>
      </c>
      <c r="O75" s="53">
        <f t="shared" si="4"/>
        <v>400624</v>
      </c>
    </row>
    <row r="76" spans="1:15" x14ac:dyDescent="0.55000000000000004">
      <c r="A76" s="84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1006849</v>
      </c>
      <c r="I76" s="52">
        <f>IFERROR(VLOOKUP($A76, ワクチン一般接種!$A:$G, I$4, FALSE), 0)</f>
        <v>559768</v>
      </c>
      <c r="J76" s="52">
        <f>IFERROR(VLOOKUP($A76, ワクチン一般接種!$A:$G, J$4, FALSE), 0)</f>
        <v>36886</v>
      </c>
      <c r="K76" s="52">
        <f>IFERROR(VLOOKUP($A76, ワクチン一般接種!$A:$G, K$4, FALSE), 0)</f>
        <v>410195</v>
      </c>
      <c r="L76" s="52">
        <f>IFERROR(VLOOKUP($A76, ワクチン一般接種!$A:$G, L$4, FALSE), 0)</f>
        <v>0</v>
      </c>
      <c r="M76" s="54">
        <f t="shared" si="5"/>
        <v>44367</v>
      </c>
      <c r="N76" s="53">
        <f t="shared" si="3"/>
        <v>596654</v>
      </c>
      <c r="O76" s="53">
        <f t="shared" si="4"/>
        <v>410195</v>
      </c>
    </row>
    <row r="77" spans="1:15" x14ac:dyDescent="0.55000000000000004">
      <c r="A77" s="84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991176</v>
      </c>
      <c r="I77" s="52">
        <f>IFERROR(VLOOKUP($A77, ワクチン一般接種!$A:$G, I$4, FALSE), 0)</f>
        <v>516927</v>
      </c>
      <c r="J77" s="52">
        <f>IFERROR(VLOOKUP($A77, ワクチン一般接種!$A:$G, J$4, FALSE), 0)</f>
        <v>34517</v>
      </c>
      <c r="K77" s="52">
        <f>IFERROR(VLOOKUP($A77, ワクチン一般接種!$A:$G, K$4, FALSE), 0)</f>
        <v>436502</v>
      </c>
      <c r="L77" s="52">
        <f>IFERROR(VLOOKUP($A77, ワクチン一般接種!$A:$G, L$4, FALSE), 0)</f>
        <v>3230</v>
      </c>
      <c r="M77" s="54">
        <f t="shared" si="5"/>
        <v>44368</v>
      </c>
      <c r="N77" s="53">
        <f t="shared" si="3"/>
        <v>626441</v>
      </c>
      <c r="O77" s="53">
        <f t="shared" si="4"/>
        <v>563515</v>
      </c>
    </row>
    <row r="78" spans="1:15" x14ac:dyDescent="0.55000000000000004">
      <c r="A78" s="84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1082290</v>
      </c>
      <c r="I78" s="52">
        <f>IFERROR(VLOOKUP($A78, ワクチン一般接種!$A:$G, I$4, FALSE), 0)</f>
        <v>526092</v>
      </c>
      <c r="J78" s="52">
        <f>IFERROR(VLOOKUP($A78, ワクチン一般接種!$A:$G, J$4, FALSE), 0)</f>
        <v>34209</v>
      </c>
      <c r="K78" s="52">
        <f>IFERROR(VLOOKUP($A78, ワクチン一般接種!$A:$G, K$4, FALSE), 0)</f>
        <v>519258</v>
      </c>
      <c r="L78" s="52">
        <f>IFERROR(VLOOKUP($A78, ワクチン一般接種!$A:$G, L$4, FALSE), 0)</f>
        <v>2731</v>
      </c>
      <c r="M78" s="54">
        <f t="shared" si="5"/>
        <v>44369</v>
      </c>
      <c r="N78" s="53">
        <f t="shared" si="3"/>
        <v>606720</v>
      </c>
      <c r="O78" s="53">
        <f t="shared" si="4"/>
        <v>569705</v>
      </c>
    </row>
    <row r="79" spans="1:15" x14ac:dyDescent="0.55000000000000004">
      <c r="A79" s="84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1104755</v>
      </c>
      <c r="I79" s="52">
        <f>IFERROR(VLOOKUP($A79, ワクチン一般接種!$A:$G, I$4, FALSE), 0)</f>
        <v>530643</v>
      </c>
      <c r="J79" s="52">
        <f>IFERROR(VLOOKUP($A79, ワクチン一般接種!$A:$G, J$4, FALSE), 0)</f>
        <v>34004</v>
      </c>
      <c r="K79" s="52">
        <f>IFERROR(VLOOKUP($A79, ワクチン一般接種!$A:$G, K$4, FALSE), 0)</f>
        <v>536754</v>
      </c>
      <c r="L79" s="52">
        <f>IFERROR(VLOOKUP($A79, ワクチン一般接種!$A:$G, L$4, FALSE), 0)</f>
        <v>3354</v>
      </c>
      <c r="M79" s="54">
        <f t="shared" si="5"/>
        <v>44370</v>
      </c>
      <c r="N79" s="53">
        <f t="shared" si="3"/>
        <v>616301</v>
      </c>
      <c r="O79" s="53">
        <f t="shared" si="4"/>
        <v>599940</v>
      </c>
    </row>
    <row r="80" spans="1:15" x14ac:dyDescent="0.55000000000000004">
      <c r="A80" s="84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1085378</v>
      </c>
      <c r="I80" s="52">
        <f>IFERROR(VLOOKUP($A80, ワクチン一般接種!$A:$G, I$4, FALSE), 0)</f>
        <v>512026</v>
      </c>
      <c r="J80" s="52">
        <f>IFERROR(VLOOKUP($A80, ワクチン一般接種!$A:$G, J$4, FALSE), 0)</f>
        <v>33441</v>
      </c>
      <c r="K80" s="52">
        <f>IFERROR(VLOOKUP($A80, ワクチン一般接種!$A:$G, K$4, FALSE), 0)</f>
        <v>536609</v>
      </c>
      <c r="L80" s="52">
        <f>IFERROR(VLOOKUP($A80, ワクチン一般接種!$A:$G, L$4, FALSE), 0)</f>
        <v>3302</v>
      </c>
      <c r="M80" s="54">
        <f t="shared" si="5"/>
        <v>44371</v>
      </c>
      <c r="N80" s="53">
        <f t="shared" si="3"/>
        <v>590849</v>
      </c>
      <c r="O80" s="53">
        <f t="shared" si="4"/>
        <v>603950</v>
      </c>
    </row>
    <row r="81" spans="1:15" x14ac:dyDescent="0.55000000000000004">
      <c r="A81" s="84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1096161</v>
      </c>
      <c r="I81" s="52">
        <f>IFERROR(VLOOKUP($A81, ワクチン一般接種!$A:$G, I$4, FALSE), 0)</f>
        <v>517234</v>
      </c>
      <c r="J81" s="52">
        <f>IFERROR(VLOOKUP($A81, ワクチン一般接種!$A:$G, J$4, FALSE), 0)</f>
        <v>37512</v>
      </c>
      <c r="K81" s="52">
        <f>IFERROR(VLOOKUP($A81, ワクチン一般接種!$A:$G, K$4, FALSE), 0)</f>
        <v>537651</v>
      </c>
      <c r="L81" s="52">
        <f>IFERROR(VLOOKUP($A81, ワクチン一般接種!$A:$G, L$4, FALSE), 0)</f>
        <v>3764</v>
      </c>
      <c r="M81" s="54">
        <f t="shared" si="5"/>
        <v>44372</v>
      </c>
      <c r="N81" s="53">
        <f t="shared" si="3"/>
        <v>608041</v>
      </c>
      <c r="O81" s="53">
        <f t="shared" si="4"/>
        <v>616475</v>
      </c>
    </row>
    <row r="82" spans="1:15" x14ac:dyDescent="0.55000000000000004">
      <c r="A82" s="84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1086511</v>
      </c>
      <c r="I82" s="52">
        <f>IFERROR(VLOOKUP($A82, ワクチン一般接種!$A:$G, I$4, FALSE), 0)</f>
        <v>537576</v>
      </c>
      <c r="J82" s="52">
        <f>IFERROR(VLOOKUP($A82, ワクチン一般接種!$A:$G, J$4, FALSE), 0)</f>
        <v>45780</v>
      </c>
      <c r="K82" s="52">
        <f>IFERROR(VLOOKUP($A82, ワクチン一般接種!$A:$G, K$4, FALSE), 0)</f>
        <v>499397</v>
      </c>
      <c r="L82" s="52">
        <f>IFERROR(VLOOKUP($A82, ワクチン一般接種!$A:$G, L$4, FALSE), 0)</f>
        <v>3758</v>
      </c>
      <c r="M82" s="54">
        <f t="shared" si="5"/>
        <v>44373</v>
      </c>
      <c r="N82" s="53">
        <f t="shared" si="3"/>
        <v>583356</v>
      </c>
      <c r="O82" s="53">
        <f t="shared" si="4"/>
        <v>503155</v>
      </c>
    </row>
    <row r="83" spans="1:15" x14ac:dyDescent="0.55000000000000004">
      <c r="A83" s="84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1090814</v>
      </c>
      <c r="I83" s="52">
        <f>IFERROR(VLOOKUP($A83, ワクチン一般接種!$A:$G, I$4, FALSE), 0)</f>
        <v>573301</v>
      </c>
      <c r="J83" s="52">
        <f>IFERROR(VLOOKUP($A83, ワクチン一般接種!$A:$G, J$4, FALSE), 0)</f>
        <v>44510</v>
      </c>
      <c r="K83" s="52">
        <f>IFERROR(VLOOKUP($A83, ワクチン一般接種!$A:$G, K$4, FALSE), 0)</f>
        <v>468394</v>
      </c>
      <c r="L83" s="52">
        <f>IFERROR(VLOOKUP($A83, ワクチン一般接種!$A:$G, L$4, FALSE), 0)</f>
        <v>4609</v>
      </c>
      <c r="M83" s="54">
        <f t="shared" si="5"/>
        <v>44374</v>
      </c>
      <c r="N83" s="53">
        <f t="shared" si="3"/>
        <v>617811</v>
      </c>
      <c r="O83" s="53">
        <f t="shared" si="4"/>
        <v>473003</v>
      </c>
    </row>
    <row r="84" spans="1:15" x14ac:dyDescent="0.55000000000000004">
      <c r="A84" s="84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988890</v>
      </c>
      <c r="I84" s="52">
        <f>IFERROR(VLOOKUP($A84, ワクチン一般接種!$A:$G, I$4, FALSE), 0)</f>
        <v>446169</v>
      </c>
      <c r="J84" s="52">
        <f>IFERROR(VLOOKUP($A84, ワクチン一般接種!$A:$G, J$4, FALSE), 0)</f>
        <v>23639</v>
      </c>
      <c r="K84" s="52">
        <f>IFERROR(VLOOKUP($A84, ワクチン一般接種!$A:$G, K$4, FALSE), 0)</f>
        <v>500548</v>
      </c>
      <c r="L84" s="52">
        <f>IFERROR(VLOOKUP($A84, ワクチン一般接種!$A:$G, L$4, FALSE), 0)</f>
        <v>18534</v>
      </c>
      <c r="M84" s="54">
        <f t="shared" si="5"/>
        <v>44375</v>
      </c>
      <c r="N84" s="53">
        <f t="shared" si="3"/>
        <v>548917</v>
      </c>
      <c r="O84" s="53">
        <f t="shared" si="4"/>
        <v>599628</v>
      </c>
    </row>
    <row r="85" spans="1:15" x14ac:dyDescent="0.55000000000000004">
      <c r="A85" s="84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1034093</v>
      </c>
      <c r="I85" s="52">
        <f>IFERROR(VLOOKUP($A85, ワクチン一般接種!$A:$G, I$4, FALSE), 0)</f>
        <v>463014</v>
      </c>
      <c r="J85" s="52">
        <f>IFERROR(VLOOKUP($A85, ワクチン一般接種!$A:$G, J$4, FALSE), 0)</f>
        <v>24202</v>
      </c>
      <c r="K85" s="52">
        <f>IFERROR(VLOOKUP($A85, ワクチン一般接種!$A:$G, K$4, FALSE), 0)</f>
        <v>528073</v>
      </c>
      <c r="L85" s="52">
        <f>IFERROR(VLOOKUP($A85, ワクチン一般接種!$A:$G, L$4, FALSE), 0)</f>
        <v>18804</v>
      </c>
      <c r="M85" s="54">
        <f t="shared" si="5"/>
        <v>44376</v>
      </c>
      <c r="N85" s="53">
        <f t="shared" si="3"/>
        <v>526652</v>
      </c>
      <c r="O85" s="53">
        <f t="shared" si="4"/>
        <v>601922</v>
      </c>
    </row>
    <row r="86" spans="1:15" x14ac:dyDescent="0.55000000000000004">
      <c r="A86" s="84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1023985</v>
      </c>
      <c r="I86" s="52">
        <f>IFERROR(VLOOKUP($A86, ワクチン一般接種!$A:$G, I$4, FALSE), 0)</f>
        <v>467777</v>
      </c>
      <c r="J86" s="52">
        <f>IFERROR(VLOOKUP($A86, ワクチン一般接種!$A:$G, J$4, FALSE), 0)</f>
        <v>24801</v>
      </c>
      <c r="K86" s="52">
        <f>IFERROR(VLOOKUP($A86, ワクチン一般接種!$A:$G, K$4, FALSE), 0)</f>
        <v>512394</v>
      </c>
      <c r="L86" s="52">
        <f>IFERROR(VLOOKUP($A86, ワクチン一般接種!$A:$G, L$4, FALSE), 0)</f>
        <v>19013</v>
      </c>
      <c r="M86" s="54">
        <f t="shared" si="5"/>
        <v>44377</v>
      </c>
      <c r="N86" s="53">
        <f t="shared" si="3"/>
        <v>524679</v>
      </c>
      <c r="O86" s="53">
        <f t="shared" si="4"/>
        <v>578485</v>
      </c>
    </row>
    <row r="87" spans="1:15" x14ac:dyDescent="0.55000000000000004">
      <c r="A87" s="84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799728</v>
      </c>
      <c r="I87" s="52">
        <f>IFERROR(VLOOKUP($A87, ワクチン一般接種!$A:$G, I$4, FALSE), 0)</f>
        <v>295507</v>
      </c>
      <c r="J87" s="52">
        <f>IFERROR(VLOOKUP($A87, ワクチン一般接種!$A:$G, J$4, FALSE), 0)</f>
        <v>21865</v>
      </c>
      <c r="K87" s="52">
        <f>IFERROR(VLOOKUP($A87, ワクチン一般接種!$A:$G, K$4, FALSE), 0)</f>
        <v>463291</v>
      </c>
      <c r="L87" s="52">
        <f>IFERROR(VLOOKUP($A87, ワクチン一般接種!$A:$G, L$4, FALSE), 0)</f>
        <v>19065</v>
      </c>
      <c r="M87" s="54">
        <f t="shared" si="5"/>
        <v>44378</v>
      </c>
      <c r="N87" s="53">
        <f t="shared" si="3"/>
        <v>354307</v>
      </c>
      <c r="O87" s="53">
        <f t="shared" si="4"/>
        <v>540218</v>
      </c>
    </row>
    <row r="88" spans="1:15" x14ac:dyDescent="0.55000000000000004">
      <c r="A88" s="84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703030</v>
      </c>
      <c r="I88" s="52">
        <f>IFERROR(VLOOKUP($A88, ワクチン一般接種!$A:$G, I$4, FALSE), 0)</f>
        <v>227330</v>
      </c>
      <c r="J88" s="52">
        <f>IFERROR(VLOOKUP($A88, ワクチン一般接種!$A:$G, J$4, FALSE), 0)</f>
        <v>22341</v>
      </c>
      <c r="K88" s="52">
        <f>IFERROR(VLOOKUP($A88, ワクチン一般接種!$A:$G, K$4, FALSE), 0)</f>
        <v>434402</v>
      </c>
      <c r="L88" s="52">
        <f>IFERROR(VLOOKUP($A88, ワクチン一般接種!$A:$G, L$4, FALSE), 0)</f>
        <v>18957</v>
      </c>
      <c r="M88" s="54">
        <f t="shared" si="5"/>
        <v>44379</v>
      </c>
      <c r="N88" s="53">
        <f t="shared" si="3"/>
        <v>276055</v>
      </c>
      <c r="O88" s="53">
        <f t="shared" si="4"/>
        <v>508799</v>
      </c>
    </row>
    <row r="89" spans="1:15" x14ac:dyDescent="0.55000000000000004">
      <c r="A89" s="84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871923</v>
      </c>
      <c r="I89" s="52">
        <f>IFERROR(VLOOKUP($A89, ワクチン一般接種!$A:$G, I$4, FALSE), 0)</f>
        <v>423087</v>
      </c>
      <c r="J89" s="52">
        <f>IFERROR(VLOOKUP($A89, ワクチン一般接種!$A:$G, J$4, FALSE), 0)</f>
        <v>30998</v>
      </c>
      <c r="K89" s="52">
        <f>IFERROR(VLOOKUP($A89, ワクチン一般接種!$A:$G, K$4, FALSE), 0)</f>
        <v>398920</v>
      </c>
      <c r="L89" s="52">
        <f>IFERROR(VLOOKUP($A89, ワクチン一般接種!$A:$G, L$4, FALSE), 0)</f>
        <v>18918</v>
      </c>
      <c r="M89" s="54">
        <f t="shared" si="5"/>
        <v>44380</v>
      </c>
      <c r="N89" s="53">
        <f t="shared" si="3"/>
        <v>454085</v>
      </c>
      <c r="O89" s="53">
        <f t="shared" si="4"/>
        <v>417838</v>
      </c>
    </row>
    <row r="90" spans="1:15" x14ac:dyDescent="0.55000000000000004">
      <c r="A90" s="84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749328</v>
      </c>
      <c r="I90" s="52">
        <f>IFERROR(VLOOKUP($A90, ワクチン一般接種!$A:$G, I$4, FALSE), 0)</f>
        <v>385533</v>
      </c>
      <c r="J90" s="52">
        <f>IFERROR(VLOOKUP($A90, ワクチン一般接種!$A:$G, J$4, FALSE), 0)</f>
        <v>26903</v>
      </c>
      <c r="K90" s="52">
        <f>IFERROR(VLOOKUP($A90, ワクチン一般接種!$A:$G, K$4, FALSE), 0)</f>
        <v>315509</v>
      </c>
      <c r="L90" s="52">
        <f>IFERROR(VLOOKUP($A90, ワクチン一般接種!$A:$G, L$4, FALSE), 0)</f>
        <v>21383</v>
      </c>
      <c r="M90" s="54">
        <f t="shared" si="5"/>
        <v>44381</v>
      </c>
      <c r="N90" s="53">
        <f t="shared" si="3"/>
        <v>412436</v>
      </c>
      <c r="O90" s="53">
        <f t="shared" si="4"/>
        <v>336892</v>
      </c>
    </row>
    <row r="91" spans="1:15" x14ac:dyDescent="0.55000000000000004">
      <c r="A91" s="84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670548</v>
      </c>
      <c r="I91" s="52">
        <f>IFERROR(VLOOKUP($A91, ワクチン一般接種!$A:$G, I$4, FALSE), 0)</f>
        <v>337223</v>
      </c>
      <c r="J91" s="52">
        <f>IFERROR(VLOOKUP($A91, ワクチン一般接種!$A:$G, J$4, FALSE), 0)</f>
        <v>15931</v>
      </c>
      <c r="K91" s="52">
        <f>IFERROR(VLOOKUP($A91, ワクチン一般接種!$A:$G, K$4, FALSE), 0)</f>
        <v>290289</v>
      </c>
      <c r="L91" s="52">
        <f>IFERROR(VLOOKUP($A91, ワクチン一般接種!$A:$G, L$4, FALSE), 0)</f>
        <v>27105</v>
      </c>
      <c r="M91" s="54">
        <f t="shared" si="5"/>
        <v>44382</v>
      </c>
      <c r="N91" s="53">
        <f t="shared" si="3"/>
        <v>416832</v>
      </c>
      <c r="O91" s="53">
        <f t="shared" si="4"/>
        <v>398805</v>
      </c>
    </row>
    <row r="92" spans="1:15" x14ac:dyDescent="0.55000000000000004">
      <c r="A92" s="84">
        <v>44383</v>
      </c>
      <c r="B92" s="51" t="str">
        <f>IFERROR(VLOOKUP($A92, ワクチン医療従事者等!$A:$J, $B$4, FALSE), TEXT(A92, "aaa"))</f>
        <v>火</v>
      </c>
      <c r="C92" s="51">
        <f>IFERROR(VLOOKUP($A92, ワクチン医療従事者等!$A:$J, $C$4, FALSE), 0)</f>
        <v>0</v>
      </c>
      <c r="D92" s="51">
        <f>IFERROR(VLOOKUP($A92, ワクチン医療従事者等!$A:$J, $D$4, FALSE), 0)</f>
        <v>0</v>
      </c>
      <c r="E92" s="51">
        <f>IFERROR(VLOOKUP($A92, ワクチン医療従事者等!$A:$J, $E$4, FALSE), 0)</f>
        <v>0</v>
      </c>
      <c r="F92" s="51">
        <f>IFERROR(VLOOKUP($A92, ワクチン医療従事者等!$A:$J, $F$4, FALSE), 0)</f>
        <v>0</v>
      </c>
      <c r="G92" s="51">
        <f>IFERROR(VLOOKUP($A92, ワクチン医療従事者等!$A:$J, $G$4, FALSE), 0)</f>
        <v>0</v>
      </c>
      <c r="H92" s="52">
        <f>IFERROR(VLOOKUP($A92, ワクチン一般接種!$A:$G, H$4, FALSE), 0)</f>
        <v>0</v>
      </c>
      <c r="I92" s="52">
        <f>IFERROR(VLOOKUP($A92, ワクチン一般接種!$A:$G, I$4, FALSE), 0)</f>
        <v>0</v>
      </c>
      <c r="J92" s="52">
        <f>IFERROR(VLOOKUP($A92, ワクチン一般接種!$A:$G, J$4, FALSE), 0)</f>
        <v>0</v>
      </c>
      <c r="K92" s="52">
        <f>IFERROR(VLOOKUP($A92, ワクチン一般接種!$A:$G, K$4, FALSE), 0)</f>
        <v>0</v>
      </c>
      <c r="L92" s="52">
        <f>IFERROR(VLOOKUP($A92, ワクチン一般接種!$A:$G, L$4, FALSE), 0)</f>
        <v>0</v>
      </c>
      <c r="M92" s="54">
        <f t="shared" si="5"/>
        <v>44383</v>
      </c>
      <c r="N92" s="53">
        <f t="shared" si="3"/>
        <v>0</v>
      </c>
      <c r="O92" s="53">
        <f t="shared" si="4"/>
        <v>0</v>
      </c>
    </row>
    <row r="93" spans="1:15" x14ac:dyDescent="0.55000000000000004">
      <c r="A93" s="84">
        <v>44384</v>
      </c>
      <c r="B93" s="51" t="str">
        <f>IFERROR(VLOOKUP($A93, ワクチン医療従事者等!$A:$J, $B$4, FALSE), TEXT(A93, "aaa"))</f>
        <v>水</v>
      </c>
      <c r="C93" s="51">
        <f>IFERROR(VLOOKUP($A93, ワクチン医療従事者等!$A:$J, $C$4, FALSE), 0)</f>
        <v>0</v>
      </c>
      <c r="D93" s="51">
        <f>IFERROR(VLOOKUP($A93, ワクチン医療従事者等!$A:$J, $D$4, FALSE), 0)</f>
        <v>0</v>
      </c>
      <c r="E93" s="51">
        <f>IFERROR(VLOOKUP($A93, ワクチン医療従事者等!$A:$J, $E$4, FALSE), 0)</f>
        <v>0</v>
      </c>
      <c r="F93" s="51">
        <f>IFERROR(VLOOKUP($A93, ワクチン医療従事者等!$A:$J, $F$4, FALSE), 0)</f>
        <v>0</v>
      </c>
      <c r="G93" s="51">
        <f>IFERROR(VLOOKUP($A93, ワクチン医療従事者等!$A:$J, $G$4, FALSE), 0)</f>
        <v>0</v>
      </c>
      <c r="H93" s="52">
        <f>IFERROR(VLOOKUP($A93, ワクチン一般接種!$A:$G, H$4, FALSE), 0)</f>
        <v>0</v>
      </c>
      <c r="I93" s="52">
        <f>IFERROR(VLOOKUP($A93, ワクチン一般接種!$A:$G, I$4, FALSE), 0)</f>
        <v>0</v>
      </c>
      <c r="J93" s="52">
        <f>IFERROR(VLOOKUP($A93, ワクチン一般接種!$A:$G, J$4, FALSE), 0)</f>
        <v>0</v>
      </c>
      <c r="K93" s="52">
        <f>IFERROR(VLOOKUP($A93, ワクチン一般接種!$A:$G, K$4, FALSE), 0)</f>
        <v>0</v>
      </c>
      <c r="L93" s="52">
        <f>IFERROR(VLOOKUP($A93, ワクチン一般接種!$A:$G, L$4, FALSE), 0)</f>
        <v>0</v>
      </c>
      <c r="M93" s="54">
        <f t="shared" si="5"/>
        <v>44384</v>
      </c>
      <c r="N93" s="53">
        <f t="shared" si="3"/>
        <v>0</v>
      </c>
      <c r="O93" s="53">
        <f t="shared" si="4"/>
        <v>0</v>
      </c>
    </row>
    <row r="94" spans="1:15" x14ac:dyDescent="0.55000000000000004">
      <c r="A94" s="84">
        <v>44385</v>
      </c>
      <c r="B94" s="51" t="str">
        <f>IFERROR(VLOOKUP($A94, ワクチン医療従事者等!$A:$J, $B$4, FALSE), TEXT(A94, "aaa"))</f>
        <v>木</v>
      </c>
      <c r="C94" s="51">
        <f>IFERROR(VLOOKUP($A94, ワクチン医療従事者等!$A:$J, $C$4, FALSE), 0)</f>
        <v>0</v>
      </c>
      <c r="D94" s="51">
        <f>IFERROR(VLOOKUP($A94, ワクチン医療従事者等!$A:$J, $D$4, FALSE), 0)</f>
        <v>0</v>
      </c>
      <c r="E94" s="51">
        <f>IFERROR(VLOOKUP($A94, ワクチン医療従事者等!$A:$J, $E$4, FALSE), 0)</f>
        <v>0</v>
      </c>
      <c r="F94" s="51">
        <f>IFERROR(VLOOKUP($A94, ワクチン医療従事者等!$A:$J, $F$4, FALSE), 0)</f>
        <v>0</v>
      </c>
      <c r="G94" s="51">
        <f>IFERROR(VLOOKUP($A94, ワクチン医療従事者等!$A:$J, $G$4, FALSE), 0)</f>
        <v>0</v>
      </c>
      <c r="H94" s="52">
        <f>IFERROR(VLOOKUP($A94, ワクチン一般接種!$A:$G, H$4, FALSE), 0)</f>
        <v>0</v>
      </c>
      <c r="I94" s="52">
        <f>IFERROR(VLOOKUP($A94, ワクチン一般接種!$A:$G, I$4, FALSE), 0)</f>
        <v>0</v>
      </c>
      <c r="J94" s="52">
        <f>IFERROR(VLOOKUP($A94, ワクチン一般接種!$A:$G, J$4, FALSE), 0)</f>
        <v>0</v>
      </c>
      <c r="K94" s="52">
        <f>IFERROR(VLOOKUP($A94, ワクチン一般接種!$A:$G, K$4, FALSE), 0)</f>
        <v>0</v>
      </c>
      <c r="L94" s="52">
        <f>IFERROR(VLOOKUP($A94, ワクチン一般接種!$A:$G, L$4, FALSE), 0)</f>
        <v>0</v>
      </c>
      <c r="M94" s="54">
        <f t="shared" si="5"/>
        <v>44385</v>
      </c>
      <c r="N94" s="53">
        <f t="shared" si="3"/>
        <v>0</v>
      </c>
      <c r="O94" s="53">
        <f t="shared" si="4"/>
        <v>0</v>
      </c>
    </row>
    <row r="95" spans="1:15" x14ac:dyDescent="0.55000000000000004">
      <c r="A95" s="84">
        <v>44386</v>
      </c>
      <c r="B95" s="51" t="str">
        <f>IFERROR(VLOOKUP($A95, ワクチン医療従事者等!$A:$J, $B$4, FALSE), TEXT(A95, "aaa"))</f>
        <v>金</v>
      </c>
      <c r="C95" s="51">
        <f>IFERROR(VLOOKUP($A95, ワクチン医療従事者等!$A:$J, $C$4, FALSE), 0)</f>
        <v>0</v>
      </c>
      <c r="D95" s="51">
        <f>IFERROR(VLOOKUP($A95, ワクチン医療従事者等!$A:$J, $D$4, FALSE), 0)</f>
        <v>0</v>
      </c>
      <c r="E95" s="51">
        <f>IFERROR(VLOOKUP($A95, ワクチン医療従事者等!$A:$J, $E$4, FALSE), 0)</f>
        <v>0</v>
      </c>
      <c r="F95" s="51">
        <f>IFERROR(VLOOKUP($A95, ワクチン医療従事者等!$A:$J, $F$4, FALSE), 0)</f>
        <v>0</v>
      </c>
      <c r="G95" s="51">
        <f>IFERROR(VLOOKUP($A95, ワクチン医療従事者等!$A:$J, $G$4, FALSE), 0)</f>
        <v>0</v>
      </c>
      <c r="H95" s="52">
        <f>IFERROR(VLOOKUP($A95, ワクチン一般接種!$A:$G, H$4, FALSE), 0)</f>
        <v>0</v>
      </c>
      <c r="I95" s="52">
        <f>IFERROR(VLOOKUP($A95, ワクチン一般接種!$A:$G, I$4, FALSE), 0)</f>
        <v>0</v>
      </c>
      <c r="J95" s="52">
        <f>IFERROR(VLOOKUP($A95, ワクチン一般接種!$A:$G, J$4, FALSE), 0)</f>
        <v>0</v>
      </c>
      <c r="K95" s="52">
        <f>IFERROR(VLOOKUP($A95, ワクチン一般接種!$A:$G, K$4, FALSE), 0)</f>
        <v>0</v>
      </c>
      <c r="L95" s="52">
        <f>IFERROR(VLOOKUP($A95, ワクチン一般接種!$A:$G, L$4, FALSE), 0)</f>
        <v>0</v>
      </c>
      <c r="M95" s="54">
        <f t="shared" si="5"/>
        <v>44386</v>
      </c>
      <c r="N95" s="53">
        <f t="shared" si="3"/>
        <v>0</v>
      </c>
      <c r="O95" s="53">
        <f t="shared" si="4"/>
        <v>0</v>
      </c>
    </row>
    <row r="96" spans="1:15" x14ac:dyDescent="0.55000000000000004">
      <c r="A96" s="84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0</v>
      </c>
      <c r="I96" s="52">
        <f>IFERROR(VLOOKUP($A96, ワクチン一般接種!$A:$G, I$4, FALSE), 0)</f>
        <v>0</v>
      </c>
      <c r="J96" s="52">
        <f>IFERROR(VLOOKUP($A96, ワクチン一般接種!$A:$G, J$4, FALSE), 0)</f>
        <v>0</v>
      </c>
      <c r="K96" s="52">
        <f>IFERROR(VLOOKUP($A96, ワクチン一般接種!$A:$G, K$4, FALSE), 0)</f>
        <v>0</v>
      </c>
      <c r="L96" s="52">
        <f>IFERROR(VLOOKUP($A96, ワクチン一般接種!$A:$G, L$4, FALSE), 0)</f>
        <v>0</v>
      </c>
      <c r="M96" s="54">
        <f t="shared" si="5"/>
        <v>44387</v>
      </c>
      <c r="N96" s="53">
        <f t="shared" si="3"/>
        <v>0</v>
      </c>
      <c r="O96" s="53">
        <f t="shared" si="4"/>
        <v>0</v>
      </c>
    </row>
    <row r="97" spans="1:15" x14ac:dyDescent="0.55000000000000004">
      <c r="A97" s="84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0</v>
      </c>
      <c r="I97" s="52">
        <f>IFERROR(VLOOKUP($A97, ワクチン一般接種!$A:$G, I$4, FALSE), 0)</f>
        <v>0</v>
      </c>
      <c r="J97" s="52">
        <f>IFERROR(VLOOKUP($A97, ワクチン一般接種!$A:$G, J$4, FALSE), 0)</f>
        <v>0</v>
      </c>
      <c r="K97" s="52">
        <f>IFERROR(VLOOKUP($A97, ワクチン一般接種!$A:$G, K$4, FALSE), 0)</f>
        <v>0</v>
      </c>
      <c r="L97" s="52">
        <f>IFERROR(VLOOKUP($A97, ワクチン一般接種!$A:$G, L$4, FALSE), 0)</f>
        <v>0</v>
      </c>
      <c r="M97" s="54">
        <f t="shared" si="5"/>
        <v>44388</v>
      </c>
      <c r="N97" s="53">
        <f t="shared" si="3"/>
        <v>0</v>
      </c>
      <c r="O97" s="53">
        <f t="shared" si="4"/>
        <v>0</v>
      </c>
    </row>
    <row r="98" spans="1:15" x14ac:dyDescent="0.55000000000000004">
      <c r="A98" s="84">
        <v>44389</v>
      </c>
      <c r="B98" s="51" t="str">
        <f>IFERROR(VLOOKUP($A98, ワクチン医療従事者等!$A:$J, $B$4, FALSE), TEXT(A98, "aaa"))</f>
        <v>月</v>
      </c>
      <c r="C98" s="51">
        <f>IFERROR(VLOOKUP($A98, ワクチン医療従事者等!$A:$J, $C$4, FALSE), 0)</f>
        <v>0</v>
      </c>
      <c r="D98" s="51">
        <f>IFERROR(VLOOKUP($A98, ワクチン医療従事者等!$A:$J, $D$4, FALSE), 0)</f>
        <v>0</v>
      </c>
      <c r="E98" s="51">
        <f>IFERROR(VLOOKUP($A98, ワクチン医療従事者等!$A:$J, $E$4, FALSE), 0)</f>
        <v>0</v>
      </c>
      <c r="F98" s="51">
        <f>IFERROR(VLOOKUP($A98, ワクチン医療従事者等!$A:$J, $F$4, FALSE), 0)</f>
        <v>0</v>
      </c>
      <c r="G98" s="51">
        <f>IFERROR(VLOOKUP($A98, ワクチン医療従事者等!$A:$J, $G$4, FALSE), 0)</f>
        <v>0</v>
      </c>
      <c r="H98" s="52">
        <f>IFERROR(VLOOKUP($A98, ワクチン一般接種!$A:$G, H$4, FALSE), 0)</f>
        <v>0</v>
      </c>
      <c r="I98" s="52">
        <f>IFERROR(VLOOKUP($A98, ワクチン一般接種!$A:$G, I$4, FALSE), 0)</f>
        <v>0</v>
      </c>
      <c r="J98" s="52">
        <f>IFERROR(VLOOKUP($A98, ワクチン一般接種!$A:$G, J$4, FALSE), 0)</f>
        <v>0</v>
      </c>
      <c r="K98" s="52">
        <f>IFERROR(VLOOKUP($A98, ワクチン一般接種!$A:$G, K$4, FALSE), 0)</f>
        <v>0</v>
      </c>
      <c r="L98" s="52">
        <f>IFERROR(VLOOKUP($A98, ワクチン一般接種!$A:$G, L$4, FALSE), 0)</f>
        <v>0</v>
      </c>
      <c r="M98" s="54">
        <f t="shared" si="5"/>
        <v>44389</v>
      </c>
      <c r="N98" s="53">
        <f t="shared" si="3"/>
        <v>0</v>
      </c>
      <c r="O98" s="53">
        <f t="shared" si="4"/>
        <v>0</v>
      </c>
    </row>
    <row r="99" spans="1:15" x14ac:dyDescent="0.55000000000000004">
      <c r="A99" s="84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54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4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54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4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54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4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54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4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54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4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54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4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54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4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54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4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54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4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54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4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54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4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54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4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54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4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54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4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54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4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54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4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54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4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54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4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54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4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54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4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54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4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54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4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54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4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54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4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54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4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54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4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54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4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54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4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54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4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54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4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54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4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54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4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54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4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54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4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54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4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54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4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54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4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54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4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54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4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54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4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54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4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54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4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54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4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54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4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54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4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54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4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54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4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54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4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54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4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54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4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54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4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54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4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54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4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54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4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54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4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54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4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54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4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54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4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54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4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54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4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54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4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54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4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54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4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54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4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54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4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54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4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54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4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54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4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54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4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54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4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54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4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54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4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54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4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54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4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54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4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54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4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54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4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54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4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54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4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54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4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54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4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54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4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54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4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54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4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54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4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54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4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54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4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54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4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54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4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54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4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54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4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54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4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54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4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54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4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54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4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54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4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54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4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54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4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54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4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54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4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54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4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54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4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54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4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54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4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54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4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54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4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54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4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54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4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54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4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54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4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54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4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54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4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54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4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54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4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54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4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54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4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54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4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54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4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54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4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54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4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54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4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54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4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54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4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54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4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54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4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54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4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54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4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54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4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54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4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54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4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54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4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54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4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54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4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54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4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54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4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54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4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54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4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54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4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54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4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54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4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54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4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54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4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54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4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54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4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54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4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54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4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54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4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54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4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54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4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54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4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54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4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54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4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54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4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54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4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54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4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54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4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54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4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54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4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54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4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54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4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54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4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54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4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54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4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54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4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54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4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54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4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54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4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54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4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54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4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54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4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54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4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54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0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44383</v>
      </c>
      <c r="B3" s="26" t="s">
        <v>153</v>
      </c>
      <c r="C3" s="26">
        <f>IF(D21="", "", D21)</f>
        <v>804760</v>
      </c>
      <c r="D3" s="26">
        <f>IF(C21="", "", C21)</f>
        <v>15933684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15739</v>
      </c>
      <c r="I3" s="26" t="str">
        <f t="shared" si="1"/>
        <v/>
      </c>
      <c r="J3" s="26">
        <f t="shared" si="1"/>
        <v>481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773568</v>
      </c>
      <c r="N3" s="26">
        <f t="shared" si="2"/>
        <v>14857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44383</v>
      </c>
      <c r="B4" s="26" t="s">
        <v>154</v>
      </c>
      <c r="C4" s="26">
        <f>IF(D22="", "", D22)</f>
        <v>3176</v>
      </c>
      <c r="D4" s="26">
        <f>IF(C22="", "", C22)</f>
        <v>786540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108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3063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108" t="s">
        <v>331</v>
      </c>
      <c r="B8" s="108"/>
      <c r="C8" s="108"/>
      <c r="D8" s="108"/>
      <c r="E8" s="108"/>
      <c r="F8" s="108"/>
      <c r="G8" s="108"/>
      <c r="H8" s="108"/>
      <c r="I8" s="108"/>
      <c r="J8" s="67"/>
      <c r="K8" s="67"/>
      <c r="L8" s="67"/>
      <c r="M8" s="67"/>
      <c r="N8" s="67"/>
      <c r="O8" s="67"/>
      <c r="P8" s="67"/>
      <c r="Q8" s="67"/>
    </row>
    <row r="9" spans="1:17" x14ac:dyDescent="0.55000000000000004">
      <c r="A9" s="4">
        <v>2021</v>
      </c>
      <c r="B9" s="4">
        <v>7</v>
      </c>
      <c r="C9" s="4">
        <v>6</v>
      </c>
      <c r="J9" s="61"/>
      <c r="K9" s="61"/>
      <c r="L9" s="61"/>
      <c r="M9" s="61"/>
      <c r="N9" s="61"/>
      <c r="O9" s="61"/>
      <c r="P9" s="61"/>
      <c r="Q9" s="61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61"/>
      <c r="K10" s="66"/>
      <c r="L10" s="66"/>
      <c r="M10" s="61"/>
      <c r="N10" s="62"/>
      <c r="O10" s="61"/>
      <c r="P10" s="61"/>
      <c r="Q10" s="61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14"/>
      <c r="J11" s="61"/>
      <c r="K11" s="61"/>
      <c r="L11" s="61"/>
      <c r="M11" s="66"/>
      <c r="N11" s="66"/>
      <c r="O11" s="63"/>
      <c r="P11" s="63"/>
      <c r="Q11" s="61"/>
    </row>
    <row r="12" spans="1:17" x14ac:dyDescent="0.55000000000000004">
      <c r="B12" s="27" t="s">
        <v>166</v>
      </c>
      <c r="C12" s="46">
        <v>15933684</v>
      </c>
      <c r="D12" s="46">
        <v>804760</v>
      </c>
      <c r="E12" s="46">
        <v>15739</v>
      </c>
      <c r="F12" s="46">
        <v>481</v>
      </c>
      <c r="G12" s="46">
        <v>773568</v>
      </c>
      <c r="H12" s="46">
        <v>14857</v>
      </c>
      <c r="I12" s="3"/>
      <c r="J12" s="61"/>
      <c r="K12" s="61"/>
      <c r="L12" s="66"/>
      <c r="M12" s="66"/>
      <c r="N12" s="64"/>
      <c r="O12" s="64"/>
      <c r="P12" s="65"/>
      <c r="Q12" s="66"/>
    </row>
    <row r="13" spans="1:17" x14ac:dyDescent="0.55000000000000004">
      <c r="B13" s="27" t="s">
        <v>338</v>
      </c>
      <c r="C13" s="46">
        <v>786540</v>
      </c>
      <c r="D13" s="46">
        <v>3176</v>
      </c>
      <c r="E13" s="46">
        <v>108</v>
      </c>
      <c r="F13" s="46">
        <v>0</v>
      </c>
      <c r="G13" s="46">
        <v>3063</v>
      </c>
      <c r="H13" s="46">
        <v>5</v>
      </c>
      <c r="I13" s="3"/>
      <c r="J13" s="61"/>
      <c r="K13" s="61"/>
      <c r="L13" s="66"/>
      <c r="M13" s="66"/>
      <c r="N13" s="61"/>
      <c r="O13" s="61"/>
      <c r="P13" s="65"/>
      <c r="Q13" s="61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1"/>
      <c r="K14" s="61"/>
      <c r="L14" s="61"/>
      <c r="M14" s="61"/>
      <c r="N14" s="61"/>
      <c r="O14" s="61"/>
      <c r="P14" s="65"/>
      <c r="Q14" s="61"/>
    </row>
    <row r="15" spans="1:17" x14ac:dyDescent="0.55000000000000004">
      <c r="B15" s="44" t="s">
        <v>164</v>
      </c>
      <c r="C15" s="45">
        <f t="shared" ref="C15:H15" si="3">SUM(C12:C14)</f>
        <v>16721053</v>
      </c>
      <c r="D15" s="45">
        <f t="shared" si="3"/>
        <v>807951</v>
      </c>
      <c r="E15" s="45">
        <f t="shared" si="3"/>
        <v>15847</v>
      </c>
      <c r="F15" s="45">
        <f t="shared" si="3"/>
        <v>481</v>
      </c>
      <c r="G15" s="45">
        <f t="shared" si="3"/>
        <v>776646</v>
      </c>
      <c r="H15" s="45">
        <f t="shared" si="3"/>
        <v>14862</v>
      </c>
      <c r="I15" s="29"/>
      <c r="J15" s="61"/>
      <c r="K15" s="61"/>
      <c r="L15" s="66"/>
      <c r="M15" s="66"/>
      <c r="N15" s="64"/>
      <c r="O15" s="64"/>
      <c r="P15" s="65"/>
      <c r="Q15" s="61"/>
    </row>
    <row r="18" spans="1:16" x14ac:dyDescent="0.55000000000000004">
      <c r="C18" s="108" t="s">
        <v>157</v>
      </c>
      <c r="D18" s="114"/>
      <c r="E18" s="108" t="s">
        <v>169</v>
      </c>
      <c r="F18" s="114"/>
      <c r="G18" s="114"/>
      <c r="H18" s="108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08" t="s">
        <v>158</v>
      </c>
      <c r="I19" s="114"/>
      <c r="J19" s="114"/>
      <c r="K19" s="114"/>
      <c r="L19" s="114"/>
      <c r="M19" s="114"/>
      <c r="N19" s="114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15933684</v>
      </c>
      <c r="D21" s="28">
        <f t="shared" si="4"/>
        <v>804760</v>
      </c>
      <c r="E21" s="3"/>
      <c r="F21" s="3"/>
      <c r="G21" s="3"/>
      <c r="H21" s="3"/>
      <c r="I21" s="28">
        <f>E12</f>
        <v>15739</v>
      </c>
      <c r="J21" s="3"/>
      <c r="K21" s="28">
        <f>F12</f>
        <v>481</v>
      </c>
      <c r="L21" s="3"/>
      <c r="M21" s="3"/>
      <c r="N21" s="16">
        <f>G21</f>
        <v>0</v>
      </c>
      <c r="O21" s="28">
        <f t="shared" ref="O21:P23" si="5">G12</f>
        <v>773568</v>
      </c>
      <c r="P21" s="28">
        <f t="shared" si="5"/>
        <v>14857</v>
      </c>
    </row>
    <row r="22" spans="1:16" x14ac:dyDescent="0.55000000000000004">
      <c r="B22" s="26" t="s">
        <v>167</v>
      </c>
      <c r="C22" s="28">
        <f t="shared" si="4"/>
        <v>786540</v>
      </c>
      <c r="D22" s="28">
        <f t="shared" si="4"/>
        <v>3176</v>
      </c>
      <c r="E22" s="3"/>
      <c r="F22" s="3"/>
      <c r="G22" s="3"/>
      <c r="H22" s="3"/>
      <c r="I22" s="28">
        <f>E13</f>
        <v>108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3063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16721053</v>
      </c>
      <c r="D24" s="26">
        <f t="shared" si="6"/>
        <v>807951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15847</v>
      </c>
      <c r="J24" s="26">
        <f t="shared" si="6"/>
        <v>0</v>
      </c>
      <c r="K24" s="26">
        <f t="shared" si="6"/>
        <v>481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776646</v>
      </c>
      <c r="P24" s="26">
        <f t="shared" si="6"/>
        <v>14862</v>
      </c>
    </row>
    <row r="26" spans="1:16" x14ac:dyDescent="0.55000000000000004">
      <c r="F26" s="108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7" customFormat="1" x14ac:dyDescent="0.55000000000000004">
      <c r="A31" s="60"/>
      <c r="F31" s="56"/>
      <c r="G31" s="56"/>
      <c r="H31" s="56"/>
      <c r="I31" s="56"/>
      <c r="J31" s="56"/>
      <c r="K31" s="56"/>
      <c r="L31" s="56"/>
      <c r="M31" s="56"/>
      <c r="N31" s="56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5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44382</v>
      </c>
      <c r="C5" s="30" t="s">
        <v>7</v>
      </c>
      <c r="D5" s="40">
        <f>IFERROR(INT(TRIM(SUBSTITUTE(VLOOKUP($A5&amp;"*",各都道府県の状況!$A:$I,D$3,FALSE), "※5", ""))), "")</f>
        <v>41495</v>
      </c>
      <c r="E5" s="40">
        <f>IFERROR(INT(TRIM(SUBSTITUTE(VLOOKUP($A5&amp;"*",各都道府県の状況!$A:$I,E$3,FALSE), "※5", ""))), "")</f>
        <v>788578</v>
      </c>
      <c r="F5" s="40">
        <f>IFERROR(INT(TRIM(SUBSTITUTE(VLOOKUP($A5&amp;"*",各都道府県の状況!$A:$I,F$3,FALSE), "※5", ""))), "")</f>
        <v>39448</v>
      </c>
      <c r="G5" s="40">
        <f>IFERROR(INT(TRIM(SUBSTITUTE(VLOOKUP($A5&amp;"*",各都道府県の状況!$A:$I,G$3,FALSE), "※5", ""))), "")</f>
        <v>1410</v>
      </c>
      <c r="H5" s="40">
        <f>IFERROR(INT(TRIM(SUBSTITUTE(VLOOKUP($A5&amp;"*",各都道府県の状況!$A:$I,H$3,FALSE), "※5", ""))), "")</f>
        <v>673</v>
      </c>
      <c r="I5" s="40">
        <f>IFERROR(INT(TRIM(SUBSTITUTE(VLOOKUP($A5&amp;"*",各都道府県の状況!$A:$I,I$3,FALSE), "※5", ""))), "")</f>
        <v>21</v>
      </c>
      <c r="J5" s="2"/>
    </row>
    <row r="6" spans="1:10" x14ac:dyDescent="0.55000000000000004">
      <c r="A6" s="12" t="s">
        <v>182</v>
      </c>
      <c r="B6" s="13">
        <f t="shared" si="0"/>
        <v>44382</v>
      </c>
      <c r="C6" s="30" t="s">
        <v>11</v>
      </c>
      <c r="D6" s="40">
        <f>IFERROR(INT(TRIM(SUBSTITUTE(VLOOKUP($A6&amp;"*",各都道府県の状況!$A:$I,D$3,FALSE), "※5", ""))), "")</f>
        <v>2521</v>
      </c>
      <c r="E6" s="40">
        <f>IFERROR(INT(TRIM(SUBSTITUTE(VLOOKUP($A6&amp;"*",各都道府県の状況!$A:$I,E$3,FALSE), "※5", ""))), "")</f>
        <v>51482</v>
      </c>
      <c r="F6" s="40">
        <f>IFERROR(INT(TRIM(SUBSTITUTE(VLOOKUP($A6&amp;"*",各都道府県の状況!$A:$I,F$3,FALSE), "※5", ""))), "")</f>
        <v>2431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59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44382</v>
      </c>
      <c r="C7" s="30" t="s">
        <v>12</v>
      </c>
      <c r="D7" s="40">
        <f>IFERROR(INT(TRIM(SUBSTITUTE(VLOOKUP($A7&amp;"*",各都道府県の状況!$A:$I,D$3,FALSE), "※5", ""))), "")</f>
        <v>1730</v>
      </c>
      <c r="E7" s="40">
        <f>IFERROR(INT(TRIM(SUBSTITUTE(VLOOKUP($A7&amp;"*",各都道府県の状況!$A:$I,E$3,FALSE), "※5", ""))), "")</f>
        <v>87170</v>
      </c>
      <c r="F7" s="40">
        <f>IFERROR(INT(TRIM(SUBSTITUTE(VLOOKUP($A7&amp;"*",各都道府県の状況!$A:$I,F$3,FALSE), "※5", ""))), "")</f>
        <v>1605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78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44382</v>
      </c>
      <c r="C8" s="30" t="s">
        <v>13</v>
      </c>
      <c r="D8" s="40">
        <f>IFERROR(INT(TRIM(SUBSTITUTE(VLOOKUP($A8&amp;"*",各都道府県の状況!$A:$I,D$3,FALSE), "※5", ""))), "")</f>
        <v>9191</v>
      </c>
      <c r="E8" s="40">
        <f>IFERROR(INT(TRIM(SUBSTITUTE(VLOOKUP($A8&amp;"*",各都道府県の状況!$A:$I,E$3,FALSE), "※5", ""))), "")</f>
        <v>158585</v>
      </c>
      <c r="F8" s="40">
        <f>IFERROR(INT(TRIM(SUBSTITUTE(VLOOKUP($A8&amp;"*",各都道府県の状況!$A:$I,F$3,FALSE), "※5", ""))), "")</f>
        <v>9001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99</v>
      </c>
      <c r="I8" s="40">
        <f>IFERROR(INT(TRIM(SUBSTITUTE(VLOOKUP($A8&amp;"*",各都道府県の状況!$A:$I,I$3,FALSE), "※5", ""))), "")</f>
        <v>4</v>
      </c>
    </row>
    <row r="9" spans="1:10" ht="21" customHeight="1" x14ac:dyDescent="0.55000000000000004">
      <c r="A9" s="12" t="s">
        <v>185</v>
      </c>
      <c r="B9" s="13">
        <f t="shared" si="0"/>
        <v>44382</v>
      </c>
      <c r="C9" s="30" t="s">
        <v>14</v>
      </c>
      <c r="D9" s="40">
        <f>IFERROR(INT(TRIM(SUBSTITUTE(VLOOKUP($A9&amp;"*",各都道府県の状況!$A:$I,D$3,FALSE), "※5", ""))), "")</f>
        <v>908</v>
      </c>
      <c r="E9" s="40">
        <f>IFERROR(INT(TRIM(SUBSTITUTE(VLOOKUP($A9&amp;"*",各都道府県の状況!$A:$I,E$3,FALSE), "※5", ""))), "")</f>
        <v>16014</v>
      </c>
      <c r="F9" s="40">
        <f>IFERROR(INT(TRIM(SUBSTITUTE(VLOOKUP($A9&amp;"*",各都道府県の状況!$A:$I,F$3,FALSE), "※5", ""))), "")</f>
        <v>816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72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44382</v>
      </c>
      <c r="C10" s="30" t="s">
        <v>15</v>
      </c>
      <c r="D10" s="40">
        <f>IFERROR(INT(TRIM(SUBSTITUTE(VLOOKUP($A10&amp;"*",各都道府県の状況!$A:$I,D$3,FALSE), "※5", ""))), "")</f>
        <v>2028</v>
      </c>
      <c r="E10" s="40">
        <f>IFERROR(INT(TRIM(SUBSTITUTE(VLOOKUP($A10&amp;"*",各都道府県の状況!$A:$I,E$3,FALSE), "※5", ""))), "")</f>
        <v>66910</v>
      </c>
      <c r="F10" s="40">
        <f>IFERROR(INT(TRIM(SUBSTITUTE(VLOOKUP($A10&amp;"*",各都道府県の状況!$A:$I,F$3,FALSE), "※5", ""))), "")</f>
        <v>1965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16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44382</v>
      </c>
      <c r="C11" s="30" t="s">
        <v>16</v>
      </c>
      <c r="D11" s="40">
        <f>IFERROR(INT(TRIM(SUBSTITUTE(VLOOKUP($A11&amp;"*",各都道府県の状況!$A:$I,D$3,FALSE), "※5", ""))), "")</f>
        <v>4974</v>
      </c>
      <c r="E11" s="40">
        <f>IFERROR(INT(TRIM(SUBSTITUTE(VLOOKUP($A11&amp;"*",各都道府県の状況!$A:$I,E$3,FALSE), "※5", ""))), "")</f>
        <v>284914</v>
      </c>
      <c r="F11" s="40">
        <f>IFERROR(INT(TRIM(SUBSTITUTE(VLOOKUP($A11&amp;"*",各都道府県の状況!$A:$I,F$3,FALSE), "※5", ""))), "")</f>
        <v>4652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161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44382</v>
      </c>
      <c r="C12" s="30" t="s">
        <v>17</v>
      </c>
      <c r="D12" s="40">
        <f>IFERROR(INT(TRIM(SUBSTITUTE(VLOOKUP($A12&amp;"*",各都道府県の状況!$A:$I,D$3,FALSE), "※5", ""))), "")</f>
        <v>10663</v>
      </c>
      <c r="E12" s="40">
        <f>IFERROR(INT(TRIM(SUBSTITUTE(VLOOKUP($A12&amp;"*",各都道府県の状況!$A:$I,E$3,FALSE), "※5", ""))), "")</f>
        <v>33630</v>
      </c>
      <c r="F12" s="40">
        <f>IFERROR(INT(TRIM(SUBSTITUTE(VLOOKUP($A12&amp;"*",各都道府県の状況!$A:$I,F$3,FALSE), "※5", ""))), "")</f>
        <v>10264</v>
      </c>
      <c r="G12" s="40">
        <f>IFERROR(INT(TRIM(SUBSTITUTE(VLOOKUP($A12&amp;"*",各都道府県の状況!$A:$I,G$3,FALSE), "※5", ""))), "")</f>
        <v>165</v>
      </c>
      <c r="H12" s="40">
        <f>IFERROR(INT(TRIM(SUBSTITUTE(VLOOKUP($A12&amp;"*",各都道府県の状況!$A:$I,H$3,FALSE), "※5", ""))), "")</f>
        <v>234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44382</v>
      </c>
      <c r="C13" s="30" t="s">
        <v>18</v>
      </c>
      <c r="D13" s="40">
        <f>IFERROR(INT(TRIM(SUBSTITUTE(VLOOKUP($A13&amp;"*",各都道府県の状況!$A:$I,D$3,FALSE), "※5", ""))), "")</f>
        <v>7134</v>
      </c>
      <c r="E13" s="40">
        <f>IFERROR(INT(TRIM(SUBSTITUTE(VLOOKUP($A13&amp;"*",各都道府県の状況!$A:$I,E$3,FALSE), "※5", ""))), "")</f>
        <v>306769</v>
      </c>
      <c r="F13" s="40">
        <f>IFERROR(INT(TRIM(SUBSTITUTE(VLOOKUP($A13&amp;"*",各都道府県の状況!$A:$I,F$3,FALSE), "※5", ""))), "")</f>
        <v>6831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221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44382</v>
      </c>
      <c r="C14" s="30" t="s">
        <v>19</v>
      </c>
      <c r="D14" s="40">
        <f>IFERROR(INT(TRIM(SUBSTITUTE(VLOOKUP($A14&amp;"*",各都道府県の状況!$A:$I,D$3,FALSE), "※5", ""))), "")</f>
        <v>8053</v>
      </c>
      <c r="E14" s="40">
        <f>IFERROR(INT(TRIM(SUBSTITUTE(VLOOKUP($A14&amp;"*",各都道府県の状況!$A:$I,E$3,FALSE), "※5", ""))), "")</f>
        <v>196370</v>
      </c>
      <c r="F14" s="40">
        <f>IFERROR(INT(TRIM(SUBSTITUTE(VLOOKUP($A14&amp;"*",各都道府県の状況!$A:$I,F$3,FALSE), "※5", ""))), "")</f>
        <v>7860</v>
      </c>
      <c r="G14" s="40">
        <f>IFERROR(INT(TRIM(SUBSTITUTE(VLOOKUP($A14&amp;"*",各都道府県の状況!$A:$I,G$3,FALSE), "※5", ""))), "")</f>
        <v>153</v>
      </c>
      <c r="H14" s="40">
        <f>IFERROR(INT(TRIM(SUBSTITUTE(VLOOKUP($A14&amp;"*",各都道府県の状況!$A:$I,H$3,FALSE), "※5", ""))), "")</f>
        <v>40</v>
      </c>
      <c r="I14" s="40">
        <f>IFERROR(INT(TRIM(SUBSTITUTE(VLOOKUP($A14&amp;"*",各都道府県の状況!$A:$I,I$3,FALSE), "※5", ""))), "")</f>
        <v>4</v>
      </c>
    </row>
    <row r="15" spans="1:10" x14ac:dyDescent="0.55000000000000004">
      <c r="A15" s="12" t="s">
        <v>191</v>
      </c>
      <c r="B15" s="13">
        <f t="shared" si="0"/>
        <v>44382</v>
      </c>
      <c r="C15" s="30" t="s">
        <v>20</v>
      </c>
      <c r="D15" s="40">
        <f>IFERROR(INT(TRIM(SUBSTITUTE(VLOOKUP($A15&amp;"*",各都道府県の状況!$A:$I,D$3,FALSE), "※5", ""))), "")</f>
        <v>47020</v>
      </c>
      <c r="E15" s="40">
        <f>IFERROR(INT(TRIM(SUBSTITUTE(VLOOKUP($A15&amp;"*",各都道府県の状況!$A:$I,E$3,FALSE), "※5", ""))), "")</f>
        <v>980235</v>
      </c>
      <c r="F15" s="40">
        <f>IFERROR(INT(TRIM(SUBSTITUTE(VLOOKUP($A15&amp;"*",各都道府県の状況!$A:$I,F$3,FALSE), "※5", ""))), "")</f>
        <v>45049</v>
      </c>
      <c r="G15" s="40">
        <f>IFERROR(INT(TRIM(SUBSTITUTE(VLOOKUP($A15&amp;"*",各都道府県の状況!$A:$I,G$3,FALSE), "※5", ""))), "")</f>
        <v>832</v>
      </c>
      <c r="H15" s="40">
        <f>IFERROR(INT(TRIM(SUBSTITUTE(VLOOKUP($A15&amp;"*",各都道府県の状況!$A:$I,H$3,FALSE), "※5", ""))), "")</f>
        <v>1139</v>
      </c>
      <c r="I15" s="40">
        <f>IFERROR(INT(TRIM(SUBSTITUTE(VLOOKUP($A15&amp;"*",各都道府県の状況!$A:$I,I$3,FALSE), "※5", ""))), "")</f>
        <v>21</v>
      </c>
    </row>
    <row r="16" spans="1:10" x14ac:dyDescent="0.55000000000000004">
      <c r="A16" s="12" t="s">
        <v>192</v>
      </c>
      <c r="B16" s="13">
        <f t="shared" si="0"/>
        <v>44382</v>
      </c>
      <c r="C16" s="30" t="s">
        <v>21</v>
      </c>
      <c r="D16" s="40">
        <f>IFERROR(INT(TRIM(SUBSTITUTE(VLOOKUP($A16&amp;"*",各都道府県の状況!$A:$I,D$3,FALSE), "※5", ""))), "")</f>
        <v>41001</v>
      </c>
      <c r="E16" s="40">
        <f>IFERROR(INT(TRIM(SUBSTITUTE(VLOOKUP($A16&amp;"*",各都道府県の状況!$A:$I,E$3,FALSE), "※5", ""))), "")</f>
        <v>703166</v>
      </c>
      <c r="F16" s="40">
        <f>IFERROR(INT(TRIM(SUBSTITUTE(VLOOKUP($A16&amp;"*",各都道府県の状況!$A:$I,F$3,FALSE), "※5", ""))), "")</f>
        <v>39095</v>
      </c>
      <c r="G16" s="40">
        <f>IFERROR(INT(TRIM(SUBSTITUTE(VLOOKUP($A16&amp;"*",各都道府県の状況!$A:$I,G$3,FALSE), "※5", ""))), "")</f>
        <v>710</v>
      </c>
      <c r="H16" s="40">
        <f>IFERROR(INT(TRIM(SUBSTITUTE(VLOOKUP($A16&amp;"*",各都道府県の状況!$A:$I,H$3,FALSE), "※5", ""))), "")</f>
        <v>1196</v>
      </c>
      <c r="I16" s="40">
        <f>IFERROR(INT(TRIM(SUBSTITUTE(VLOOKUP($A16&amp;"*",各都道府県の状況!$A:$I,I$3,FALSE), "※5", ""))), "")</f>
        <v>15</v>
      </c>
    </row>
    <row r="17" spans="1:9" x14ac:dyDescent="0.55000000000000004">
      <c r="A17" s="12" t="s">
        <v>193</v>
      </c>
      <c r="B17" s="13">
        <f t="shared" si="0"/>
        <v>44382</v>
      </c>
      <c r="C17" s="30" t="s">
        <v>22</v>
      </c>
      <c r="D17" s="40">
        <f>IFERROR(INT(TRIM(SUBSTITUTE(VLOOKUP($A17&amp;"*",各都道府県の状況!$A:$I,D$3,FALSE), "※5", ""))), "")</f>
        <v>176843</v>
      </c>
      <c r="E17" s="40">
        <f>IFERROR(INT(TRIM(SUBSTITUTE(VLOOKUP($A17&amp;"*",各都道府県の状況!$A:$I,E$3,FALSE), "※5", ""))), "")</f>
        <v>2557035</v>
      </c>
      <c r="F17" s="40">
        <f>IFERROR(INT(TRIM(SUBSTITUTE(VLOOKUP($A17&amp;"*",各都道府県の状況!$A:$I,F$3,FALSE), "※5", ""))), "")</f>
        <v>169725</v>
      </c>
      <c r="G17" s="40">
        <f>IFERROR(INT(TRIM(SUBSTITUTE(VLOOKUP($A17&amp;"*",各都道府県の状況!$A:$I,G$3,FALSE), "※5", ""))), "")</f>
        <v>2240</v>
      </c>
      <c r="H17" s="40">
        <f>IFERROR(INT(TRIM(SUBSTITUTE(VLOOKUP($A17&amp;"*",各都道府県の状況!$A:$I,H$3,FALSE), "※5", ""))), "")</f>
        <v>4878</v>
      </c>
      <c r="I17" s="40">
        <f>IFERROR(INT(TRIM(SUBSTITUTE(VLOOKUP($A17&amp;"*",各都道府県の状況!$A:$I,I$3,FALSE), "※5", ""))), "")</f>
        <v>57</v>
      </c>
    </row>
    <row r="18" spans="1:9" x14ac:dyDescent="0.55000000000000004">
      <c r="A18" s="12" t="s">
        <v>194</v>
      </c>
      <c r="B18" s="13">
        <f t="shared" si="0"/>
        <v>44382</v>
      </c>
      <c r="C18" s="30" t="s">
        <v>23</v>
      </c>
      <c r="D18" s="40">
        <f>IFERROR(INT(TRIM(SUBSTITUTE(VLOOKUP($A18&amp;"*",各都道府県の状況!$A:$I,D$3,FALSE), "※5", ""))), "")</f>
        <v>68492</v>
      </c>
      <c r="E18" s="40">
        <f>IFERROR(INT(TRIM(SUBSTITUTE(VLOOKUP($A18&amp;"*",各都道府県の状況!$A:$I,E$3,FALSE), "※5", ""))), "")</f>
        <v>1054376</v>
      </c>
      <c r="F18" s="40">
        <f>IFERROR(INT(TRIM(SUBSTITUTE(VLOOKUP($A18&amp;"*",各都道府県の状況!$A:$I,F$3,FALSE), "※5", ""))), "")</f>
        <v>65747</v>
      </c>
      <c r="G18" s="40">
        <f>IFERROR(INT(TRIM(SUBSTITUTE(VLOOKUP($A18&amp;"*",各都道府県の状況!$A:$I,G$3,FALSE), "※5", ""))), "")</f>
        <v>952</v>
      </c>
      <c r="H18" s="40">
        <f>IFERROR(INT(TRIM(SUBSTITUTE(VLOOKUP($A18&amp;"*",各都道府県の状況!$A:$I,H$3,FALSE), "※5", ""))), "")</f>
        <v>1793</v>
      </c>
      <c r="I18" s="40">
        <f>IFERROR(INT(TRIM(SUBSTITUTE(VLOOKUP($A18&amp;"*",各都道府県の状況!$A:$I,I$3,FALSE), "※5", ""))), "")</f>
        <v>32</v>
      </c>
    </row>
    <row r="19" spans="1:9" x14ac:dyDescent="0.55000000000000004">
      <c r="A19" s="12" t="s">
        <v>195</v>
      </c>
      <c r="B19" s="13">
        <f t="shared" si="0"/>
        <v>44382</v>
      </c>
      <c r="C19" s="30" t="s">
        <v>24</v>
      </c>
      <c r="D19" s="40">
        <f>IFERROR(INT(TRIM(SUBSTITUTE(VLOOKUP($A19&amp;"*",各都道府県の状況!$A:$I,D$3,FALSE), "※5", ""))), "")</f>
        <v>3427</v>
      </c>
      <c r="E19" s="40">
        <f>IFERROR(INT(TRIM(SUBSTITUTE(VLOOKUP($A19&amp;"*",各都道府県の状況!$A:$I,E$3,FALSE), "※5", ""))), "")</f>
        <v>174101</v>
      </c>
      <c r="F19" s="40">
        <f>IFERROR(INT(TRIM(SUBSTITUTE(VLOOKUP($A19&amp;"*",各都道府県の状況!$A:$I,F$3,FALSE), "※5", ""))), "")</f>
        <v>3329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46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44382</v>
      </c>
      <c r="C20" s="30" t="s">
        <v>25</v>
      </c>
      <c r="D20" s="40">
        <f>IFERROR(INT(TRIM(SUBSTITUTE(VLOOKUP($A20&amp;"*",各都道府県の状況!$A:$I,D$3,FALSE), "※5", ""))), "")</f>
        <v>2045</v>
      </c>
      <c r="E20" s="40">
        <f>IFERROR(INT(TRIM(SUBSTITUTE(VLOOKUP($A20&amp;"*",各都道府県の状況!$A:$I,E$3,FALSE), "※5", ""))), "")</f>
        <v>74571</v>
      </c>
      <c r="F20" s="40">
        <f>IFERROR(INT(TRIM(SUBSTITUTE(VLOOKUP($A20&amp;"*",各都道府県の状況!$A:$I,F$3,FALSE), "※5", ""))), "")</f>
        <v>1990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17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44382</v>
      </c>
      <c r="C21" s="30" t="s">
        <v>26</v>
      </c>
      <c r="D21" s="40">
        <f>IFERROR(INT(TRIM(SUBSTITUTE(VLOOKUP($A21&amp;"*",各都道府県の状況!$A:$I,D$3,FALSE), "※5", ""))), "")</f>
        <v>3965</v>
      </c>
      <c r="E21" s="40">
        <f>IFERROR(INT(TRIM(SUBSTITUTE(VLOOKUP($A21&amp;"*",各都道府県の状況!$A:$I,E$3,FALSE), "※5", ""))), "")</f>
        <v>124150</v>
      </c>
      <c r="F21" s="40">
        <f>IFERROR(INT(TRIM(SUBSTITUTE(VLOOKUP($A21&amp;"*",各都道府県の状況!$A:$I,F$3,FALSE), "※5", ""))), "")</f>
        <v>3801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45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44382</v>
      </c>
      <c r="C22" s="30" t="s">
        <v>27</v>
      </c>
      <c r="D22" s="40">
        <f>IFERROR(INT(TRIM(SUBSTITUTE(VLOOKUP($A22&amp;"*",各都道府県の状況!$A:$I,D$3,FALSE), "※5", ""))), "")</f>
        <v>1331</v>
      </c>
      <c r="E22" s="40">
        <f>IFERROR(INT(TRIM(SUBSTITUTE(VLOOKUP($A22&amp;"*",各都道府県の状況!$A:$I,E$3,FALSE), "※5", ""))), "")</f>
        <v>69947</v>
      </c>
      <c r="F22" s="40">
        <f>IFERROR(INT(TRIM(SUBSTITUTE(VLOOKUP($A22&amp;"*",各都道府県の状況!$A:$I,F$3,FALSE), "※5", ""))), "")</f>
        <v>1164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132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44382</v>
      </c>
      <c r="C23" s="30" t="s">
        <v>28</v>
      </c>
      <c r="D23" s="40">
        <f>IFERROR(INT(TRIM(SUBSTITUTE(VLOOKUP($A23&amp;"*",各都道府県の状況!$A:$I,D$3,FALSE), "※5", ""))), "")</f>
        <v>2124</v>
      </c>
      <c r="E23" s="40">
        <f>IFERROR(INT(TRIM(SUBSTITUTE(VLOOKUP($A23&amp;"*",各都道府県の状況!$A:$I,E$3,FALSE), "※5", ""))), "")</f>
        <v>58651</v>
      </c>
      <c r="F23" s="40">
        <f>IFERROR(INT(TRIM(SUBSTITUTE(VLOOKUP($A23&amp;"*",各都道府県の状況!$A:$I,F$3,FALSE), "※5", ""))), "")</f>
        <v>2044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60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44382</v>
      </c>
      <c r="C24" s="30" t="s">
        <v>29</v>
      </c>
      <c r="D24" s="40">
        <f>IFERROR(INT(TRIM(SUBSTITUTE(VLOOKUP($A24&amp;"*",各都道府県の状況!$A:$I,D$3,FALSE), "※5", ""))), "")</f>
        <v>5041</v>
      </c>
      <c r="E24" s="40">
        <f>IFERROR(INT(TRIM(SUBSTITUTE(VLOOKUP($A24&amp;"*",各都道府県の状況!$A:$I,E$3,FALSE), "※5", ""))), "")</f>
        <v>209770</v>
      </c>
      <c r="F24" s="40">
        <f>IFERROR(INT(TRIM(SUBSTITUTE(VLOOKUP($A24&amp;"*",各都道府県の状況!$A:$I,F$3,FALSE), "※5", ""))), "")</f>
        <v>4985</v>
      </c>
      <c r="G24" s="40">
        <f>IFERROR(INT(TRIM(SUBSTITUTE(VLOOKUP($A24&amp;"*",各都道府県の状況!$A:$I,G$3,FALSE), "※5", ""))), "")</f>
        <v>93</v>
      </c>
      <c r="H24" s="40">
        <f>IFERROR(INT(TRIM(SUBSTITUTE(VLOOKUP($A24&amp;"*",各都道府県の状況!$A:$I,H$3,FALSE), "※5", ""))), "")</f>
        <v>40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44382</v>
      </c>
      <c r="C25" s="30" t="s">
        <v>30</v>
      </c>
      <c r="D25" s="40">
        <f>IFERROR(INT(TRIM(SUBSTITUTE(VLOOKUP($A25&amp;"*",各都道府県の状況!$A:$I,D$3,FALSE), "※5", ""))), "")</f>
        <v>9468</v>
      </c>
      <c r="E25" s="40">
        <f>IFERROR(INT(TRIM(SUBSTITUTE(VLOOKUP($A25&amp;"*",各都道府県の状況!$A:$I,E$3,FALSE), "※5", ""))), "")</f>
        <v>272888</v>
      </c>
      <c r="F25" s="40">
        <f>IFERROR(INT(TRIM(SUBSTITUTE(VLOOKUP($A25&amp;"*",各都道府県の状況!$A:$I,F$3,FALSE), "※5", ""))), "")</f>
        <v>9217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64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44382</v>
      </c>
      <c r="C26" s="30" t="s">
        <v>31</v>
      </c>
      <c r="D26" s="40">
        <f>IFERROR(INT(TRIM(SUBSTITUTE(VLOOKUP($A26&amp;"*",各都道府県の状況!$A:$I,D$3,FALSE), "※5", ""))), "")</f>
        <v>9414</v>
      </c>
      <c r="E26" s="40">
        <f>IFERROR(INT(TRIM(SUBSTITUTE(VLOOKUP($A26&amp;"*",各都道府県の状況!$A:$I,E$3,FALSE), "※5", ""))), "")</f>
        <v>410639</v>
      </c>
      <c r="F26" s="40">
        <f>IFERROR(INT(TRIM(SUBSTITUTE(VLOOKUP($A26&amp;"*",各都道府県の状況!$A:$I,F$3,FALSE), "※5", ""))), "")</f>
        <v>9016</v>
      </c>
      <c r="G26" s="40">
        <f>IFERROR(INT(TRIM(SUBSTITUTE(VLOOKUP($A26&amp;"*",各都道府県の状況!$A:$I,G$3,FALSE), "※5", ""))), "")</f>
        <v>152</v>
      </c>
      <c r="H26" s="40">
        <f>IFERROR(INT(TRIM(SUBSTITUTE(VLOOKUP($A26&amp;"*",各都道府県の状況!$A:$I,H$3,FALSE), "※5", ""))), "")</f>
        <v>246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44382</v>
      </c>
      <c r="C27" s="30" t="s">
        <v>32</v>
      </c>
      <c r="D27" s="40">
        <f>IFERROR(INT(TRIM(SUBSTITUTE(VLOOKUP($A27&amp;"*",各都道府県の状況!$A:$I,D$3,FALSE), "※5", ""))), "")</f>
        <v>51224</v>
      </c>
      <c r="E27" s="40">
        <f>IFERROR(INT(TRIM(SUBSTITUTE(VLOOKUP($A27&amp;"*",各都道府県の状況!$A:$I,E$3,FALSE), "※5", ""))), "")</f>
        <v>841364</v>
      </c>
      <c r="F27" s="40">
        <f>IFERROR(INT(TRIM(SUBSTITUTE(VLOOKUP($A27&amp;"*",各都道府県の状況!$A:$I,F$3,FALSE), "※5", ""))), "")</f>
        <v>49606</v>
      </c>
      <c r="G27" s="40">
        <f>IFERROR(INT(TRIM(SUBSTITUTE(VLOOKUP($A27&amp;"*",各都道府県の状況!$A:$I,G$3,FALSE), "※5", ""))), "")</f>
        <v>971</v>
      </c>
      <c r="H27" s="40">
        <f>IFERROR(INT(TRIM(SUBSTITUTE(VLOOKUP($A27&amp;"*",各都道府県の状況!$A:$I,H$3,FALSE), "※5", ""))), "")</f>
        <v>647</v>
      </c>
      <c r="I27" s="40">
        <f>IFERROR(INT(TRIM(SUBSTITUTE(VLOOKUP($A27&amp;"*",各都道府県の状況!$A:$I,I$3,FALSE), "※5", ""))), "")</f>
        <v>17</v>
      </c>
    </row>
    <row r="28" spans="1:9" x14ac:dyDescent="0.55000000000000004">
      <c r="A28" s="12" t="s">
        <v>204</v>
      </c>
      <c r="B28" s="13">
        <f t="shared" si="0"/>
        <v>44382</v>
      </c>
      <c r="C28" s="30" t="s">
        <v>33</v>
      </c>
      <c r="D28" s="40">
        <f>IFERROR(INT(TRIM(SUBSTITUTE(VLOOKUP($A28&amp;"*",各都道府県の状況!$A:$I,D$3,FALSE), "※5", ""))), "")</f>
        <v>5281</v>
      </c>
      <c r="E28" s="40">
        <f>IFERROR(INT(TRIM(SUBSTITUTE(VLOOKUP($A28&amp;"*",各都道府県の状況!$A:$I,E$3,FALSE), "※5", ""))), "")</f>
        <v>145510</v>
      </c>
      <c r="F28" s="40">
        <f>IFERROR(INT(TRIM(SUBSTITUTE(VLOOKUP($A28&amp;"*",各都道府県の状況!$A:$I,F$3,FALSE), "※5", ""))), "")</f>
        <v>5240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68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44382</v>
      </c>
      <c r="C29" s="30" t="s">
        <v>34</v>
      </c>
      <c r="D29" s="40">
        <f>IFERROR(INT(TRIM(SUBSTITUTE(VLOOKUP($A29&amp;"*",各都道府県の状況!$A:$I,D$3,FALSE), "※5", ""))), "")</f>
        <v>5571</v>
      </c>
      <c r="E29" s="40">
        <f>IFERROR(INT(TRIM(SUBSTITUTE(VLOOKUP($A29&amp;"*",各都道府県の状況!$A:$I,E$3,FALSE), "※5", ""))), "")</f>
        <v>153485</v>
      </c>
      <c r="F29" s="40">
        <f>IFERROR(INT(TRIM(SUBSTITUTE(VLOOKUP($A29&amp;"*",各都道府県の状況!$A:$I,F$3,FALSE), "※5", ""))), "")</f>
        <v>5422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59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44382</v>
      </c>
      <c r="C30" s="30" t="s">
        <v>35</v>
      </c>
      <c r="D30" s="40">
        <f>IFERROR(INT(TRIM(SUBSTITUTE(VLOOKUP($A30&amp;"*",各都道府県の状況!$A:$I,D$3,FALSE), "※5", ""))), "")</f>
        <v>16667</v>
      </c>
      <c r="E30" s="40">
        <f>IFERROR(INT(TRIM(SUBSTITUTE(VLOOKUP($A30&amp;"*",各都道府県の状況!$A:$I,E$3,FALSE), "※5", ""))), "")</f>
        <v>286651</v>
      </c>
      <c r="F30" s="40">
        <f>IFERROR(INT(TRIM(SUBSTITUTE(VLOOKUP($A30&amp;"*",各都道府県の状況!$A:$I,F$3,FALSE), "※5", ""))), "")</f>
        <v>16265</v>
      </c>
      <c r="G30" s="40">
        <f>IFERROR(INT(TRIM(SUBSTITUTE(VLOOKUP($A30&amp;"*",各都道府県の状況!$A:$I,G$3,FALSE), "※5", ""))), "")</f>
        <v>246</v>
      </c>
      <c r="H30" s="40">
        <f>IFERROR(INT(TRIM(SUBSTITUTE(VLOOKUP($A30&amp;"*",各都道府県の状況!$A:$I,H$3,FALSE), "※5", ""))), "")</f>
        <v>150</v>
      </c>
      <c r="I30" s="40">
        <f>IFERROR(INT(TRIM(SUBSTITUTE(VLOOKUP($A30&amp;"*",各都道府県の状況!$A:$I,I$3,FALSE), "※5", ""))), "")</f>
        <v>7</v>
      </c>
    </row>
    <row r="31" spans="1:9" x14ac:dyDescent="0.55000000000000004">
      <c r="A31" s="12" t="s">
        <v>207</v>
      </c>
      <c r="B31" s="13">
        <f t="shared" si="0"/>
        <v>44382</v>
      </c>
      <c r="C31" s="30" t="s">
        <v>36</v>
      </c>
      <c r="D31" s="40">
        <f>IFERROR(INT(TRIM(SUBSTITUTE(VLOOKUP($A31&amp;"*",各都道府県の状況!$A:$I,D$3,FALSE), "※5", ""))), "")</f>
        <v>103928</v>
      </c>
      <c r="E31" s="40">
        <f>IFERROR(INT(TRIM(SUBSTITUTE(VLOOKUP($A31&amp;"*",各都道府県の状況!$A:$I,E$3,FALSE), "※5", ""))), "")</f>
        <v>2191017</v>
      </c>
      <c r="F31" s="40">
        <f>IFERROR(INT(TRIM(SUBSTITUTE(VLOOKUP($A31&amp;"*",各都道府県の状況!$A:$I,F$3,FALSE), "※5", ""))), "")</f>
        <v>99189</v>
      </c>
      <c r="G31" s="40">
        <f>IFERROR(INT(TRIM(SUBSTITUTE(VLOOKUP($A31&amp;"*",各都道府県の状況!$A:$I,G$3,FALSE), "※5", ""))), "")</f>
        <v>2681</v>
      </c>
      <c r="H31" s="40">
        <f>IFERROR(INT(TRIM(SUBSTITUTE(VLOOKUP($A31&amp;"*",各都道府県の状況!$A:$I,H$3,FALSE), "※5", ""))), "")</f>
        <v>1260</v>
      </c>
      <c r="I31" s="40">
        <f>IFERROR(INT(TRIM(SUBSTITUTE(VLOOKUP($A31&amp;"*",各都道府県の状況!$A:$I,I$3,FALSE), "※5", ""))), "")</f>
        <v>147</v>
      </c>
    </row>
    <row r="32" spans="1:9" x14ac:dyDescent="0.55000000000000004">
      <c r="A32" s="12" t="s">
        <v>208</v>
      </c>
      <c r="B32" s="13">
        <f t="shared" si="0"/>
        <v>44382</v>
      </c>
      <c r="C32" s="30" t="s">
        <v>37</v>
      </c>
      <c r="D32" s="40">
        <f>IFERROR(INT(TRIM(SUBSTITUTE(VLOOKUP($A32&amp;"*",各都道府県の状況!$A:$I,D$3,FALSE), "※5", ""))), "")</f>
        <v>41031</v>
      </c>
      <c r="E32" s="40">
        <f>IFERROR(INT(TRIM(SUBSTITUTE(VLOOKUP($A32&amp;"*",各都道府県の状況!$A:$I,E$3,FALSE), "※5", ""))), "")</f>
        <v>513595</v>
      </c>
      <c r="F32" s="40">
        <f>IFERROR(INT(TRIM(SUBSTITUTE(VLOOKUP($A32&amp;"*",各都道府県の状況!$A:$I,F$3,FALSE), "※5", ""))), "")</f>
        <v>39463</v>
      </c>
      <c r="G32" s="40">
        <f>IFERROR(INT(TRIM(SUBSTITUTE(VLOOKUP($A32&amp;"*",各都道府県の状況!$A:$I,G$3,FALSE), "※5", ""))), "")</f>
        <v>1308</v>
      </c>
      <c r="H32" s="40">
        <f>IFERROR(INT(TRIM(SUBSTITUTE(VLOOKUP($A32&amp;"*",各都道府県の状況!$A:$I,H$3,FALSE), "※5", ""))), "")</f>
        <v>260</v>
      </c>
      <c r="I32" s="40">
        <f>IFERROR(INT(TRIM(SUBSTITUTE(VLOOKUP($A32&amp;"*",各都道府県の状況!$A:$I,I$3,FALSE), "※5", ""))), "")</f>
        <v>16</v>
      </c>
    </row>
    <row r="33" spans="1:9" x14ac:dyDescent="0.55000000000000004">
      <c r="A33" s="12" t="s">
        <v>209</v>
      </c>
      <c r="B33" s="13">
        <f t="shared" si="0"/>
        <v>44382</v>
      </c>
      <c r="C33" s="30" t="s">
        <v>38</v>
      </c>
      <c r="D33" s="40">
        <f>IFERROR(INT(TRIM(SUBSTITUTE(VLOOKUP($A33&amp;"*",各都道府県の状況!$A:$I,D$3,FALSE), "※5", ""))), "")</f>
        <v>8381</v>
      </c>
      <c r="E33" s="40">
        <f>IFERROR(INT(TRIM(SUBSTITUTE(VLOOKUP($A33&amp;"*",各都道府県の状況!$A:$I,E$3,FALSE), "※5", ""))), "")</f>
        <v>171566</v>
      </c>
      <c r="F33" s="40">
        <f>IFERROR(INT(TRIM(SUBSTITUTE(VLOOKUP($A33&amp;"*",各都道府県の状況!$A:$I,F$3,FALSE), "※5", ""))), "")</f>
        <v>8085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165</v>
      </c>
      <c r="I33" s="40">
        <f>IFERROR(INT(TRIM(SUBSTITUTE(VLOOKUP($A33&amp;"*",各都道府県の状況!$A:$I,I$3,FALSE), "※5", ""))), "")</f>
        <v>7</v>
      </c>
    </row>
    <row r="34" spans="1:9" x14ac:dyDescent="0.55000000000000004">
      <c r="A34" s="12" t="s">
        <v>210</v>
      </c>
      <c r="B34" s="13">
        <f t="shared" si="0"/>
        <v>44382</v>
      </c>
      <c r="C34" s="30" t="s">
        <v>39</v>
      </c>
      <c r="D34" s="40">
        <f>IFERROR(INT(TRIM(SUBSTITUTE(VLOOKUP($A34&amp;"*",各都道府県の状況!$A:$I,D$3,FALSE), "※5", ""))), "")</f>
        <v>2693</v>
      </c>
      <c r="E34" s="40">
        <f>IFERROR(INT(TRIM(SUBSTITUTE(VLOOKUP($A34&amp;"*",各都道府県の状況!$A:$I,E$3,FALSE), "※5", ""))), "")</f>
        <v>42147</v>
      </c>
      <c r="F34" s="40">
        <f>IFERROR(INT(TRIM(SUBSTITUTE(VLOOKUP($A34&amp;"*",各都道府県の状況!$A:$I,F$3,FALSE), "※5", ""))), "")</f>
        <v>2567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19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44382</v>
      </c>
      <c r="C35" s="30" t="s">
        <v>40</v>
      </c>
      <c r="D35" s="40">
        <f>IFERROR(INT(TRIM(SUBSTITUTE(VLOOKUP($A35&amp;"*",各都道府県の状況!$A:$I,D$3,FALSE), "※5", ""))), "")</f>
        <v>493</v>
      </c>
      <c r="E35" s="40">
        <f>IFERROR(INT(TRIM(SUBSTITUTE(VLOOKUP($A35&amp;"*",各都道府県の状況!$A:$I,E$3,FALSE), "※5", ""))), "")</f>
        <v>84380</v>
      </c>
      <c r="F35" s="40">
        <f>IFERROR(INT(TRIM(SUBSTITUTE(VLOOKUP($A35&amp;"*",各都道府県の状況!$A:$I,F$3,FALSE), "※5", ""))), "")</f>
        <v>457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27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44382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550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44382</v>
      </c>
      <c r="C37" s="30" t="s">
        <v>42</v>
      </c>
      <c r="D37" s="40">
        <f>IFERROR(INT(TRIM(SUBSTITUTE(VLOOKUP($A37&amp;"*",各都道府県の状況!$A:$I,D$3,FALSE), "※5", ""))), "")</f>
        <v>7596</v>
      </c>
      <c r="E37" s="40">
        <f>IFERROR(INT(TRIM(SUBSTITUTE(VLOOKUP($A37&amp;"*",各都道府県の状況!$A:$I,E$3,FALSE), "※5", ""))), "")</f>
        <v>165308</v>
      </c>
      <c r="F37" s="40">
        <f>IFERROR(INT(TRIM(SUBSTITUTE(VLOOKUP($A37&amp;"*",各都道府県の状況!$A:$I,F$3,FALSE), "※5", ""))), "")</f>
        <v>7439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25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44382</v>
      </c>
      <c r="C38" s="30" t="s">
        <v>43</v>
      </c>
      <c r="D38" s="40">
        <f>IFERROR(INT(TRIM(SUBSTITUTE(VLOOKUP($A38&amp;"*",各都道府県の状況!$A:$I,D$3,FALSE), "※5", ""))), "")</f>
        <v>11533</v>
      </c>
      <c r="E38" s="40">
        <f>IFERROR(INT(TRIM(SUBSTITUTE(VLOOKUP($A38&amp;"*",各都道府県の状況!$A:$I,E$3,FALSE), "※5", ""))), "")</f>
        <v>555274</v>
      </c>
      <c r="F38" s="40">
        <f>IFERROR(INT(TRIM(SUBSTITUTE(VLOOKUP($A38&amp;"*",各都道府県の状況!$A:$I,F$3,FALSE), "※5", ""))), "")</f>
        <v>11245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98</v>
      </c>
      <c r="I38" s="40">
        <f>IFERROR(INT(TRIM(SUBSTITUTE(VLOOKUP($A38&amp;"*",各都道府県の状況!$A:$I,I$3,FALSE), "※5", ""))), "")</f>
        <v>11</v>
      </c>
    </row>
    <row r="39" spans="1:9" x14ac:dyDescent="0.55000000000000004">
      <c r="A39" s="12" t="s">
        <v>215</v>
      </c>
      <c r="B39" s="13">
        <f t="shared" si="0"/>
        <v>44382</v>
      </c>
      <c r="C39" s="30" t="s">
        <v>44</v>
      </c>
      <c r="D39" s="40">
        <f>IFERROR(INT(TRIM(SUBSTITUTE(VLOOKUP($A39&amp;"*",各都道府県の状況!$A:$I,D$3,FALSE), "※5", ""))), "")</f>
        <v>3160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3028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52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44382</v>
      </c>
      <c r="C40" s="30" t="s">
        <v>45</v>
      </c>
      <c r="D40" s="40">
        <f>IFERROR(INT(TRIM(SUBSTITUTE(VLOOKUP($A40&amp;"*",各都道府県の状況!$A:$I,D$3,FALSE), "※5", ""))), "")</f>
        <v>1657</v>
      </c>
      <c r="E40" s="40">
        <f>IFERROR(INT(TRIM(SUBSTITUTE(VLOOKUP($A40&amp;"*",各都道府県の状況!$A:$I,E$3,FALSE), "※5", ""))), "")</f>
        <v>65495</v>
      </c>
      <c r="F40" s="40">
        <f>IFERROR(INT(TRIM(SUBSTITUTE(VLOOKUP($A40&amp;"*",各都道府県の状況!$A:$I,F$3,FALSE), "※5", ""))), "")</f>
        <v>1591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44382</v>
      </c>
      <c r="C41" s="30" t="s">
        <v>46</v>
      </c>
      <c r="D41" s="40">
        <f>IFERROR(INT(TRIM(SUBSTITUTE(VLOOKUP($A41&amp;"*",各都道府県の状況!$A:$I,D$3,FALSE), "※5", ""))), "")</f>
        <v>2100</v>
      </c>
      <c r="E41" s="40">
        <f>IFERROR(INT(TRIM(SUBSTITUTE(VLOOKUP($A41&amp;"*",各都道府県の状況!$A:$I,E$3,FALSE), "※5", ""))), "")</f>
        <v>86926</v>
      </c>
      <c r="F41" s="40">
        <f>IFERROR(INT(TRIM(SUBSTITUTE(VLOOKUP($A41&amp;"*",各都道府県の状況!$A:$I,F$3,FALSE), "※5", ""))), "")</f>
        <v>2058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16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44382</v>
      </c>
      <c r="C42" s="30" t="s">
        <v>47</v>
      </c>
      <c r="D42" s="40">
        <f>IFERROR(INT(TRIM(SUBSTITUTE(VLOOKUP($A42&amp;"*",各都道府県の状況!$A:$I,D$3,FALSE), "※5", ""))), "")</f>
        <v>2755</v>
      </c>
      <c r="E42" s="40">
        <f>IFERROR(INT(TRIM(SUBSTITUTE(VLOOKUP($A42&amp;"*",各都道府県の状況!$A:$I,E$3,FALSE), "※5", ""))), "")</f>
        <v>97171</v>
      </c>
      <c r="F42" s="40">
        <f>IFERROR(INT(TRIM(SUBSTITUTE(VLOOKUP($A42&amp;"*",各都道府県の状況!$A:$I,F$3,FALSE), "※5", ""))), "")</f>
        <v>2675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5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44382</v>
      </c>
      <c r="C43" s="30" t="s">
        <v>48</v>
      </c>
      <c r="D43" s="40">
        <f>IFERROR(INT(TRIM(SUBSTITUTE(VLOOKUP($A43&amp;"*",各都道府県の状況!$A:$I,D$3,FALSE), "※5", ""))), "")</f>
        <v>1852</v>
      </c>
      <c r="E43" s="40">
        <f>IFERROR(INT(TRIM(SUBSTITUTE(VLOOKUP($A43&amp;"*",各都道府県の状況!$A:$I,E$3,FALSE), "※5", ""))), "")</f>
        <v>11578</v>
      </c>
      <c r="F43" s="40">
        <f>IFERROR(INT(TRIM(SUBSTITUTE(VLOOKUP($A43&amp;"*",各都道府県の状況!$A:$I,F$3,FALSE), "※5", ""))), "")</f>
        <v>1753</v>
      </c>
      <c r="G43" s="40">
        <f>IFERROR(INT(TRIM(SUBSTITUTE(VLOOKUP($A43&amp;"*",各都道府県の状況!$A:$I,G$3,FALSE), "※5", ""))), "")</f>
        <v>27</v>
      </c>
      <c r="H43" s="40">
        <f>IFERROR(INT(TRIM(SUBSTITUTE(VLOOKUP($A43&amp;"*",各都道府県の状況!$A:$I,H$3,FALSE), "※5", ""))), "")</f>
        <v>72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44382</v>
      </c>
      <c r="C44" s="30" t="s">
        <v>49</v>
      </c>
      <c r="D44" s="40">
        <f>IFERROR(INT(TRIM(SUBSTITUTE(VLOOKUP($A44&amp;"*",各都道府県の状況!$A:$I,D$3,FALSE), "※5", ""))), "")</f>
        <v>35655</v>
      </c>
      <c r="E44" s="40">
        <f>IFERROR(INT(TRIM(SUBSTITUTE(VLOOKUP($A44&amp;"*",各都道府県の状況!$A:$I,E$3,FALSE), "※5", ""))), "")</f>
        <v>840813</v>
      </c>
      <c r="F44" s="40">
        <f>IFERROR(INT(TRIM(SUBSTITUTE(VLOOKUP($A44&amp;"*",各都道府県の状況!$A:$I,F$3,FALSE), "※5", ""))), "")</f>
        <v>34760</v>
      </c>
      <c r="G44" s="40">
        <f>IFERROR(INT(TRIM(SUBSTITUTE(VLOOKUP($A44&amp;"*",各都道府県の状況!$A:$I,G$3,FALSE), "※5", ""))), "")</f>
        <v>523</v>
      </c>
      <c r="H44" s="40">
        <f>IFERROR(INT(TRIM(SUBSTITUTE(VLOOKUP($A44&amp;"*",各都道府県の状況!$A:$I,H$3,FALSE), "※5", ""))), "")</f>
        <v>357</v>
      </c>
      <c r="I44" s="40">
        <f>IFERROR(INT(TRIM(SUBSTITUTE(VLOOKUP($A44&amp;"*",各都道府県の状況!$A:$I,I$3,FALSE), "※5", ""))), "")</f>
        <v>12</v>
      </c>
    </row>
    <row r="45" spans="1:9" x14ac:dyDescent="0.55000000000000004">
      <c r="A45" s="12" t="s">
        <v>221</v>
      </c>
      <c r="B45" s="13">
        <f t="shared" si="0"/>
        <v>44382</v>
      </c>
      <c r="C45" s="30" t="s">
        <v>50</v>
      </c>
      <c r="D45" s="40">
        <f>IFERROR(INT(TRIM(SUBSTITUTE(VLOOKUP($A45&amp;"*",各都道府県の状況!$A:$I,D$3,FALSE), "※5", ""))), "")</f>
        <v>2565</v>
      </c>
      <c r="E45" s="40">
        <f>IFERROR(INT(TRIM(SUBSTITUTE(VLOOKUP($A45&amp;"*",各都道府県の状況!$A:$I,E$3,FALSE), "※5", ""))), "")</f>
        <v>57635</v>
      </c>
      <c r="F45" s="40">
        <f>IFERROR(INT(TRIM(SUBSTITUTE(VLOOKUP($A45&amp;"*",各都道府県の状況!$A:$I,F$3,FALSE), "※5", ""))), "")</f>
        <v>2561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18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44382</v>
      </c>
      <c r="C46" s="30" t="s">
        <v>51</v>
      </c>
      <c r="D46" s="40">
        <f>IFERROR(INT(TRIM(SUBSTITUTE(VLOOKUP($A46&amp;"*",各都道府県の状況!$A:$I,D$3,FALSE), "※5", ""))), "")</f>
        <v>3217</v>
      </c>
      <c r="E46" s="40">
        <f>IFERROR(INT(TRIM(SUBSTITUTE(VLOOKUP($A46&amp;"*",各都道府県の状況!$A:$I,E$3,FALSE), "※5", ""))), "")</f>
        <v>126448</v>
      </c>
      <c r="F46" s="40">
        <f>IFERROR(INT(TRIM(SUBSTITUTE(VLOOKUP($A46&amp;"*",各都道府県の状況!$A:$I,F$3,FALSE), "※5", ""))), "")</f>
        <v>3072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77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44382</v>
      </c>
      <c r="C47" s="30" t="s">
        <v>52</v>
      </c>
      <c r="D47" s="40">
        <f>IFERROR(INT(TRIM(SUBSTITUTE(VLOOKUP($A47&amp;"*",各都道府県の状況!$A:$I,D$3,FALSE), "※5", ""))), "")</f>
        <v>6492</v>
      </c>
      <c r="E47" s="40">
        <f>IFERROR(INT(TRIM(SUBSTITUTE(VLOOKUP($A47&amp;"*",各都道府県の状況!$A:$I,E$3,FALSE), "※5", ""))), "")</f>
        <v>82317</v>
      </c>
      <c r="F47" s="40">
        <f>IFERROR(INT(TRIM(SUBSTITUTE(VLOOKUP($A47&amp;"*",各都道府県の状況!$A:$I,F$3,FALSE), "※5", ""))), "")</f>
        <v>6322</v>
      </c>
      <c r="G47" s="40">
        <f>IFERROR(INT(TRIM(SUBSTITUTE(VLOOKUP($A47&amp;"*",各都道府県の状況!$A:$I,G$3,FALSE), "※5", ""))), "")</f>
        <v>118</v>
      </c>
      <c r="H47" s="40">
        <f>IFERROR(INT(TRIM(SUBSTITUTE(VLOOKUP($A47&amp;"*",各都道府県の状況!$A:$I,H$3,FALSE), "※5", ""))), "")</f>
        <v>52</v>
      </c>
      <c r="I47" s="40">
        <f>IFERROR(INT(TRIM(SUBSTITUTE(VLOOKUP($A47&amp;"*",各都道府県の状況!$A:$I,I$3,FALSE), "※5", ""))), "")</f>
        <v>2</v>
      </c>
    </row>
    <row r="48" spans="1:9" x14ac:dyDescent="0.55000000000000004">
      <c r="A48" s="12" t="s">
        <v>224</v>
      </c>
      <c r="B48" s="13">
        <f t="shared" si="0"/>
        <v>44382</v>
      </c>
      <c r="C48" s="30" t="s">
        <v>53</v>
      </c>
      <c r="D48" s="40">
        <f>IFERROR(INT(TRIM(SUBSTITUTE(VLOOKUP($A48&amp;"*",各都道府県の状況!$A:$I,D$3,FALSE), "※5", ""))), "")</f>
        <v>3494</v>
      </c>
      <c r="E48" s="40">
        <f>IFERROR(INT(TRIM(SUBSTITUTE(VLOOKUP($A48&amp;"*",各都道府県の状況!$A:$I,E$3,FALSE), "※5", ""))), "")</f>
        <v>170449</v>
      </c>
      <c r="F48" s="40">
        <f>IFERROR(INT(TRIM(SUBSTITUTE(VLOOKUP($A48&amp;"*",各都道府県の状況!$A:$I,F$3,FALSE), "※5", ""))), "")</f>
        <v>3415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15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44382</v>
      </c>
      <c r="C49" s="30" t="s">
        <v>54</v>
      </c>
      <c r="D49" s="40">
        <f>IFERROR(INT(TRIM(SUBSTITUTE(VLOOKUP($A49&amp;"*",各都道府県の状況!$A:$I,D$3,FALSE), "※5", ""))), "")</f>
        <v>3101</v>
      </c>
      <c r="E49" s="40">
        <f>IFERROR(INT(TRIM(SUBSTITUTE(VLOOKUP($A49&amp;"*",各都道府県の状況!$A:$I,E$3,FALSE), "※5", ""))), "")</f>
        <v>44651</v>
      </c>
      <c r="F49" s="40">
        <f>IFERROR(INT(TRIM(SUBSTITUTE(VLOOKUP($A49&amp;"*",各都道府県の状況!$A:$I,F$3,FALSE), "※5", ""))), "")</f>
        <v>3035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12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44382</v>
      </c>
      <c r="C50" s="30" t="s">
        <v>55</v>
      </c>
      <c r="D50" s="40">
        <f>IFERROR(INT(TRIM(SUBSTITUTE(VLOOKUP($A50&amp;"*",各都道府県の状況!$A:$I,D$3,FALSE), "※5", ""))), "")</f>
        <v>3699</v>
      </c>
      <c r="E50" s="40">
        <f>IFERROR(INT(TRIM(SUBSTITUTE(VLOOKUP($A50&amp;"*",各都道府県の状況!$A:$I,E$3,FALSE), "※5", ""))), "")</f>
        <v>112100</v>
      </c>
      <c r="F50" s="40">
        <f>IFERROR(INT(TRIM(SUBSTITUTE(VLOOKUP($A50&amp;"*",各都道府県の状況!$A:$I,F$3,FALSE), "※5", ""))), "")</f>
        <v>3639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59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44382</v>
      </c>
      <c r="C51" s="30" t="s">
        <v>56</v>
      </c>
      <c r="D51" s="40">
        <f>IFERROR(INT(TRIM(SUBSTITUTE(VLOOKUP($A51&amp;"*",各都道府県の状況!$A:$I,D$3,FALSE), "※5", ""))), "")</f>
        <v>21045</v>
      </c>
      <c r="E51" s="40">
        <f>IFERROR(INT(TRIM(SUBSTITUTE(VLOOKUP($A51&amp;"*",各都道府県の状況!$A:$I,E$3,FALSE), "※5", ""))), "")</f>
        <v>254367</v>
      </c>
      <c r="F51" s="40">
        <f>IFERROR(INT(TRIM(SUBSTITUTE(VLOOKUP($A51&amp;"*",各都道府県の状況!$A:$I,F$3,FALSE), "※5", ""))), "")</f>
        <v>19947</v>
      </c>
      <c r="G51" s="40">
        <f>IFERROR(INT(TRIM(SUBSTITUTE(VLOOKUP($A51&amp;"*",各都道府県の状況!$A:$I,G$3,FALSE), "※5", ""))), "")</f>
        <v>191</v>
      </c>
      <c r="H51" s="40">
        <f>IFERROR(INT(TRIM(SUBSTITUTE(VLOOKUP($A51&amp;"*",各都道府県の状況!$A:$I,H$3,FALSE), "※5", ""))), "")</f>
        <v>913</v>
      </c>
      <c r="I51" s="40">
        <f>IFERROR(INT(TRIM(SUBSTITUTE(VLOOKUP($A51&amp;"*",各都道府県の状況!$A:$I,I$3,FALSE), "※5", ""))), "")</f>
        <v>47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339</v>
      </c>
      <c r="D4" s="133" t="s">
        <v>340</v>
      </c>
      <c r="E4" s="134" t="s">
        <v>341</v>
      </c>
      <c r="F4" s="135"/>
      <c r="G4" s="123" t="s">
        <v>342</v>
      </c>
      <c r="H4" s="123" t="s">
        <v>343</v>
      </c>
      <c r="I4" s="19"/>
    </row>
    <row r="5" spans="1:9" ht="13.25" customHeight="1" x14ac:dyDescent="0.55000000000000004">
      <c r="B5" s="122"/>
      <c r="C5" s="136"/>
      <c r="D5" s="137"/>
      <c r="E5" s="138" t="s">
        <v>344</v>
      </c>
      <c r="F5" s="139" t="s">
        <v>345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41495</v>
      </c>
      <c r="D6" s="140">
        <v>788578</v>
      </c>
      <c r="E6" s="141">
        <v>673</v>
      </c>
      <c r="F6" s="141">
        <v>21</v>
      </c>
      <c r="G6" s="140">
        <v>39448</v>
      </c>
      <c r="H6" s="140">
        <v>1410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2521</v>
      </c>
      <c r="D7" s="140">
        <v>51482</v>
      </c>
      <c r="E7" s="141">
        <v>59</v>
      </c>
      <c r="F7" s="141">
        <v>0</v>
      </c>
      <c r="G7" s="140">
        <v>2431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1730</v>
      </c>
      <c r="D8" s="140">
        <v>87170</v>
      </c>
      <c r="E8" s="141">
        <v>78</v>
      </c>
      <c r="F8" s="141">
        <v>1</v>
      </c>
      <c r="G8" s="140">
        <v>1605</v>
      </c>
      <c r="H8" s="14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9191</v>
      </c>
      <c r="D9" s="140">
        <v>158585</v>
      </c>
      <c r="E9" s="141">
        <v>99</v>
      </c>
      <c r="F9" s="141">
        <v>4</v>
      </c>
      <c r="G9" s="140">
        <v>9001</v>
      </c>
      <c r="H9" s="141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908</v>
      </c>
      <c r="D10" s="140">
        <v>16014</v>
      </c>
      <c r="E10" s="141">
        <v>72</v>
      </c>
      <c r="F10" s="141">
        <v>1</v>
      </c>
      <c r="G10" s="141">
        <v>816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2028</v>
      </c>
      <c r="D11" s="140">
        <v>66910</v>
      </c>
      <c r="E11" s="141">
        <v>16</v>
      </c>
      <c r="F11" s="141">
        <v>1</v>
      </c>
      <c r="G11" s="140">
        <v>1965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4974</v>
      </c>
      <c r="D12" s="140">
        <v>284914</v>
      </c>
      <c r="E12" s="141">
        <v>161</v>
      </c>
      <c r="F12" s="141">
        <v>4</v>
      </c>
      <c r="G12" s="140">
        <v>4652</v>
      </c>
      <c r="H12" s="14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10663</v>
      </c>
      <c r="D13" s="140">
        <v>33630</v>
      </c>
      <c r="E13" s="141">
        <v>234</v>
      </c>
      <c r="F13" s="141">
        <v>6</v>
      </c>
      <c r="G13" s="140">
        <v>10264</v>
      </c>
      <c r="H13" s="141">
        <v>165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7134</v>
      </c>
      <c r="D14" s="140">
        <v>306769</v>
      </c>
      <c r="E14" s="141">
        <v>221</v>
      </c>
      <c r="F14" s="141">
        <v>8</v>
      </c>
      <c r="G14" s="140">
        <v>6831</v>
      </c>
      <c r="H14" s="141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8053</v>
      </c>
      <c r="D15" s="140">
        <v>196370</v>
      </c>
      <c r="E15" s="141">
        <v>40</v>
      </c>
      <c r="F15" s="141">
        <v>4</v>
      </c>
      <c r="G15" s="140">
        <v>7860</v>
      </c>
      <c r="H15" s="141">
        <v>153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47020</v>
      </c>
      <c r="D16" s="140">
        <v>980235</v>
      </c>
      <c r="E16" s="140">
        <v>1139</v>
      </c>
      <c r="F16" s="141">
        <v>21</v>
      </c>
      <c r="G16" s="140">
        <v>45049</v>
      </c>
      <c r="H16" s="141">
        <v>832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41001</v>
      </c>
      <c r="D17" s="140">
        <v>703166</v>
      </c>
      <c r="E17" s="140">
        <v>1196</v>
      </c>
      <c r="F17" s="141">
        <v>15</v>
      </c>
      <c r="G17" s="140">
        <v>39095</v>
      </c>
      <c r="H17" s="141">
        <v>710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176843</v>
      </c>
      <c r="D18" s="140">
        <v>2557035</v>
      </c>
      <c r="E18" s="140">
        <v>4878</v>
      </c>
      <c r="F18" s="141">
        <v>57</v>
      </c>
      <c r="G18" s="140">
        <v>169725</v>
      </c>
      <c r="H18" s="140">
        <v>2240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68492</v>
      </c>
      <c r="D19" s="140">
        <v>1054376</v>
      </c>
      <c r="E19" s="140">
        <v>1793</v>
      </c>
      <c r="F19" s="141">
        <v>32</v>
      </c>
      <c r="G19" s="140">
        <v>65747</v>
      </c>
      <c r="H19" s="141">
        <v>952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3427</v>
      </c>
      <c r="D20" s="140">
        <v>174101</v>
      </c>
      <c r="E20" s="141">
        <v>46</v>
      </c>
      <c r="F20" s="141">
        <v>2</v>
      </c>
      <c r="G20" s="140">
        <v>3329</v>
      </c>
      <c r="H20" s="141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2045</v>
      </c>
      <c r="D21" s="140">
        <v>74571</v>
      </c>
      <c r="E21" s="141">
        <v>17</v>
      </c>
      <c r="F21" s="141">
        <v>1</v>
      </c>
      <c r="G21" s="140">
        <v>1990</v>
      </c>
      <c r="H21" s="14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3965</v>
      </c>
      <c r="D22" s="140">
        <v>124150</v>
      </c>
      <c r="E22" s="141">
        <v>45</v>
      </c>
      <c r="F22" s="141">
        <v>1</v>
      </c>
      <c r="G22" s="140">
        <v>3801</v>
      </c>
      <c r="H22" s="14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1331</v>
      </c>
      <c r="D23" s="140">
        <v>69947</v>
      </c>
      <c r="E23" s="141">
        <v>132</v>
      </c>
      <c r="F23" s="141">
        <v>0</v>
      </c>
      <c r="G23" s="140">
        <v>1164</v>
      </c>
      <c r="H23" s="141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2124</v>
      </c>
      <c r="D24" s="140">
        <v>58651</v>
      </c>
      <c r="E24" s="141">
        <v>60</v>
      </c>
      <c r="F24" s="141">
        <v>1</v>
      </c>
      <c r="G24" s="140">
        <v>2044</v>
      </c>
      <c r="H24" s="14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5041</v>
      </c>
      <c r="D25" s="140">
        <v>209770</v>
      </c>
      <c r="E25" s="141">
        <v>40</v>
      </c>
      <c r="F25" s="141">
        <v>0</v>
      </c>
      <c r="G25" s="140">
        <v>4985</v>
      </c>
      <c r="H25" s="141">
        <v>93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9468</v>
      </c>
      <c r="D26" s="140">
        <v>272888</v>
      </c>
      <c r="E26" s="141">
        <v>64</v>
      </c>
      <c r="F26" s="141">
        <v>3</v>
      </c>
      <c r="G26" s="140">
        <v>9217</v>
      </c>
      <c r="H26" s="14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9414</v>
      </c>
      <c r="D27" s="140">
        <v>410639</v>
      </c>
      <c r="E27" s="141">
        <v>246</v>
      </c>
      <c r="F27" s="141">
        <v>6</v>
      </c>
      <c r="G27" s="140">
        <v>9016</v>
      </c>
      <c r="H27" s="141">
        <v>152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51224</v>
      </c>
      <c r="D28" s="140">
        <v>841364</v>
      </c>
      <c r="E28" s="141">
        <v>647</v>
      </c>
      <c r="F28" s="141">
        <v>17</v>
      </c>
      <c r="G28" s="140">
        <v>49606</v>
      </c>
      <c r="H28" s="141">
        <v>971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5281</v>
      </c>
      <c r="D29" s="140">
        <v>145510</v>
      </c>
      <c r="E29" s="141">
        <v>68</v>
      </c>
      <c r="F29" s="141">
        <v>4</v>
      </c>
      <c r="G29" s="140">
        <v>5240</v>
      </c>
      <c r="H29" s="141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5571</v>
      </c>
      <c r="D30" s="140">
        <v>153485</v>
      </c>
      <c r="E30" s="141">
        <v>59</v>
      </c>
      <c r="F30" s="141">
        <v>4</v>
      </c>
      <c r="G30" s="140">
        <v>5422</v>
      </c>
      <c r="H30" s="14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16667</v>
      </c>
      <c r="D31" s="140">
        <v>286651</v>
      </c>
      <c r="E31" s="141">
        <v>150</v>
      </c>
      <c r="F31" s="141">
        <v>7</v>
      </c>
      <c r="G31" s="140">
        <v>16265</v>
      </c>
      <c r="H31" s="141">
        <v>246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103928</v>
      </c>
      <c r="D32" s="140">
        <v>2191017</v>
      </c>
      <c r="E32" s="140">
        <v>1260</v>
      </c>
      <c r="F32" s="141">
        <v>147</v>
      </c>
      <c r="G32" s="140">
        <v>99189</v>
      </c>
      <c r="H32" s="140">
        <v>2681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41031</v>
      </c>
      <c r="D33" s="140">
        <v>513595</v>
      </c>
      <c r="E33" s="141">
        <v>260</v>
      </c>
      <c r="F33" s="141">
        <v>16</v>
      </c>
      <c r="G33" s="140">
        <v>39463</v>
      </c>
      <c r="H33" s="140">
        <v>1308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8381</v>
      </c>
      <c r="D34" s="140">
        <v>171566</v>
      </c>
      <c r="E34" s="141">
        <v>165</v>
      </c>
      <c r="F34" s="141">
        <v>7</v>
      </c>
      <c r="G34" s="140">
        <v>8085</v>
      </c>
      <c r="H34" s="141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2693</v>
      </c>
      <c r="D35" s="140">
        <v>42147</v>
      </c>
      <c r="E35" s="141">
        <v>19</v>
      </c>
      <c r="F35" s="141">
        <v>2</v>
      </c>
      <c r="G35" s="140">
        <v>2567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493</v>
      </c>
      <c r="D36" s="140">
        <v>84380</v>
      </c>
      <c r="E36" s="141">
        <v>27</v>
      </c>
      <c r="F36" s="141">
        <v>0</v>
      </c>
      <c r="G36" s="141">
        <v>457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553</v>
      </c>
      <c r="D37" s="140">
        <v>31436</v>
      </c>
      <c r="E37" s="141">
        <v>1</v>
      </c>
      <c r="F37" s="141">
        <v>0</v>
      </c>
      <c r="G37" s="141">
        <v>550</v>
      </c>
      <c r="H37" s="14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7596</v>
      </c>
      <c r="D38" s="140">
        <v>165308</v>
      </c>
      <c r="E38" s="141">
        <v>25</v>
      </c>
      <c r="F38" s="141">
        <v>4</v>
      </c>
      <c r="G38" s="140">
        <v>7439</v>
      </c>
      <c r="H38" s="141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11533</v>
      </c>
      <c r="D39" s="140">
        <v>555274</v>
      </c>
      <c r="E39" s="141">
        <v>98</v>
      </c>
      <c r="F39" s="141">
        <v>11</v>
      </c>
      <c r="G39" s="140">
        <v>11245</v>
      </c>
      <c r="H39" s="141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3160</v>
      </c>
      <c r="D40" s="140">
        <v>122050</v>
      </c>
      <c r="E40" s="141">
        <v>52</v>
      </c>
      <c r="F40" s="141">
        <v>1</v>
      </c>
      <c r="G40" s="140">
        <v>3028</v>
      </c>
      <c r="H40" s="14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1657</v>
      </c>
      <c r="D41" s="140">
        <v>65495</v>
      </c>
      <c r="E41" s="141">
        <v>3</v>
      </c>
      <c r="F41" s="141">
        <v>0</v>
      </c>
      <c r="G41" s="140">
        <v>1591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2100</v>
      </c>
      <c r="D42" s="140">
        <v>86926</v>
      </c>
      <c r="E42" s="141">
        <v>16</v>
      </c>
      <c r="F42" s="141">
        <v>1</v>
      </c>
      <c r="G42" s="140">
        <v>2058</v>
      </c>
      <c r="H42" s="141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2755</v>
      </c>
      <c r="D43" s="140">
        <v>97171</v>
      </c>
      <c r="E43" s="141">
        <v>5</v>
      </c>
      <c r="F43" s="141">
        <v>3</v>
      </c>
      <c r="G43" s="140">
        <v>2675</v>
      </c>
      <c r="H43" s="14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1852</v>
      </c>
      <c r="D44" s="140">
        <v>11578</v>
      </c>
      <c r="E44" s="141">
        <v>72</v>
      </c>
      <c r="F44" s="141">
        <v>6</v>
      </c>
      <c r="G44" s="140">
        <v>1753</v>
      </c>
      <c r="H44" s="141">
        <v>27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35655</v>
      </c>
      <c r="D45" s="140">
        <v>840813</v>
      </c>
      <c r="E45" s="141">
        <v>357</v>
      </c>
      <c r="F45" s="141">
        <v>12</v>
      </c>
      <c r="G45" s="140">
        <v>34760</v>
      </c>
      <c r="H45" s="141">
        <v>523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2565</v>
      </c>
      <c r="D46" s="140">
        <v>57635</v>
      </c>
      <c r="E46" s="141">
        <v>18</v>
      </c>
      <c r="F46" s="141">
        <v>0</v>
      </c>
      <c r="G46" s="140">
        <v>2561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3217</v>
      </c>
      <c r="D47" s="140">
        <v>126448</v>
      </c>
      <c r="E47" s="141">
        <v>77</v>
      </c>
      <c r="F47" s="141">
        <v>0</v>
      </c>
      <c r="G47" s="140">
        <v>3072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6492</v>
      </c>
      <c r="D48" s="140">
        <v>82317</v>
      </c>
      <c r="E48" s="141">
        <v>52</v>
      </c>
      <c r="F48" s="141">
        <v>2</v>
      </c>
      <c r="G48" s="140">
        <v>6322</v>
      </c>
      <c r="H48" s="141">
        <v>118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3494</v>
      </c>
      <c r="D49" s="140">
        <v>170449</v>
      </c>
      <c r="E49" s="141">
        <v>15</v>
      </c>
      <c r="F49" s="141">
        <v>0</v>
      </c>
      <c r="G49" s="140">
        <v>3415</v>
      </c>
      <c r="H49" s="14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3101</v>
      </c>
      <c r="D50" s="140">
        <v>44651</v>
      </c>
      <c r="E50" s="141">
        <v>12</v>
      </c>
      <c r="F50" s="141">
        <v>0</v>
      </c>
      <c r="G50" s="140">
        <v>3035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3699</v>
      </c>
      <c r="D51" s="140">
        <v>112100</v>
      </c>
      <c r="E51" s="141">
        <v>59</v>
      </c>
      <c r="F51" s="141">
        <v>1</v>
      </c>
      <c r="G51" s="140">
        <v>3639</v>
      </c>
      <c r="H51" s="14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21045</v>
      </c>
      <c r="D52" s="140">
        <v>254367</v>
      </c>
      <c r="E52" s="141">
        <v>913</v>
      </c>
      <c r="F52" s="141">
        <v>47</v>
      </c>
      <c r="G52" s="140">
        <v>19947</v>
      </c>
      <c r="H52" s="141">
        <v>191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346</v>
      </c>
      <c r="E53" s="141">
        <v>0</v>
      </c>
      <c r="F53" s="142" t="s">
        <v>346</v>
      </c>
      <c r="G53" s="141">
        <v>149</v>
      </c>
      <c r="H53" s="142" t="s">
        <v>346</v>
      </c>
      <c r="I53" s="25"/>
    </row>
    <row r="54" spans="1:9" ht="12" customHeight="1" x14ac:dyDescent="0.55000000000000004">
      <c r="B54" s="21" t="s">
        <v>164</v>
      </c>
      <c r="C54" s="140">
        <v>804760</v>
      </c>
      <c r="D54" s="140">
        <v>15933684</v>
      </c>
      <c r="E54" s="140">
        <v>15739</v>
      </c>
      <c r="F54" s="141">
        <v>481</v>
      </c>
      <c r="G54" s="140">
        <v>773568</v>
      </c>
      <c r="H54" s="140">
        <v>14857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9"/>
  <sheetViews>
    <sheetView workbookViewId="0">
      <selection sqref="A1:XFD1048576"/>
    </sheetView>
  </sheetViews>
  <sheetFormatPr defaultRowHeight="18" x14ac:dyDescent="0.55000000000000004"/>
  <cols>
    <col min="1" max="1" width="18.75" style="77" customWidth="1"/>
    <col min="2" max="2" width="5" style="77" customWidth="1"/>
    <col min="3" max="4" width="13.83203125" style="77" customWidth="1"/>
    <col min="5" max="5" width="15.83203125" style="77" customWidth="1"/>
    <col min="6" max="6" width="13.83203125" style="77" customWidth="1"/>
    <col min="7" max="7" width="15.75" style="77" customWidth="1"/>
    <col min="8" max="9" width="13.83203125" style="77" customWidth="1"/>
    <col min="10" max="16384" width="8.6640625" style="77"/>
  </cols>
  <sheetData>
    <row r="1" spans="1:9" x14ac:dyDescent="0.55000000000000004">
      <c r="A1" s="77" t="s">
        <v>303</v>
      </c>
    </row>
    <row r="2" spans="1:9" x14ac:dyDescent="0.55000000000000004">
      <c r="G2" s="78" t="s">
        <v>347</v>
      </c>
    </row>
    <row r="3" spans="1:9" x14ac:dyDescent="0.55000000000000004">
      <c r="A3" s="128" t="s">
        <v>296</v>
      </c>
      <c r="B3" s="129" t="s">
        <v>297</v>
      </c>
      <c r="C3" s="125" t="s">
        <v>298</v>
      </c>
      <c r="D3" s="125" t="s">
        <v>299</v>
      </c>
      <c r="E3" s="126"/>
      <c r="F3" s="125" t="s">
        <v>300</v>
      </c>
      <c r="G3" s="126"/>
      <c r="H3" s="95"/>
      <c r="I3" s="95"/>
    </row>
    <row r="4" spans="1:9" x14ac:dyDescent="0.55000000000000004">
      <c r="A4" s="126"/>
      <c r="B4" s="130"/>
      <c r="C4" s="126"/>
      <c r="D4" s="79" t="s">
        <v>301</v>
      </c>
      <c r="E4" s="79" t="s">
        <v>302</v>
      </c>
      <c r="F4" s="79" t="s">
        <v>301</v>
      </c>
      <c r="G4" s="79" t="s">
        <v>302</v>
      </c>
      <c r="H4" s="94"/>
      <c r="I4" s="94"/>
    </row>
    <row r="5" spans="1:9" x14ac:dyDescent="0.55000000000000004">
      <c r="A5" s="127" t="s">
        <v>287</v>
      </c>
      <c r="B5" s="126"/>
      <c r="C5" s="68">
        <f t="shared" ref="C5:C29" si="0">SUM(D5:G5)</f>
        <v>11109440</v>
      </c>
      <c r="D5" s="68">
        <v>5970794</v>
      </c>
      <c r="E5" s="68">
        <v>70752</v>
      </c>
      <c r="F5" s="68">
        <v>5062831</v>
      </c>
      <c r="G5" s="68">
        <v>5063</v>
      </c>
      <c r="H5" s="94"/>
      <c r="I5" s="94"/>
    </row>
    <row r="6" spans="1:9" x14ac:dyDescent="0.55000000000000004">
      <c r="A6" s="104">
        <v>44382</v>
      </c>
      <c r="B6" s="106" t="s">
        <v>294</v>
      </c>
      <c r="C6" s="68">
        <f t="shared" si="0"/>
        <v>145089</v>
      </c>
      <c r="D6" s="68">
        <v>57890</v>
      </c>
      <c r="E6" s="68">
        <v>5788</v>
      </c>
      <c r="F6" s="68">
        <v>79320</v>
      </c>
      <c r="G6" s="68">
        <v>2091</v>
      </c>
      <c r="H6" s="94"/>
      <c r="I6" s="94"/>
    </row>
    <row r="7" spans="1:9" x14ac:dyDescent="0.55000000000000004">
      <c r="A7" s="104">
        <v>44379</v>
      </c>
      <c r="B7" s="106" t="s">
        <v>304</v>
      </c>
      <c r="C7" s="68">
        <f t="shared" si="0"/>
        <v>81824</v>
      </c>
      <c r="D7" s="68">
        <v>25406</v>
      </c>
      <c r="E7" s="68">
        <v>978</v>
      </c>
      <c r="F7" s="68">
        <v>55293</v>
      </c>
      <c r="G7" s="68">
        <v>147</v>
      </c>
      <c r="H7" s="94"/>
      <c r="I7" s="94"/>
    </row>
    <row r="8" spans="1:9" x14ac:dyDescent="0.55000000000000004">
      <c r="A8" s="104">
        <v>44378</v>
      </c>
      <c r="B8" s="106" t="s">
        <v>305</v>
      </c>
      <c r="C8" s="68">
        <f t="shared" si="0"/>
        <v>94797</v>
      </c>
      <c r="D8" s="68">
        <v>36346</v>
      </c>
      <c r="E8" s="68">
        <v>589</v>
      </c>
      <c r="F8" s="68">
        <v>57754</v>
      </c>
      <c r="G8" s="68">
        <v>108</v>
      </c>
      <c r="H8" s="94"/>
      <c r="I8" s="94"/>
    </row>
    <row r="9" spans="1:9" x14ac:dyDescent="0.55000000000000004">
      <c r="A9" s="104">
        <v>44377</v>
      </c>
      <c r="B9" s="106" t="s">
        <v>306</v>
      </c>
      <c r="C9" s="68">
        <f t="shared" si="0"/>
        <v>79179</v>
      </c>
      <c r="D9" s="68">
        <v>30313</v>
      </c>
      <c r="E9" s="68">
        <v>1788</v>
      </c>
      <c r="F9" s="68">
        <v>46697</v>
      </c>
      <c r="G9" s="68">
        <v>381</v>
      </c>
      <c r="H9" s="94"/>
      <c r="I9" s="94"/>
    </row>
    <row r="10" spans="1:9" x14ac:dyDescent="0.55000000000000004">
      <c r="A10" s="104">
        <v>44376</v>
      </c>
      <c r="B10" s="106" t="s">
        <v>295</v>
      </c>
      <c r="C10" s="68">
        <f t="shared" si="0"/>
        <v>94481</v>
      </c>
      <c r="D10" s="68">
        <v>36069</v>
      </c>
      <c r="E10" s="68">
        <v>3367</v>
      </c>
      <c r="F10" s="68">
        <v>53790</v>
      </c>
      <c r="G10" s="68">
        <v>1255</v>
      </c>
      <c r="H10" s="94"/>
      <c r="I10" s="94"/>
    </row>
    <row r="11" spans="1:9" x14ac:dyDescent="0.55000000000000004">
      <c r="A11" s="104">
        <v>44375</v>
      </c>
      <c r="B11" s="106" t="s">
        <v>294</v>
      </c>
      <c r="C11" s="68">
        <f t="shared" si="0"/>
        <v>159655</v>
      </c>
      <c r="D11" s="68">
        <v>71303</v>
      </c>
      <c r="E11" s="68">
        <v>7806</v>
      </c>
      <c r="F11" s="68">
        <v>80018</v>
      </c>
      <c r="G11" s="68">
        <v>528</v>
      </c>
      <c r="H11" s="94"/>
      <c r="I11" s="94"/>
    </row>
    <row r="12" spans="1:9" x14ac:dyDescent="0.55000000000000004">
      <c r="A12" s="104">
        <v>44372</v>
      </c>
      <c r="B12" s="106" t="s">
        <v>309</v>
      </c>
      <c r="C12" s="68">
        <f t="shared" si="0"/>
        <v>128355</v>
      </c>
      <c r="D12" s="68">
        <v>47766</v>
      </c>
      <c r="E12" s="68">
        <v>5529</v>
      </c>
      <c r="F12" s="68">
        <v>74926</v>
      </c>
      <c r="G12" s="68">
        <v>134</v>
      </c>
      <c r="H12" s="94"/>
      <c r="I12" s="94"/>
    </row>
    <row r="13" spans="1:9" x14ac:dyDescent="0.55000000000000004">
      <c r="A13" s="104">
        <v>44371</v>
      </c>
      <c r="B13" s="106" t="s">
        <v>320</v>
      </c>
      <c r="C13" s="68">
        <f t="shared" si="0"/>
        <v>109421</v>
      </c>
      <c r="D13" s="68">
        <v>43798</v>
      </c>
      <c r="E13" s="68">
        <v>1584</v>
      </c>
      <c r="F13" s="68">
        <v>63930</v>
      </c>
      <c r="G13" s="68">
        <v>109</v>
      </c>
      <c r="H13" s="94"/>
      <c r="I13" s="94"/>
    </row>
    <row r="14" spans="1:9" x14ac:dyDescent="0.55000000000000004">
      <c r="A14" s="104">
        <v>44370</v>
      </c>
      <c r="B14" s="106" t="s">
        <v>306</v>
      </c>
      <c r="C14" s="68">
        <f t="shared" si="0"/>
        <v>111486</v>
      </c>
      <c r="D14" s="68">
        <v>46971</v>
      </c>
      <c r="E14" s="68">
        <v>4683</v>
      </c>
      <c r="F14" s="68">
        <v>59733</v>
      </c>
      <c r="G14" s="68">
        <v>99</v>
      </c>
      <c r="H14" s="94"/>
      <c r="I14" s="94"/>
    </row>
    <row r="15" spans="1:9" x14ac:dyDescent="0.55000000000000004">
      <c r="A15" s="104">
        <v>44369</v>
      </c>
      <c r="B15" s="106" t="s">
        <v>295</v>
      </c>
      <c r="C15" s="68">
        <f t="shared" si="0"/>
        <v>94135</v>
      </c>
      <c r="D15" s="68">
        <v>44473</v>
      </c>
      <c r="E15" s="68">
        <v>1946</v>
      </c>
      <c r="F15" s="68">
        <v>47609</v>
      </c>
      <c r="G15" s="68">
        <v>107</v>
      </c>
      <c r="H15" s="94"/>
      <c r="I15" s="94"/>
    </row>
    <row r="16" spans="1:9" x14ac:dyDescent="0.55000000000000004">
      <c r="A16" s="104">
        <v>44368</v>
      </c>
      <c r="B16" s="106" t="s">
        <v>294</v>
      </c>
      <c r="C16" s="68">
        <f t="shared" si="0"/>
        <v>198780</v>
      </c>
      <c r="D16" s="68">
        <v>67154</v>
      </c>
      <c r="E16" s="68">
        <v>7843</v>
      </c>
      <c r="F16" s="68">
        <v>123679</v>
      </c>
      <c r="G16" s="68">
        <v>104</v>
      </c>
      <c r="H16" s="94"/>
      <c r="I16" s="94"/>
    </row>
    <row r="17" spans="1:9" x14ac:dyDescent="0.55000000000000004">
      <c r="A17" s="104">
        <v>44365</v>
      </c>
      <c r="B17" s="106" t="s">
        <v>304</v>
      </c>
      <c r="C17" s="68">
        <f t="shared" si="0"/>
        <v>125948</v>
      </c>
      <c r="D17" s="68">
        <v>50112</v>
      </c>
      <c r="E17" s="68">
        <v>2145</v>
      </c>
      <c r="F17" s="68">
        <v>73691</v>
      </c>
      <c r="G17" s="68">
        <v>0</v>
      </c>
      <c r="H17" s="94"/>
      <c r="I17" s="94"/>
    </row>
    <row r="18" spans="1:9" x14ac:dyDescent="0.55000000000000004">
      <c r="A18" s="104">
        <v>44364</v>
      </c>
      <c r="B18" s="106" t="s">
        <v>320</v>
      </c>
      <c r="C18" s="68">
        <f t="shared" si="0"/>
        <v>129330</v>
      </c>
      <c r="D18" s="68">
        <v>46926</v>
      </c>
      <c r="E18" s="68">
        <v>4611</v>
      </c>
      <c r="F18" s="68">
        <v>77793</v>
      </c>
      <c r="G18" s="68">
        <v>0</v>
      </c>
      <c r="H18" s="94"/>
      <c r="I18" s="94"/>
    </row>
    <row r="19" spans="1:9" x14ac:dyDescent="0.55000000000000004">
      <c r="A19" s="104">
        <v>44363</v>
      </c>
      <c r="B19" s="106" t="s">
        <v>306</v>
      </c>
      <c r="C19" s="68">
        <f t="shared" si="0"/>
        <v>118735</v>
      </c>
      <c r="D19" s="68">
        <v>43912</v>
      </c>
      <c r="E19" s="68">
        <v>2782</v>
      </c>
      <c r="F19" s="68">
        <v>72041</v>
      </c>
      <c r="G19" s="68">
        <v>0</v>
      </c>
      <c r="H19" s="94"/>
      <c r="I19" s="94"/>
    </row>
    <row r="20" spans="1:9" x14ac:dyDescent="0.55000000000000004">
      <c r="A20" s="104">
        <v>44362</v>
      </c>
      <c r="B20" s="106" t="s">
        <v>295</v>
      </c>
      <c r="C20" s="68">
        <f t="shared" si="0"/>
        <v>115363</v>
      </c>
      <c r="D20" s="68">
        <v>40459</v>
      </c>
      <c r="E20" s="68">
        <v>2956</v>
      </c>
      <c r="F20" s="68">
        <v>71948</v>
      </c>
      <c r="G20" s="68">
        <v>0</v>
      </c>
      <c r="H20" s="94"/>
      <c r="I20" s="94"/>
    </row>
    <row r="21" spans="1:9" x14ac:dyDescent="0.55000000000000004">
      <c r="A21" s="104">
        <v>44361</v>
      </c>
      <c r="B21" s="106" t="s">
        <v>294</v>
      </c>
      <c r="C21" s="68">
        <f t="shared" si="0"/>
        <v>214965</v>
      </c>
      <c r="D21" s="68">
        <v>85819</v>
      </c>
      <c r="E21" s="68">
        <v>5610</v>
      </c>
      <c r="F21" s="68">
        <v>123536</v>
      </c>
      <c r="G21" s="68">
        <v>0</v>
      </c>
      <c r="H21" s="94"/>
      <c r="I21" s="94"/>
    </row>
    <row r="22" spans="1:9" x14ac:dyDescent="0.55000000000000004">
      <c r="A22" s="104">
        <v>44358</v>
      </c>
      <c r="B22" s="106" t="s">
        <v>304</v>
      </c>
      <c r="C22" s="68">
        <f t="shared" si="0"/>
        <v>147983</v>
      </c>
      <c r="D22" s="68">
        <v>54834</v>
      </c>
      <c r="E22" s="68">
        <v>1669</v>
      </c>
      <c r="F22" s="68">
        <v>91480</v>
      </c>
      <c r="G22" s="68">
        <v>0</v>
      </c>
      <c r="H22" s="94"/>
      <c r="I22" s="94"/>
    </row>
    <row r="23" spans="1:9" x14ac:dyDescent="0.55000000000000004">
      <c r="A23" s="104">
        <v>44357</v>
      </c>
      <c r="B23" s="106" t="s">
        <v>305</v>
      </c>
      <c r="C23" s="68">
        <f t="shared" si="0"/>
        <v>136591</v>
      </c>
      <c r="D23" s="68">
        <v>52250</v>
      </c>
      <c r="E23" s="68">
        <v>1719</v>
      </c>
      <c r="F23" s="68">
        <v>82622</v>
      </c>
      <c r="G23" s="68">
        <v>0</v>
      </c>
      <c r="H23" s="94"/>
      <c r="I23" s="94"/>
    </row>
    <row r="24" spans="1:9" x14ac:dyDescent="0.55000000000000004">
      <c r="A24" s="104">
        <v>44356</v>
      </c>
      <c r="B24" s="106" t="s">
        <v>306</v>
      </c>
      <c r="C24" s="68">
        <f t="shared" si="0"/>
        <v>167384</v>
      </c>
      <c r="D24" s="68">
        <v>67694</v>
      </c>
      <c r="E24" s="68">
        <v>1047</v>
      </c>
      <c r="F24" s="68">
        <v>98643</v>
      </c>
      <c r="G24" s="68">
        <v>0</v>
      </c>
      <c r="H24" s="94"/>
      <c r="I24" s="94"/>
    </row>
    <row r="25" spans="1:9" x14ac:dyDescent="0.55000000000000004">
      <c r="A25" s="104">
        <v>44355</v>
      </c>
      <c r="B25" s="106" t="s">
        <v>295</v>
      </c>
      <c r="C25" s="68">
        <f t="shared" si="0"/>
        <v>161922</v>
      </c>
      <c r="D25" s="68">
        <v>71689</v>
      </c>
      <c r="E25" s="68">
        <v>990</v>
      </c>
      <c r="F25" s="68">
        <v>89243</v>
      </c>
      <c r="G25" s="68">
        <v>0</v>
      </c>
      <c r="H25" s="94"/>
      <c r="I25" s="94"/>
    </row>
    <row r="26" spans="1:9" x14ac:dyDescent="0.55000000000000004">
      <c r="A26" s="104">
        <v>44354</v>
      </c>
      <c r="B26" s="106" t="s">
        <v>294</v>
      </c>
      <c r="C26" s="68">
        <f t="shared" si="0"/>
        <v>239337</v>
      </c>
      <c r="D26" s="68">
        <v>104435</v>
      </c>
      <c r="E26" s="68">
        <v>2146</v>
      </c>
      <c r="F26" s="68">
        <v>132756</v>
      </c>
      <c r="G26" s="68">
        <v>0</v>
      </c>
      <c r="H26" s="94"/>
      <c r="I26" s="94"/>
    </row>
    <row r="27" spans="1:9" x14ac:dyDescent="0.55000000000000004">
      <c r="A27" s="104">
        <v>44351</v>
      </c>
      <c r="B27" s="106" t="s">
        <v>304</v>
      </c>
      <c r="C27" s="68">
        <f t="shared" si="0"/>
        <v>159203</v>
      </c>
      <c r="D27" s="68">
        <v>62634</v>
      </c>
      <c r="E27" s="68">
        <v>929</v>
      </c>
      <c r="F27" s="68">
        <v>95640</v>
      </c>
      <c r="G27" s="68">
        <v>0</v>
      </c>
      <c r="H27" s="94"/>
      <c r="I27" s="94"/>
    </row>
    <row r="28" spans="1:9" x14ac:dyDescent="0.55000000000000004">
      <c r="A28" s="71">
        <v>44350</v>
      </c>
      <c r="B28" s="107" t="s">
        <v>305</v>
      </c>
      <c r="C28" s="68">
        <f t="shared" si="0"/>
        <v>143157</v>
      </c>
      <c r="D28" s="68">
        <v>59654</v>
      </c>
      <c r="E28" s="68">
        <v>112</v>
      </c>
      <c r="F28" s="68">
        <v>83391</v>
      </c>
      <c r="G28" s="68">
        <v>0</v>
      </c>
      <c r="H28" s="94"/>
      <c r="I28" s="94"/>
    </row>
    <row r="29" spans="1:9" x14ac:dyDescent="0.55000000000000004">
      <c r="A29" s="71">
        <v>44349</v>
      </c>
      <c r="B29" s="107" t="s">
        <v>306</v>
      </c>
      <c r="C29" s="68">
        <f t="shared" si="0"/>
        <v>159126</v>
      </c>
      <c r="D29" s="68">
        <v>71140</v>
      </c>
      <c r="E29" s="68">
        <v>316</v>
      </c>
      <c r="F29" s="68">
        <v>87670</v>
      </c>
      <c r="G29" s="68">
        <v>0</v>
      </c>
      <c r="H29" s="94"/>
      <c r="I29" s="94"/>
    </row>
    <row r="30" spans="1:9" x14ac:dyDescent="0.55000000000000004">
      <c r="A30" s="71">
        <v>44348</v>
      </c>
      <c r="B30" s="107" t="s">
        <v>295</v>
      </c>
      <c r="C30" s="68">
        <f t="shared" ref="C30:C60" si="1">SUM(D30:G30)</f>
        <v>159057</v>
      </c>
      <c r="D30" s="68">
        <v>66264</v>
      </c>
      <c r="E30" s="68">
        <v>123</v>
      </c>
      <c r="F30" s="68">
        <v>92670</v>
      </c>
      <c r="G30" s="68">
        <v>0</v>
      </c>
      <c r="H30" s="94"/>
      <c r="I30" s="94"/>
    </row>
    <row r="31" spans="1:9" x14ac:dyDescent="0.55000000000000004">
      <c r="A31" s="71">
        <v>44347</v>
      </c>
      <c r="B31" s="107" t="s">
        <v>294</v>
      </c>
      <c r="C31" s="68">
        <f t="shared" si="1"/>
        <v>273255</v>
      </c>
      <c r="D31" s="68">
        <v>131423</v>
      </c>
      <c r="E31" s="68">
        <v>582</v>
      </c>
      <c r="F31" s="68">
        <v>141250</v>
      </c>
      <c r="G31" s="68">
        <v>0</v>
      </c>
      <c r="H31" s="94"/>
      <c r="I31" s="94"/>
    </row>
    <row r="32" spans="1:9" x14ac:dyDescent="0.55000000000000004">
      <c r="A32" s="71">
        <v>44344</v>
      </c>
      <c r="B32" s="107" t="s">
        <v>304</v>
      </c>
      <c r="C32" s="68">
        <f t="shared" si="1"/>
        <v>164516</v>
      </c>
      <c r="D32" s="68">
        <v>87584</v>
      </c>
      <c r="E32" s="68">
        <v>157</v>
      </c>
      <c r="F32" s="68">
        <v>76775</v>
      </c>
      <c r="G32" s="68">
        <v>0</v>
      </c>
      <c r="H32" s="94"/>
      <c r="I32" s="94"/>
    </row>
    <row r="33" spans="1:9" x14ac:dyDescent="0.55000000000000004">
      <c r="A33" s="71">
        <v>44343</v>
      </c>
      <c r="B33" s="107" t="s">
        <v>305</v>
      </c>
      <c r="C33" s="68">
        <f t="shared" si="1"/>
        <v>145149</v>
      </c>
      <c r="D33" s="68">
        <v>84217</v>
      </c>
      <c r="E33" s="68">
        <v>40</v>
      </c>
      <c r="F33" s="68">
        <v>60892</v>
      </c>
      <c r="G33" s="68">
        <v>0</v>
      </c>
      <c r="H33" s="94"/>
      <c r="I33" s="94"/>
    </row>
    <row r="34" spans="1:9" x14ac:dyDescent="0.55000000000000004">
      <c r="A34" s="71">
        <v>44342</v>
      </c>
      <c r="B34" s="107" t="s">
        <v>306</v>
      </c>
      <c r="C34" s="68">
        <f t="shared" si="1"/>
        <v>142589</v>
      </c>
      <c r="D34" s="68">
        <v>93243</v>
      </c>
      <c r="E34" s="68">
        <v>172</v>
      </c>
      <c r="F34" s="68">
        <v>49174</v>
      </c>
      <c r="G34" s="68">
        <v>0</v>
      </c>
      <c r="H34" s="94"/>
      <c r="I34" s="94"/>
    </row>
    <row r="35" spans="1:9" x14ac:dyDescent="0.55000000000000004">
      <c r="A35" s="71">
        <v>44341</v>
      </c>
      <c r="B35" s="107" t="s">
        <v>295</v>
      </c>
      <c r="C35" s="68">
        <f t="shared" si="1"/>
        <v>139652</v>
      </c>
      <c r="D35" s="68">
        <v>87114</v>
      </c>
      <c r="E35" s="68">
        <v>476</v>
      </c>
      <c r="F35" s="68">
        <v>52062</v>
      </c>
      <c r="G35" s="68">
        <v>0</v>
      </c>
      <c r="H35" s="94"/>
      <c r="I35" s="94"/>
    </row>
    <row r="36" spans="1:9" x14ac:dyDescent="0.55000000000000004">
      <c r="A36" s="71">
        <v>44340</v>
      </c>
      <c r="B36" s="107" t="s">
        <v>294</v>
      </c>
      <c r="C36" s="68">
        <f t="shared" si="1"/>
        <v>330589</v>
      </c>
      <c r="D36" s="68">
        <v>136491</v>
      </c>
      <c r="E36" s="68">
        <v>269</v>
      </c>
      <c r="F36" s="68">
        <v>193829</v>
      </c>
      <c r="G36" s="68">
        <v>0</v>
      </c>
      <c r="H36" s="94"/>
      <c r="I36" s="94"/>
    </row>
    <row r="37" spans="1:9" x14ac:dyDescent="0.55000000000000004">
      <c r="A37" s="71">
        <v>44337</v>
      </c>
      <c r="B37" s="107" t="s">
        <v>304</v>
      </c>
      <c r="C37" s="68">
        <f t="shared" si="1"/>
        <v>249021</v>
      </c>
      <c r="D37" s="68">
        <v>99918</v>
      </c>
      <c r="E37" s="68"/>
      <c r="F37" s="68">
        <v>149103</v>
      </c>
      <c r="G37" s="68"/>
      <c r="H37" s="94"/>
      <c r="I37" s="94"/>
    </row>
    <row r="38" spans="1:9" x14ac:dyDescent="0.55000000000000004">
      <c r="A38" s="71">
        <v>44336</v>
      </c>
      <c r="B38" s="107" t="s">
        <v>305</v>
      </c>
      <c r="C38" s="68">
        <f t="shared" si="1"/>
        <v>190533</v>
      </c>
      <c r="D38" s="68">
        <v>81422</v>
      </c>
      <c r="E38" s="68"/>
      <c r="F38" s="68">
        <v>109111</v>
      </c>
      <c r="G38" s="68"/>
      <c r="H38" s="94"/>
      <c r="I38" s="94"/>
    </row>
    <row r="39" spans="1:9" x14ac:dyDescent="0.55000000000000004">
      <c r="A39" s="71">
        <v>44335</v>
      </c>
      <c r="B39" s="107" t="s">
        <v>306</v>
      </c>
      <c r="C39" s="68">
        <f t="shared" si="1"/>
        <v>267866</v>
      </c>
      <c r="D39" s="68">
        <v>88163</v>
      </c>
      <c r="E39" s="68"/>
      <c r="F39" s="68">
        <v>179703</v>
      </c>
      <c r="G39" s="68"/>
      <c r="H39" s="94"/>
      <c r="I39" s="94"/>
    </row>
    <row r="40" spans="1:9" x14ac:dyDescent="0.55000000000000004">
      <c r="A40" s="71">
        <v>44334</v>
      </c>
      <c r="B40" s="107" t="s">
        <v>295</v>
      </c>
      <c r="C40" s="68">
        <f t="shared" si="1"/>
        <v>250244</v>
      </c>
      <c r="D40" s="68">
        <v>94577</v>
      </c>
      <c r="E40" s="68"/>
      <c r="F40" s="68">
        <v>155667</v>
      </c>
      <c r="G40" s="68"/>
      <c r="H40" s="94"/>
      <c r="I40" s="94"/>
    </row>
    <row r="41" spans="1:9" x14ac:dyDescent="0.55000000000000004">
      <c r="A41" s="71">
        <v>44333</v>
      </c>
      <c r="B41" s="107" t="s">
        <v>294</v>
      </c>
      <c r="C41" s="68">
        <f t="shared" si="1"/>
        <v>349566</v>
      </c>
      <c r="D41" s="68">
        <v>133843</v>
      </c>
      <c r="E41" s="68"/>
      <c r="F41" s="68">
        <v>215723</v>
      </c>
      <c r="G41" s="68"/>
      <c r="H41" s="94"/>
      <c r="I41" s="94"/>
    </row>
    <row r="42" spans="1:9" x14ac:dyDescent="0.55000000000000004">
      <c r="A42" s="71">
        <v>44330</v>
      </c>
      <c r="B42" s="107" t="s">
        <v>304</v>
      </c>
      <c r="C42" s="68">
        <f t="shared" si="1"/>
        <v>242878</v>
      </c>
      <c r="D42" s="68">
        <v>99493</v>
      </c>
      <c r="E42" s="68"/>
      <c r="F42" s="68">
        <v>143385</v>
      </c>
      <c r="G42" s="68"/>
      <c r="H42" s="94"/>
      <c r="I42" s="94"/>
    </row>
    <row r="43" spans="1:9" x14ac:dyDescent="0.55000000000000004">
      <c r="A43" s="71">
        <v>44329</v>
      </c>
      <c r="B43" s="107" t="s">
        <v>305</v>
      </c>
      <c r="C43" s="68">
        <f t="shared" si="1"/>
        <v>219139</v>
      </c>
      <c r="D43" s="68">
        <v>93429</v>
      </c>
      <c r="E43" s="68"/>
      <c r="F43" s="68">
        <v>125710</v>
      </c>
      <c r="G43" s="68"/>
      <c r="H43" s="94"/>
      <c r="I43" s="94"/>
    </row>
    <row r="44" spans="1:9" x14ac:dyDescent="0.55000000000000004">
      <c r="A44" s="71">
        <v>44328</v>
      </c>
      <c r="B44" s="107" t="s">
        <v>306</v>
      </c>
      <c r="C44" s="68">
        <f t="shared" si="1"/>
        <v>181720</v>
      </c>
      <c r="D44" s="68">
        <v>82959</v>
      </c>
      <c r="E44" s="68"/>
      <c r="F44" s="68">
        <v>98761</v>
      </c>
      <c r="G44" s="68"/>
      <c r="H44" s="94"/>
      <c r="I44" s="94"/>
    </row>
    <row r="45" spans="1:9" x14ac:dyDescent="0.55000000000000004">
      <c r="A45" s="71">
        <v>44327</v>
      </c>
      <c r="B45" s="107" t="s">
        <v>307</v>
      </c>
      <c r="C45" s="68">
        <f t="shared" si="1"/>
        <v>168738</v>
      </c>
      <c r="D45" s="68">
        <v>90287</v>
      </c>
      <c r="E45" s="68"/>
      <c r="F45" s="68">
        <v>78451</v>
      </c>
      <c r="G45" s="68"/>
      <c r="H45" s="94"/>
      <c r="I45" s="94"/>
    </row>
    <row r="46" spans="1:9" x14ac:dyDescent="0.55000000000000004">
      <c r="A46" s="71">
        <v>44326</v>
      </c>
      <c r="B46" s="107" t="s">
        <v>294</v>
      </c>
      <c r="C46" s="68">
        <f t="shared" si="1"/>
        <v>223504</v>
      </c>
      <c r="D46" s="68">
        <v>155255</v>
      </c>
      <c r="E46" s="68"/>
      <c r="F46" s="68">
        <v>68249</v>
      </c>
      <c r="G46" s="68"/>
      <c r="H46" s="94"/>
      <c r="I46" s="94"/>
    </row>
    <row r="47" spans="1:9" x14ac:dyDescent="0.55000000000000004">
      <c r="A47" s="71">
        <v>44323</v>
      </c>
      <c r="B47" s="107" t="s">
        <v>304</v>
      </c>
      <c r="C47" s="68">
        <f t="shared" si="1"/>
        <v>140344</v>
      </c>
      <c r="D47" s="68">
        <v>97165</v>
      </c>
      <c r="E47" s="68"/>
      <c r="F47" s="68">
        <v>43179</v>
      </c>
      <c r="G47" s="68"/>
      <c r="H47" s="94"/>
      <c r="I47" s="94"/>
    </row>
    <row r="48" spans="1:9" x14ac:dyDescent="0.55000000000000004">
      <c r="A48" s="71">
        <v>44322</v>
      </c>
      <c r="B48" s="107" t="s">
        <v>305</v>
      </c>
      <c r="C48" s="68">
        <f t="shared" si="1"/>
        <v>331914</v>
      </c>
      <c r="D48" s="68">
        <v>268978</v>
      </c>
      <c r="E48" s="68"/>
      <c r="F48" s="68">
        <v>62936</v>
      </c>
      <c r="G48" s="68"/>
      <c r="H48" s="94"/>
      <c r="I48" s="94"/>
    </row>
    <row r="49" spans="1:9" x14ac:dyDescent="0.55000000000000004">
      <c r="A49" s="71">
        <v>44316</v>
      </c>
      <c r="B49" s="107" t="s">
        <v>304</v>
      </c>
      <c r="C49" s="68">
        <f t="shared" si="1"/>
        <v>274907</v>
      </c>
      <c r="D49" s="68">
        <v>227667</v>
      </c>
      <c r="E49" s="68"/>
      <c r="F49" s="68">
        <v>47240</v>
      </c>
      <c r="G49" s="68"/>
      <c r="H49" s="94"/>
      <c r="I49" s="94"/>
    </row>
    <row r="50" spans="1:9" x14ac:dyDescent="0.55000000000000004">
      <c r="A50" s="71">
        <v>44314</v>
      </c>
      <c r="B50" s="107" t="s">
        <v>306</v>
      </c>
      <c r="C50" s="68">
        <f t="shared" si="1"/>
        <v>238273</v>
      </c>
      <c r="D50" s="68">
        <v>194005</v>
      </c>
      <c r="E50" s="68"/>
      <c r="F50" s="68">
        <v>44268</v>
      </c>
      <c r="G50" s="68"/>
      <c r="H50" s="94"/>
      <c r="I50" s="94"/>
    </row>
    <row r="51" spans="1:9" x14ac:dyDescent="0.55000000000000004">
      <c r="A51" s="71">
        <v>44313</v>
      </c>
      <c r="B51" s="107" t="s">
        <v>295</v>
      </c>
      <c r="C51" s="68">
        <f t="shared" si="1"/>
        <v>203174</v>
      </c>
      <c r="D51" s="68">
        <v>172069</v>
      </c>
      <c r="E51" s="68"/>
      <c r="F51" s="68">
        <v>31105</v>
      </c>
      <c r="G51" s="68"/>
      <c r="H51" s="94"/>
      <c r="I51" s="94"/>
    </row>
    <row r="52" spans="1:9" x14ac:dyDescent="0.55000000000000004">
      <c r="A52" s="71">
        <v>44312</v>
      </c>
      <c r="B52" s="107" t="s">
        <v>308</v>
      </c>
      <c r="C52" s="68">
        <f t="shared" si="1"/>
        <v>263328</v>
      </c>
      <c r="D52" s="68">
        <v>221677</v>
      </c>
      <c r="E52" s="68"/>
      <c r="F52" s="68">
        <v>41651</v>
      </c>
      <c r="G52" s="68"/>
      <c r="H52" s="94"/>
      <c r="I52" s="94"/>
    </row>
    <row r="53" spans="1:9" x14ac:dyDescent="0.55000000000000004">
      <c r="A53" s="71">
        <v>44309</v>
      </c>
      <c r="B53" s="107" t="s">
        <v>309</v>
      </c>
      <c r="C53" s="68">
        <f t="shared" si="1"/>
        <v>177672</v>
      </c>
      <c r="D53" s="68">
        <v>147989</v>
      </c>
      <c r="E53" s="68"/>
      <c r="F53" s="68">
        <v>29683</v>
      </c>
      <c r="G53" s="68"/>
      <c r="H53" s="94"/>
      <c r="I53" s="94"/>
    </row>
    <row r="54" spans="1:9" x14ac:dyDescent="0.55000000000000004">
      <c r="A54" s="71">
        <v>44308</v>
      </c>
      <c r="B54" s="107" t="s">
        <v>310</v>
      </c>
      <c r="C54" s="68">
        <f t="shared" si="1"/>
        <v>150489</v>
      </c>
      <c r="D54" s="68">
        <v>128634</v>
      </c>
      <c r="E54" s="68"/>
      <c r="F54" s="68">
        <v>21855</v>
      </c>
      <c r="G54" s="68"/>
      <c r="H54" s="94"/>
      <c r="I54" s="94"/>
    </row>
    <row r="55" spans="1:9" x14ac:dyDescent="0.55000000000000004">
      <c r="A55" s="71">
        <v>44307</v>
      </c>
      <c r="B55" s="107" t="s">
        <v>311</v>
      </c>
      <c r="C55" s="68">
        <f t="shared" si="1"/>
        <v>152884</v>
      </c>
      <c r="D55" s="68">
        <v>126188</v>
      </c>
      <c r="E55" s="68"/>
      <c r="F55" s="68">
        <v>26696</v>
      </c>
      <c r="G55" s="68"/>
      <c r="H55" s="94"/>
      <c r="I55" s="94"/>
    </row>
    <row r="56" spans="1:9" x14ac:dyDescent="0.55000000000000004">
      <c r="A56" s="71">
        <v>44306</v>
      </c>
      <c r="B56" s="107" t="s">
        <v>295</v>
      </c>
      <c r="C56" s="68">
        <f t="shared" si="1"/>
        <v>126419</v>
      </c>
      <c r="D56" s="68">
        <v>98622</v>
      </c>
      <c r="E56" s="68"/>
      <c r="F56" s="68">
        <v>27797</v>
      </c>
      <c r="G56" s="68"/>
      <c r="H56" s="94"/>
      <c r="I56" s="94"/>
    </row>
    <row r="57" spans="1:9" x14ac:dyDescent="0.55000000000000004">
      <c r="A57" s="81">
        <v>44305</v>
      </c>
      <c r="B57" s="70" t="str">
        <f t="shared" ref="B57:B62" si="2">"("&amp;TEXT(A57,"aaa")&amp;")"</f>
        <v>(月)</v>
      </c>
      <c r="C57" s="68">
        <f t="shared" si="1"/>
        <v>119032</v>
      </c>
      <c r="D57" s="68">
        <v>64725</v>
      </c>
      <c r="E57" s="68"/>
      <c r="F57" s="68">
        <v>54307</v>
      </c>
      <c r="G57" s="68"/>
      <c r="H57" s="94"/>
      <c r="I57" s="94"/>
    </row>
    <row r="58" spans="1:9" x14ac:dyDescent="0.55000000000000004">
      <c r="A58" s="71">
        <v>44302</v>
      </c>
      <c r="B58" s="70" t="str">
        <f t="shared" si="2"/>
        <v>(金)</v>
      </c>
      <c r="C58" s="68">
        <f t="shared" si="1"/>
        <v>69687</v>
      </c>
      <c r="D58" s="68">
        <v>29696</v>
      </c>
      <c r="E58" s="68"/>
      <c r="F58" s="68">
        <v>39991</v>
      </c>
      <c r="G58" s="68"/>
      <c r="H58" s="94"/>
      <c r="I58" s="94"/>
    </row>
    <row r="59" spans="1:9" x14ac:dyDescent="0.55000000000000004">
      <c r="A59" s="71">
        <v>44301</v>
      </c>
      <c r="B59" s="70" t="str">
        <f t="shared" si="2"/>
        <v>(木)</v>
      </c>
      <c r="C59" s="68">
        <f t="shared" si="1"/>
        <v>52620</v>
      </c>
      <c r="D59" s="68">
        <v>16637</v>
      </c>
      <c r="E59" s="68"/>
      <c r="F59" s="68">
        <v>35983</v>
      </c>
      <c r="G59" s="68"/>
      <c r="H59" s="94"/>
      <c r="I59" s="94"/>
    </row>
    <row r="60" spans="1:9" x14ac:dyDescent="0.55000000000000004">
      <c r="A60" s="71">
        <v>44300</v>
      </c>
      <c r="B60" s="70" t="str">
        <f t="shared" si="2"/>
        <v>(水)</v>
      </c>
      <c r="C60" s="68">
        <f t="shared" si="1"/>
        <v>50996</v>
      </c>
      <c r="D60" s="68">
        <v>9569</v>
      </c>
      <c r="E60" s="68"/>
      <c r="F60" s="68">
        <v>41427</v>
      </c>
      <c r="G60" s="68"/>
      <c r="H60" s="94"/>
      <c r="I60" s="94"/>
    </row>
    <row r="61" spans="1:9" x14ac:dyDescent="0.55000000000000004">
      <c r="A61" s="69">
        <v>44299</v>
      </c>
      <c r="B61" s="70" t="str">
        <f t="shared" si="2"/>
        <v>(火)</v>
      </c>
      <c r="C61" s="68">
        <f t="shared" ref="C61:C62" si="3">SUM(D61:G61)</f>
        <v>53986</v>
      </c>
      <c r="D61" s="68">
        <v>13896</v>
      </c>
      <c r="E61" s="68"/>
      <c r="F61" s="68">
        <v>40090</v>
      </c>
      <c r="G61" s="68"/>
      <c r="H61" s="94"/>
      <c r="I61" s="94"/>
    </row>
    <row r="62" spans="1:9" x14ac:dyDescent="0.55000000000000004">
      <c r="A62" s="69">
        <v>44298</v>
      </c>
      <c r="B62" s="70" t="str">
        <f t="shared" si="2"/>
        <v>(月)</v>
      </c>
      <c r="C62" s="68">
        <f t="shared" si="3"/>
        <v>96936</v>
      </c>
      <c r="D62" s="68">
        <v>26850</v>
      </c>
      <c r="E62" s="68"/>
      <c r="F62" s="68">
        <v>70086</v>
      </c>
      <c r="G62" s="68"/>
      <c r="H62" s="94"/>
      <c r="I62" s="94"/>
    </row>
    <row r="63" spans="1:9" x14ac:dyDescent="0.55000000000000004">
      <c r="A63" s="92"/>
      <c r="B63" s="93"/>
      <c r="C63" s="93"/>
      <c r="D63" s="93"/>
      <c r="E63" s="93"/>
      <c r="F63" s="93"/>
      <c r="G63" s="94"/>
      <c r="H63" s="94"/>
    </row>
    <row r="64" spans="1:9" x14ac:dyDescent="0.55000000000000004">
      <c r="A64" s="95" t="s">
        <v>325</v>
      </c>
      <c r="B64" s="94"/>
      <c r="C64" s="94"/>
      <c r="D64" s="94"/>
      <c r="E64" s="94"/>
      <c r="F64" s="94"/>
      <c r="G64" s="95"/>
      <c r="H64" s="94"/>
    </row>
    <row r="65" spans="1:11" x14ac:dyDescent="0.55000000000000004">
      <c r="A65" s="77" t="s">
        <v>321</v>
      </c>
      <c r="B65" s="95"/>
      <c r="C65" s="95"/>
      <c r="D65" s="95"/>
      <c r="E65" s="95"/>
      <c r="F65" s="95"/>
      <c r="H65" s="94"/>
    </row>
    <row r="66" spans="1:11" x14ac:dyDescent="0.55000000000000004">
      <c r="A66" s="77" t="s">
        <v>322</v>
      </c>
      <c r="H66" s="94"/>
    </row>
    <row r="67" spans="1:11" x14ac:dyDescent="0.55000000000000004">
      <c r="A67" s="77" t="s">
        <v>323</v>
      </c>
      <c r="H67" s="94"/>
    </row>
    <row r="68" spans="1:11" x14ac:dyDescent="0.55000000000000004">
      <c r="A68" s="77" t="s">
        <v>324</v>
      </c>
      <c r="H68" s="94"/>
      <c r="I68" s="96"/>
      <c r="J68" s="96"/>
      <c r="K68" s="96"/>
    </row>
    <row r="69" spans="1:11" x14ac:dyDescent="0.55000000000000004">
      <c r="H69" s="9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94"/>
  <sheetViews>
    <sheetView workbookViewId="0">
      <selection sqref="A1:XFD1048576"/>
    </sheetView>
  </sheetViews>
  <sheetFormatPr defaultRowHeight="18" x14ac:dyDescent="0.55000000000000004"/>
  <cols>
    <col min="1" max="1" width="18.75" style="77" customWidth="1"/>
    <col min="2" max="2" width="5" style="77" customWidth="1"/>
    <col min="3" max="3" width="13.83203125" style="77" customWidth="1"/>
    <col min="4" max="11" width="15.58203125" style="77" customWidth="1"/>
    <col min="12" max="16384" width="8.6640625" style="77"/>
  </cols>
  <sheetData>
    <row r="1" spans="1:11" x14ac:dyDescent="0.55000000000000004">
      <c r="A1" s="97" t="s">
        <v>326</v>
      </c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1" x14ac:dyDescent="0.55000000000000004">
      <c r="A2" s="97"/>
      <c r="B2" s="97"/>
      <c r="C2" s="97"/>
      <c r="D2" s="97"/>
      <c r="E2" s="97"/>
      <c r="F2" s="97"/>
      <c r="G2" s="97"/>
      <c r="H2" s="97"/>
      <c r="I2" s="97"/>
      <c r="J2" s="97"/>
      <c r="K2" s="98" t="s">
        <v>348</v>
      </c>
    </row>
    <row r="3" spans="1:11" x14ac:dyDescent="0.55000000000000004">
      <c r="A3" s="129" t="s">
        <v>327</v>
      </c>
      <c r="B3" s="129" t="s">
        <v>297</v>
      </c>
      <c r="C3" s="129" t="s">
        <v>298</v>
      </c>
      <c r="D3" s="131" t="s">
        <v>328</v>
      </c>
      <c r="E3" s="131"/>
      <c r="F3" s="131"/>
      <c r="G3" s="131"/>
      <c r="H3" s="131" t="s">
        <v>329</v>
      </c>
      <c r="I3" s="131"/>
      <c r="J3" s="131"/>
      <c r="K3" s="131"/>
    </row>
    <row r="4" spans="1:11" x14ac:dyDescent="0.55000000000000004">
      <c r="A4" s="129"/>
      <c r="B4" s="129"/>
      <c r="C4" s="129"/>
      <c r="D4" s="125" t="s">
        <v>299</v>
      </c>
      <c r="E4" s="125"/>
      <c r="F4" s="125" t="s">
        <v>300</v>
      </c>
      <c r="G4" s="125"/>
      <c r="H4" s="125" t="s">
        <v>299</v>
      </c>
      <c r="I4" s="125"/>
      <c r="J4" s="125" t="s">
        <v>300</v>
      </c>
      <c r="K4" s="125"/>
    </row>
    <row r="5" spans="1:11" x14ac:dyDescent="0.55000000000000004">
      <c r="A5" s="129"/>
      <c r="B5" s="129"/>
      <c r="C5" s="129"/>
      <c r="D5" s="99" t="s">
        <v>301</v>
      </c>
      <c r="E5" s="99" t="s">
        <v>302</v>
      </c>
      <c r="F5" s="99" t="s">
        <v>301</v>
      </c>
      <c r="G5" s="99" t="s">
        <v>302</v>
      </c>
      <c r="H5" s="99" t="s">
        <v>301</v>
      </c>
      <c r="I5" s="99" t="s">
        <v>302</v>
      </c>
      <c r="J5" s="99" t="s">
        <v>301</v>
      </c>
      <c r="K5" s="99" t="s">
        <v>302</v>
      </c>
    </row>
    <row r="6" spans="1:11" x14ac:dyDescent="0.55000000000000004">
      <c r="A6" s="127" t="s">
        <v>287</v>
      </c>
      <c r="B6" s="125"/>
      <c r="C6" s="68">
        <v>39761523</v>
      </c>
      <c r="D6" s="68">
        <v>25400507</v>
      </c>
      <c r="E6" s="68">
        <v>1108112</v>
      </c>
      <c r="F6" s="68">
        <v>13066377</v>
      </c>
      <c r="G6" s="68">
        <v>186527</v>
      </c>
      <c r="H6" s="68">
        <v>23270559</v>
      </c>
      <c r="I6" s="68">
        <v>725362</v>
      </c>
      <c r="J6" s="68">
        <v>12550508</v>
      </c>
      <c r="K6" s="68">
        <v>175435</v>
      </c>
    </row>
    <row r="7" spans="1:11" x14ac:dyDescent="0.55000000000000004">
      <c r="A7" s="104">
        <v>44382</v>
      </c>
      <c r="B7" s="105" t="s">
        <v>337</v>
      </c>
      <c r="C7" s="68">
        <v>670548</v>
      </c>
      <c r="D7" s="68">
        <v>337223</v>
      </c>
      <c r="E7" s="68">
        <v>15931</v>
      </c>
      <c r="F7" s="68">
        <v>290289</v>
      </c>
      <c r="G7" s="68">
        <v>27105</v>
      </c>
      <c r="H7" s="68">
        <v>236471</v>
      </c>
      <c r="I7" s="68">
        <v>652</v>
      </c>
      <c r="J7" s="68">
        <v>279260</v>
      </c>
      <c r="K7" s="68">
        <v>25541</v>
      </c>
    </row>
    <row r="8" spans="1:11" x14ac:dyDescent="0.55000000000000004">
      <c r="A8" s="104">
        <v>44381</v>
      </c>
      <c r="B8" s="107" t="s">
        <v>332</v>
      </c>
      <c r="C8" s="68">
        <v>749328</v>
      </c>
      <c r="D8" s="68">
        <v>385533</v>
      </c>
      <c r="E8" s="68">
        <v>26903</v>
      </c>
      <c r="F8" s="68">
        <v>315509</v>
      </c>
      <c r="G8" s="68">
        <v>21383</v>
      </c>
      <c r="H8" s="68">
        <v>265195</v>
      </c>
      <c r="I8" s="68">
        <v>2270</v>
      </c>
      <c r="J8" s="68">
        <v>300848</v>
      </c>
      <c r="K8" s="68">
        <v>20265</v>
      </c>
    </row>
    <row r="9" spans="1:11" x14ac:dyDescent="0.55000000000000004">
      <c r="A9" s="104">
        <v>44380</v>
      </c>
      <c r="B9" s="105" t="s">
        <v>333</v>
      </c>
      <c r="C9" s="68">
        <v>871923</v>
      </c>
      <c r="D9" s="68">
        <v>423087</v>
      </c>
      <c r="E9" s="68">
        <v>30998</v>
      </c>
      <c r="F9" s="68">
        <v>398920</v>
      </c>
      <c r="G9" s="68">
        <v>18918</v>
      </c>
      <c r="H9" s="68">
        <v>296002</v>
      </c>
      <c r="I9" s="68">
        <v>6868</v>
      </c>
      <c r="J9" s="68">
        <v>381149</v>
      </c>
      <c r="K9" s="68">
        <v>17695</v>
      </c>
    </row>
    <row r="10" spans="1:11" x14ac:dyDescent="0.55000000000000004">
      <c r="A10" s="104">
        <v>44379</v>
      </c>
      <c r="B10" s="107" t="s">
        <v>334</v>
      </c>
      <c r="C10" s="68">
        <v>703030</v>
      </c>
      <c r="D10" s="68">
        <v>227330</v>
      </c>
      <c r="E10" s="68">
        <v>22341</v>
      </c>
      <c r="F10" s="68">
        <v>434402</v>
      </c>
      <c r="G10" s="68">
        <v>18957</v>
      </c>
      <c r="H10" s="68">
        <v>163927</v>
      </c>
      <c r="I10" s="68">
        <v>5061</v>
      </c>
      <c r="J10" s="68">
        <v>417466</v>
      </c>
      <c r="K10" s="68">
        <v>17717</v>
      </c>
    </row>
    <row r="11" spans="1:11" x14ac:dyDescent="0.55000000000000004">
      <c r="A11" s="104">
        <v>44378</v>
      </c>
      <c r="B11" s="105" t="s">
        <v>320</v>
      </c>
      <c r="C11" s="68">
        <v>799728</v>
      </c>
      <c r="D11" s="68">
        <v>295507</v>
      </c>
      <c r="E11" s="68">
        <v>21865</v>
      </c>
      <c r="F11" s="68">
        <v>463291</v>
      </c>
      <c r="G11" s="68">
        <v>19065</v>
      </c>
      <c r="H11" s="68">
        <v>231662</v>
      </c>
      <c r="I11" s="68">
        <v>5099</v>
      </c>
      <c r="J11" s="68">
        <v>448210</v>
      </c>
      <c r="K11" s="68">
        <v>17877</v>
      </c>
    </row>
    <row r="12" spans="1:11" x14ac:dyDescent="0.55000000000000004">
      <c r="A12" s="104">
        <v>44377</v>
      </c>
      <c r="B12" s="107" t="s">
        <v>335</v>
      </c>
      <c r="C12" s="68">
        <v>1023985</v>
      </c>
      <c r="D12" s="68">
        <v>467777</v>
      </c>
      <c r="E12" s="68">
        <v>24801</v>
      </c>
      <c r="F12" s="68">
        <v>512394</v>
      </c>
      <c r="G12" s="68">
        <v>19013</v>
      </c>
      <c r="H12" s="68">
        <v>383003</v>
      </c>
      <c r="I12" s="68">
        <v>8448</v>
      </c>
      <c r="J12" s="68">
        <v>495206</v>
      </c>
      <c r="K12" s="68">
        <v>17890</v>
      </c>
    </row>
    <row r="13" spans="1:11" x14ac:dyDescent="0.55000000000000004">
      <c r="A13" s="104">
        <v>44376</v>
      </c>
      <c r="B13" s="105" t="s">
        <v>336</v>
      </c>
      <c r="C13" s="68">
        <v>1034093</v>
      </c>
      <c r="D13" s="68">
        <v>463014</v>
      </c>
      <c r="E13" s="68">
        <v>24202</v>
      </c>
      <c r="F13" s="68">
        <v>528073</v>
      </c>
      <c r="G13" s="68">
        <v>18804</v>
      </c>
      <c r="H13" s="68">
        <v>383797</v>
      </c>
      <c r="I13" s="68">
        <v>8204</v>
      </c>
      <c r="J13" s="68">
        <v>511929</v>
      </c>
      <c r="K13" s="68">
        <v>17647</v>
      </c>
    </row>
    <row r="14" spans="1:11" x14ac:dyDescent="0.55000000000000004">
      <c r="A14" s="104">
        <v>44375</v>
      </c>
      <c r="B14" s="107" t="s">
        <v>337</v>
      </c>
      <c r="C14" s="68">
        <v>988890</v>
      </c>
      <c r="D14" s="68">
        <v>446169</v>
      </c>
      <c r="E14" s="68">
        <v>23639</v>
      </c>
      <c r="F14" s="68">
        <v>500548</v>
      </c>
      <c r="G14" s="68">
        <v>18534</v>
      </c>
      <c r="H14" s="68">
        <v>374220</v>
      </c>
      <c r="I14" s="68">
        <v>9357</v>
      </c>
      <c r="J14" s="68">
        <v>486172</v>
      </c>
      <c r="K14" s="68">
        <v>17409</v>
      </c>
    </row>
    <row r="15" spans="1:11" x14ac:dyDescent="0.55000000000000004">
      <c r="A15" s="104">
        <v>44374</v>
      </c>
      <c r="B15" s="107" t="s">
        <v>332</v>
      </c>
      <c r="C15" s="68">
        <v>1090814</v>
      </c>
      <c r="D15" s="68">
        <v>573301</v>
      </c>
      <c r="E15" s="68">
        <v>44510</v>
      </c>
      <c r="F15" s="68">
        <v>468394</v>
      </c>
      <c r="G15" s="68">
        <v>4609</v>
      </c>
      <c r="H15" s="68">
        <v>478347</v>
      </c>
      <c r="I15" s="68">
        <v>13646</v>
      </c>
      <c r="J15" s="68">
        <v>452087</v>
      </c>
      <c r="K15" s="68">
        <v>4344</v>
      </c>
    </row>
    <row r="16" spans="1:11" x14ac:dyDescent="0.55000000000000004">
      <c r="A16" s="104">
        <v>44373</v>
      </c>
      <c r="B16" s="107" t="s">
        <v>333</v>
      </c>
      <c r="C16" s="68">
        <v>1086511</v>
      </c>
      <c r="D16" s="68">
        <v>537576</v>
      </c>
      <c r="E16" s="68">
        <v>45780</v>
      </c>
      <c r="F16" s="68">
        <v>499397</v>
      </c>
      <c r="G16" s="68">
        <v>3758</v>
      </c>
      <c r="H16" s="68">
        <v>455050</v>
      </c>
      <c r="I16" s="68">
        <v>17390</v>
      </c>
      <c r="J16" s="68">
        <v>482638</v>
      </c>
      <c r="K16" s="68">
        <v>3494</v>
      </c>
    </row>
    <row r="17" spans="1:11" x14ac:dyDescent="0.55000000000000004">
      <c r="A17" s="104">
        <v>44372</v>
      </c>
      <c r="B17" s="107" t="s">
        <v>334</v>
      </c>
      <c r="C17" s="68">
        <v>1096161</v>
      </c>
      <c r="D17" s="68">
        <v>517234</v>
      </c>
      <c r="E17" s="68">
        <v>37512</v>
      </c>
      <c r="F17" s="68">
        <v>537651</v>
      </c>
      <c r="G17" s="68">
        <v>3764</v>
      </c>
      <c r="H17" s="68">
        <v>418265</v>
      </c>
      <c r="I17" s="68">
        <v>13592</v>
      </c>
      <c r="J17" s="68">
        <v>517288</v>
      </c>
      <c r="K17" s="68">
        <v>3568</v>
      </c>
    </row>
    <row r="18" spans="1:11" x14ac:dyDescent="0.55000000000000004">
      <c r="A18" s="104">
        <v>44371</v>
      </c>
      <c r="B18" s="107" t="s">
        <v>320</v>
      </c>
      <c r="C18" s="68">
        <v>1085378</v>
      </c>
      <c r="D18" s="68">
        <v>512026</v>
      </c>
      <c r="E18" s="68">
        <v>33441</v>
      </c>
      <c r="F18" s="68">
        <v>536609</v>
      </c>
      <c r="G18" s="68">
        <v>3302</v>
      </c>
      <c r="H18" s="68">
        <v>457254</v>
      </c>
      <c r="I18" s="68">
        <v>11689</v>
      </c>
      <c r="J18" s="68">
        <v>522194</v>
      </c>
      <c r="K18" s="68">
        <v>3152</v>
      </c>
    </row>
    <row r="19" spans="1:11" x14ac:dyDescent="0.55000000000000004">
      <c r="A19" s="104">
        <v>44370</v>
      </c>
      <c r="B19" s="107" t="s">
        <v>335</v>
      </c>
      <c r="C19" s="68">
        <v>1104755</v>
      </c>
      <c r="D19" s="68">
        <v>530643</v>
      </c>
      <c r="E19" s="68">
        <v>34004</v>
      </c>
      <c r="F19" s="68">
        <v>536754</v>
      </c>
      <c r="G19" s="68">
        <v>3354</v>
      </c>
      <c r="H19" s="68">
        <v>481171</v>
      </c>
      <c r="I19" s="68">
        <v>12992</v>
      </c>
      <c r="J19" s="68">
        <v>522745</v>
      </c>
      <c r="K19" s="68">
        <v>3154</v>
      </c>
    </row>
    <row r="20" spans="1:11" x14ac:dyDescent="0.55000000000000004">
      <c r="A20" s="104">
        <v>44369</v>
      </c>
      <c r="B20" s="107" t="s">
        <v>336</v>
      </c>
      <c r="C20" s="68">
        <v>1082290</v>
      </c>
      <c r="D20" s="68">
        <v>526092</v>
      </c>
      <c r="E20" s="68">
        <v>34209</v>
      </c>
      <c r="F20" s="68">
        <v>519258</v>
      </c>
      <c r="G20" s="68">
        <v>2731</v>
      </c>
      <c r="H20" s="68">
        <v>481089</v>
      </c>
      <c r="I20" s="68">
        <v>15646</v>
      </c>
      <c r="J20" s="68">
        <v>506687</v>
      </c>
      <c r="K20" s="68">
        <v>2583</v>
      </c>
    </row>
    <row r="21" spans="1:11" x14ac:dyDescent="0.55000000000000004">
      <c r="A21" s="104">
        <v>44368</v>
      </c>
      <c r="B21" s="107" t="s">
        <v>337</v>
      </c>
      <c r="C21" s="68">
        <v>991176</v>
      </c>
      <c r="D21" s="68">
        <v>516927</v>
      </c>
      <c r="E21" s="68">
        <v>34517</v>
      </c>
      <c r="F21" s="68">
        <v>436502</v>
      </c>
      <c r="G21" s="68">
        <v>3230</v>
      </c>
      <c r="H21" s="68">
        <v>478019</v>
      </c>
      <c r="I21" s="68">
        <v>17474</v>
      </c>
      <c r="J21" s="68">
        <v>425624</v>
      </c>
      <c r="K21" s="68">
        <v>3099</v>
      </c>
    </row>
    <row r="22" spans="1:11" x14ac:dyDescent="0.55000000000000004">
      <c r="A22" s="104">
        <v>44367</v>
      </c>
      <c r="B22" s="107" t="s">
        <v>332</v>
      </c>
      <c r="C22" s="68">
        <v>1006849</v>
      </c>
      <c r="D22" s="68">
        <v>559768</v>
      </c>
      <c r="E22" s="68">
        <v>36886</v>
      </c>
      <c r="F22" s="68">
        <v>410195</v>
      </c>
      <c r="G22" s="68">
        <v>0</v>
      </c>
      <c r="H22" s="68">
        <v>510708</v>
      </c>
      <c r="I22" s="68">
        <v>23046</v>
      </c>
      <c r="J22" s="68">
        <v>399445</v>
      </c>
      <c r="K22" s="68">
        <v>0</v>
      </c>
    </row>
    <row r="23" spans="1:11" x14ac:dyDescent="0.55000000000000004">
      <c r="A23" s="104">
        <v>44366</v>
      </c>
      <c r="B23" s="107" t="s">
        <v>333</v>
      </c>
      <c r="C23" s="68">
        <v>993619</v>
      </c>
      <c r="D23" s="68">
        <v>557114</v>
      </c>
      <c r="E23" s="68">
        <v>35881</v>
      </c>
      <c r="F23" s="68">
        <v>400624</v>
      </c>
      <c r="G23" s="68">
        <v>0</v>
      </c>
      <c r="H23" s="68">
        <v>512078</v>
      </c>
      <c r="I23" s="68">
        <v>24289</v>
      </c>
      <c r="J23" s="68">
        <v>389128</v>
      </c>
      <c r="K23" s="68">
        <v>0</v>
      </c>
    </row>
    <row r="24" spans="1:11" x14ac:dyDescent="0.55000000000000004">
      <c r="A24" s="104">
        <v>44365</v>
      </c>
      <c r="B24" s="107" t="s">
        <v>334</v>
      </c>
      <c r="C24" s="68">
        <v>973201</v>
      </c>
      <c r="D24" s="68">
        <v>509217</v>
      </c>
      <c r="E24" s="68">
        <v>28376</v>
      </c>
      <c r="F24" s="68">
        <v>435608</v>
      </c>
      <c r="G24" s="68">
        <v>0</v>
      </c>
      <c r="H24" s="68">
        <v>476526</v>
      </c>
      <c r="I24" s="68">
        <v>19635</v>
      </c>
      <c r="J24" s="68">
        <v>423904</v>
      </c>
      <c r="K24" s="68">
        <v>0</v>
      </c>
    </row>
    <row r="25" spans="1:11" x14ac:dyDescent="0.55000000000000004">
      <c r="A25" s="104">
        <v>44364</v>
      </c>
      <c r="B25" s="107" t="s">
        <v>320</v>
      </c>
      <c r="C25" s="68">
        <v>1032713</v>
      </c>
      <c r="D25" s="68">
        <v>537780</v>
      </c>
      <c r="E25" s="68">
        <v>30412</v>
      </c>
      <c r="F25" s="68">
        <v>464521</v>
      </c>
      <c r="G25" s="68">
        <v>0</v>
      </c>
      <c r="H25" s="68">
        <v>507855</v>
      </c>
      <c r="I25" s="68">
        <v>24009</v>
      </c>
      <c r="J25" s="68">
        <v>452958</v>
      </c>
      <c r="K25" s="68">
        <v>0</v>
      </c>
    </row>
    <row r="26" spans="1:11" x14ac:dyDescent="0.55000000000000004">
      <c r="A26" s="104">
        <v>44363</v>
      </c>
      <c r="B26" s="107" t="s">
        <v>335</v>
      </c>
      <c r="C26" s="68">
        <v>1037179</v>
      </c>
      <c r="D26" s="68">
        <v>530239</v>
      </c>
      <c r="E26" s="68">
        <v>28403</v>
      </c>
      <c r="F26" s="68">
        <v>478537</v>
      </c>
      <c r="G26" s="68">
        <v>0</v>
      </c>
      <c r="H26" s="68">
        <v>504058</v>
      </c>
      <c r="I26" s="68">
        <v>25440</v>
      </c>
      <c r="J26" s="68">
        <v>466901</v>
      </c>
      <c r="K26" s="68">
        <v>0</v>
      </c>
    </row>
    <row r="27" spans="1:11" x14ac:dyDescent="0.55000000000000004">
      <c r="A27" s="104">
        <v>44362</v>
      </c>
      <c r="B27" s="107" t="s">
        <v>336</v>
      </c>
      <c r="C27" s="68">
        <v>1000544</v>
      </c>
      <c r="D27" s="80">
        <v>548457</v>
      </c>
      <c r="E27" s="80">
        <v>27547</v>
      </c>
      <c r="F27" s="80">
        <v>424540</v>
      </c>
      <c r="G27" s="68">
        <v>0</v>
      </c>
      <c r="H27" s="80">
        <v>524651</v>
      </c>
      <c r="I27" s="80">
        <v>25890</v>
      </c>
      <c r="J27" s="80">
        <v>414369</v>
      </c>
      <c r="K27" s="68">
        <v>0</v>
      </c>
    </row>
    <row r="28" spans="1:11" x14ac:dyDescent="0.55000000000000004">
      <c r="A28" s="104">
        <v>44361</v>
      </c>
      <c r="B28" s="107" t="s">
        <v>337</v>
      </c>
      <c r="C28" s="68">
        <v>909307</v>
      </c>
      <c r="D28" s="80">
        <v>511980</v>
      </c>
      <c r="E28" s="80">
        <v>28266</v>
      </c>
      <c r="F28" s="80">
        <v>369061</v>
      </c>
      <c r="G28" s="68">
        <v>0</v>
      </c>
      <c r="H28" s="80">
        <v>490604</v>
      </c>
      <c r="I28" s="80">
        <v>26738</v>
      </c>
      <c r="J28" s="80">
        <v>360528</v>
      </c>
      <c r="K28" s="68">
        <v>0</v>
      </c>
    </row>
    <row r="29" spans="1:11" x14ac:dyDescent="0.55000000000000004">
      <c r="A29" s="104">
        <v>44360</v>
      </c>
      <c r="B29" s="107" t="s">
        <v>332</v>
      </c>
      <c r="C29" s="68">
        <v>868264</v>
      </c>
      <c r="D29" s="80">
        <v>531457</v>
      </c>
      <c r="E29" s="80">
        <v>33517</v>
      </c>
      <c r="F29" s="80">
        <v>303290</v>
      </c>
      <c r="G29" s="68">
        <v>0</v>
      </c>
      <c r="H29" s="80">
        <v>504169</v>
      </c>
      <c r="I29" s="80">
        <v>30564</v>
      </c>
      <c r="J29" s="80">
        <v>295030</v>
      </c>
      <c r="K29" s="68">
        <v>0</v>
      </c>
    </row>
    <row r="30" spans="1:11" x14ac:dyDescent="0.55000000000000004">
      <c r="A30" s="104">
        <v>44359</v>
      </c>
      <c r="B30" s="107" t="s">
        <v>333</v>
      </c>
      <c r="C30" s="68">
        <v>867742</v>
      </c>
      <c r="D30" s="80">
        <v>581395</v>
      </c>
      <c r="E30" s="80">
        <v>32726</v>
      </c>
      <c r="F30" s="80">
        <v>253621</v>
      </c>
      <c r="G30" s="68">
        <v>0</v>
      </c>
      <c r="H30" s="80">
        <v>554798</v>
      </c>
      <c r="I30" s="80">
        <v>30157</v>
      </c>
      <c r="J30" s="80">
        <v>245904</v>
      </c>
      <c r="K30" s="68">
        <v>0</v>
      </c>
    </row>
    <row r="31" spans="1:11" x14ac:dyDescent="0.55000000000000004">
      <c r="A31" s="104">
        <v>44358</v>
      </c>
      <c r="B31" s="107" t="s">
        <v>334</v>
      </c>
      <c r="C31" s="68">
        <v>863598</v>
      </c>
      <c r="D31" s="80">
        <v>601265</v>
      </c>
      <c r="E31" s="80">
        <v>28539</v>
      </c>
      <c r="F31" s="80">
        <v>233794</v>
      </c>
      <c r="G31" s="68">
        <v>0</v>
      </c>
      <c r="H31" s="80">
        <v>578538</v>
      </c>
      <c r="I31" s="80">
        <v>26605</v>
      </c>
      <c r="J31" s="80">
        <v>226873</v>
      </c>
      <c r="K31" s="68">
        <v>0</v>
      </c>
    </row>
    <row r="32" spans="1:11" x14ac:dyDescent="0.55000000000000004">
      <c r="A32" s="104">
        <v>44357</v>
      </c>
      <c r="B32" s="107" t="s">
        <v>320</v>
      </c>
      <c r="C32" s="68">
        <v>897717</v>
      </c>
      <c r="D32" s="80">
        <v>602073</v>
      </c>
      <c r="E32" s="80">
        <v>28493</v>
      </c>
      <c r="F32" s="80">
        <v>267151</v>
      </c>
      <c r="G32" s="68">
        <v>0</v>
      </c>
      <c r="H32" s="80">
        <v>581416</v>
      </c>
      <c r="I32" s="80">
        <v>26570</v>
      </c>
      <c r="J32" s="80">
        <v>260116</v>
      </c>
      <c r="K32" s="68">
        <v>0</v>
      </c>
    </row>
    <row r="33" spans="1:11" x14ac:dyDescent="0.55000000000000004">
      <c r="A33" s="104">
        <v>44356</v>
      </c>
      <c r="B33" s="107" t="s">
        <v>335</v>
      </c>
      <c r="C33" s="68">
        <v>899152</v>
      </c>
      <c r="D33" s="80">
        <v>617159</v>
      </c>
      <c r="E33" s="80">
        <v>26916</v>
      </c>
      <c r="F33" s="80">
        <v>255077</v>
      </c>
      <c r="G33" s="68">
        <v>0</v>
      </c>
      <c r="H33" s="80">
        <v>596722</v>
      </c>
      <c r="I33" s="80">
        <v>25119</v>
      </c>
      <c r="J33" s="80">
        <v>248335</v>
      </c>
      <c r="K33" s="68">
        <v>0</v>
      </c>
    </row>
    <row r="34" spans="1:11" x14ac:dyDescent="0.55000000000000004">
      <c r="A34" s="104">
        <v>44355</v>
      </c>
      <c r="B34" s="107" t="s">
        <v>336</v>
      </c>
      <c r="C34" s="68">
        <v>861939</v>
      </c>
      <c r="D34" s="80">
        <v>629385</v>
      </c>
      <c r="E34" s="80">
        <v>29071</v>
      </c>
      <c r="F34" s="80">
        <v>203483</v>
      </c>
      <c r="G34" s="68">
        <v>0</v>
      </c>
      <c r="H34" s="80">
        <v>610366</v>
      </c>
      <c r="I34" s="80">
        <v>27268</v>
      </c>
      <c r="J34" s="80">
        <v>198043</v>
      </c>
      <c r="K34" s="68">
        <v>0</v>
      </c>
    </row>
    <row r="35" spans="1:11" x14ac:dyDescent="0.55000000000000004">
      <c r="A35" s="104">
        <v>44354</v>
      </c>
      <c r="B35" s="107" t="s">
        <v>337</v>
      </c>
      <c r="C35" s="68">
        <v>778721</v>
      </c>
      <c r="D35" s="80">
        <v>581292</v>
      </c>
      <c r="E35" s="80">
        <v>28868</v>
      </c>
      <c r="F35" s="80">
        <v>168561</v>
      </c>
      <c r="G35" s="68">
        <v>0</v>
      </c>
      <c r="H35" s="80">
        <v>564646</v>
      </c>
      <c r="I35" s="80">
        <v>27082</v>
      </c>
      <c r="J35" s="80">
        <v>163509</v>
      </c>
      <c r="K35" s="68">
        <v>0</v>
      </c>
    </row>
    <row r="36" spans="1:11" x14ac:dyDescent="0.55000000000000004">
      <c r="A36" s="71">
        <v>44353</v>
      </c>
      <c r="B36" s="107" t="s">
        <v>332</v>
      </c>
      <c r="C36" s="68">
        <v>717294</v>
      </c>
      <c r="D36" s="80">
        <v>521083</v>
      </c>
      <c r="E36" s="80">
        <v>22787</v>
      </c>
      <c r="F36" s="80">
        <v>173424</v>
      </c>
      <c r="G36" s="68">
        <v>0</v>
      </c>
      <c r="H36" s="80">
        <v>502599</v>
      </c>
      <c r="I36" s="80">
        <v>21393</v>
      </c>
      <c r="J36" s="80">
        <v>168896</v>
      </c>
      <c r="K36" s="68">
        <v>0</v>
      </c>
    </row>
    <row r="37" spans="1:11" x14ac:dyDescent="0.55000000000000004">
      <c r="A37" s="71">
        <v>44352</v>
      </c>
      <c r="B37" s="107" t="s">
        <v>333</v>
      </c>
      <c r="C37" s="68">
        <v>699903</v>
      </c>
      <c r="D37" s="80">
        <v>563211</v>
      </c>
      <c r="E37" s="80">
        <v>20362</v>
      </c>
      <c r="F37" s="80">
        <v>116330</v>
      </c>
      <c r="G37" s="68">
        <v>0</v>
      </c>
      <c r="H37" s="80">
        <v>544399</v>
      </c>
      <c r="I37" s="80">
        <v>18712</v>
      </c>
      <c r="J37" s="80">
        <v>111831</v>
      </c>
      <c r="K37" s="68">
        <v>0</v>
      </c>
    </row>
    <row r="38" spans="1:11" x14ac:dyDescent="0.55000000000000004">
      <c r="A38" s="71">
        <v>44351</v>
      </c>
      <c r="B38" s="107" t="s">
        <v>334</v>
      </c>
      <c r="C38" s="68">
        <v>701964</v>
      </c>
      <c r="D38" s="80">
        <v>582018</v>
      </c>
      <c r="E38" s="80">
        <v>20190</v>
      </c>
      <c r="F38" s="80">
        <v>99756</v>
      </c>
      <c r="G38" s="68">
        <v>0</v>
      </c>
      <c r="H38" s="80">
        <v>564581</v>
      </c>
      <c r="I38" s="80">
        <v>18656</v>
      </c>
      <c r="J38" s="80">
        <v>95576</v>
      </c>
      <c r="K38" s="68">
        <v>0</v>
      </c>
    </row>
    <row r="39" spans="1:11" x14ac:dyDescent="0.55000000000000004">
      <c r="A39" s="71">
        <v>44350</v>
      </c>
      <c r="B39" s="107" t="s">
        <v>320</v>
      </c>
      <c r="C39" s="68">
        <v>740836</v>
      </c>
      <c r="D39" s="80">
        <v>600059</v>
      </c>
      <c r="E39" s="80">
        <v>19978</v>
      </c>
      <c r="F39" s="80">
        <v>120799</v>
      </c>
      <c r="G39" s="68">
        <v>0</v>
      </c>
      <c r="H39" s="80">
        <v>583675</v>
      </c>
      <c r="I39" s="80">
        <v>18682</v>
      </c>
      <c r="J39" s="80">
        <v>116218</v>
      </c>
      <c r="K39" s="68">
        <v>0</v>
      </c>
    </row>
    <row r="40" spans="1:11" x14ac:dyDescent="0.55000000000000004">
      <c r="A40" s="71">
        <v>44349</v>
      </c>
      <c r="B40" s="107" t="s">
        <v>335</v>
      </c>
      <c r="C40" s="68">
        <v>736773</v>
      </c>
      <c r="D40" s="80">
        <v>595284</v>
      </c>
      <c r="E40" s="80">
        <v>19606</v>
      </c>
      <c r="F40" s="80">
        <v>121883</v>
      </c>
      <c r="G40" s="68">
        <v>0</v>
      </c>
      <c r="H40" s="80">
        <v>579558</v>
      </c>
      <c r="I40" s="80">
        <v>18308</v>
      </c>
      <c r="J40" s="80">
        <v>117591</v>
      </c>
      <c r="K40" s="68">
        <v>0</v>
      </c>
    </row>
    <row r="41" spans="1:11" x14ac:dyDescent="0.55000000000000004">
      <c r="A41" s="71">
        <v>44348</v>
      </c>
      <c r="B41" s="107" t="s">
        <v>336</v>
      </c>
      <c r="C41" s="68">
        <v>688211</v>
      </c>
      <c r="D41" s="80">
        <v>573676</v>
      </c>
      <c r="E41" s="80">
        <v>19180</v>
      </c>
      <c r="F41" s="80">
        <v>95355</v>
      </c>
      <c r="G41" s="68">
        <v>0</v>
      </c>
      <c r="H41" s="80">
        <v>559207</v>
      </c>
      <c r="I41" s="80">
        <v>17977</v>
      </c>
      <c r="J41" s="80">
        <v>91672</v>
      </c>
      <c r="K41" s="68">
        <v>0</v>
      </c>
    </row>
    <row r="42" spans="1:11" x14ac:dyDescent="0.55000000000000004">
      <c r="A42" s="71">
        <v>44347</v>
      </c>
      <c r="B42" s="107" t="s">
        <v>337</v>
      </c>
      <c r="C42" s="68">
        <v>591940</v>
      </c>
      <c r="D42" s="80">
        <v>493101</v>
      </c>
      <c r="E42" s="80">
        <v>18306</v>
      </c>
      <c r="F42" s="80">
        <v>80533</v>
      </c>
      <c r="G42" s="68">
        <v>0</v>
      </c>
      <c r="H42" s="80">
        <v>478941</v>
      </c>
      <c r="I42" s="80">
        <v>17033</v>
      </c>
      <c r="J42" s="80">
        <v>73866</v>
      </c>
      <c r="K42" s="68">
        <v>0</v>
      </c>
    </row>
    <row r="43" spans="1:11" x14ac:dyDescent="0.55000000000000004">
      <c r="A43" s="71">
        <v>44346</v>
      </c>
      <c r="B43" s="107" t="s">
        <v>332</v>
      </c>
      <c r="C43" s="68">
        <v>512458</v>
      </c>
      <c r="D43" s="80">
        <v>435663</v>
      </c>
      <c r="E43" s="80">
        <v>15922</v>
      </c>
      <c r="F43" s="80">
        <v>60873</v>
      </c>
      <c r="G43" s="68">
        <v>0</v>
      </c>
      <c r="H43" s="80">
        <v>423118</v>
      </c>
      <c r="I43" s="80">
        <v>15004</v>
      </c>
      <c r="J43" s="80">
        <v>57627</v>
      </c>
      <c r="K43" s="68">
        <v>0</v>
      </c>
    </row>
    <row r="44" spans="1:11" x14ac:dyDescent="0.55000000000000004">
      <c r="A44" s="71">
        <v>44345</v>
      </c>
      <c r="B44" s="107" t="s">
        <v>333</v>
      </c>
      <c r="C44" s="68">
        <v>504139</v>
      </c>
      <c r="D44" s="80">
        <v>439197</v>
      </c>
      <c r="E44" s="80">
        <v>15527</v>
      </c>
      <c r="F44" s="80">
        <v>49415</v>
      </c>
      <c r="G44" s="68">
        <v>0</v>
      </c>
      <c r="H44" s="80">
        <v>425110</v>
      </c>
      <c r="I44" s="80">
        <v>14548</v>
      </c>
      <c r="J44" s="80">
        <v>45067</v>
      </c>
      <c r="K44" s="68">
        <v>0</v>
      </c>
    </row>
    <row r="45" spans="1:11" x14ac:dyDescent="0.55000000000000004">
      <c r="A45" s="71">
        <v>44344</v>
      </c>
      <c r="B45" s="107" t="s">
        <v>334</v>
      </c>
      <c r="C45" s="68">
        <v>531917</v>
      </c>
      <c r="D45" s="80">
        <v>485011</v>
      </c>
      <c r="E45" s="80">
        <v>14256</v>
      </c>
      <c r="F45" s="80">
        <v>32650</v>
      </c>
      <c r="G45" s="68">
        <v>0</v>
      </c>
      <c r="H45" s="80">
        <v>468494</v>
      </c>
      <c r="I45" s="80">
        <v>13378</v>
      </c>
      <c r="J45" s="80">
        <v>27500</v>
      </c>
      <c r="K45" s="68">
        <v>0</v>
      </c>
    </row>
    <row r="46" spans="1:11" x14ac:dyDescent="0.55000000000000004">
      <c r="A46" s="71">
        <v>44343</v>
      </c>
      <c r="B46" s="107" t="s">
        <v>320</v>
      </c>
      <c r="C46" s="68">
        <v>559702</v>
      </c>
      <c r="D46" s="80">
        <v>512787</v>
      </c>
      <c r="E46" s="80">
        <v>12383</v>
      </c>
      <c r="F46" s="80">
        <v>34532</v>
      </c>
      <c r="G46" s="68">
        <v>0</v>
      </c>
      <c r="H46" s="80">
        <v>495525</v>
      </c>
      <c r="I46" s="80">
        <v>11669</v>
      </c>
      <c r="J46" s="80">
        <v>30003</v>
      </c>
      <c r="K46" s="68">
        <v>0</v>
      </c>
    </row>
    <row r="47" spans="1:11" x14ac:dyDescent="0.55000000000000004">
      <c r="A47" s="71">
        <v>44342</v>
      </c>
      <c r="B47" s="107" t="s">
        <v>335</v>
      </c>
      <c r="C47" s="68">
        <v>552763</v>
      </c>
      <c r="D47" s="80">
        <v>531284</v>
      </c>
      <c r="E47" s="80">
        <v>11457</v>
      </c>
      <c r="F47" s="80">
        <v>10022</v>
      </c>
      <c r="G47" s="68">
        <v>0</v>
      </c>
      <c r="H47" s="80">
        <v>513148</v>
      </c>
      <c r="I47" s="80">
        <v>10695</v>
      </c>
      <c r="J47" s="80">
        <v>8555</v>
      </c>
      <c r="K47" s="68">
        <v>0</v>
      </c>
    </row>
    <row r="48" spans="1:11" x14ac:dyDescent="0.55000000000000004">
      <c r="A48" s="71">
        <v>44341</v>
      </c>
      <c r="B48" s="107" t="s">
        <v>336</v>
      </c>
      <c r="C48" s="68">
        <v>494455</v>
      </c>
      <c r="D48" s="80">
        <v>476299</v>
      </c>
      <c r="E48" s="80">
        <v>9781</v>
      </c>
      <c r="F48" s="80">
        <v>8375</v>
      </c>
      <c r="G48" s="68">
        <v>0</v>
      </c>
      <c r="H48" s="80">
        <v>460635</v>
      </c>
      <c r="I48" s="80">
        <v>9248</v>
      </c>
      <c r="J48" s="80">
        <v>7174</v>
      </c>
      <c r="K48" s="68">
        <v>0</v>
      </c>
    </row>
    <row r="49" spans="1:11" x14ac:dyDescent="0.55000000000000004">
      <c r="A49" s="71">
        <v>44340</v>
      </c>
      <c r="B49" s="107" t="s">
        <v>337</v>
      </c>
      <c r="C49" s="68">
        <v>429800</v>
      </c>
      <c r="D49" s="80">
        <v>412313</v>
      </c>
      <c r="E49" s="80">
        <v>9823</v>
      </c>
      <c r="F49" s="80">
        <v>7664</v>
      </c>
      <c r="G49" s="68">
        <v>0</v>
      </c>
      <c r="H49" s="80">
        <v>399838</v>
      </c>
      <c r="I49" s="80">
        <v>9259</v>
      </c>
      <c r="J49" s="80">
        <v>6524</v>
      </c>
      <c r="K49" s="68">
        <v>0</v>
      </c>
    </row>
    <row r="50" spans="1:11" x14ac:dyDescent="0.55000000000000004">
      <c r="A50" s="71">
        <v>44339</v>
      </c>
      <c r="B50" s="107" t="s">
        <v>332</v>
      </c>
      <c r="C50" s="68">
        <v>339568</v>
      </c>
      <c r="D50" s="80">
        <v>317721</v>
      </c>
      <c r="E50" s="80">
        <v>0</v>
      </c>
      <c r="F50" s="80">
        <v>21847</v>
      </c>
      <c r="G50" s="68">
        <v>0</v>
      </c>
      <c r="H50" s="80">
        <v>308797</v>
      </c>
      <c r="I50" s="80">
        <v>0</v>
      </c>
      <c r="J50" s="80">
        <v>19729</v>
      </c>
      <c r="K50" s="68">
        <v>0</v>
      </c>
    </row>
    <row r="51" spans="1:11" x14ac:dyDescent="0.55000000000000004">
      <c r="A51" s="71">
        <v>44338</v>
      </c>
      <c r="B51" s="107" t="s">
        <v>333</v>
      </c>
      <c r="C51" s="68">
        <v>301334</v>
      </c>
      <c r="D51" s="80">
        <v>271882</v>
      </c>
      <c r="E51" s="80">
        <v>0</v>
      </c>
      <c r="F51" s="80">
        <v>29452</v>
      </c>
      <c r="G51" s="68">
        <v>0</v>
      </c>
      <c r="H51" s="80">
        <v>261803</v>
      </c>
      <c r="I51" s="80">
        <v>0</v>
      </c>
      <c r="J51" s="80">
        <v>21553</v>
      </c>
      <c r="K51" s="68">
        <v>0</v>
      </c>
    </row>
    <row r="52" spans="1:11" x14ac:dyDescent="0.55000000000000004">
      <c r="A52" s="71">
        <v>44337</v>
      </c>
      <c r="B52" s="107" t="s">
        <v>334</v>
      </c>
      <c r="C52" s="68">
        <v>289612</v>
      </c>
      <c r="D52" s="80">
        <v>257981</v>
      </c>
      <c r="E52" s="80">
        <v>0</v>
      </c>
      <c r="F52" s="80">
        <v>31631</v>
      </c>
      <c r="G52" s="68">
        <v>0</v>
      </c>
      <c r="H52" s="80">
        <v>245310</v>
      </c>
      <c r="I52" s="80">
        <v>0</v>
      </c>
      <c r="J52" s="80">
        <v>21461</v>
      </c>
      <c r="K52" s="68">
        <v>0</v>
      </c>
    </row>
    <row r="53" spans="1:11" x14ac:dyDescent="0.55000000000000004">
      <c r="A53" s="71">
        <v>44336</v>
      </c>
      <c r="B53" s="107" t="s">
        <v>320</v>
      </c>
      <c r="C53" s="68">
        <v>315016</v>
      </c>
      <c r="D53" s="80">
        <v>298313</v>
      </c>
      <c r="E53" s="80">
        <v>0</v>
      </c>
      <c r="F53" s="80">
        <v>16703</v>
      </c>
      <c r="G53" s="68">
        <v>0</v>
      </c>
      <c r="H53" s="80">
        <v>284533</v>
      </c>
      <c r="I53" s="80">
        <v>0</v>
      </c>
      <c r="J53" s="80">
        <v>12399</v>
      </c>
      <c r="K53" s="68">
        <v>0</v>
      </c>
    </row>
    <row r="54" spans="1:11" x14ac:dyDescent="0.55000000000000004">
      <c r="A54" s="71">
        <v>44335</v>
      </c>
      <c r="B54" s="107" t="s">
        <v>335</v>
      </c>
      <c r="C54" s="68">
        <v>328700</v>
      </c>
      <c r="D54" s="80">
        <v>287092</v>
      </c>
      <c r="E54" s="80">
        <v>0</v>
      </c>
      <c r="F54" s="80">
        <v>41608</v>
      </c>
      <c r="G54" s="68">
        <v>0</v>
      </c>
      <c r="H54" s="80">
        <v>274412</v>
      </c>
      <c r="I54" s="80">
        <v>0</v>
      </c>
      <c r="J54" s="80">
        <v>29665</v>
      </c>
      <c r="K54" s="68">
        <v>0</v>
      </c>
    </row>
    <row r="55" spans="1:11" x14ac:dyDescent="0.55000000000000004">
      <c r="A55" s="71">
        <v>44334</v>
      </c>
      <c r="B55" s="107" t="s">
        <v>336</v>
      </c>
      <c r="C55" s="68">
        <v>276823</v>
      </c>
      <c r="D55" s="80">
        <v>235061</v>
      </c>
      <c r="E55" s="80">
        <v>0</v>
      </c>
      <c r="F55" s="80">
        <v>41762</v>
      </c>
      <c r="G55" s="68">
        <v>0</v>
      </c>
      <c r="H55" s="80">
        <v>223770</v>
      </c>
      <c r="I55" s="80">
        <v>0</v>
      </c>
      <c r="J55" s="80">
        <v>31294</v>
      </c>
      <c r="K55" s="68">
        <v>0</v>
      </c>
    </row>
    <row r="56" spans="1:11" x14ac:dyDescent="0.55000000000000004">
      <c r="A56" s="71">
        <v>44333</v>
      </c>
      <c r="B56" s="107" t="s">
        <v>337</v>
      </c>
      <c r="C56" s="68">
        <v>228252</v>
      </c>
      <c r="D56" s="80">
        <v>196548</v>
      </c>
      <c r="E56" s="80">
        <v>0</v>
      </c>
      <c r="F56" s="80">
        <v>31704</v>
      </c>
      <c r="G56" s="68">
        <v>0</v>
      </c>
      <c r="H56" s="80">
        <v>186865</v>
      </c>
      <c r="I56" s="80">
        <v>0</v>
      </c>
      <c r="J56" s="80">
        <v>23194</v>
      </c>
      <c r="K56" s="68">
        <v>0</v>
      </c>
    </row>
    <row r="57" spans="1:11" x14ac:dyDescent="0.55000000000000004">
      <c r="A57" s="71">
        <v>44332</v>
      </c>
      <c r="B57" s="107" t="s">
        <v>332</v>
      </c>
      <c r="C57" s="68">
        <v>200005</v>
      </c>
      <c r="D57" s="80">
        <v>182191</v>
      </c>
      <c r="E57" s="80">
        <v>0</v>
      </c>
      <c r="F57" s="80">
        <v>17814</v>
      </c>
      <c r="G57" s="68">
        <v>0</v>
      </c>
      <c r="H57" s="80">
        <v>176755</v>
      </c>
      <c r="I57" s="80">
        <v>0</v>
      </c>
      <c r="J57" s="80">
        <v>14317</v>
      </c>
      <c r="K57" s="68">
        <v>0</v>
      </c>
    </row>
    <row r="58" spans="1:11" x14ac:dyDescent="0.55000000000000004">
      <c r="A58" s="71">
        <v>44331</v>
      </c>
      <c r="B58" s="107" t="s">
        <v>333</v>
      </c>
      <c r="C58" s="68">
        <v>149828</v>
      </c>
      <c r="D58" s="80">
        <v>129832</v>
      </c>
      <c r="E58" s="80">
        <v>0</v>
      </c>
      <c r="F58" s="80">
        <v>19996</v>
      </c>
      <c r="G58" s="68">
        <v>0</v>
      </c>
      <c r="H58" s="80">
        <v>122692</v>
      </c>
      <c r="I58" s="80">
        <v>0</v>
      </c>
      <c r="J58" s="80">
        <v>14077</v>
      </c>
      <c r="K58" s="68">
        <v>0</v>
      </c>
    </row>
    <row r="59" spans="1:11" x14ac:dyDescent="0.55000000000000004">
      <c r="A59" s="71">
        <v>44330</v>
      </c>
      <c r="B59" s="107" t="s">
        <v>334</v>
      </c>
      <c r="C59" s="68">
        <v>143657</v>
      </c>
      <c r="D59" s="80">
        <v>119255</v>
      </c>
      <c r="E59" s="80">
        <v>0</v>
      </c>
      <c r="F59" s="80">
        <v>24402</v>
      </c>
      <c r="G59" s="68">
        <v>0</v>
      </c>
      <c r="H59" s="80">
        <v>109443</v>
      </c>
      <c r="I59" s="80">
        <v>0</v>
      </c>
      <c r="J59" s="80">
        <v>15080</v>
      </c>
      <c r="K59" s="68">
        <v>0</v>
      </c>
    </row>
    <row r="60" spans="1:11" x14ac:dyDescent="0.55000000000000004">
      <c r="A60" s="71">
        <v>44329</v>
      </c>
      <c r="B60" s="107" t="s">
        <v>320</v>
      </c>
      <c r="C60" s="68">
        <v>171814</v>
      </c>
      <c r="D60" s="80">
        <v>141927</v>
      </c>
      <c r="E60" s="80">
        <v>0</v>
      </c>
      <c r="F60" s="80">
        <v>29887</v>
      </c>
      <c r="G60" s="68">
        <v>0</v>
      </c>
      <c r="H60" s="80">
        <v>131860</v>
      </c>
      <c r="I60" s="80">
        <v>0</v>
      </c>
      <c r="J60" s="80">
        <v>21358</v>
      </c>
      <c r="K60" s="68">
        <v>0</v>
      </c>
    </row>
    <row r="61" spans="1:11" x14ac:dyDescent="0.55000000000000004">
      <c r="A61" s="71">
        <v>44328</v>
      </c>
      <c r="B61" s="107" t="s">
        <v>335</v>
      </c>
      <c r="C61" s="68">
        <v>175498</v>
      </c>
      <c r="D61" s="80">
        <v>144289</v>
      </c>
      <c r="E61" s="80">
        <v>0</v>
      </c>
      <c r="F61" s="80">
        <v>31209</v>
      </c>
      <c r="G61" s="68">
        <v>0</v>
      </c>
      <c r="H61" s="80">
        <v>134631</v>
      </c>
      <c r="I61" s="80">
        <v>0</v>
      </c>
      <c r="J61" s="80">
        <v>22636</v>
      </c>
      <c r="K61" s="68">
        <v>0</v>
      </c>
    </row>
    <row r="62" spans="1:11" x14ac:dyDescent="0.55000000000000004">
      <c r="A62" s="71">
        <v>44327</v>
      </c>
      <c r="B62" s="107" t="s">
        <v>336</v>
      </c>
      <c r="C62" s="68">
        <v>140226</v>
      </c>
      <c r="D62" s="80">
        <v>113915</v>
      </c>
      <c r="E62" s="80">
        <v>0</v>
      </c>
      <c r="F62" s="80">
        <v>26311</v>
      </c>
      <c r="G62" s="68">
        <v>0</v>
      </c>
      <c r="H62" s="80">
        <v>104942</v>
      </c>
      <c r="I62" s="80">
        <v>0</v>
      </c>
      <c r="J62" s="80">
        <v>19016</v>
      </c>
      <c r="K62" s="68">
        <v>0</v>
      </c>
    </row>
    <row r="63" spans="1:11" x14ac:dyDescent="0.55000000000000004">
      <c r="A63" s="71">
        <v>44326</v>
      </c>
      <c r="B63" s="107" t="s">
        <v>337</v>
      </c>
      <c r="C63" s="68">
        <v>107609</v>
      </c>
      <c r="D63" s="80">
        <v>90280</v>
      </c>
      <c r="E63" s="80">
        <v>0</v>
      </c>
      <c r="F63" s="80">
        <v>17329</v>
      </c>
      <c r="G63" s="68">
        <v>0</v>
      </c>
      <c r="H63" s="80">
        <v>82690</v>
      </c>
      <c r="I63" s="80">
        <v>0</v>
      </c>
      <c r="J63" s="80">
        <v>12017</v>
      </c>
      <c r="K63" s="68">
        <v>0</v>
      </c>
    </row>
    <row r="64" spans="1:11" x14ac:dyDescent="0.55000000000000004">
      <c r="A64" s="71">
        <v>44325</v>
      </c>
      <c r="B64" s="107" t="s">
        <v>332</v>
      </c>
      <c r="C64" s="68">
        <v>76606</v>
      </c>
      <c r="D64" s="80">
        <v>69760</v>
      </c>
      <c r="E64" s="80">
        <v>0</v>
      </c>
      <c r="F64" s="80">
        <v>6846</v>
      </c>
      <c r="G64" s="68">
        <v>0</v>
      </c>
      <c r="H64" s="80">
        <v>65921</v>
      </c>
      <c r="I64" s="80">
        <v>0</v>
      </c>
      <c r="J64" s="80">
        <v>5610</v>
      </c>
      <c r="K64" s="68">
        <v>0</v>
      </c>
    </row>
    <row r="65" spans="1:11" x14ac:dyDescent="0.55000000000000004">
      <c r="A65" s="71">
        <v>44324</v>
      </c>
      <c r="B65" s="107" t="s">
        <v>333</v>
      </c>
      <c r="C65" s="68">
        <v>59112</v>
      </c>
      <c r="D65" s="80">
        <v>53277</v>
      </c>
      <c r="E65" s="80">
        <v>0</v>
      </c>
      <c r="F65" s="80">
        <v>5835</v>
      </c>
      <c r="G65" s="68">
        <v>0</v>
      </c>
      <c r="H65" s="80">
        <v>47998</v>
      </c>
      <c r="I65" s="80">
        <v>0</v>
      </c>
      <c r="J65" s="80">
        <v>3755</v>
      </c>
      <c r="K65" s="68">
        <v>0</v>
      </c>
    </row>
    <row r="66" spans="1:11" x14ac:dyDescent="0.55000000000000004">
      <c r="A66" s="71">
        <v>44323</v>
      </c>
      <c r="B66" s="107" t="s">
        <v>334</v>
      </c>
      <c r="C66" s="68">
        <v>42007</v>
      </c>
      <c r="D66" s="80">
        <v>35861</v>
      </c>
      <c r="E66" s="80">
        <v>0</v>
      </c>
      <c r="F66" s="80">
        <v>6146</v>
      </c>
      <c r="G66" s="68">
        <v>0</v>
      </c>
      <c r="H66" s="80">
        <v>30425</v>
      </c>
      <c r="I66" s="80">
        <v>0</v>
      </c>
      <c r="J66" s="80">
        <v>4179</v>
      </c>
      <c r="K66" s="68">
        <v>0</v>
      </c>
    </row>
    <row r="67" spans="1:11" x14ac:dyDescent="0.55000000000000004">
      <c r="A67" s="71">
        <v>44322</v>
      </c>
      <c r="B67" s="107" t="s">
        <v>320</v>
      </c>
      <c r="C67" s="68">
        <v>42622</v>
      </c>
      <c r="D67" s="80">
        <v>36792</v>
      </c>
      <c r="E67" s="80">
        <v>0</v>
      </c>
      <c r="F67" s="80">
        <v>5830</v>
      </c>
      <c r="G67" s="68">
        <v>0</v>
      </c>
      <c r="H67" s="80">
        <v>32123</v>
      </c>
      <c r="I67" s="80">
        <v>0</v>
      </c>
      <c r="J67" s="80">
        <v>4486</v>
      </c>
      <c r="K67" s="68">
        <v>0</v>
      </c>
    </row>
    <row r="68" spans="1:11" x14ac:dyDescent="0.55000000000000004">
      <c r="A68" s="71">
        <v>44321</v>
      </c>
      <c r="B68" s="107" t="s">
        <v>335</v>
      </c>
      <c r="C68" s="68">
        <v>9732</v>
      </c>
      <c r="D68" s="80">
        <v>8847</v>
      </c>
      <c r="E68" s="80">
        <v>0</v>
      </c>
      <c r="F68" s="80">
        <v>885</v>
      </c>
      <c r="G68" s="68">
        <v>0</v>
      </c>
      <c r="H68" s="80">
        <v>8056</v>
      </c>
      <c r="I68" s="80">
        <v>0</v>
      </c>
      <c r="J68" s="80">
        <v>764</v>
      </c>
      <c r="K68" s="68">
        <v>0</v>
      </c>
    </row>
    <row r="69" spans="1:11" x14ac:dyDescent="0.55000000000000004">
      <c r="A69" s="71">
        <v>44320</v>
      </c>
      <c r="B69" s="107" t="s">
        <v>336</v>
      </c>
      <c r="C69" s="68">
        <v>7966</v>
      </c>
      <c r="D69" s="80">
        <v>7244</v>
      </c>
      <c r="E69" s="80">
        <v>0</v>
      </c>
      <c r="F69" s="80">
        <v>722</v>
      </c>
      <c r="G69" s="68">
        <v>0</v>
      </c>
      <c r="H69" s="80">
        <v>6517</v>
      </c>
      <c r="I69" s="80">
        <v>0</v>
      </c>
      <c r="J69" s="80">
        <v>514</v>
      </c>
      <c r="K69" s="68">
        <v>0</v>
      </c>
    </row>
    <row r="70" spans="1:11" x14ac:dyDescent="0.55000000000000004">
      <c r="A70" s="71">
        <v>44319</v>
      </c>
      <c r="B70" s="107" t="s">
        <v>337</v>
      </c>
      <c r="C70" s="68">
        <v>7152</v>
      </c>
      <c r="D70" s="80">
        <v>6359</v>
      </c>
      <c r="E70" s="80">
        <v>0</v>
      </c>
      <c r="F70" s="80">
        <v>793</v>
      </c>
      <c r="G70" s="68">
        <v>0</v>
      </c>
      <c r="H70" s="80">
        <v>5626</v>
      </c>
      <c r="I70" s="80">
        <v>0</v>
      </c>
      <c r="J70" s="80">
        <v>758</v>
      </c>
      <c r="K70" s="68">
        <v>0</v>
      </c>
    </row>
    <row r="71" spans="1:11" x14ac:dyDescent="0.55000000000000004">
      <c r="A71" s="71">
        <v>44318</v>
      </c>
      <c r="B71" s="107" t="s">
        <v>332</v>
      </c>
      <c r="C71" s="68">
        <v>22463</v>
      </c>
      <c r="D71" s="80">
        <v>22463</v>
      </c>
      <c r="E71" s="80">
        <v>0</v>
      </c>
      <c r="F71" s="80">
        <v>0</v>
      </c>
      <c r="G71" s="68">
        <v>0</v>
      </c>
      <c r="H71" s="80">
        <v>20187</v>
      </c>
      <c r="I71" s="80">
        <v>0</v>
      </c>
      <c r="J71" s="80">
        <v>0</v>
      </c>
      <c r="K71" s="68">
        <v>0</v>
      </c>
    </row>
    <row r="72" spans="1:11" x14ac:dyDescent="0.55000000000000004">
      <c r="A72" s="71">
        <v>44317</v>
      </c>
      <c r="B72" s="107" t="s">
        <v>333</v>
      </c>
      <c r="C72" s="68">
        <v>30110</v>
      </c>
      <c r="D72" s="80">
        <v>30110</v>
      </c>
      <c r="E72" s="80">
        <v>0</v>
      </c>
      <c r="F72" s="80">
        <v>0</v>
      </c>
      <c r="G72" s="68">
        <v>0</v>
      </c>
      <c r="H72" s="80">
        <v>21742</v>
      </c>
      <c r="I72" s="80">
        <v>0</v>
      </c>
      <c r="J72" s="80">
        <v>0</v>
      </c>
      <c r="K72" s="68">
        <v>0</v>
      </c>
    </row>
    <row r="73" spans="1:11" x14ac:dyDescent="0.55000000000000004">
      <c r="A73" s="71">
        <v>44316</v>
      </c>
      <c r="B73" s="107" t="s">
        <v>334</v>
      </c>
      <c r="C73" s="68">
        <v>42017</v>
      </c>
      <c r="D73" s="80">
        <v>42017</v>
      </c>
      <c r="E73" s="80">
        <v>0</v>
      </c>
      <c r="F73" s="80">
        <v>0</v>
      </c>
      <c r="G73" s="68">
        <v>0</v>
      </c>
      <c r="H73" s="80">
        <v>24630</v>
      </c>
      <c r="I73" s="80">
        <v>0</v>
      </c>
      <c r="J73" s="80">
        <v>0</v>
      </c>
      <c r="K73" s="68">
        <v>0</v>
      </c>
    </row>
    <row r="74" spans="1:11" x14ac:dyDescent="0.55000000000000004">
      <c r="A74" s="71">
        <v>44315</v>
      </c>
      <c r="B74" s="107" t="s">
        <v>320</v>
      </c>
      <c r="C74" s="68">
        <v>15189</v>
      </c>
      <c r="D74" s="80">
        <v>15189</v>
      </c>
      <c r="E74" s="80">
        <v>0</v>
      </c>
      <c r="F74" s="80">
        <v>0</v>
      </c>
      <c r="G74" s="68">
        <v>0</v>
      </c>
      <c r="H74" s="80">
        <v>12530</v>
      </c>
      <c r="I74" s="80">
        <v>0</v>
      </c>
      <c r="J74" s="80">
        <v>0</v>
      </c>
      <c r="K74" s="68">
        <v>0</v>
      </c>
    </row>
    <row r="75" spans="1:11" x14ac:dyDescent="0.55000000000000004">
      <c r="A75" s="71">
        <v>44314</v>
      </c>
      <c r="B75" s="107" t="s">
        <v>335</v>
      </c>
      <c r="C75" s="68">
        <v>56542</v>
      </c>
      <c r="D75" s="80">
        <v>56542</v>
      </c>
      <c r="E75" s="80">
        <v>0</v>
      </c>
      <c r="F75" s="80">
        <v>0</v>
      </c>
      <c r="G75" s="68">
        <v>0</v>
      </c>
      <c r="H75" s="80">
        <v>33719</v>
      </c>
      <c r="I75" s="80">
        <v>0</v>
      </c>
      <c r="J75" s="80">
        <v>0</v>
      </c>
      <c r="K75" s="68">
        <v>0</v>
      </c>
    </row>
    <row r="76" spans="1:11" x14ac:dyDescent="0.55000000000000004">
      <c r="A76" s="71">
        <v>44313</v>
      </c>
      <c r="B76" s="107" t="s">
        <v>336</v>
      </c>
      <c r="C76" s="68">
        <v>54791</v>
      </c>
      <c r="D76" s="80">
        <v>54791</v>
      </c>
      <c r="E76" s="80">
        <v>0</v>
      </c>
      <c r="F76" s="80">
        <v>0</v>
      </c>
      <c r="G76" s="68">
        <v>0</v>
      </c>
      <c r="H76" s="80">
        <v>34840</v>
      </c>
      <c r="I76" s="80">
        <v>0</v>
      </c>
      <c r="J76" s="80">
        <v>0</v>
      </c>
      <c r="K76" s="68">
        <v>0</v>
      </c>
    </row>
    <row r="77" spans="1:11" x14ac:dyDescent="0.55000000000000004">
      <c r="A77" s="71">
        <v>44312</v>
      </c>
      <c r="B77" s="107" t="s">
        <v>337</v>
      </c>
      <c r="C77" s="68">
        <v>41580</v>
      </c>
      <c r="D77" s="80">
        <v>41580</v>
      </c>
      <c r="E77" s="80">
        <v>0</v>
      </c>
      <c r="F77" s="80">
        <v>0</v>
      </c>
      <c r="G77" s="68">
        <v>0</v>
      </c>
      <c r="H77" s="80">
        <v>25782</v>
      </c>
      <c r="I77" s="80">
        <v>0</v>
      </c>
      <c r="J77" s="80">
        <v>0</v>
      </c>
      <c r="K77" s="68">
        <v>0</v>
      </c>
    </row>
    <row r="78" spans="1:11" x14ac:dyDescent="0.55000000000000004">
      <c r="A78" s="71">
        <v>44311</v>
      </c>
      <c r="B78" s="107" t="s">
        <v>332</v>
      </c>
      <c r="C78" s="68">
        <v>20259</v>
      </c>
      <c r="D78" s="80">
        <v>20259</v>
      </c>
      <c r="E78" s="80">
        <v>0</v>
      </c>
      <c r="F78" s="80">
        <v>0</v>
      </c>
      <c r="G78" s="68">
        <v>0</v>
      </c>
      <c r="H78" s="80">
        <v>15010</v>
      </c>
      <c r="I78" s="80">
        <v>0</v>
      </c>
      <c r="J78" s="80">
        <v>0</v>
      </c>
      <c r="K78" s="68">
        <v>0</v>
      </c>
    </row>
    <row r="79" spans="1:11" x14ac:dyDescent="0.55000000000000004">
      <c r="A79" s="71">
        <v>44310</v>
      </c>
      <c r="B79" s="107" t="s">
        <v>333</v>
      </c>
      <c r="C79" s="68">
        <v>23258</v>
      </c>
      <c r="D79" s="80">
        <v>23258</v>
      </c>
      <c r="E79" s="80">
        <v>0</v>
      </c>
      <c r="F79" s="80">
        <v>0</v>
      </c>
      <c r="G79" s="68">
        <v>0</v>
      </c>
      <c r="H79" s="80">
        <v>14763</v>
      </c>
      <c r="I79" s="80">
        <v>0</v>
      </c>
      <c r="J79" s="80">
        <v>0</v>
      </c>
      <c r="K79" s="68">
        <v>0</v>
      </c>
    </row>
    <row r="80" spans="1:11" x14ac:dyDescent="0.55000000000000004">
      <c r="A80" s="71">
        <v>44309</v>
      </c>
      <c r="B80" s="107" t="s">
        <v>334</v>
      </c>
      <c r="C80" s="68">
        <v>33499</v>
      </c>
      <c r="D80" s="80">
        <v>33499</v>
      </c>
      <c r="E80" s="80">
        <v>0</v>
      </c>
      <c r="F80" s="80">
        <v>0</v>
      </c>
      <c r="G80" s="68">
        <v>0</v>
      </c>
      <c r="H80" s="80">
        <v>16434</v>
      </c>
      <c r="I80" s="80">
        <v>0</v>
      </c>
      <c r="J80" s="80">
        <v>0</v>
      </c>
      <c r="K80" s="68">
        <v>0</v>
      </c>
    </row>
    <row r="81" spans="1:11" x14ac:dyDescent="0.55000000000000004">
      <c r="A81" s="71">
        <v>44308</v>
      </c>
      <c r="B81" s="107" t="s">
        <v>320</v>
      </c>
      <c r="C81" s="68">
        <v>38873</v>
      </c>
      <c r="D81" s="80">
        <v>38873</v>
      </c>
      <c r="E81" s="80">
        <v>0</v>
      </c>
      <c r="F81" s="80">
        <v>0</v>
      </c>
      <c r="G81" s="68">
        <v>0</v>
      </c>
      <c r="H81" s="80">
        <v>22844</v>
      </c>
      <c r="I81" s="80">
        <v>0</v>
      </c>
      <c r="J81" s="80">
        <v>0</v>
      </c>
      <c r="K81" s="68">
        <v>0</v>
      </c>
    </row>
    <row r="82" spans="1:11" x14ac:dyDescent="0.55000000000000004">
      <c r="A82" s="71">
        <v>44307</v>
      </c>
      <c r="B82" s="107" t="s">
        <v>335</v>
      </c>
      <c r="C82" s="68">
        <v>40397</v>
      </c>
      <c r="D82" s="80">
        <v>40397</v>
      </c>
      <c r="E82" s="80">
        <v>0</v>
      </c>
      <c r="F82" s="80">
        <v>0</v>
      </c>
      <c r="G82" s="68">
        <v>0</v>
      </c>
      <c r="H82" s="80">
        <v>24287</v>
      </c>
      <c r="I82" s="80">
        <v>0</v>
      </c>
      <c r="J82" s="80">
        <v>0</v>
      </c>
      <c r="K82" s="68">
        <v>0</v>
      </c>
    </row>
    <row r="83" spans="1:11" x14ac:dyDescent="0.55000000000000004">
      <c r="A83" s="71">
        <v>44306</v>
      </c>
      <c r="B83" s="107" t="s">
        <v>336</v>
      </c>
      <c r="C83" s="68">
        <v>34468</v>
      </c>
      <c r="D83" s="80">
        <v>34468</v>
      </c>
      <c r="E83" s="80">
        <v>0</v>
      </c>
      <c r="F83" s="80">
        <v>0</v>
      </c>
      <c r="G83" s="68">
        <v>0</v>
      </c>
      <c r="H83" s="80">
        <v>20491</v>
      </c>
      <c r="I83" s="80">
        <v>0</v>
      </c>
      <c r="J83" s="80">
        <v>0</v>
      </c>
      <c r="K83" s="68">
        <v>0</v>
      </c>
    </row>
    <row r="84" spans="1:11" x14ac:dyDescent="0.55000000000000004">
      <c r="A84" s="71">
        <v>44305</v>
      </c>
      <c r="B84" s="107" t="s">
        <v>337</v>
      </c>
      <c r="C84" s="68">
        <v>23211</v>
      </c>
      <c r="D84" s="80">
        <v>23211</v>
      </c>
      <c r="E84" s="80">
        <v>0</v>
      </c>
      <c r="F84" s="80">
        <v>0</v>
      </c>
      <c r="G84" s="68">
        <v>0</v>
      </c>
      <c r="H84" s="80">
        <v>12946</v>
      </c>
      <c r="I84" s="80">
        <v>0</v>
      </c>
      <c r="J84" s="80">
        <v>0</v>
      </c>
      <c r="K84" s="68">
        <v>0</v>
      </c>
    </row>
    <row r="85" spans="1:11" x14ac:dyDescent="0.55000000000000004">
      <c r="A85" s="71">
        <v>44304</v>
      </c>
      <c r="B85" s="107" t="s">
        <v>332</v>
      </c>
      <c r="C85" s="68">
        <v>7923</v>
      </c>
      <c r="D85" s="80">
        <v>7923</v>
      </c>
      <c r="E85" s="80">
        <v>0</v>
      </c>
      <c r="F85" s="80">
        <v>0</v>
      </c>
      <c r="G85" s="68">
        <v>0</v>
      </c>
      <c r="H85" s="80">
        <v>5603</v>
      </c>
      <c r="I85" s="80">
        <v>0</v>
      </c>
      <c r="J85" s="80">
        <v>0</v>
      </c>
      <c r="K85" s="68">
        <v>0</v>
      </c>
    </row>
    <row r="86" spans="1:11" x14ac:dyDescent="0.55000000000000004">
      <c r="A86" s="71">
        <v>44303</v>
      </c>
      <c r="B86" s="107" t="s">
        <v>333</v>
      </c>
      <c r="C86" s="68">
        <v>6451</v>
      </c>
      <c r="D86" s="80">
        <v>6451</v>
      </c>
      <c r="E86" s="80">
        <v>0</v>
      </c>
      <c r="F86" s="80">
        <v>0</v>
      </c>
      <c r="G86" s="68">
        <v>0</v>
      </c>
      <c r="H86" s="80">
        <v>3540</v>
      </c>
      <c r="I86" s="80">
        <v>0</v>
      </c>
      <c r="J86" s="80">
        <v>0</v>
      </c>
      <c r="K86" s="68">
        <v>0</v>
      </c>
    </row>
    <row r="87" spans="1:11" x14ac:dyDescent="0.55000000000000004">
      <c r="A87" s="71">
        <v>44302</v>
      </c>
      <c r="B87" s="107" t="s">
        <v>334</v>
      </c>
      <c r="C87" s="68">
        <v>7534</v>
      </c>
      <c r="D87" s="80">
        <v>7534</v>
      </c>
      <c r="E87" s="80">
        <v>0</v>
      </c>
      <c r="F87" s="80">
        <v>0</v>
      </c>
      <c r="G87" s="68">
        <v>0</v>
      </c>
      <c r="H87" s="80">
        <v>3229</v>
      </c>
      <c r="I87" s="80">
        <v>0</v>
      </c>
      <c r="J87" s="80">
        <v>0</v>
      </c>
      <c r="K87" s="68">
        <v>0</v>
      </c>
    </row>
    <row r="88" spans="1:11" x14ac:dyDescent="0.55000000000000004">
      <c r="A88" s="71">
        <v>44301</v>
      </c>
      <c r="B88" s="107" t="s">
        <v>320</v>
      </c>
      <c r="C88" s="68">
        <v>6895</v>
      </c>
      <c r="D88" s="80">
        <v>6895</v>
      </c>
      <c r="E88" s="80">
        <v>0</v>
      </c>
      <c r="F88" s="80">
        <v>0</v>
      </c>
      <c r="G88" s="68">
        <v>0</v>
      </c>
      <c r="H88" s="80">
        <v>4165</v>
      </c>
      <c r="I88" s="80">
        <v>0</v>
      </c>
      <c r="J88" s="80">
        <v>0</v>
      </c>
      <c r="K88" s="68">
        <v>0</v>
      </c>
    </row>
    <row r="89" spans="1:11" x14ac:dyDescent="0.55000000000000004">
      <c r="A89" s="71">
        <v>44300</v>
      </c>
      <c r="B89" s="107" t="s">
        <v>335</v>
      </c>
      <c r="C89" s="68">
        <v>3978</v>
      </c>
      <c r="D89" s="80">
        <v>3978</v>
      </c>
      <c r="E89" s="80">
        <v>0</v>
      </c>
      <c r="F89" s="80">
        <v>0</v>
      </c>
      <c r="G89" s="68">
        <v>0</v>
      </c>
      <c r="H89" s="80">
        <v>3072</v>
      </c>
      <c r="I89" s="80">
        <v>0</v>
      </c>
      <c r="J89" s="80">
        <v>0</v>
      </c>
      <c r="K89" s="68">
        <v>0</v>
      </c>
    </row>
    <row r="90" spans="1:11" x14ac:dyDescent="0.55000000000000004">
      <c r="A90" s="71">
        <v>44299</v>
      </c>
      <c r="B90" s="107" t="s">
        <v>336</v>
      </c>
      <c r="C90" s="68">
        <v>3571</v>
      </c>
      <c r="D90" s="80">
        <v>3571</v>
      </c>
      <c r="E90" s="80">
        <v>0</v>
      </c>
      <c r="F90" s="80">
        <v>0</v>
      </c>
      <c r="G90" s="68">
        <v>0</v>
      </c>
      <c r="H90" s="80">
        <v>2826</v>
      </c>
      <c r="I90" s="80">
        <v>0</v>
      </c>
      <c r="J90" s="80">
        <v>0</v>
      </c>
      <c r="K90" s="68">
        <v>0</v>
      </c>
    </row>
    <row r="91" spans="1:11" x14ac:dyDescent="0.55000000000000004">
      <c r="A91" s="71">
        <v>44298</v>
      </c>
      <c r="B91" s="107" t="s">
        <v>337</v>
      </c>
      <c r="C91" s="68">
        <v>4065</v>
      </c>
      <c r="D91" s="100">
        <v>4065</v>
      </c>
      <c r="E91" s="100">
        <v>0</v>
      </c>
      <c r="F91" s="100">
        <v>0</v>
      </c>
      <c r="G91" s="100">
        <v>0</v>
      </c>
      <c r="H91" s="100">
        <v>3315</v>
      </c>
      <c r="I91" s="100">
        <v>0</v>
      </c>
      <c r="J91" s="100">
        <v>0</v>
      </c>
      <c r="K91" s="100">
        <v>0</v>
      </c>
    </row>
    <row r="92" spans="1:11" x14ac:dyDescent="0.55000000000000004">
      <c r="A92" s="97"/>
      <c r="B92" s="97"/>
      <c r="C92" s="97"/>
      <c r="D92" s="97"/>
      <c r="E92" s="97"/>
      <c r="F92" s="97"/>
      <c r="G92" s="97"/>
      <c r="H92" s="97"/>
      <c r="I92" s="97"/>
      <c r="J92" s="97"/>
      <c r="K92" s="97"/>
    </row>
    <row r="93" spans="1:11" x14ac:dyDescent="0.55000000000000004">
      <c r="A93" s="97" t="s">
        <v>330</v>
      </c>
      <c r="B93" s="97"/>
    </row>
    <row r="94" spans="1:11" x14ac:dyDescent="0.55000000000000004">
      <c r="A94" s="101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2021-07-06T15:41:41Z</dcterms:modified>
</cp:coreProperties>
</file>