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62CF0A8-323F-4DD3-BB8E-E8017136BCE0}" xr6:coauthVersionLast="47" xr6:coauthVersionMax="47" xr10:uidLastSave="{00000000-0000-0000-0000-000000000000}"/>
  <bookViews>
    <workbookView xWindow="-750" yWindow="-16065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1" i="11" l="1"/>
  <c r="B41" i="11"/>
  <c r="D40" i="11"/>
  <c r="B40" i="11"/>
  <c r="D39" i="11"/>
  <c r="B39" i="11"/>
  <c r="D38" i="11"/>
  <c r="B38" i="11"/>
  <c r="D37" i="11"/>
  <c r="B37" i="11"/>
  <c r="D36" i="11"/>
  <c r="B36" i="11"/>
  <c r="G2" i="11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<sst xmlns="http://schemas.openxmlformats.org/spreadsheetml/2006/main" count="37360" uniqueCount="364">
  <si>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</si>
  <si>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</si>
  <si>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</si>
  <si>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</si>
  <si>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</si>
  <si>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</si>
  <si>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</si>
  <si>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</si>
  <si>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</si>
  <si>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</si>
  <si>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</si>
  <si>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</si>
  <si>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</si>
  <si>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</si>
  <si>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</si>
  <si>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</si>
  <si>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</si>
  <si>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</si>
  <si>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</si>
  <si>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</si>
  <si>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</si>
  <si>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</si>
  <si>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</si>
  <si>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</si>
  <si>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</si>
  <si>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</si>
  <si>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</si>
  <si>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</si>
  <si>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</si>
  <si>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</si>
  <si>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</si>
  <si>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</si>
  <si>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</si>
  <si>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</si>
  <si>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</si>
  <si>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</si>
  <si>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</si>
  <si>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</si>
  <si>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</si>
  <si>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</si>
  <si>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</si>
  <si>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</si>
  <si>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</si>
  <si>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</si>
  <si>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</si>
  <si>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</si>
  <si>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</si>
  <si>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</si>
  <si>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</si>
  <si>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</si>
  <si>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</si>
  <si>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</si>
  <si>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</si>
  <si>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</si>
  <si>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</si>
  <si>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</si>
  <si>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</si>
  <si>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</si>
  <si>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</si>
  <si>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</si>
  <si>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</si>
  <si>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</si>
  <si>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</si>
  <si>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</si>
  <si>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</si>
  <si>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</si>
  <si>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</si>
  <si>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</si>
  <si>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</si>
  <si>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</si>
  <si>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</si>
  <si>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</si>
  <si>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</si>
  <si>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</si>
  <si>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</si>
  <si>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</si>
  <si>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</si>
  <si>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</si>
  <si>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</si>
  <si>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</si>
  <si>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</si>
  <si>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</si>
  <si>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</si>
  <si>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</si>
  <si>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</si>
  <si>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</si>
  <si>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</si>
  <si>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</si>
  <si>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</si>
  <si>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</si>
  <si>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</si>
  <si>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</si>
  <si>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</si>
  <si>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</si>
  <si>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</si>
  <si>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</si>
  <si>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</si>
  <si>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</si>
  <si>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</si>
  <si>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</si>
  <si>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</si>
  <si>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</si>
  <si>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</si>
  <si>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</si>
  <si>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</si>
  <si>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</si>
  <si>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</si>
  <si>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</si>
  <si>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</si>
  <si>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</si>
  <si>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</si>
  <si>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</si>
  <si>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</si>
  <si>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</si>
  <si>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</si>
  <si>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</si>
  <si>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</si>
  <si>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</si>
  <si>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</si>
  <si>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</si>
  <si>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</si>
  <si>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</si>
  <si>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</si>
  <si>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</si>
  <si>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</si>
  <si>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</si>
  <si>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</si>
  <si>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</si>
  <si>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</si>
  <si>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</si>
  <si>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</si>
  <si>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</si>
  <si>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</si>
  <si>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</si>
  <si>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</si>
  <si>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</si>
  <si>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</si>
  <si>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</si>
  <si>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</si>
  <si>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</si>
  <si>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</si>
  <si>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</si>
  <si>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</si>
  <si>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</si>
  <si>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</si>
  <si>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</si>
  <si>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</si>
  <si>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</si>
  <si>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</si>
  <si>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</si>
  <si>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</si>
  <si>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</si>
  <si>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</si>
  <si>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</si>
  <si>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</si>
  <si>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</si>
  <si>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</si>
  <si>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</si>
  <si>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</si>
  <si>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</si>
  <si>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</si>
  <si>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</si>
  <si>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</si>
  <si>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</si>
  <si>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</si>
  <si>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</si>
  <si>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</si>
  <si>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</si>
  <si>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</si>
  <si>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</si>
  <si>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</si>
  <si>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</si>
  <si>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</si>
  <si>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</si>
  <si>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</si>
  <si>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</si>
  <si>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</si>
  <si>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</si>
  <si>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</si>
  <si>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</si>
  <si>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</si>
  <si>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</si>
  <si>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</si>
  <si>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</si>
  <si>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</si>
  <si>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</si>
  <si>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</si>
  <si>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</si>
  <si>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</si>
  <si>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</si>
  <si>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</si>
  <si>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</si>
  <si>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</si>
  <si>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</si>
  <si>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</si>
  <si>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</si>
  <si>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</si>
  <si>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</si>
  <si>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</si>
  <si>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</si>
  <si>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</si>
  <si>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</si>
  <si>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</si>
  <si>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</si>
  <si>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</si>
  <si>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</si>
  <si>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</si>
  <si>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</si>
  <si>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</si>
  <si>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</si>
  <si>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</si>
  <si>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</si>
  <si>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</si>
  <si>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</si>
  <si>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</si>
  <si>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</si>
  <si>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</si>
  <si>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</si>
  <si>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</si>
  <si>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</si>
  <si>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</si>
  <si>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</si>
  <si>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</si>
  <si>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</si>
  <si>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</si>
  <si>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</si>
  <si>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</si>
  <si>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</si>
  <si>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</si>
  <si>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</si>
  <si>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</si>
  <si>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</si>
  <si>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</si>
  <si>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</si>
  <si>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</si>
  <si>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</si>
  <si>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</si>
  <si>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</si>
  <si>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</si>
  <si>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</si>
  <si>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</si>
  <si>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</si>
  <si>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</si>
  <si>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</si>
  <si>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</si>
  <si>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</si>
  <si>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</si>
  <si>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</si>
  <si>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</si>
  <si>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</si>
  <si>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</si>
  <si>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</si>
  <si>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</si>
  <si>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</si>
  <si>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</si>
  <si>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</si>
  <si>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</si>
  <si>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</si>
  <si>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</si>
  <si>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</si>
  <si>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</si>
  <si>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</si>
  <si>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</si>
  <si>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</si>
  <si>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</si>
  <si>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</si>
  <si>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</si>
  <si>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</si>
  <si>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</si>
  <si>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</si>
  <si>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</si>
  <si>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</si>
  <si>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</si>
  <si>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</si>
  <si>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</si>
  <si>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</si>
  <si>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</si>
  <si>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</si>
  <si>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</si>
  <si>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</si>
  <si>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</si>
  <si>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</si>
  <si>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</si>
  <si>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</si>
  <si>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</si>
  <si>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</si>
  <si>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</si>
  <si>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</si>
  <si>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</si>
  <si>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</si>
  <si>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</si>
  <si>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</si>
  <si>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</si>
  <si>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</si>
  <si>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</si>
  <si>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</si>
  <si>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</si>
  <si>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</si>
  <si>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</si>
  <si>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</si>
  <si>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</si>
  <si>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</si>
  <si>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</si>
  <si>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</si>
  <si>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</si>
  <si>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</si>
  <si>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</si>
  <si>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</si>
  <si>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</si>
  <si>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</si>
  <si>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</si>
  <si>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</si>
  <si>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</si>
  <si>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</si>
  <si>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</si>
  <si>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</si>
  <si>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</si>
  <si>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</si>
  <si>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</si>
  <si>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</si>
  <si>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</si>
  <si>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</si>
  <si>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</si>
  <si>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</si>
  <si>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</si>
  <si>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</si>
  <si>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</si>
  <si>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</si>
  <si>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</si>
  <si>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</si>
  <si>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</si>
  <si>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</si>
  <si>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</si>
  <si>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</si>
  <si>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</si>
  <si>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</si>
  <si>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</si>
  <si>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</si>
  <si>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</si>
  <si>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</si>
  <si>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</si>
  <si>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</si>
  <si>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</si>
  <si>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</si>
  <si>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</si>
  <si>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</si>
  <si>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</si>
  <si>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</si>
  <si>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</si>
  <si>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</si>
  <si>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</si>
  <si>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</si>
  <si>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</si>
  <si>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</si>
  <si>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</si>
  <si>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</si>
  <si>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</si>
  <si>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</si>
  <si>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</si>
  <si>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t>https://www.mhlw.go.jp/stf/seisakunitsuite/bunya/0000121431_00308.html</t>
    <phoneticPr fontId="1"/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</si>
  <si>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</si>
  <si>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</si>
  <si>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</si>
  <si>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（９月２９日公表時点）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</si>
</sst>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84"/>
  <sheetViews>
    <sheetView workbookViewId="0">
      <pane ySplit="1" topLeftCell="A1238" activePane="bottomLeft" state="frozen"/>
      <selection activeCell="O1257" sqref="O1257:P1781"/>
      <selection pane="bottomLeft" activeCell="O1257" sqref="O1257:P1781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31487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17819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14554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25206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39679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7439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8973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97126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148782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186544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186865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202159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35206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25693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280241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249548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277710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20042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289986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40786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26671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7690</v>
      </c>
      <c r="P1320" s="26">
        <v>810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8658</v>
      </c>
      <c r="P1323" s="26">
        <v>694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10074</v>
      </c>
      <c r="P1326" s="26">
        <v>879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317014</v>
      </c>
      <c r="P1329" s="26">
        <v>71468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147428</v>
      </c>
      <c r="P1332" s="26">
        <v>54073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62842</v>
      </c>
      <c r="P1335" s="26">
        <v>7843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74658</v>
      </c>
      <c r="P1338" s="26">
        <v>8957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261502</v>
      </c>
      <c r="P1341" s="26">
        <v>97545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222751</v>
      </c>
      <c r="P1344" s="26">
        <v>124191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245004</v>
      </c>
      <c r="P1347" s="26">
        <v>153354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252184</v>
      </c>
      <c r="P1350" s="26">
        <v>179639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234691</v>
      </c>
      <c r="P1353" s="26">
        <v>193448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138321</v>
      </c>
      <c r="P1356" s="26">
        <v>34635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187660</v>
      </c>
      <c r="P1359" s="26">
        <v>24476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344241</v>
      </c>
      <c r="P1362" s="26">
        <v>268475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349239</v>
      </c>
      <c r="P1365" s="26">
        <v>223546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396923</v>
      </c>
      <c r="P1368" s="26">
        <v>252295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404776</v>
      </c>
      <c r="P1371" s="26">
        <v>136349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380464</v>
      </c>
      <c r="P1374" s="26">
        <v>208665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286132</v>
      </c>
      <c r="P1377" s="26">
        <v>43041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326197</v>
      </c>
      <c r="P1380" s="26">
        <v>26803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585766</v>
      </c>
      <c r="P1383" s="26">
        <v>204281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607253</v>
      </c>
      <c r="P1386" s="26">
        <v>63381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669575</v>
      </c>
      <c r="P1389" s="26">
        <v>62119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640693</v>
      </c>
      <c r="P1392" s="26">
        <v>106924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619605</v>
      </c>
      <c r="P1395" s="26">
        <v>124509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474938</v>
      </c>
      <c r="P1398" s="26">
        <v>60015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463192</v>
      </c>
      <c r="P1401" s="26">
        <v>66418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666848</v>
      </c>
      <c r="P1404" s="26">
        <v>237176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716169</v>
      </c>
      <c r="P1407" s="26">
        <v>211716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742903</v>
      </c>
      <c r="P1410" s="26">
        <v>233334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735169</v>
      </c>
      <c r="P1413" s="26">
        <v>227082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720487</v>
      </c>
      <c r="P1416" s="26">
        <v>218831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618731</v>
      </c>
      <c r="P1419" s="26">
        <v>128672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564604</v>
      </c>
      <c r="P1422" s="26">
        <v>180209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773365</v>
      </c>
      <c r="P1425" s="26">
        <v>324324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799847</v>
      </c>
      <c r="P1428" s="26">
        <v>322884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778700</v>
      </c>
      <c r="P1431" s="26">
        <v>386320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749655</v>
      </c>
      <c r="P1434" s="26">
        <v>386812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760511</v>
      </c>
      <c r="P1437" s="26">
        <v>359713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661528</v>
      </c>
      <c r="P1440" s="26">
        <v>276005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601362</v>
      </c>
      <c r="P1443" s="26">
        <v>316890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698618</v>
      </c>
      <c r="P1446" s="26">
        <v>539712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697779</v>
      </c>
      <c r="P1449" s="26">
        <v>554595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680746</v>
      </c>
      <c r="P1452" s="26">
        <v>606613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692057</v>
      </c>
      <c r="P1455" s="26">
        <v>599077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673789</v>
      </c>
      <c r="P1458" s="26">
        <v>571679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660425</v>
      </c>
      <c r="P1461" s="26">
        <v>442644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659094</v>
      </c>
      <c r="P1464" s="26">
        <v>438927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757518</v>
      </c>
      <c r="P1467" s="26">
        <v>625540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759464</v>
      </c>
      <c r="P1470" s="26">
        <v>655107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771733</v>
      </c>
      <c r="P1473" s="26">
        <v>687369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746649</v>
      </c>
      <c r="P1476" s="26">
        <v>693086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740502</v>
      </c>
      <c r="P1479" s="26">
        <v>697546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732130</v>
      </c>
      <c r="P1482" s="26">
        <v>584705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761497</v>
      </c>
      <c r="P1485" s="26">
        <v>537000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770559</v>
      </c>
      <c r="P1488" s="26">
        <v>703312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781144</v>
      </c>
      <c r="P1491" s="26">
        <v>737751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814220</v>
      </c>
      <c r="P1494" s="26">
        <v>725764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625524</v>
      </c>
      <c r="P1497" s="26">
        <v>701229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572387</v>
      </c>
      <c r="P1500" s="26">
        <v>709678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837111</v>
      </c>
      <c r="P1503" s="26">
        <v>604556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812251</v>
      </c>
      <c r="P1506" s="26">
        <v>536455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946835</v>
      </c>
      <c r="P1509" s="26">
        <v>647659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981824</v>
      </c>
      <c r="P1512" s="26">
        <v>661522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997411</v>
      </c>
      <c r="P1515" s="26">
        <v>637121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1000195</v>
      </c>
      <c r="P1518" s="26">
        <v>634140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1001107</v>
      </c>
      <c r="P1521" s="26">
        <v>631777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984951</v>
      </c>
      <c r="P1524" s="26">
        <v>609750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735863</v>
      </c>
      <c r="P1527" s="26">
        <v>618281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827213</v>
      </c>
      <c r="P1530" s="26">
        <v>673125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858113</v>
      </c>
      <c r="P1533" s="26">
        <v>657782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836189</v>
      </c>
      <c r="P1536" s="26">
        <v>666810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822137</v>
      </c>
      <c r="P1539" s="26">
        <v>640863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854871</v>
      </c>
      <c r="P1542" s="26">
        <v>631059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790456</v>
      </c>
      <c r="P1545" s="26">
        <v>636275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593073</v>
      </c>
      <c r="P1548" s="26">
        <v>652349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507269</v>
      </c>
      <c r="P1551" s="26">
        <v>630577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771789</v>
      </c>
      <c r="P1554" s="26">
        <v>644275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703337</v>
      </c>
      <c r="P1557" s="26">
        <v>690379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301101</v>
      </c>
      <c r="P1560" s="26">
        <v>273633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236082</v>
      </c>
      <c r="P1563" s="26">
        <v>194663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443150</v>
      </c>
      <c r="P1566" s="26">
        <v>732255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398509</v>
      </c>
      <c r="P1569" s="26">
        <v>680872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557723</v>
      </c>
      <c r="P1572" s="26">
        <v>771029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599616</v>
      </c>
      <c r="P1575" s="26">
        <v>769753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586366</v>
      </c>
      <c r="P1578" s="26">
        <v>778496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586785</v>
      </c>
      <c r="P1581" s="26">
        <v>763037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619609</v>
      </c>
      <c r="P1584" s="26">
        <v>768411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619078</v>
      </c>
      <c r="P1587" s="26">
        <v>789742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443567</v>
      </c>
      <c r="P1590" s="26">
        <v>1061073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549983</v>
      </c>
      <c r="P1593" s="26">
        <v>563462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566682</v>
      </c>
      <c r="P1596" s="26">
        <v>596891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557212</v>
      </c>
      <c r="P1599" s="26">
        <v>591672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545953</v>
      </c>
      <c r="P1602" s="26">
        <v>580731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565739</v>
      </c>
      <c r="P1605" s="26">
        <v>614394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685694</v>
      </c>
      <c r="P1608" s="26">
        <v>629132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-3895580</v>
      </c>
      <c r="P1611" s="26">
        <v>-311129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164004</v>
      </c>
      <c r="P1614" s="26">
        <v>101547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477588</v>
      </c>
      <c r="P1617" s="26">
        <v>572959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487296</v>
      </c>
      <c r="P1620" s="26">
        <v>497773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481027</v>
      </c>
      <c r="P1623" s="26">
        <v>226195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337884</v>
      </c>
      <c r="P1626" s="26">
        <v>136336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348562</v>
      </c>
      <c r="P1629" s="26">
        <v>252298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-7102112</v>
      </c>
      <c r="P1632" s="26">
        <v>-2491248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426647</v>
      </c>
      <c r="P1635" s="26">
        <v>361917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535961</v>
      </c>
      <c r="P1638" s="26">
        <v>448129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564955</v>
      </c>
      <c r="P1641" s="26">
        <v>435171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561193</v>
      </c>
      <c r="P1644" s="26">
        <v>424162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596577</v>
      </c>
      <c r="P1647" s="26">
        <v>470071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703993</v>
      </c>
      <c r="P1650" s="26">
        <v>528776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-10557904</v>
      </c>
      <c r="P1653" s="26">
        <v>-5382699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531835</v>
      </c>
      <c r="P1656" s="26">
        <v>439444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592523</v>
      </c>
      <c r="P1659" s="26">
        <v>456939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583726</v>
      </c>
      <c r="P1662" s="26">
        <v>450467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551190</v>
      </c>
      <c r="P1665" s="26">
        <v>435429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618760</v>
      </c>
      <c r="P1668" s="26">
        <v>480207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711492</v>
      </c>
      <c r="P1671" s="26">
        <v>595947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-14279816</v>
      </c>
      <c r="P1674" s="26">
        <v>-9133657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369154</v>
      </c>
      <c r="P1677" s="26">
        <v>138974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622858</v>
      </c>
      <c r="P1680" s="26">
        <v>388934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609747</v>
      </c>
      <c r="P1683" s="26">
        <v>367858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392018</v>
      </c>
      <c r="P1686" s="26">
        <v>369601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697299</v>
      </c>
      <c r="P1689" s="26">
        <v>281289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915246</v>
      </c>
      <c r="P1692" s="26">
        <v>323273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-18478662</v>
      </c>
      <c r="P1695" s="26">
        <v>-12986079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579800</v>
      </c>
      <c r="P1698" s="26">
        <v>332669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592728</v>
      </c>
      <c r="P1701" s="26">
        <v>422816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562235</v>
      </c>
      <c r="P1704" s="26">
        <v>451264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545574</v>
      </c>
      <c r="P1707" s="26">
        <v>436910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603401</v>
      </c>
      <c r="P1710" s="26">
        <v>501907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748374</v>
      </c>
      <c r="P1713" s="26">
        <v>609024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-16625191</v>
      </c>
      <c r="P1716" s="26">
        <v>-11217333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485899</v>
      </c>
      <c r="P1719" s="26">
        <v>422995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506894</v>
      </c>
      <c r="P1722" s="26">
        <v>451619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487838</v>
      </c>
      <c r="P1725" s="26">
        <v>450546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470910</v>
      </c>
      <c r="P1728" s="26">
        <v>441140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540927</v>
      </c>
      <c r="P1731" s="26">
        <v>513963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699122</v>
      </c>
      <c r="P1734" s="26">
        <v>594711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-19664149</v>
      </c>
      <c r="P1737" s="26">
        <v>-13228806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146541</v>
      </c>
      <c r="P1740" s="26">
        <v>77060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381208</v>
      </c>
      <c r="P1743" s="26">
        <v>525747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388281</v>
      </c>
      <c r="P1746" s="26">
        <v>492168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182171</v>
      </c>
      <c r="P1749" s="26">
        <v>141319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394730</v>
      </c>
      <c r="P1752" s="26">
        <v>582173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527519</v>
      </c>
      <c r="P1755" s="26">
        <v>736670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-21554417</v>
      </c>
      <c r="P1758" s="26">
        <v>-14875204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324009</v>
      </c>
      <c r="P1761" s="26">
        <v>408424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334563</v>
      </c>
      <c r="P1764" s="26">
        <v>398500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318317</v>
      </c>
      <c r="P1767" s="26">
        <v>362342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292369</v>
      </c>
      <c r="P1770" s="26">
        <v>334283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280049</v>
      </c>
      <c r="P1773" s="26">
        <v>306324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340773</v>
      </c>
      <c r="P1776" s="26">
        <v>341687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226078</v>
      </c>
      <c r="P1779" s="26">
        <v>218924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>
        <v>0</v>
      </c>
      <c r="P1782">
        <v>0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>
        <v>0</v>
      </c>
      <c r="P1783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>
        <v>0</v>
      </c>
      <c r="P178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6556"/>
  <sheetViews>
    <sheetView workbookViewId="0">
      <pane xSplit="1" ySplit="1" topLeftCell="B26515" activePane="bottomRight" state="frozen"/>
      <selection activeCell="O1257" sqref="O1257:P1781"/>
      <selection pane="topRight" activeCell="O1257" sqref="O1257:P1781"/>
      <selection pane="bottomLeft" activeCell="O1257" sqref="O1257:P1781"/>
      <selection pane="bottomRight" activeCell="O1257" sqref="O1257:P1781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0" t="s">
        <v>146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44473</v>
      </c>
      <c r="B3" s="25" t="s">
        <v>153</v>
      </c>
      <c r="C3" s="25">
        <f>IF(D21="", "", D21)</f>
        <v>1700795</v>
      </c>
      <c r="D3" s="25">
        <f>IF(C21="", "", C21)</f>
        <v>23919054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18867</v>
      </c>
      <c r="I3" s="25" t="str">
        <f t="shared" si="1"/>
        <v/>
      </c>
      <c r="J3" s="25">
        <f t="shared" si="1"/>
        <v>693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1662654</v>
      </c>
      <c r="N3" s="25">
        <f t="shared" si="2"/>
        <v>17723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44473</v>
      </c>
      <c r="B4" s="25" t="s">
        <v>154</v>
      </c>
      <c r="C4" s="25">
        <f>IF(D22="", "", D22)</f>
        <v>4236</v>
      </c>
      <c r="D4" s="25">
        <f>IF(C22="", "", C22)</f>
        <v>1068114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129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4100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44473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0" t="s">
        <v>156</v>
      </c>
      <c r="B7" s="110"/>
      <c r="C7" s="110"/>
      <c r="D7" s="110"/>
      <c r="E7" s="110"/>
      <c r="F7" s="110"/>
      <c r="G7" s="110"/>
      <c r="H7" s="110"/>
      <c r="I7" s="110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4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0" t="s">
        <v>359</v>
      </c>
      <c r="B9" s="110"/>
      <c r="C9" s="110"/>
      <c r="D9" s="110"/>
      <c r="E9" s="110"/>
      <c r="F9" s="110"/>
      <c r="G9" s="110"/>
      <c r="H9" s="110"/>
      <c r="I9" s="110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0" t="s">
        <v>157</v>
      </c>
      <c r="D10" s="110"/>
      <c r="E10" s="110" t="s">
        <v>158</v>
      </c>
      <c r="F10" s="110"/>
      <c r="G10" s="110" t="s">
        <v>159</v>
      </c>
      <c r="H10" s="110" t="s">
        <v>160</v>
      </c>
      <c r="I10" s="110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0"/>
      <c r="H11" s="110"/>
      <c r="I11" s="111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23919054</v>
      </c>
      <c r="D12" s="45">
        <v>1700795</v>
      </c>
      <c r="E12" s="45">
        <v>18867</v>
      </c>
      <c r="F12" s="45">
        <v>693</v>
      </c>
      <c r="G12" s="45">
        <v>1662654</v>
      </c>
      <c r="H12" s="45">
        <v>17723</v>
      </c>
      <c r="I12" s="3"/>
      <c r="J12" s="55"/>
      <c r="K12" s="113" t="s">
        <v>354</v>
      </c>
      <c r="L12" s="113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1068114</v>
      </c>
      <c r="D13" s="45">
        <v>4236</v>
      </c>
      <c r="E13" s="45">
        <v>129</v>
      </c>
      <c r="F13" s="45">
        <v>0</v>
      </c>
      <c r="G13" s="45">
        <v>4100</v>
      </c>
      <c r="H13" s="45">
        <v>7</v>
      </c>
      <c r="I13" s="3"/>
      <c r="J13" s="55"/>
      <c r="K13" s="105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24987997</v>
      </c>
      <c r="D15" s="44">
        <f t="shared" si="3"/>
        <v>1705046</v>
      </c>
      <c r="E15" s="44">
        <f t="shared" si="3"/>
        <v>18996</v>
      </c>
      <c r="F15" s="44">
        <f t="shared" si="3"/>
        <v>693</v>
      </c>
      <c r="G15" s="44">
        <f t="shared" si="3"/>
        <v>1666769</v>
      </c>
      <c r="H15" s="44">
        <f t="shared" si="3"/>
        <v>17730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0" t="s">
        <v>157</v>
      </c>
      <c r="D18" s="111"/>
      <c r="E18" s="110" t="s">
        <v>169</v>
      </c>
      <c r="F18" s="111"/>
      <c r="G18" s="111"/>
      <c r="H18" s="110" t="s">
        <v>170</v>
      </c>
      <c r="I18" s="111"/>
      <c r="J18" s="111"/>
      <c r="K18" s="111"/>
      <c r="L18" s="111"/>
      <c r="M18" s="111"/>
      <c r="N18" s="111"/>
      <c r="O18" s="111"/>
      <c r="P18" s="111"/>
    </row>
    <row r="19" spans="1:16" x14ac:dyDescent="0.45">
      <c r="C19" s="111"/>
      <c r="D19" s="111"/>
      <c r="E19" s="111"/>
      <c r="F19" s="111"/>
      <c r="G19" s="111"/>
      <c r="H19" s="110" t="s">
        <v>158</v>
      </c>
      <c r="I19" s="111"/>
      <c r="J19" s="111"/>
      <c r="K19" s="111"/>
      <c r="L19" s="111"/>
      <c r="M19" s="111"/>
      <c r="N19" s="111"/>
      <c r="O19" s="110" t="s">
        <v>159</v>
      </c>
      <c r="P19" s="110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1"/>
      <c r="P20" s="111"/>
    </row>
    <row r="21" spans="1:16" x14ac:dyDescent="0.45">
      <c r="B21" s="25" t="s">
        <v>166</v>
      </c>
      <c r="C21" s="27">
        <f t="shared" ref="C21:D23" si="4">C12</f>
        <v>23919054</v>
      </c>
      <c r="D21" s="27">
        <f t="shared" si="4"/>
        <v>1700795</v>
      </c>
      <c r="E21" s="3"/>
      <c r="F21" s="3"/>
      <c r="G21" s="3"/>
      <c r="H21" s="3"/>
      <c r="I21" s="27">
        <f>E12</f>
        <v>18867</v>
      </c>
      <c r="J21" s="3"/>
      <c r="K21" s="27">
        <f>F12</f>
        <v>693</v>
      </c>
      <c r="L21" s="3"/>
      <c r="M21" s="3"/>
      <c r="N21" s="16">
        <f>G21</f>
        <v>0</v>
      </c>
      <c r="O21" s="27">
        <f t="shared" ref="O21:P23" si="5">G12</f>
        <v>1662654</v>
      </c>
      <c r="P21" s="27">
        <f t="shared" si="5"/>
        <v>17723</v>
      </c>
    </row>
    <row r="22" spans="1:16" x14ac:dyDescent="0.45">
      <c r="B22" s="25" t="s">
        <v>167</v>
      </c>
      <c r="C22" s="27">
        <f t="shared" si="4"/>
        <v>1068114</v>
      </c>
      <c r="D22" s="27">
        <f t="shared" si="4"/>
        <v>4236</v>
      </c>
      <c r="E22" s="3"/>
      <c r="F22" s="3"/>
      <c r="G22" s="3"/>
      <c r="H22" s="3"/>
      <c r="I22" s="27">
        <f>E13</f>
        <v>129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4100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24987997</v>
      </c>
      <c r="D24" s="25">
        <f t="shared" si="6"/>
        <v>1705046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18996</v>
      </c>
      <c r="J24" s="25">
        <f t="shared" si="6"/>
        <v>0</v>
      </c>
      <c r="K24" s="25">
        <f t="shared" si="6"/>
        <v>693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1666769</v>
      </c>
      <c r="P24" s="25">
        <f t="shared" si="6"/>
        <v>17730</v>
      </c>
    </row>
    <row r="26" spans="1:16" x14ac:dyDescent="0.45">
      <c r="F26" s="110" t="s">
        <v>278</v>
      </c>
      <c r="G26" s="111"/>
      <c r="H26" s="111"/>
      <c r="I26" s="111"/>
      <c r="J26" s="111"/>
      <c r="K26" s="111"/>
    </row>
    <row r="27" spans="1:16" x14ac:dyDescent="0.45">
      <c r="E27" s="25" t="s">
        <v>291</v>
      </c>
      <c r="F27" s="112" t="s">
        <v>280</v>
      </c>
      <c r="G27" s="112"/>
      <c r="H27" s="112"/>
      <c r="I27" s="112"/>
      <c r="J27" s="112"/>
      <c r="K27" s="112"/>
      <c r="L27" s="112"/>
    </row>
    <row r="29" spans="1:16" x14ac:dyDescent="0.45">
      <c r="F29" s="110" t="s">
        <v>286</v>
      </c>
      <c r="G29" s="110"/>
      <c r="H29" s="110"/>
      <c r="I29" s="110"/>
      <c r="J29" s="110"/>
      <c r="K29" s="110"/>
      <c r="L29" s="110"/>
    </row>
    <row r="30" spans="1:16" x14ac:dyDescent="0.45">
      <c r="F30" s="112" t="s">
        <v>281</v>
      </c>
      <c r="G30" s="112"/>
      <c r="H30" s="112"/>
      <c r="I30" s="112"/>
      <c r="J30" s="112"/>
      <c r="K30" s="112"/>
      <c r="L30" s="112"/>
      <c r="M30" s="112"/>
      <c r="N30" s="112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0" t="s">
        <v>293</v>
      </c>
      <c r="H32" s="110"/>
      <c r="I32" s="110"/>
      <c r="J32" s="110"/>
      <c r="K32" s="110"/>
      <c r="L32" s="110"/>
    </row>
    <row r="33" spans="6:14" x14ac:dyDescent="0.45">
      <c r="F33" s="110" t="s">
        <v>288</v>
      </c>
      <c r="G33" s="110"/>
      <c r="H33" s="110"/>
      <c r="I33" s="110"/>
      <c r="J33" s="110"/>
      <c r="K33" s="110"/>
      <c r="L33" s="110"/>
      <c r="M33" s="110"/>
      <c r="N33" s="11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0" t="s">
        <v>177</v>
      </c>
      <c r="B1" s="110"/>
      <c r="C1" s="110"/>
      <c r="D1" s="115"/>
      <c r="E1" s="115"/>
      <c r="F1" s="115"/>
      <c r="G1" s="115"/>
      <c r="H1" s="115"/>
      <c r="I1" s="115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3</v>
      </c>
      <c r="D2" s="114" t="s">
        <v>178</v>
      </c>
      <c r="E2" s="115"/>
      <c r="F2" s="115"/>
      <c r="G2" s="115"/>
      <c r="H2" s="115"/>
      <c r="I2" s="115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44472</v>
      </c>
      <c r="C5" s="29" t="s">
        <v>7</v>
      </c>
      <c r="D5" s="39">
        <f>IFERROR(INT(TRIM(SUBSTITUTE(VLOOKUP($A5&amp;"*",各都道府県の状況!$A:$I,D$3,FALSE), "※5", ""))), "")</f>
        <v>60304</v>
      </c>
      <c r="E5" s="39">
        <f>IFERROR(INT(TRIM(SUBSTITUTE(VLOOKUP($A5&amp;"*",各都道府県の状況!$A:$I,E$3,FALSE), "※5", ""))), "")</f>
        <v>1102122</v>
      </c>
      <c r="F5" s="39">
        <f>IFERROR(INT(TRIM(SUBSTITUTE(VLOOKUP($A5&amp;"*",各都道府県の状況!$A:$I,F$3,FALSE), "※5", ""))), "")</f>
        <v>58483</v>
      </c>
      <c r="G5" s="39">
        <f>IFERROR(INT(TRIM(SUBSTITUTE(VLOOKUP($A5&amp;"*",各都道府県の状況!$A:$I,G$3,FALSE), "※5", ""))), "")</f>
        <v>1467</v>
      </c>
      <c r="H5" s="39">
        <f>IFERROR(INT(TRIM(SUBSTITUTE(VLOOKUP($A5&amp;"*",各都道府県の状況!$A:$I,H$3,FALSE), "※5", ""))), "")</f>
        <v>374</v>
      </c>
      <c r="I5" s="39">
        <f>IFERROR(INT(TRIM(SUBSTITUTE(VLOOKUP($A5&amp;"*",各都道府県の状況!$A:$I,I$3,FALSE), "※5", ""))), "")</f>
        <v>6</v>
      </c>
      <c r="J5" s="2"/>
    </row>
    <row r="6" spans="1:10" x14ac:dyDescent="0.45">
      <c r="A6" s="12" t="s">
        <v>182</v>
      </c>
      <c r="B6" s="13">
        <f t="shared" si="0"/>
        <v>44472</v>
      </c>
      <c r="C6" s="29" t="s">
        <v>11</v>
      </c>
      <c r="D6" s="39">
        <f>IFERROR(INT(TRIM(SUBSTITUTE(VLOOKUP($A6&amp;"*",各都道府県の状況!$A:$I,D$3,FALSE), "※5", ""))), "")</f>
        <v>5716</v>
      </c>
      <c r="E6" s="39">
        <f>IFERROR(INT(TRIM(SUBSTITUTE(VLOOKUP($A6&amp;"*",各都道府県の状況!$A:$I,E$3,FALSE), "※5", ""))), "")</f>
        <v>86905</v>
      </c>
      <c r="F6" s="39">
        <f>IFERROR(INT(TRIM(SUBSTITUTE(VLOOKUP($A6&amp;"*",各都道府県の状況!$A:$I,F$3,FALSE), "※5", ""))), "")</f>
        <v>5505</v>
      </c>
      <c r="G6" s="39">
        <f>IFERROR(INT(TRIM(SUBSTITUTE(VLOOKUP($A6&amp;"*",各都道府県の状況!$A:$I,G$3,FALSE), "※5", ""))), "")</f>
        <v>36</v>
      </c>
      <c r="H6" s="39">
        <f>IFERROR(INT(TRIM(SUBSTITUTE(VLOOKUP($A6&amp;"*",各都道府県の状況!$A:$I,H$3,FALSE), "※5", ""))), "")</f>
        <v>175</v>
      </c>
      <c r="I6" s="39">
        <f>IFERROR(INT(TRIM(SUBSTITUTE(VLOOKUP($A6&amp;"*",各都道府県の状況!$A:$I,I$3,FALSE), "※5", ""))), "")</f>
        <v>3</v>
      </c>
    </row>
    <row r="7" spans="1:10" x14ac:dyDescent="0.45">
      <c r="A7" s="12" t="s">
        <v>183</v>
      </c>
      <c r="B7" s="13">
        <f t="shared" si="0"/>
        <v>44472</v>
      </c>
      <c r="C7" s="29" t="s">
        <v>12</v>
      </c>
      <c r="D7" s="39">
        <f>IFERROR(INT(TRIM(SUBSTITUTE(VLOOKUP($A7&amp;"*",各都道府県の状況!$A:$I,D$3,FALSE), "※5", ""))), "")</f>
        <v>3482</v>
      </c>
      <c r="E7" s="39">
        <f>IFERROR(INT(TRIM(SUBSTITUTE(VLOOKUP($A7&amp;"*",各都道府県の状況!$A:$I,E$3,FALSE), "※5", ""))), "")</f>
        <v>120806</v>
      </c>
      <c r="F7" s="39">
        <f>IFERROR(INT(TRIM(SUBSTITUTE(VLOOKUP($A7&amp;"*",各都道府県の状況!$A:$I,F$3,FALSE), "※5", ""))), "")</f>
        <v>3422</v>
      </c>
      <c r="G7" s="39">
        <f>IFERROR(INT(TRIM(SUBSTITUTE(VLOOKUP($A7&amp;"*",各都道府県の状況!$A:$I,G$3,FALSE), "※5", ""))), "")</f>
        <v>52</v>
      </c>
      <c r="H7" s="39">
        <f>IFERROR(INT(TRIM(SUBSTITUTE(VLOOKUP($A7&amp;"*",各都道府県の状況!$A:$I,H$3,FALSE), "※5", ""))), "")</f>
        <v>8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44472</v>
      </c>
      <c r="C8" s="29" t="s">
        <v>13</v>
      </c>
      <c r="D8" s="39">
        <f>IFERROR(INT(TRIM(SUBSTITUTE(VLOOKUP($A8&amp;"*",各都道府県の状況!$A:$I,D$3,FALSE), "※5", ""))), "")</f>
        <v>16221</v>
      </c>
      <c r="E8" s="39">
        <f>IFERROR(INT(TRIM(SUBSTITUTE(VLOOKUP($A8&amp;"*",各都道府県の状況!$A:$I,E$3,FALSE), "※5", ""))), "")</f>
        <v>238668</v>
      </c>
      <c r="F8" s="39">
        <f>IFERROR(INT(TRIM(SUBSTITUTE(VLOOKUP($A8&amp;"*",各都道府県の状況!$A:$I,F$3,FALSE), "※5", ""))), "")</f>
        <v>15955</v>
      </c>
      <c r="G8" s="39">
        <f>IFERROR(INT(TRIM(SUBSTITUTE(VLOOKUP($A8&amp;"*",各都道府県の状況!$A:$I,G$3,FALSE), "※5", ""))), "")</f>
        <v>117</v>
      </c>
      <c r="H8" s="39">
        <f>IFERROR(INT(TRIM(SUBSTITUTE(VLOOKUP($A8&amp;"*",各都道府県の状況!$A:$I,H$3,FALSE), "※5", ""))), "")</f>
        <v>145</v>
      </c>
      <c r="I8" s="39">
        <f>IFERROR(INT(TRIM(SUBSTITUTE(VLOOKUP($A8&amp;"*",各都道府県の状況!$A:$I,I$3,FALSE), "※5", ""))), "")</f>
        <v>3</v>
      </c>
    </row>
    <row r="9" spans="1:10" ht="21" customHeight="1" x14ac:dyDescent="0.45">
      <c r="A9" s="12" t="s">
        <v>185</v>
      </c>
      <c r="B9" s="13">
        <f t="shared" si="0"/>
        <v>44472</v>
      </c>
      <c r="C9" s="29" t="s">
        <v>14</v>
      </c>
      <c r="D9" s="39">
        <f>IFERROR(INT(TRIM(SUBSTITUTE(VLOOKUP($A9&amp;"*",各都道府県の状況!$A:$I,D$3,FALSE), "※5", ""))), "")</f>
        <v>1880</v>
      </c>
      <c r="E9" s="39">
        <f>IFERROR(INT(TRIM(SUBSTITUTE(VLOOKUP($A9&amp;"*",各都道府県の状況!$A:$I,E$3,FALSE), "※5", ""))), "")</f>
        <v>26030</v>
      </c>
      <c r="F9" s="39">
        <f>IFERROR(INT(TRIM(SUBSTITUTE(VLOOKUP($A9&amp;"*",各都道府県の状況!$A:$I,F$3,FALSE), "※5", ""))), "")</f>
        <v>1820</v>
      </c>
      <c r="G9" s="39">
        <f>IFERROR(INT(TRIM(SUBSTITUTE(VLOOKUP($A9&amp;"*",各都道府県の状況!$A:$I,G$3,FALSE), "※5", ""))), "")</f>
        <v>26</v>
      </c>
      <c r="H9" s="39">
        <f>IFERROR(INT(TRIM(SUBSTITUTE(VLOOKUP($A9&amp;"*",各都道府県の状況!$A:$I,H$3,FALSE), "※5", ""))), "")</f>
        <v>34</v>
      </c>
      <c r="I9" s="39">
        <f>IFERROR(INT(TRIM(SUBSTITUTE(VLOOKUP($A9&amp;"*",各都道府県の状況!$A:$I,I$3,FALSE), "※5", ""))), "")</f>
        <v>1</v>
      </c>
    </row>
    <row r="10" spans="1:10" ht="21" customHeight="1" x14ac:dyDescent="0.45">
      <c r="A10" s="12" t="s">
        <v>186</v>
      </c>
      <c r="B10" s="13">
        <f t="shared" si="0"/>
        <v>44472</v>
      </c>
      <c r="C10" s="29" t="s">
        <v>15</v>
      </c>
      <c r="D10" s="39">
        <f>IFERROR(INT(TRIM(SUBSTITUTE(VLOOKUP($A10&amp;"*",各都道府県の状況!$A:$I,D$3,FALSE), "※5", ""))), "")</f>
        <v>3507</v>
      </c>
      <c r="E10" s="39">
        <f>IFERROR(INT(TRIM(SUBSTITUTE(VLOOKUP($A10&amp;"*",各都道府県の状況!$A:$I,E$3,FALSE), "※5", ""))), "")</f>
        <v>95561</v>
      </c>
      <c r="F10" s="39">
        <f>IFERROR(INT(TRIM(SUBSTITUTE(VLOOKUP($A10&amp;"*",各都道府県の状況!$A:$I,F$3,FALSE), "※5", ""))), "")</f>
        <v>3412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39</v>
      </c>
      <c r="I10" s="39">
        <f>IFERROR(INT(TRIM(SUBSTITUTE(VLOOKUP($A10&amp;"*",各都道府県の状況!$A:$I,I$3,FALSE), "※5", ""))), "")</f>
        <v>1</v>
      </c>
    </row>
    <row r="11" spans="1:10" x14ac:dyDescent="0.45">
      <c r="A11" s="12" t="s">
        <v>187</v>
      </c>
      <c r="B11" s="13">
        <f t="shared" si="0"/>
        <v>44472</v>
      </c>
      <c r="C11" s="29" t="s">
        <v>16</v>
      </c>
      <c r="D11" s="39">
        <f>IFERROR(INT(TRIM(SUBSTITUTE(VLOOKUP($A11&amp;"*",各都道府県の状況!$A:$I,D$3,FALSE), "※5", ""))), "")</f>
        <v>9450</v>
      </c>
      <c r="E11" s="39">
        <f>IFERROR(INT(TRIM(SUBSTITUTE(VLOOKUP($A11&amp;"*",各都道府県の状況!$A:$I,E$3,FALSE), "※5", ""))), "")</f>
        <v>404960</v>
      </c>
      <c r="F11" s="39">
        <f>IFERROR(INT(TRIM(SUBSTITUTE(VLOOKUP($A11&amp;"*",各都道府県の状況!$A:$I,F$3,FALSE), "※5", ""))), "")</f>
        <v>9230</v>
      </c>
      <c r="G11" s="39">
        <f>IFERROR(INT(TRIM(SUBSTITUTE(VLOOKUP($A11&amp;"*",各都道府県の状況!$A:$I,G$3,FALSE), "※5", ""))), "")</f>
        <v>174</v>
      </c>
      <c r="H11" s="39">
        <f>IFERROR(INT(TRIM(SUBSTITUTE(VLOOKUP($A11&amp;"*",各都道府県の状況!$A:$I,H$3,FALSE), "※5", ""))), "")</f>
        <v>46</v>
      </c>
      <c r="I11" s="39">
        <f>IFERROR(INT(TRIM(SUBSTITUTE(VLOOKUP($A11&amp;"*",各都道府県の状況!$A:$I,I$3,FALSE), "※5", ""))), "")</f>
        <v>4</v>
      </c>
    </row>
    <row r="12" spans="1:10" x14ac:dyDescent="0.45">
      <c r="A12" s="12" t="s">
        <v>188</v>
      </c>
      <c r="B12" s="13">
        <f t="shared" si="0"/>
        <v>44472</v>
      </c>
      <c r="C12" s="29" t="s">
        <v>17</v>
      </c>
      <c r="D12" s="39">
        <f>IFERROR(INT(TRIM(SUBSTITUTE(VLOOKUP($A12&amp;"*",各都道府県の状況!$A:$I,D$3,FALSE), "※5", ""))), "")</f>
        <v>24196</v>
      </c>
      <c r="E12" s="39">
        <f>IFERROR(INT(TRIM(SUBSTITUTE(VLOOKUP($A12&amp;"*",各都道府県の状況!$A:$I,E$3,FALSE), "※5", ""))), "")</f>
        <v>39827</v>
      </c>
      <c r="F12" s="39">
        <f>IFERROR(INT(TRIM(SUBSTITUTE(VLOOKUP($A12&amp;"*",各都道府県の状況!$A:$I,F$3,FALSE), "※5", ""))), "")</f>
        <v>23744</v>
      </c>
      <c r="G12" s="39">
        <f>IFERROR(INT(TRIM(SUBSTITUTE(VLOOKUP($A12&amp;"*",各都道府県の状況!$A:$I,G$3,FALSE), "※5", ""))), "")</f>
        <v>216</v>
      </c>
      <c r="H12" s="39">
        <f>IFERROR(INT(TRIM(SUBSTITUTE(VLOOKUP($A12&amp;"*",各都道府県の状況!$A:$I,H$3,FALSE), "※5", ""))), "")</f>
        <v>236</v>
      </c>
      <c r="I12" s="39">
        <f>IFERROR(INT(TRIM(SUBSTITUTE(VLOOKUP($A12&amp;"*",各都道府県の状況!$A:$I,I$3,FALSE), "※5", ""))), "")</f>
        <v>10</v>
      </c>
    </row>
    <row r="13" spans="1:10" x14ac:dyDescent="0.45">
      <c r="A13" s="12" t="s">
        <v>189</v>
      </c>
      <c r="B13" s="13">
        <f t="shared" si="0"/>
        <v>44472</v>
      </c>
      <c r="C13" s="29" t="s">
        <v>18</v>
      </c>
      <c r="D13" s="39">
        <f>IFERROR(INT(TRIM(SUBSTITUTE(VLOOKUP($A13&amp;"*",各都道府県の状況!$A:$I,D$3,FALSE), "※5", ""))), "")</f>
        <v>15286</v>
      </c>
      <c r="E13" s="39">
        <f>IFERROR(INT(TRIM(SUBSTITUTE(VLOOKUP($A13&amp;"*",各都道府県の状況!$A:$I,E$3,FALSE), "※5", ""))), "")</f>
        <v>479468</v>
      </c>
      <c r="F13" s="39">
        <f>IFERROR(INT(TRIM(SUBSTITUTE(VLOOKUP($A13&amp;"*",各都道府県の状況!$A:$I,F$3,FALSE), "※5", ""))), "")</f>
        <v>14966</v>
      </c>
      <c r="G13" s="39">
        <f>IFERROR(INT(TRIM(SUBSTITUTE(VLOOKUP($A13&amp;"*",各都道府県の状況!$A:$I,G$3,FALSE), "※5", ""))), "")</f>
        <v>116</v>
      </c>
      <c r="H13" s="39">
        <f>IFERROR(INT(TRIM(SUBSTITUTE(VLOOKUP($A13&amp;"*",各都道府県の状況!$A:$I,H$3,FALSE), "※5", ""))), "")</f>
        <v>204</v>
      </c>
      <c r="I13" s="39">
        <f>IFERROR(INT(TRIM(SUBSTITUTE(VLOOKUP($A13&amp;"*",各都道府県の状況!$A:$I,I$3,FALSE), "※5", ""))), "")</f>
        <v>4</v>
      </c>
    </row>
    <row r="14" spans="1:10" x14ac:dyDescent="0.45">
      <c r="A14" s="12" t="s">
        <v>190</v>
      </c>
      <c r="B14" s="13">
        <f t="shared" si="0"/>
        <v>44472</v>
      </c>
      <c r="C14" s="29" t="s">
        <v>19</v>
      </c>
      <c r="D14" s="39">
        <f>IFERROR(INT(TRIM(SUBSTITUTE(VLOOKUP($A14&amp;"*",各都道府県の状況!$A:$I,D$3,FALSE), "※5", ""))), "")</f>
        <v>16600</v>
      </c>
      <c r="E14" s="39">
        <f>IFERROR(INT(TRIM(SUBSTITUTE(VLOOKUP($A14&amp;"*",各都道府県の状況!$A:$I,E$3,FALSE), "※5", ""))), "")</f>
        <v>290742</v>
      </c>
      <c r="F14" s="39">
        <f>IFERROR(INT(TRIM(SUBSTITUTE(VLOOKUP($A14&amp;"*",各都道府県の状況!$A:$I,F$3,FALSE), "※5", ""))), "")</f>
        <v>16283</v>
      </c>
      <c r="G14" s="39">
        <f>IFERROR(INT(TRIM(SUBSTITUTE(VLOOKUP($A14&amp;"*",各都道府県の状況!$A:$I,G$3,FALSE), "※5", ""))), "")</f>
        <v>172</v>
      </c>
      <c r="H14" s="39">
        <f>IFERROR(INT(TRIM(SUBSTITUTE(VLOOKUP($A14&amp;"*",各都道府県の状況!$A:$I,H$3,FALSE), "※5", ""))), "")</f>
        <v>145</v>
      </c>
      <c r="I14" s="39">
        <f>IFERROR(INT(TRIM(SUBSTITUTE(VLOOKUP($A14&amp;"*",各都道府県の状況!$A:$I,I$3,FALSE), "※5", ""))), "")</f>
        <v>9</v>
      </c>
    </row>
    <row r="15" spans="1:10" x14ac:dyDescent="0.45">
      <c r="A15" s="12" t="s">
        <v>191</v>
      </c>
      <c r="B15" s="13">
        <f t="shared" si="0"/>
        <v>44472</v>
      </c>
      <c r="C15" s="29" t="s">
        <v>20</v>
      </c>
      <c r="D15" s="39">
        <f>IFERROR(INT(TRIM(SUBSTITUTE(VLOOKUP($A15&amp;"*",各都道府県の状況!$A:$I,D$3,FALSE), "※5", ""))), "")</f>
        <v>114898</v>
      </c>
      <c r="E15" s="39">
        <f>IFERROR(INT(TRIM(SUBSTITUTE(VLOOKUP($A15&amp;"*",各都道府県の状況!$A:$I,E$3,FALSE), "※5", ""))), "")</f>
        <v>1439216</v>
      </c>
      <c r="F15" s="39">
        <f>IFERROR(INT(TRIM(SUBSTITUTE(VLOOKUP($A15&amp;"*",各都道府県の状況!$A:$I,F$3,FALSE), "※5", ""))), "")</f>
        <v>112505</v>
      </c>
      <c r="G15" s="39">
        <f>IFERROR(INT(TRIM(SUBSTITUTE(VLOOKUP($A15&amp;"*",各都道府県の状況!$A:$I,G$3,FALSE), "※5", ""))), "")</f>
        <v>1008</v>
      </c>
      <c r="H15" s="39">
        <f>IFERROR(INT(TRIM(SUBSTITUTE(VLOOKUP($A15&amp;"*",各都道府県の状況!$A:$I,H$3,FALSE), "※5", ""))), "")</f>
        <v>1385</v>
      </c>
      <c r="I15" s="39">
        <f>IFERROR(INT(TRIM(SUBSTITUTE(VLOOKUP($A15&amp;"*",各都道府県の状況!$A:$I,I$3,FALSE), "※5", ""))), "")</f>
        <v>47</v>
      </c>
    </row>
    <row r="16" spans="1:10" x14ac:dyDescent="0.45">
      <c r="A16" s="12" t="s">
        <v>192</v>
      </c>
      <c r="B16" s="13">
        <f t="shared" si="0"/>
        <v>44472</v>
      </c>
      <c r="C16" s="29" t="s">
        <v>21</v>
      </c>
      <c r="D16" s="39">
        <f>IFERROR(INT(TRIM(SUBSTITUTE(VLOOKUP($A16&amp;"*",各都道府県の状況!$A:$I,D$3,FALSE), "※5", ""))), "")</f>
        <v>99757</v>
      </c>
      <c r="E16" s="39">
        <f>IFERROR(INT(TRIM(SUBSTITUTE(VLOOKUP($A16&amp;"*",各都道府県の状況!$A:$I,E$3,FALSE), "※5", ""))), "")</f>
        <v>1057757</v>
      </c>
      <c r="F16" s="39">
        <f>IFERROR(INT(TRIM(SUBSTITUTE(VLOOKUP($A16&amp;"*",各都道府県の状況!$A:$I,F$3,FALSE), "※5", ""))), "")</f>
        <v>97880</v>
      </c>
      <c r="G16" s="39">
        <f>IFERROR(INT(TRIM(SUBSTITUTE(VLOOKUP($A16&amp;"*",各都道府県の状況!$A:$I,G$3,FALSE), "※5", ""))), "")</f>
        <v>1001</v>
      </c>
      <c r="H16" s="39">
        <f>IFERROR(INT(TRIM(SUBSTITUTE(VLOOKUP($A16&amp;"*",各都道府県の状況!$A:$I,H$3,FALSE), "※5", ""))), "")</f>
        <v>818</v>
      </c>
      <c r="I16" s="39">
        <f>IFERROR(INT(TRIM(SUBSTITUTE(VLOOKUP($A16&amp;"*",各都道府県の状況!$A:$I,I$3,FALSE), "※5", ""))), "")</f>
        <v>35</v>
      </c>
    </row>
    <row r="17" spans="1:9" x14ac:dyDescent="0.45">
      <c r="A17" s="12" t="s">
        <v>193</v>
      </c>
      <c r="B17" s="13">
        <f t="shared" si="0"/>
        <v>44472</v>
      </c>
      <c r="C17" s="29" t="s">
        <v>22</v>
      </c>
      <c r="D17" s="39">
        <f>IFERROR(INT(TRIM(SUBSTITUTE(VLOOKUP($A17&amp;"*",各都道府県の状況!$A:$I,D$3,FALSE), "※5", ""))), "")</f>
        <v>375973</v>
      </c>
      <c r="E17" s="39">
        <f>IFERROR(INT(TRIM(SUBSTITUTE(VLOOKUP($A17&amp;"*",各都道府県の状況!$A:$I,E$3,FALSE), "※5", ""))), "")</f>
        <v>3615629</v>
      </c>
      <c r="F17" s="39">
        <f>IFERROR(INT(TRIM(SUBSTITUTE(VLOOKUP($A17&amp;"*",各都道府県の状況!$A:$I,F$3,FALSE), "※5", ""))), "")</f>
        <v>370234</v>
      </c>
      <c r="G17" s="39">
        <f>IFERROR(INT(TRIM(SUBSTITUTE(VLOOKUP($A17&amp;"*",各都道府県の状況!$A:$I,G$3,FALSE), "※5", ""))), "")</f>
        <v>2954</v>
      </c>
      <c r="H17" s="39">
        <f>IFERROR(INT(TRIM(SUBSTITUTE(VLOOKUP($A17&amp;"*",各都道府県の状況!$A:$I,H$3,FALSE), "※5", ""))), "")</f>
        <v>2785</v>
      </c>
      <c r="I17" s="39">
        <f>IFERROR(INT(TRIM(SUBSTITUTE(VLOOKUP($A17&amp;"*",各都道府県の状況!$A:$I,I$3,FALSE), "※5", ""))), "")</f>
        <v>88</v>
      </c>
    </row>
    <row r="18" spans="1:9" x14ac:dyDescent="0.45">
      <c r="A18" s="12" t="s">
        <v>194</v>
      </c>
      <c r="B18" s="13">
        <f t="shared" si="0"/>
        <v>44472</v>
      </c>
      <c r="C18" s="29" t="s">
        <v>23</v>
      </c>
      <c r="D18" s="39">
        <f>IFERROR(INT(TRIM(SUBSTITUTE(VLOOKUP($A18&amp;"*",各都道府県の状況!$A:$I,D$3,FALSE), "※5", ""))), "")</f>
        <v>167876</v>
      </c>
      <c r="E18" s="39">
        <f>IFERROR(INT(TRIM(SUBSTITUTE(VLOOKUP($A18&amp;"*",各都道府県の状況!$A:$I,E$3,FALSE), "※5", ""))), "")</f>
        <v>1579540</v>
      </c>
      <c r="F18" s="39">
        <f>IFERROR(INT(TRIM(SUBSTITUTE(VLOOKUP($A18&amp;"*",各都道府県の状況!$A:$I,F$3,FALSE), "※5", ""))), "")</f>
        <v>165455</v>
      </c>
      <c r="G18" s="39">
        <f>IFERROR(INT(TRIM(SUBSTITUTE(VLOOKUP($A18&amp;"*",各都道府県の状況!$A:$I,G$3,FALSE), "※5", ""))), "")</f>
        <v>1265</v>
      </c>
      <c r="H18" s="39">
        <f>IFERROR(INT(TRIM(SUBSTITUTE(VLOOKUP($A18&amp;"*",各都道府県の状況!$A:$I,H$3,FALSE), "※5", ""))), "")</f>
        <v>1156</v>
      </c>
      <c r="I18" s="39">
        <f>IFERROR(INT(TRIM(SUBSTITUTE(VLOOKUP($A18&amp;"*",各都道府県の状況!$A:$I,I$3,FALSE), "※5", ""))), "")</f>
        <v>66</v>
      </c>
    </row>
    <row r="19" spans="1:9" x14ac:dyDescent="0.45">
      <c r="A19" s="12" t="s">
        <v>195</v>
      </c>
      <c r="B19" s="13">
        <f t="shared" si="0"/>
        <v>44472</v>
      </c>
      <c r="C19" s="29" t="s">
        <v>24</v>
      </c>
      <c r="D19" s="39">
        <f>IFERROR(INT(TRIM(SUBSTITUTE(VLOOKUP($A19&amp;"*",各都道府県の状況!$A:$I,D$3,FALSE), "※5", ""))), "")</f>
        <v>7890</v>
      </c>
      <c r="E19" s="39">
        <f>IFERROR(INT(TRIM(SUBSTITUTE(VLOOKUP($A19&amp;"*",各都道府県の状況!$A:$I,E$3,FALSE), "※5", ""))), "")</f>
        <v>279658</v>
      </c>
      <c r="F19" s="39">
        <f>IFERROR(INT(TRIM(SUBSTITUTE(VLOOKUP($A19&amp;"*",各都道府県の状況!$A:$I,F$3,FALSE), "※5", ""))), "")</f>
        <v>7634</v>
      </c>
      <c r="G19" s="39">
        <f>IFERROR(INT(TRIM(SUBSTITUTE(VLOOKUP($A19&amp;"*",各都道府県の状況!$A:$I,G$3,FALSE), "※5", ""))), "")</f>
        <v>60</v>
      </c>
      <c r="H19" s="39">
        <f>IFERROR(INT(TRIM(SUBSTITUTE(VLOOKUP($A19&amp;"*",各都道府県の状況!$A:$I,H$3,FALSE), "※5", ""))), "")</f>
        <v>196</v>
      </c>
      <c r="I19" s="39">
        <f>IFERROR(INT(TRIM(SUBSTITUTE(VLOOKUP($A19&amp;"*",各都道府県の状況!$A:$I,I$3,FALSE), "※5", ""))), "")</f>
        <v>3</v>
      </c>
    </row>
    <row r="20" spans="1:9" x14ac:dyDescent="0.45">
      <c r="A20" s="12" t="s">
        <v>196</v>
      </c>
      <c r="B20" s="13">
        <f t="shared" si="0"/>
        <v>44472</v>
      </c>
      <c r="C20" s="29" t="s">
        <v>25</v>
      </c>
      <c r="D20" s="39">
        <f>IFERROR(INT(TRIM(SUBSTITUTE(VLOOKUP($A20&amp;"*",各都道府県の状況!$A:$I,D$3,FALSE), "※5", ""))), "")</f>
        <v>4798</v>
      </c>
      <c r="E20" s="39">
        <f>IFERROR(INT(TRIM(SUBSTITUTE(VLOOKUP($A20&amp;"*",各都道府県の状況!$A:$I,E$3,FALSE), "※5", ""))), "")</f>
        <v>112486</v>
      </c>
      <c r="F20" s="39">
        <f>IFERROR(INT(TRIM(SUBSTITUTE(VLOOKUP($A20&amp;"*",各都道府県の状況!$A:$I,F$3,FALSE), "※5", ""))), "")</f>
        <v>4709</v>
      </c>
      <c r="G20" s="39">
        <f>IFERROR(INT(TRIM(SUBSTITUTE(VLOOKUP($A20&amp;"*",各都道府県の状況!$A:$I,G$3,FALSE), "※5", ""))), "")</f>
        <v>50</v>
      </c>
      <c r="H20" s="39">
        <f>IFERROR(INT(TRIM(SUBSTITUTE(VLOOKUP($A20&amp;"*",各都道府県の状況!$A:$I,H$3,FALSE), "※5", ""))), "")</f>
        <v>39</v>
      </c>
      <c r="I20" s="39">
        <f>IFERROR(INT(TRIM(SUBSTITUTE(VLOOKUP($A20&amp;"*",各都道府県の状況!$A:$I,I$3,FALSE), "※5", ""))), "")</f>
        <v>2</v>
      </c>
    </row>
    <row r="21" spans="1:9" x14ac:dyDescent="0.45">
      <c r="A21" s="12" t="s">
        <v>197</v>
      </c>
      <c r="B21" s="13">
        <f t="shared" si="0"/>
        <v>44472</v>
      </c>
      <c r="C21" s="29" t="s">
        <v>26</v>
      </c>
      <c r="D21" s="39">
        <f>IFERROR(INT(TRIM(SUBSTITUTE(VLOOKUP($A21&amp;"*",各都道府県の状況!$A:$I,D$3,FALSE), "※5", ""))), "")</f>
        <v>7900</v>
      </c>
      <c r="E21" s="39">
        <f>IFERROR(INT(TRIM(SUBSTITUTE(VLOOKUP($A21&amp;"*",各都道府県の状況!$A:$I,E$3,FALSE), "※5", ""))), "")</f>
        <v>191736</v>
      </c>
      <c r="F21" s="39">
        <f>IFERROR(INT(TRIM(SUBSTITUTE(VLOOKUP($A21&amp;"*",各都道府県の状況!$A:$I,F$3,FALSE), "※5", ""))), "")</f>
        <v>7629</v>
      </c>
      <c r="G21" s="39">
        <f>IFERROR(INT(TRIM(SUBSTITUTE(VLOOKUP($A21&amp;"*",各都道府県の状況!$A:$I,G$3,FALSE), "※5", ""))), "")</f>
        <v>124</v>
      </c>
      <c r="H21" s="39">
        <f>IFERROR(INT(TRIM(SUBSTITUTE(VLOOKUP($A21&amp;"*",各都道府県の状況!$A:$I,H$3,FALSE), "※5", ""))), "")</f>
        <v>125</v>
      </c>
      <c r="I21" s="39">
        <f>IFERROR(INT(TRIM(SUBSTITUTE(VLOOKUP($A21&amp;"*",各都道府県の状況!$A:$I,I$3,FALSE), "※5", ""))), "")</f>
        <v>1</v>
      </c>
    </row>
    <row r="22" spans="1:9" x14ac:dyDescent="0.45">
      <c r="A22" s="12" t="s">
        <v>198</v>
      </c>
      <c r="B22" s="13">
        <f t="shared" si="0"/>
        <v>44472</v>
      </c>
      <c r="C22" s="29" t="s">
        <v>27</v>
      </c>
      <c r="D22" s="39">
        <f>IFERROR(INT(TRIM(SUBSTITUTE(VLOOKUP($A22&amp;"*",各都道府県の状況!$A:$I,D$3,FALSE), "※5", ""))), "")</f>
        <v>3062</v>
      </c>
      <c r="E22" s="39">
        <f>IFERROR(INT(TRIM(SUBSTITUTE(VLOOKUP($A22&amp;"*",各都道府県の状況!$A:$I,E$3,FALSE), "※5", ""))), "")</f>
        <v>115304</v>
      </c>
      <c r="F22" s="39">
        <f>IFERROR(INT(TRIM(SUBSTITUTE(VLOOKUP($A22&amp;"*",各都道府県の状況!$A:$I,F$3,FALSE), "※5", ""))), "")</f>
        <v>2957</v>
      </c>
      <c r="G22" s="39">
        <f>IFERROR(INT(TRIM(SUBSTITUTE(VLOOKUP($A22&amp;"*",各都道府県の状況!$A:$I,G$3,FALSE), "※5", ""))), "")</f>
        <v>37</v>
      </c>
      <c r="H22" s="39">
        <f>IFERROR(INT(TRIM(SUBSTITUTE(VLOOKUP($A22&amp;"*",各都道府県の状況!$A:$I,H$3,FALSE), "※5", ""))), "")</f>
        <v>68</v>
      </c>
      <c r="I22" s="39">
        <f>IFERROR(INT(TRIM(SUBSTITUTE(VLOOKUP($A22&amp;"*",各都道府県の状況!$A:$I,I$3,FALSE), "※5", ""))), "")</f>
        <v>1</v>
      </c>
    </row>
    <row r="23" spans="1:9" ht="21" customHeight="1" x14ac:dyDescent="0.45">
      <c r="A23" s="12" t="s">
        <v>199</v>
      </c>
      <c r="B23" s="13">
        <f t="shared" si="0"/>
        <v>44472</v>
      </c>
      <c r="C23" s="29" t="s">
        <v>28</v>
      </c>
      <c r="D23" s="39">
        <f>IFERROR(INT(TRIM(SUBSTITUTE(VLOOKUP($A23&amp;"*",各都道府県の状況!$A:$I,D$3,FALSE), "※5", ""))), "")</f>
        <v>5114</v>
      </c>
      <c r="E23" s="39">
        <f>IFERROR(INT(TRIM(SUBSTITUTE(VLOOKUP($A23&amp;"*",各都道府県の状況!$A:$I,E$3,FALSE), "※5", ""))), "")</f>
        <v>111974</v>
      </c>
      <c r="F23" s="39">
        <f>IFERROR(INT(TRIM(SUBSTITUTE(VLOOKUP($A23&amp;"*",各都道府県の状況!$A:$I,F$3,FALSE), "※5", ""))), "")</f>
        <v>4978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107</v>
      </c>
      <c r="I23" s="39">
        <f>IFERROR(INT(TRIM(SUBSTITUTE(VLOOKUP($A23&amp;"*",各都道府県の状況!$A:$I,I$3,FALSE), "※5", ""))), "")</f>
        <v>0</v>
      </c>
    </row>
    <row r="24" spans="1:9" x14ac:dyDescent="0.45">
      <c r="A24" s="12" t="s">
        <v>200</v>
      </c>
      <c r="B24" s="13">
        <f t="shared" si="0"/>
        <v>44472</v>
      </c>
      <c r="C24" s="29" t="s">
        <v>29</v>
      </c>
      <c r="D24" s="39">
        <f>IFERROR(INT(TRIM(SUBSTITUTE(VLOOKUP($A24&amp;"*",各都道府県の状況!$A:$I,D$3,FALSE), "※5", ""))), "")</f>
        <v>8759</v>
      </c>
      <c r="E24" s="39">
        <f>IFERROR(INT(TRIM(SUBSTITUTE(VLOOKUP($A24&amp;"*",各都道府県の状況!$A:$I,E$3,FALSE), "※5", ""))), "")</f>
        <v>310469</v>
      </c>
      <c r="F24" s="39">
        <f>IFERROR(INT(TRIM(SUBSTITUTE(VLOOKUP($A24&amp;"*",各都道府県の状況!$A:$I,F$3,FALSE), "※5", ""))), "")</f>
        <v>8632</v>
      </c>
      <c r="G24" s="39">
        <f>IFERROR(INT(TRIM(SUBSTITUTE(VLOOKUP($A24&amp;"*",各都道府県の状況!$A:$I,G$3,FALSE), "※5", ""))), "")</f>
        <v>96</v>
      </c>
      <c r="H24" s="39">
        <f>IFERROR(INT(TRIM(SUBSTITUTE(VLOOKUP($A24&amp;"*",各都道府県の状況!$A:$I,H$3,FALSE), "※5", ""))), "")</f>
        <v>85</v>
      </c>
      <c r="I24" s="39">
        <f>IFERROR(INT(TRIM(SUBSTITUTE(VLOOKUP($A24&amp;"*",各都道府県の状況!$A:$I,I$3,FALSE), "※5", ""))), "")</f>
        <v>1</v>
      </c>
    </row>
    <row r="25" spans="1:9" x14ac:dyDescent="0.45">
      <c r="A25" s="12" t="s">
        <v>201</v>
      </c>
      <c r="B25" s="13">
        <f t="shared" si="0"/>
        <v>44472</v>
      </c>
      <c r="C25" s="29" t="s">
        <v>30</v>
      </c>
      <c r="D25" s="39">
        <f>IFERROR(INT(TRIM(SUBSTITUTE(VLOOKUP($A25&amp;"*",各都道府県の状況!$A:$I,D$3,FALSE), "※5", ""))), "")</f>
        <v>18793</v>
      </c>
      <c r="E25" s="39">
        <f>IFERROR(INT(TRIM(SUBSTITUTE(VLOOKUP($A25&amp;"*",各都道府県の状況!$A:$I,E$3,FALSE), "※5", ""))), "")</f>
        <v>402111</v>
      </c>
      <c r="F25" s="39">
        <f>IFERROR(INT(TRIM(SUBSTITUTE(VLOOKUP($A25&amp;"*",各都道府県の状況!$A:$I,F$3,FALSE), "※5", ""))), "")</f>
        <v>18482</v>
      </c>
      <c r="G25" s="39">
        <f>IFERROR(INT(TRIM(SUBSTITUTE(VLOOKUP($A25&amp;"*",各都道府県の状況!$A:$I,G$3,FALSE), "※5", ""))), "")</f>
        <v>215</v>
      </c>
      <c r="H25" s="39">
        <f>IFERROR(INT(TRIM(SUBSTITUTE(VLOOKUP($A25&amp;"*",各都道府県の状況!$A:$I,H$3,FALSE), "※5", ""))), "")</f>
        <v>303</v>
      </c>
      <c r="I25" s="39">
        <f>IFERROR(INT(TRIM(SUBSTITUTE(VLOOKUP($A25&amp;"*",各都道府県の状況!$A:$I,I$3,FALSE), "※5", ""))), "")</f>
        <v>4</v>
      </c>
    </row>
    <row r="26" spans="1:9" x14ac:dyDescent="0.45">
      <c r="A26" s="12" t="s">
        <v>202</v>
      </c>
      <c r="B26" s="13">
        <f t="shared" si="0"/>
        <v>44472</v>
      </c>
      <c r="C26" s="29" t="s">
        <v>31</v>
      </c>
      <c r="D26" s="39">
        <f>IFERROR(INT(TRIM(SUBSTITUTE(VLOOKUP($A26&amp;"*",各都道府県の状況!$A:$I,D$3,FALSE), "※5", ""))), "")</f>
        <v>26639</v>
      </c>
      <c r="E26" s="39">
        <f>IFERROR(INT(TRIM(SUBSTITUTE(VLOOKUP($A26&amp;"*",各都道府県の状況!$A:$I,E$3,FALSE), "※5", ""))), "")</f>
        <v>609854</v>
      </c>
      <c r="F26" s="39">
        <f>IFERROR(INT(TRIM(SUBSTITUTE(VLOOKUP($A26&amp;"*",各都道府県の状況!$A:$I,F$3,FALSE), "※5", ""))), "")</f>
        <v>26256</v>
      </c>
      <c r="G26" s="39">
        <f>IFERROR(INT(TRIM(SUBSTITUTE(VLOOKUP($A26&amp;"*",各都道府県の状況!$A:$I,G$3,FALSE), "※5", ""))), "")</f>
        <v>206</v>
      </c>
      <c r="H26" s="39">
        <f>IFERROR(INT(TRIM(SUBSTITUTE(VLOOKUP($A26&amp;"*",各都道府県の状況!$A:$I,H$3,FALSE), "※5", ""))), "")</f>
        <v>177</v>
      </c>
      <c r="I26" s="39">
        <f>IFERROR(INT(TRIM(SUBSTITUTE(VLOOKUP($A26&amp;"*",各都道府県の状況!$A:$I,I$3,FALSE), "※5", ""))), "")</f>
        <v>3</v>
      </c>
    </row>
    <row r="27" spans="1:9" x14ac:dyDescent="0.45">
      <c r="A27" s="12" t="s">
        <v>203</v>
      </c>
      <c r="B27" s="13">
        <f t="shared" si="0"/>
        <v>44472</v>
      </c>
      <c r="C27" s="29" t="s">
        <v>32</v>
      </c>
      <c r="D27" s="39">
        <f>IFERROR(INT(TRIM(SUBSTITUTE(VLOOKUP($A27&amp;"*",各都道府県の状況!$A:$I,D$3,FALSE), "※5", ""))), "")</f>
        <v>105472</v>
      </c>
      <c r="E27" s="39">
        <f>IFERROR(INT(TRIM(SUBSTITUTE(VLOOKUP($A27&amp;"*",各都道府県の状況!$A:$I,E$3,FALSE), "※5", ""))), "")</f>
        <v>1279026</v>
      </c>
      <c r="F27" s="39">
        <f>IFERROR(INT(TRIM(SUBSTITUTE(VLOOKUP($A27&amp;"*",各都道府県の状況!$A:$I,F$3,FALSE), "※5", ""))), "")</f>
        <v>102958</v>
      </c>
      <c r="G27" s="39">
        <f>IFERROR(INT(TRIM(SUBSTITUTE(VLOOKUP($A27&amp;"*",各都道府県の状況!$A:$I,G$3,FALSE), "※5", ""))), "")</f>
        <v>1137</v>
      </c>
      <c r="H27" s="39">
        <f>IFERROR(INT(TRIM(SUBSTITUTE(VLOOKUP($A27&amp;"*",各都道府県の状況!$A:$I,H$3,FALSE), "※5", ""))), "")</f>
        <v>1377</v>
      </c>
      <c r="I27" s="39">
        <f>IFERROR(INT(TRIM(SUBSTITUTE(VLOOKUP($A27&amp;"*",各都道府県の状況!$A:$I,I$3,FALSE), "※5", ""))), "")</f>
        <v>28</v>
      </c>
    </row>
    <row r="28" spans="1:9" x14ac:dyDescent="0.45">
      <c r="A28" s="12" t="s">
        <v>204</v>
      </c>
      <c r="B28" s="13">
        <f t="shared" si="0"/>
        <v>44472</v>
      </c>
      <c r="C28" s="29" t="s">
        <v>33</v>
      </c>
      <c r="D28" s="39">
        <f>IFERROR(INT(TRIM(SUBSTITUTE(VLOOKUP($A28&amp;"*",各都道府県の状況!$A:$I,D$3,FALSE), "※5", ""))), "")</f>
        <v>14638</v>
      </c>
      <c r="E28" s="39">
        <f>IFERROR(INT(TRIM(SUBSTITUTE(VLOOKUP($A28&amp;"*",各都道府県の状況!$A:$I,E$3,FALSE), "※5", ""))), "")</f>
        <v>262689</v>
      </c>
      <c r="F28" s="39">
        <f>IFERROR(INT(TRIM(SUBSTITUTE(VLOOKUP($A28&amp;"*",各都道府県の状況!$A:$I,F$3,FALSE), "※5", ""))), "")</f>
        <v>14613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182</v>
      </c>
      <c r="I28" s="39">
        <f>IFERROR(INT(TRIM(SUBSTITUTE(VLOOKUP($A28&amp;"*",各都道府県の状況!$A:$I,I$3,FALSE), "※5", ""))), "")</f>
        <v>2</v>
      </c>
    </row>
    <row r="29" spans="1:9" x14ac:dyDescent="0.45">
      <c r="A29" s="12" t="s">
        <v>205</v>
      </c>
      <c r="B29" s="13">
        <f t="shared" si="0"/>
        <v>44472</v>
      </c>
      <c r="C29" s="29" t="s">
        <v>34</v>
      </c>
      <c r="D29" s="39">
        <f>IFERROR(INT(TRIM(SUBSTITUTE(VLOOKUP($A29&amp;"*",各都道府県の状況!$A:$I,D$3,FALSE), "※5", ""))), "")</f>
        <v>12284</v>
      </c>
      <c r="E29" s="39">
        <f>IFERROR(INT(TRIM(SUBSTITUTE(VLOOKUP($A29&amp;"*",各都道府県の状況!$A:$I,E$3,FALSE), "※5", ""))), "")</f>
        <v>251754</v>
      </c>
      <c r="F29" s="39">
        <f>IFERROR(INT(TRIM(SUBSTITUTE(VLOOKUP($A29&amp;"*",各都道府県の状況!$A:$I,F$3,FALSE), "※5", ""))), "")</f>
        <v>12000</v>
      </c>
      <c r="G29" s="39">
        <f>IFERROR(INT(TRIM(SUBSTITUTE(VLOOKUP($A29&amp;"*",各都道府県の状況!$A:$I,G$3,FALSE), "※5", ""))), "")</f>
        <v>100</v>
      </c>
      <c r="H29" s="39">
        <f>IFERROR(INT(TRIM(SUBSTITUTE(VLOOKUP($A29&amp;"*",各都道府県の状況!$A:$I,H$3,FALSE), "※5", ""))), "")</f>
        <v>184</v>
      </c>
      <c r="I29" s="39">
        <f>IFERROR(INT(TRIM(SUBSTITUTE(VLOOKUP($A29&amp;"*",各都道府県の状況!$A:$I,I$3,FALSE), "※5", ""))), "")</f>
        <v>2</v>
      </c>
    </row>
    <row r="30" spans="1:9" x14ac:dyDescent="0.45">
      <c r="A30" s="12" t="s">
        <v>206</v>
      </c>
      <c r="B30" s="13">
        <f t="shared" si="0"/>
        <v>44472</v>
      </c>
      <c r="C30" s="29" t="s">
        <v>35</v>
      </c>
      <c r="D30" s="39">
        <f>IFERROR(INT(TRIM(SUBSTITUTE(VLOOKUP($A30&amp;"*",各都道府県の状況!$A:$I,D$3,FALSE), "※5", ""))), "")</f>
        <v>35567</v>
      </c>
      <c r="E30" s="39">
        <f>IFERROR(INT(TRIM(SUBSTITUTE(VLOOKUP($A30&amp;"*",各都道府県の状況!$A:$I,E$3,FALSE), "※5", ""))), "")</f>
        <v>417374</v>
      </c>
      <c r="F30" s="39">
        <f>IFERROR(INT(TRIM(SUBSTITUTE(VLOOKUP($A30&amp;"*",各都道府県の状況!$A:$I,F$3,FALSE), "※5", ""))), "")</f>
        <v>34539</v>
      </c>
      <c r="G30" s="39">
        <f>IFERROR(INT(TRIM(SUBSTITUTE(VLOOKUP($A30&amp;"*",各都道府県の状況!$A:$I,G$3,FALSE), "※5", ""))), "")</f>
        <v>279</v>
      </c>
      <c r="H30" s="39">
        <f>IFERROR(INT(TRIM(SUBSTITUTE(VLOOKUP($A30&amp;"*",各都道府県の状況!$A:$I,H$3,FALSE), "※5", ""))), "")</f>
        <v>723</v>
      </c>
      <c r="I30" s="39">
        <f>IFERROR(INT(TRIM(SUBSTITUTE(VLOOKUP($A30&amp;"*",各都道府県の状況!$A:$I,I$3,FALSE), "※5", ""))), "")</f>
        <v>17</v>
      </c>
    </row>
    <row r="31" spans="1:9" x14ac:dyDescent="0.45">
      <c r="A31" s="12" t="s">
        <v>207</v>
      </c>
      <c r="B31" s="13">
        <f t="shared" si="0"/>
        <v>44472</v>
      </c>
      <c r="C31" s="29" t="s">
        <v>36</v>
      </c>
      <c r="D31" s="39">
        <f>IFERROR(INT(TRIM(SUBSTITUTE(VLOOKUP($A31&amp;"*",各都道府県の状況!$A:$I,D$3,FALSE), "※5", ""))), "")</f>
        <v>200114</v>
      </c>
      <c r="E31" s="39">
        <f>IFERROR(INT(TRIM(SUBSTITUTE(VLOOKUP($A31&amp;"*",各都道府県の状況!$A:$I,E$3,FALSE), "※5", ""))), "")</f>
        <v>3423118</v>
      </c>
      <c r="F31" s="39">
        <f>IFERROR(INT(TRIM(SUBSTITUTE(VLOOKUP($A31&amp;"*",各都道府県の状況!$A:$I,F$3,FALSE), "※5", ""))), "")</f>
        <v>192231</v>
      </c>
      <c r="G31" s="39">
        <f>IFERROR(INT(TRIM(SUBSTITUTE(VLOOKUP($A31&amp;"*",各都道府県の状況!$A:$I,G$3,FALSE), "※5", ""))), "")</f>
        <v>2974</v>
      </c>
      <c r="H31" s="39">
        <f>IFERROR(INT(TRIM(SUBSTITUTE(VLOOKUP($A31&amp;"*",各都道府県の状況!$A:$I,H$3,FALSE), "※5", ""))), "")</f>
        <v>3130</v>
      </c>
      <c r="I31" s="39">
        <f>IFERROR(INT(TRIM(SUBSTITUTE(VLOOKUP($A31&amp;"*",各都道府県の状況!$A:$I,I$3,FALSE), "※5", ""))), "")</f>
        <v>239</v>
      </c>
    </row>
    <row r="32" spans="1:9" x14ac:dyDescent="0.45">
      <c r="A32" s="12" t="s">
        <v>208</v>
      </c>
      <c r="B32" s="13">
        <f t="shared" si="0"/>
        <v>44472</v>
      </c>
      <c r="C32" s="29" t="s">
        <v>37</v>
      </c>
      <c r="D32" s="39">
        <f>IFERROR(INT(TRIM(SUBSTITUTE(VLOOKUP($A32&amp;"*",各都道府県の状況!$A:$I,D$3,FALSE), "※5", ""))), "")</f>
        <v>77501</v>
      </c>
      <c r="E32" s="39">
        <f>IFERROR(INT(TRIM(SUBSTITUTE(VLOOKUP($A32&amp;"*",各都道府県の状況!$A:$I,E$3,FALSE), "※5", ""))), "")</f>
        <v>737950</v>
      </c>
      <c r="F32" s="39">
        <f>IFERROR(INT(TRIM(SUBSTITUTE(VLOOKUP($A32&amp;"*",各都道府県の状況!$A:$I,F$3,FALSE), "※5", ""))), "")</f>
        <v>75159</v>
      </c>
      <c r="G32" s="39">
        <f>IFERROR(INT(TRIM(SUBSTITUTE(VLOOKUP($A32&amp;"*",各都道府県の状況!$A:$I,G$3,FALSE), "※5", ""))), "")</f>
        <v>1388</v>
      </c>
      <c r="H32" s="39">
        <f>IFERROR(INT(TRIM(SUBSTITUTE(VLOOKUP($A32&amp;"*",各都道府県の状況!$A:$I,H$3,FALSE), "※5", ""))), "")</f>
        <v>954</v>
      </c>
      <c r="I32" s="39">
        <f>IFERROR(INT(TRIM(SUBSTITUTE(VLOOKUP($A32&amp;"*",各都道府県の状況!$A:$I,I$3,FALSE), "※5", ""))), "")</f>
        <v>24</v>
      </c>
    </row>
    <row r="33" spans="1:9" x14ac:dyDescent="0.45">
      <c r="A33" s="12" t="s">
        <v>209</v>
      </c>
      <c r="B33" s="13">
        <f t="shared" si="0"/>
        <v>44472</v>
      </c>
      <c r="C33" s="29" t="s">
        <v>38</v>
      </c>
      <c r="D33" s="39">
        <f>IFERROR(INT(TRIM(SUBSTITUTE(VLOOKUP($A33&amp;"*",各都道府県の状況!$A:$I,D$3,FALSE), "※5", ""))), "")</f>
        <v>15686</v>
      </c>
      <c r="E33" s="39">
        <f>IFERROR(INT(TRIM(SUBSTITUTE(VLOOKUP($A33&amp;"*",各都道府県の状況!$A:$I,E$3,FALSE), "※5", ""))), "")</f>
        <v>245646</v>
      </c>
      <c r="F33" s="39">
        <f>IFERROR(INT(TRIM(SUBSTITUTE(VLOOKUP($A33&amp;"*",各都道府県の状況!$A:$I,F$3,FALSE), "※5", ""))), "")</f>
        <v>15349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188</v>
      </c>
      <c r="I33" s="39">
        <f>IFERROR(INT(TRIM(SUBSTITUTE(VLOOKUP($A33&amp;"*",各都道府県の状況!$A:$I,I$3,FALSE), "※5", ""))), "")</f>
        <v>3</v>
      </c>
    </row>
    <row r="34" spans="1:9" x14ac:dyDescent="0.45">
      <c r="A34" s="12" t="s">
        <v>210</v>
      </c>
      <c r="B34" s="13">
        <f t="shared" si="0"/>
        <v>44472</v>
      </c>
      <c r="C34" s="29" t="s">
        <v>39</v>
      </c>
      <c r="D34" s="39">
        <f>IFERROR(INT(TRIM(SUBSTITUTE(VLOOKUP($A34&amp;"*",各都道府県の状況!$A:$I,D$3,FALSE), "※5", ""))), "")</f>
        <v>5254</v>
      </c>
      <c r="E34" s="39">
        <f>IFERROR(INT(TRIM(SUBSTITUTE(VLOOKUP($A34&amp;"*",各都道府県の状況!$A:$I,E$3,FALSE), "※5", ""))), "")</f>
        <v>64796</v>
      </c>
      <c r="F34" s="39">
        <f>IFERROR(INT(TRIM(SUBSTITUTE(VLOOKUP($A34&amp;"*",各都道府県の状況!$A:$I,F$3,FALSE), "※5", ""))), "")</f>
        <v>5039</v>
      </c>
      <c r="G34" s="39">
        <f>IFERROR(INT(TRIM(SUBSTITUTE(VLOOKUP($A34&amp;"*",各都道府県の状況!$A:$I,G$3,FALSE), "※5", ""))), "")</f>
        <v>61</v>
      </c>
      <c r="H34" s="39">
        <f>IFERROR(INT(TRIM(SUBSTITUTE(VLOOKUP($A34&amp;"*",各都道府県の状況!$A:$I,H$3,FALSE), "※5", ""))), "")</f>
        <v>51</v>
      </c>
      <c r="I34" s="39">
        <f>IFERROR(INT(TRIM(SUBSTITUTE(VLOOKUP($A34&amp;"*",各都道府県の状況!$A:$I,I$3,FALSE), "※5", ""))), "")</f>
        <v>9</v>
      </c>
    </row>
    <row r="35" spans="1:9" x14ac:dyDescent="0.45">
      <c r="A35" s="12" t="s">
        <v>211</v>
      </c>
      <c r="B35" s="13">
        <f t="shared" si="0"/>
        <v>44472</v>
      </c>
      <c r="C35" s="29" t="s">
        <v>40</v>
      </c>
      <c r="D35" s="39">
        <f>IFERROR(INT(TRIM(SUBSTITUTE(VLOOKUP($A35&amp;"*",各都道府県の状況!$A:$I,D$3,FALSE), "※5", ""))), "")</f>
        <v>1641</v>
      </c>
      <c r="E35" s="39">
        <f>IFERROR(INT(TRIM(SUBSTITUTE(VLOOKUP($A35&amp;"*",各都道府県の状況!$A:$I,E$3,FALSE), "※5", ""))), "")</f>
        <v>144132</v>
      </c>
      <c r="F35" s="39">
        <f>IFERROR(INT(TRIM(SUBSTITUTE(VLOOKUP($A35&amp;"*",各都道府県の状況!$A:$I,F$3,FALSE), "※5", ""))), "")</f>
        <v>1599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14</v>
      </c>
      <c r="I35" s="39">
        <f>IFERROR(INT(TRIM(SUBSTITUTE(VLOOKUP($A35&amp;"*",各都道府県の状況!$A:$I,I$3,FALSE), "※5", ""))), "")</f>
        <v>0</v>
      </c>
    </row>
    <row r="36" spans="1:9" x14ac:dyDescent="0.45">
      <c r="A36" s="12" t="s">
        <v>212</v>
      </c>
      <c r="B36" s="13">
        <f t="shared" si="0"/>
        <v>44472</v>
      </c>
      <c r="C36" s="29" t="s">
        <v>41</v>
      </c>
      <c r="D36" s="39">
        <f>IFERROR(INT(TRIM(SUBSTITUTE(VLOOKUP($A36&amp;"*",各都道府県の状況!$A:$I,D$3,FALSE), "※5", ""))), "")</f>
        <v>1624</v>
      </c>
      <c r="E36" s="39">
        <f>IFERROR(INT(TRIM(SUBSTITUTE(VLOOKUP($A36&amp;"*",各都道府県の状況!$A:$I,E$3,FALSE), "※5", ""))), "")</f>
        <v>53023</v>
      </c>
      <c r="F36" s="39">
        <f>IFERROR(INT(TRIM(SUBSTITUTE(VLOOKUP($A36&amp;"*",各都道府県の状況!$A:$I,F$3,FALSE), "※5", ""))), "")</f>
        <v>1574</v>
      </c>
      <c r="G36" s="39">
        <f>IFERROR(INT(TRIM(SUBSTITUTE(VLOOKUP($A36&amp;"*",各都道府県の状況!$A:$I,G$3,FALSE), "※5", ""))), "")</f>
        <v>4</v>
      </c>
      <c r="H36" s="39">
        <f>IFERROR(INT(TRIM(SUBSTITUTE(VLOOKUP($A36&amp;"*",各都道府県の状況!$A:$I,H$3,FALSE), "※5", ""))), "")</f>
        <v>46</v>
      </c>
      <c r="I36" s="39">
        <f>IFERROR(INT(TRIM(SUBSTITUTE(VLOOKUP($A36&amp;"*",各都道府県の状況!$A:$I,I$3,FALSE), "※5", ""))), "")</f>
        <v>0</v>
      </c>
    </row>
    <row r="37" spans="1:9" x14ac:dyDescent="0.45">
      <c r="A37" s="12" t="s">
        <v>213</v>
      </c>
      <c r="B37" s="13">
        <f t="shared" si="0"/>
        <v>44472</v>
      </c>
      <c r="C37" s="29" t="s">
        <v>42</v>
      </c>
      <c r="D37" s="39">
        <f>IFERROR(INT(TRIM(SUBSTITUTE(VLOOKUP($A37&amp;"*",各都道府県の状況!$A:$I,D$3,FALSE), "※5", ""))), "")</f>
        <v>15117</v>
      </c>
      <c r="E37" s="39">
        <f>IFERROR(INT(TRIM(SUBSTITUTE(VLOOKUP($A37&amp;"*",各都道府県の状況!$A:$I,E$3,FALSE), "※5", ""))), "")</f>
        <v>262448</v>
      </c>
      <c r="F37" s="39">
        <f>IFERROR(INT(TRIM(SUBSTITUTE(VLOOKUP($A37&amp;"*",各都道府県の状況!$A:$I,F$3,FALSE), "※5", ""))), "")</f>
        <v>14843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105</v>
      </c>
      <c r="I37" s="39">
        <f>IFERROR(INT(TRIM(SUBSTITUTE(VLOOKUP($A37&amp;"*",各都道府県の状況!$A:$I,I$3,FALSE), "※5", ""))), "")</f>
        <v>3</v>
      </c>
    </row>
    <row r="38" spans="1:9" x14ac:dyDescent="0.45">
      <c r="A38" s="12" t="s">
        <v>214</v>
      </c>
      <c r="B38" s="13">
        <f t="shared" si="0"/>
        <v>44472</v>
      </c>
      <c r="C38" s="29" t="s">
        <v>43</v>
      </c>
      <c r="D38" s="39">
        <f>IFERROR(INT(TRIM(SUBSTITUTE(VLOOKUP($A38&amp;"*",各都道府県の状況!$A:$I,D$3,FALSE), "※5", ""))), "")</f>
        <v>21674</v>
      </c>
      <c r="E38" s="39">
        <f>IFERROR(INT(TRIM(SUBSTITUTE(VLOOKUP($A38&amp;"*",各都道府県の状況!$A:$I,E$3,FALSE), "※5", ""))), "")</f>
        <v>884248</v>
      </c>
      <c r="F38" s="39">
        <f>IFERROR(INT(TRIM(SUBSTITUTE(VLOOKUP($A38&amp;"*",各都道府県の状況!$A:$I,F$3,FALSE), "※5", ""))), "")</f>
        <v>21206</v>
      </c>
      <c r="G38" s="39">
        <f>IFERROR(INT(TRIM(SUBSTITUTE(VLOOKUP($A38&amp;"*",各都道府県の状況!$A:$I,G$3,FALSE), "※5", ""))), "")</f>
        <v>196</v>
      </c>
      <c r="H38" s="39">
        <f>IFERROR(INT(TRIM(SUBSTITUTE(VLOOKUP($A38&amp;"*",各都道府県の状況!$A:$I,H$3,FALSE), "※5", ""))), "")</f>
        <v>272</v>
      </c>
      <c r="I38" s="39">
        <f>IFERROR(INT(TRIM(SUBSTITUTE(VLOOKUP($A38&amp;"*",各都道府県の状況!$A:$I,I$3,FALSE), "※5", ""))), "")</f>
        <v>6</v>
      </c>
    </row>
    <row r="39" spans="1:9" x14ac:dyDescent="0.45">
      <c r="A39" s="12" t="s">
        <v>215</v>
      </c>
      <c r="B39" s="13">
        <f t="shared" si="0"/>
        <v>44472</v>
      </c>
      <c r="C39" s="29" t="s">
        <v>44</v>
      </c>
      <c r="D39" s="39">
        <f>IFERROR(INT(TRIM(SUBSTITUTE(VLOOKUP($A39&amp;"*",各都道府県の状況!$A:$I,D$3,FALSE), "※5", ""))), "")</f>
        <v>5603</v>
      </c>
      <c r="E39" s="39">
        <f>IFERROR(INT(TRIM(SUBSTITUTE(VLOOKUP($A39&amp;"*",各都道府県の状況!$A:$I,E$3,FALSE), "※5", ""))), "")</f>
        <v>182635</v>
      </c>
      <c r="F39" s="39">
        <f>IFERROR(INT(TRIM(SUBSTITUTE(VLOOKUP($A39&amp;"*",各都道府県の状況!$A:$I,F$3,FALSE), "※5", ""))), "")</f>
        <v>5451</v>
      </c>
      <c r="G39" s="39">
        <f>IFERROR(INT(TRIM(SUBSTITUTE(VLOOKUP($A39&amp;"*",各都道府県の状況!$A:$I,G$3,FALSE), "※5", ""))), "")</f>
        <v>89</v>
      </c>
      <c r="H39" s="39">
        <f>IFERROR(INT(TRIM(SUBSTITUTE(VLOOKUP($A39&amp;"*",各都道府県の状況!$A:$I,H$3,FALSE), "※5", ""))), "")</f>
        <v>63</v>
      </c>
      <c r="I39" s="39">
        <f>IFERROR(INT(TRIM(SUBSTITUTE(VLOOKUP($A39&amp;"*",各都道府県の状況!$A:$I,I$3,FALSE), "※5", ""))), "")</f>
        <v>0</v>
      </c>
    </row>
    <row r="40" spans="1:9" x14ac:dyDescent="0.45">
      <c r="A40" s="12" t="s">
        <v>216</v>
      </c>
      <c r="B40" s="13">
        <f t="shared" si="0"/>
        <v>44472</v>
      </c>
      <c r="C40" s="29" t="s">
        <v>45</v>
      </c>
      <c r="D40" s="39">
        <f>IFERROR(INT(TRIM(SUBSTITUTE(VLOOKUP($A40&amp;"*",各都道府県の状況!$A:$I,D$3,FALSE), "※5", ""))), "")</f>
        <v>3263</v>
      </c>
      <c r="E40" s="39">
        <f>IFERROR(INT(TRIM(SUBSTITUTE(VLOOKUP($A40&amp;"*",各都道府県の状況!$A:$I,E$3,FALSE), "※5", ""))), "")</f>
        <v>102461</v>
      </c>
      <c r="F40" s="39">
        <f>IFERROR(INT(TRIM(SUBSTITUTE(VLOOKUP($A40&amp;"*",各都道府県の状況!$A:$I,F$3,FALSE), "※5", ""))), "")</f>
        <v>3149</v>
      </c>
      <c r="G40" s="39">
        <f>IFERROR(INT(TRIM(SUBSTITUTE(VLOOKUP($A40&amp;"*",各都道府県の状況!$A:$I,G$3,FALSE), "※5", ""))), "")</f>
        <v>64</v>
      </c>
      <c r="H40" s="39">
        <f>IFERROR(INT(TRIM(SUBSTITUTE(VLOOKUP($A40&amp;"*",各都道府県の状況!$A:$I,H$3,FALSE), "※5", ""))), "")</f>
        <v>50</v>
      </c>
      <c r="I40" s="39">
        <f>IFERROR(INT(TRIM(SUBSTITUTE(VLOOKUP($A40&amp;"*",各都道府県の状況!$A:$I,I$3,FALSE), "※5", ""))), "")</f>
        <v>1</v>
      </c>
    </row>
    <row r="41" spans="1:9" x14ac:dyDescent="0.45">
      <c r="A41" s="12" t="s">
        <v>217</v>
      </c>
      <c r="B41" s="13">
        <f t="shared" si="0"/>
        <v>44472</v>
      </c>
      <c r="C41" s="29" t="s">
        <v>46</v>
      </c>
      <c r="D41" s="39">
        <f>IFERROR(INT(TRIM(SUBSTITUTE(VLOOKUP($A41&amp;"*",各都道府県の状況!$A:$I,D$3,FALSE), "※5", ""))), "")</f>
        <v>4686</v>
      </c>
      <c r="E41" s="39">
        <f>IFERROR(INT(TRIM(SUBSTITUTE(VLOOKUP($A41&amp;"*",各都道府県の状況!$A:$I,E$3,FALSE), "※5", ""))), "")</f>
        <v>127383</v>
      </c>
      <c r="F41" s="39">
        <f>IFERROR(INT(TRIM(SUBSTITUTE(VLOOKUP($A41&amp;"*",各都道府県の状況!$A:$I,F$3,FALSE), "※5", ""))), "")</f>
        <v>4621</v>
      </c>
      <c r="G41" s="39">
        <f>IFERROR(INT(TRIM(SUBSTITUTE(VLOOKUP($A41&amp;"*",各都道府県の状況!$A:$I,G$3,FALSE), "※5", ""))), "")</f>
        <v>37</v>
      </c>
      <c r="H41" s="39">
        <f>IFERROR(INT(TRIM(SUBSTITUTE(VLOOKUP($A41&amp;"*",各都道府県の状況!$A:$I,H$3,FALSE), "※5", ""))), "")</f>
        <v>28</v>
      </c>
      <c r="I41" s="39">
        <f>IFERROR(INT(TRIM(SUBSTITUTE(VLOOKUP($A41&amp;"*",各都道府県の状況!$A:$I,I$3,FALSE), "※5", ""))), "")</f>
        <v>1</v>
      </c>
    </row>
    <row r="42" spans="1:9" x14ac:dyDescent="0.45">
      <c r="A42" s="12" t="s">
        <v>218</v>
      </c>
      <c r="B42" s="13">
        <f t="shared" si="0"/>
        <v>44472</v>
      </c>
      <c r="C42" s="29" t="s">
        <v>47</v>
      </c>
      <c r="D42" s="39">
        <f>IFERROR(INT(TRIM(SUBSTITUTE(VLOOKUP($A42&amp;"*",各都道府県の状況!$A:$I,D$3,FALSE), "※5", ""))), "")</f>
        <v>5193</v>
      </c>
      <c r="E42" s="39">
        <f>IFERROR(INT(TRIM(SUBSTITUTE(VLOOKUP($A42&amp;"*",各都道府県の状況!$A:$I,E$3,FALSE), "※5", ""))), "")</f>
        <v>148333</v>
      </c>
      <c r="F42" s="39">
        <f>IFERROR(INT(TRIM(SUBSTITUTE(VLOOKUP($A42&amp;"*",各都道府県の状況!$A:$I,F$3,FALSE), "※5", ""))), "")</f>
        <v>5000</v>
      </c>
      <c r="G42" s="39">
        <f>IFERROR(INT(TRIM(SUBSTITUTE(VLOOKUP($A42&amp;"*",各都道府県の状況!$A:$I,G$3,FALSE), "※5", ""))), "")</f>
        <v>81</v>
      </c>
      <c r="H42" s="39">
        <f>IFERROR(INT(TRIM(SUBSTITUTE(VLOOKUP($A42&amp;"*",各都道府県の状況!$A:$I,H$3,FALSE), "※5", ""))), "")</f>
        <v>112</v>
      </c>
      <c r="I42" s="39">
        <f>IFERROR(INT(TRIM(SUBSTITUTE(VLOOKUP($A42&amp;"*",各都道府県の状況!$A:$I,I$3,FALSE), "※5", ""))), "")</f>
        <v>2</v>
      </c>
    </row>
    <row r="43" spans="1:9" x14ac:dyDescent="0.45">
      <c r="A43" s="12" t="s">
        <v>219</v>
      </c>
      <c r="B43" s="13">
        <f t="shared" si="0"/>
        <v>44472</v>
      </c>
      <c r="C43" s="29" t="s">
        <v>48</v>
      </c>
      <c r="D43" s="39">
        <f>IFERROR(INT(TRIM(SUBSTITUTE(VLOOKUP($A43&amp;"*",各都道府県の状況!$A:$I,D$3,FALSE), "※5", ""))), "")</f>
        <v>4108</v>
      </c>
      <c r="E43" s="39">
        <f>IFERROR(INT(TRIM(SUBSTITUTE(VLOOKUP($A43&amp;"*",各都道府県の状況!$A:$I,E$3,FALSE), "※5", ""))), "")</f>
        <v>94911</v>
      </c>
      <c r="F43" s="39">
        <f>IFERROR(INT(TRIM(SUBSTITUTE(VLOOKUP($A43&amp;"*",各都道府県の状況!$A:$I,F$3,FALSE), "※5", ""))), "")</f>
        <v>4048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29</v>
      </c>
      <c r="I43" s="39">
        <f>IFERROR(INT(TRIM(SUBSTITUTE(VLOOKUP($A43&amp;"*",各都道府県の状況!$A:$I,I$3,FALSE), "※5", ""))), "")</f>
        <v>1</v>
      </c>
    </row>
    <row r="44" spans="1:9" x14ac:dyDescent="0.45">
      <c r="A44" s="12" t="s">
        <v>220</v>
      </c>
      <c r="B44" s="13">
        <f t="shared" si="0"/>
        <v>44472</v>
      </c>
      <c r="C44" s="29" t="s">
        <v>49</v>
      </c>
      <c r="D44" s="39">
        <f>IFERROR(INT(TRIM(SUBSTITUTE(VLOOKUP($A44&amp;"*",各都道府県の状況!$A:$I,D$3,FALSE), "※5", ""))), "")</f>
        <v>74036</v>
      </c>
      <c r="E44" s="39">
        <f>IFERROR(INT(TRIM(SUBSTITUTE(VLOOKUP($A44&amp;"*",各都道府県の状況!$A:$I,E$3,FALSE), "※5", ""))), "")</f>
        <v>1236382</v>
      </c>
      <c r="F44" s="39">
        <f>IFERROR(INT(TRIM(SUBSTITUTE(VLOOKUP($A44&amp;"*",各都道府県の状況!$A:$I,F$3,FALSE), "※5", ""))), "")</f>
        <v>72014</v>
      </c>
      <c r="G44" s="39">
        <f>IFERROR(INT(TRIM(SUBSTITUTE(VLOOKUP($A44&amp;"*",各都道府県の状況!$A:$I,G$3,FALSE), "※5", ""))), "")</f>
        <v>612</v>
      </c>
      <c r="H44" s="39">
        <f>IFERROR(INT(TRIM(SUBSTITUTE(VLOOKUP($A44&amp;"*",各都道府県の状況!$A:$I,H$3,FALSE), "※5", ""))), "")</f>
        <v>1366</v>
      </c>
      <c r="I44" s="39">
        <f>IFERROR(INT(TRIM(SUBSTITUTE(VLOOKUP($A44&amp;"*",各都道府県の状況!$A:$I,I$3,FALSE), "※5", ""))), "")</f>
        <v>23</v>
      </c>
    </row>
    <row r="45" spans="1:9" x14ac:dyDescent="0.45">
      <c r="A45" s="12" t="s">
        <v>221</v>
      </c>
      <c r="B45" s="13">
        <f t="shared" si="0"/>
        <v>44472</v>
      </c>
      <c r="C45" s="29" t="s">
        <v>50</v>
      </c>
      <c r="D45" s="39">
        <f>IFERROR(INT(TRIM(SUBSTITUTE(VLOOKUP($A45&amp;"*",各都道府県の状況!$A:$I,D$3,FALSE), "※5", ""))), "")</f>
        <v>5767</v>
      </c>
      <c r="E45" s="39">
        <f>IFERROR(INT(TRIM(SUBSTITUTE(VLOOKUP($A45&amp;"*",各都道府県の状況!$A:$I,E$3,FALSE), "※5", ""))), "")</f>
        <v>101414</v>
      </c>
      <c r="F45" s="39">
        <f>IFERROR(INT(TRIM(SUBSTITUTE(VLOOKUP($A45&amp;"*",各都道府県の状況!$A:$I,F$3,FALSE), "※5", ""))), "")</f>
        <v>5714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71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44472</v>
      </c>
      <c r="C46" s="29" t="s">
        <v>51</v>
      </c>
      <c r="D46" s="39">
        <f>IFERROR(INT(TRIM(SUBSTITUTE(VLOOKUP($A46&amp;"*",各都道府県の状況!$A:$I,D$3,FALSE), "※5", ""))), "")</f>
        <v>6001</v>
      </c>
      <c r="E46" s="39">
        <f>IFERROR(INT(TRIM(SUBSTITUTE(VLOOKUP($A46&amp;"*",各都道府県の状況!$A:$I,E$3,FALSE), "※5", ""))), "")</f>
        <v>176981</v>
      </c>
      <c r="F46" s="39">
        <f>IFERROR(INT(TRIM(SUBSTITUTE(VLOOKUP($A46&amp;"*",各都道府県の状況!$A:$I,F$3,FALSE), "※5", ""))), "")</f>
        <v>5859</v>
      </c>
      <c r="G46" s="39">
        <f>IFERROR(INT(TRIM(SUBSTITUTE(VLOOKUP($A46&amp;"*",各都道府県の状況!$A:$I,G$3,FALSE), "※5", ""))), "")</f>
        <v>72</v>
      </c>
      <c r="H46" s="39">
        <f>IFERROR(INT(TRIM(SUBSTITUTE(VLOOKUP($A46&amp;"*",各都道府県の状況!$A:$I,H$3,FALSE), "※5", ""))), "")</f>
        <v>71</v>
      </c>
      <c r="I46" s="39">
        <f>IFERROR(INT(TRIM(SUBSTITUTE(VLOOKUP($A46&amp;"*",各都道府県の状況!$A:$I,I$3,FALSE), "※5", ""))), "")</f>
        <v>0</v>
      </c>
    </row>
    <row r="47" spans="1:9" x14ac:dyDescent="0.45">
      <c r="A47" s="12" t="s">
        <v>223</v>
      </c>
      <c r="B47" s="13">
        <f t="shared" si="0"/>
        <v>44472</v>
      </c>
      <c r="C47" s="29" t="s">
        <v>52</v>
      </c>
      <c r="D47" s="39">
        <f>IFERROR(INT(TRIM(SUBSTITUTE(VLOOKUP($A47&amp;"*",各都道府県の状況!$A:$I,D$3,FALSE), "※5", ""))), "")</f>
        <v>14283</v>
      </c>
      <c r="E47" s="39">
        <f>IFERROR(INT(TRIM(SUBSTITUTE(VLOOKUP($A47&amp;"*",各都道府県の状況!$A:$I,E$3,FALSE), "※5", ""))), "")</f>
        <v>121927</v>
      </c>
      <c r="F47" s="39">
        <f>IFERROR(INT(TRIM(SUBSTITUTE(VLOOKUP($A47&amp;"*",各都道府県の状況!$A:$I,F$3,FALSE), "※5", ""))), "")</f>
        <v>13988</v>
      </c>
      <c r="G47" s="39">
        <f>IFERROR(INT(TRIM(SUBSTITUTE(VLOOKUP($A47&amp;"*",各都道府県の状況!$A:$I,G$3,FALSE), "※5", ""))), "")</f>
        <v>135</v>
      </c>
      <c r="H47" s="39">
        <f>IFERROR(INT(TRIM(SUBSTITUTE(VLOOKUP($A47&amp;"*",各都道府県の状況!$A:$I,H$3,FALSE), "※5", ""))), "")</f>
        <v>160</v>
      </c>
      <c r="I47" s="39">
        <f>IFERROR(INT(TRIM(SUBSTITUTE(VLOOKUP($A47&amp;"*",各都道府県の状況!$A:$I,I$3,FALSE), "※5", ""))), "")</f>
        <v>4</v>
      </c>
    </row>
    <row r="48" spans="1:9" x14ac:dyDescent="0.45">
      <c r="A48" s="12" t="s">
        <v>224</v>
      </c>
      <c r="B48" s="13">
        <f t="shared" si="0"/>
        <v>44472</v>
      </c>
      <c r="C48" s="29" t="s">
        <v>53</v>
      </c>
      <c r="D48" s="39">
        <f>IFERROR(INT(TRIM(SUBSTITUTE(VLOOKUP($A48&amp;"*",各都道府県の状況!$A:$I,D$3,FALSE), "※5", ""))), "")</f>
        <v>8116</v>
      </c>
      <c r="E48" s="39">
        <f>IFERROR(INT(TRIM(SUBSTITUTE(VLOOKUP($A48&amp;"*",各都道府県の状況!$A:$I,E$3,FALSE), "※5", ""))), "")</f>
        <v>259472</v>
      </c>
      <c r="F48" s="39">
        <f>IFERROR(INT(TRIM(SUBSTITUTE(VLOOKUP($A48&amp;"*",各都道府県の状況!$A:$I,F$3,FALSE), "※5", ""))), "")</f>
        <v>7917</v>
      </c>
      <c r="G48" s="39">
        <f>IFERROR(INT(TRIM(SUBSTITUTE(VLOOKUP($A48&amp;"*",各都道府県の状況!$A:$I,G$3,FALSE), "※5", ""))), "")</f>
        <v>81</v>
      </c>
      <c r="H48" s="39">
        <f>IFERROR(INT(TRIM(SUBSTITUTE(VLOOKUP($A48&amp;"*",各都道府県の状況!$A:$I,H$3,FALSE), "※5", ""))), "")</f>
        <v>118</v>
      </c>
      <c r="I48" s="39">
        <f>IFERROR(INT(TRIM(SUBSTITUTE(VLOOKUP($A48&amp;"*",各都道府県の状況!$A:$I,I$3,FALSE), "※5", ""))), "")</f>
        <v>3</v>
      </c>
    </row>
    <row r="49" spans="1:9" x14ac:dyDescent="0.45">
      <c r="A49" s="12" t="s">
        <v>225</v>
      </c>
      <c r="B49" s="13">
        <f t="shared" si="0"/>
        <v>44472</v>
      </c>
      <c r="C49" s="29" t="s">
        <v>54</v>
      </c>
      <c r="D49" s="39">
        <f>IFERROR(INT(TRIM(SUBSTITUTE(VLOOKUP($A49&amp;"*",各都道府県の状況!$A:$I,D$3,FALSE), "※5", ""))), "")</f>
        <v>6130</v>
      </c>
      <c r="E49" s="39">
        <f>IFERROR(INT(TRIM(SUBSTITUTE(VLOOKUP($A49&amp;"*",各都道府県の状況!$A:$I,E$3,FALSE), "※5", ""))), "")</f>
        <v>72363</v>
      </c>
      <c r="F49" s="39">
        <f>IFERROR(INT(TRIM(SUBSTITUTE(VLOOKUP($A49&amp;"*",各都道府県の状況!$A:$I,F$3,FALSE), "※5", ""))), "")</f>
        <v>6029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34</v>
      </c>
      <c r="I49" s="39">
        <f>IFERROR(INT(TRIM(SUBSTITUTE(VLOOKUP($A49&amp;"*",各都道府県の状況!$A:$I,I$3,FALSE), "※5", ""))), "")</f>
        <v>2</v>
      </c>
    </row>
    <row r="50" spans="1:9" x14ac:dyDescent="0.45">
      <c r="A50" s="12" t="s">
        <v>226</v>
      </c>
      <c r="B50" s="13">
        <f t="shared" si="0"/>
        <v>44472</v>
      </c>
      <c r="C50" s="29" t="s">
        <v>55</v>
      </c>
      <c r="D50" s="39">
        <f>IFERROR(INT(TRIM(SUBSTITUTE(VLOOKUP($A50&amp;"*",各都道府県の状況!$A:$I,D$3,FALSE), "※5", ""))), "")</f>
        <v>9059</v>
      </c>
      <c r="E50" s="39">
        <f>IFERROR(INT(TRIM(SUBSTITUTE(VLOOKUP($A50&amp;"*",各都道府県の状況!$A:$I,E$3,FALSE), "※5", ""))), "")</f>
        <v>166828</v>
      </c>
      <c r="F50" s="39">
        <f>IFERROR(INT(TRIM(SUBSTITUTE(VLOOKUP($A50&amp;"*",各都道府県の状況!$A:$I,F$3,FALSE), "※5", ""))), "")</f>
        <v>9014</v>
      </c>
      <c r="G50" s="39">
        <f>IFERROR(INT(TRIM(SUBSTITUTE(VLOOKUP($A50&amp;"*",各都道府県の状況!$A:$I,G$3,FALSE), "※5", ""))), "")</f>
        <v>65</v>
      </c>
      <c r="H50" s="39">
        <f>IFERROR(INT(TRIM(SUBSTITUTE(VLOOKUP($A50&amp;"*",各都道府県の状況!$A:$I,H$3,FALSE), "※5", ""))), "")</f>
        <v>46</v>
      </c>
      <c r="I50" s="39">
        <f>IFERROR(INT(TRIM(SUBSTITUTE(VLOOKUP($A50&amp;"*",各都道府県の状況!$A:$I,I$3,FALSE), "※5", ""))), "")</f>
        <v>0</v>
      </c>
    </row>
    <row r="51" spans="1:9" x14ac:dyDescent="0.45">
      <c r="A51" s="12" t="s">
        <v>227</v>
      </c>
      <c r="B51" s="13">
        <f t="shared" si="0"/>
        <v>44472</v>
      </c>
      <c r="C51" s="29" t="s">
        <v>56</v>
      </c>
      <c r="D51" s="39">
        <f>IFERROR(INT(TRIM(SUBSTITUTE(VLOOKUP($A51&amp;"*",各都道府県の状況!$A:$I,D$3,FALSE), "※5", ""))), "")</f>
        <v>49728</v>
      </c>
      <c r="E51" s="39">
        <f>IFERROR(INT(TRIM(SUBSTITUTE(VLOOKUP($A51&amp;"*",各都道府県の状況!$A:$I,E$3,FALSE), "※5", ""))), "")</f>
        <v>390937</v>
      </c>
      <c r="F51" s="39">
        <f>IFERROR(INT(TRIM(SUBSTITUTE(VLOOKUP($A51&amp;"*",各都道府県の状況!$A:$I,F$3,FALSE), "※5", ""))), "")</f>
        <v>48420</v>
      </c>
      <c r="G51" s="39">
        <f>IFERROR(INT(TRIM(SUBSTITUTE(VLOOKUP($A51&amp;"*",各都道府県の状況!$A:$I,G$3,FALSE), "※5", ""))), "")</f>
        <v>317</v>
      </c>
      <c r="H51" s="39">
        <f>IFERROR(INT(TRIM(SUBSTITUTE(VLOOKUP($A51&amp;"*",各都道府県の状況!$A:$I,H$3,FALSE), "※5", ""))), "")</f>
        <v>843</v>
      </c>
      <c r="I51" s="39">
        <f>IFERROR(INT(TRIM(SUBSTITUTE(VLOOKUP($A51&amp;"*",各都道府県の状況!$A:$I,I$3,FALSE), "※5", ""))), "")</f>
        <v>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x14ac:dyDescent="0.45">
      <c r="B1" s="116"/>
      <c r="C1" s="117"/>
      <c r="D1" s="117"/>
      <c r="E1" s="117"/>
      <c r="F1" s="117"/>
      <c r="G1" s="117"/>
      <c r="H1" s="117"/>
      <c r="I1" s="117"/>
    </row>
    <row r="2" spans="1:9" ht="28.5" customHeight="1" x14ac:dyDescent="0.45">
      <c r="B2" s="118" t="s">
        <v>228</v>
      </c>
      <c r="C2" s="117"/>
      <c r="D2" s="117"/>
      <c r="E2" s="117"/>
      <c r="F2" s="117"/>
      <c r="G2" s="117"/>
      <c r="H2" s="117"/>
      <c r="I2" s="117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19" t="s">
        <v>180</v>
      </c>
      <c r="C4" s="136" t="s">
        <v>355</v>
      </c>
      <c r="D4" s="136" t="s">
        <v>356</v>
      </c>
      <c r="E4" s="141" t="s">
        <v>360</v>
      </c>
      <c r="F4" s="142"/>
      <c r="G4" s="121" t="s">
        <v>361</v>
      </c>
      <c r="H4" s="121" t="s">
        <v>357</v>
      </c>
    </row>
    <row r="5" spans="1:9" ht="13.2" customHeight="1" x14ac:dyDescent="0.45">
      <c r="B5" s="120"/>
      <c r="C5" s="137"/>
      <c r="D5" s="137"/>
      <c r="E5" s="143" t="s">
        <v>362</v>
      </c>
      <c r="F5" s="138" t="s">
        <v>358</v>
      </c>
      <c r="G5" s="122"/>
      <c r="H5" s="122"/>
    </row>
    <row r="6" spans="1:9" ht="12" customHeight="1" x14ac:dyDescent="0.45">
      <c r="A6" s="15" t="s">
        <v>181</v>
      </c>
      <c r="B6" s="20" t="s">
        <v>229</v>
      </c>
      <c r="C6" s="139">
        <v>60304</v>
      </c>
      <c r="D6" s="139">
        <v>1102122</v>
      </c>
      <c r="E6" s="140">
        <v>374</v>
      </c>
      <c r="F6" s="140">
        <v>6</v>
      </c>
      <c r="G6" s="139">
        <v>58483</v>
      </c>
      <c r="H6" s="139">
        <v>1467</v>
      </c>
    </row>
    <row r="7" spans="1:9" ht="12" customHeight="1" x14ac:dyDescent="0.45">
      <c r="A7" s="15" t="s">
        <v>182</v>
      </c>
      <c r="B7" s="21" t="s">
        <v>230</v>
      </c>
      <c r="C7" s="139">
        <v>5716</v>
      </c>
      <c r="D7" s="139">
        <v>86905</v>
      </c>
      <c r="E7" s="140">
        <v>175</v>
      </c>
      <c r="F7" s="140">
        <v>3</v>
      </c>
      <c r="G7" s="139">
        <v>5505</v>
      </c>
      <c r="H7" s="140">
        <v>36</v>
      </c>
    </row>
    <row r="8" spans="1:9" ht="12" customHeight="1" x14ac:dyDescent="0.45">
      <c r="A8" s="15" t="s">
        <v>183</v>
      </c>
      <c r="B8" s="21" t="s">
        <v>231</v>
      </c>
      <c r="C8" s="139">
        <v>3482</v>
      </c>
      <c r="D8" s="139">
        <v>120806</v>
      </c>
      <c r="E8" s="140">
        <v>8</v>
      </c>
      <c r="F8" s="140">
        <v>0</v>
      </c>
      <c r="G8" s="139">
        <v>3422</v>
      </c>
      <c r="H8" s="140">
        <v>52</v>
      </c>
    </row>
    <row r="9" spans="1:9" ht="12" customHeight="1" x14ac:dyDescent="0.45">
      <c r="A9" s="15" t="s">
        <v>184</v>
      </c>
      <c r="B9" s="21" t="s">
        <v>232</v>
      </c>
      <c r="C9" s="139">
        <v>16221</v>
      </c>
      <c r="D9" s="139">
        <v>238668</v>
      </c>
      <c r="E9" s="140">
        <v>145</v>
      </c>
      <c r="F9" s="140">
        <v>3</v>
      </c>
      <c r="G9" s="139">
        <v>15955</v>
      </c>
      <c r="H9" s="140">
        <v>117</v>
      </c>
    </row>
    <row r="10" spans="1:9" ht="12" customHeight="1" x14ac:dyDescent="0.45">
      <c r="A10" s="15" t="s">
        <v>185</v>
      </c>
      <c r="B10" s="21" t="s">
        <v>233</v>
      </c>
      <c r="C10" s="139">
        <v>1880</v>
      </c>
      <c r="D10" s="139">
        <v>26030</v>
      </c>
      <c r="E10" s="140">
        <v>34</v>
      </c>
      <c r="F10" s="140">
        <v>1</v>
      </c>
      <c r="G10" s="139">
        <v>1820</v>
      </c>
      <c r="H10" s="140">
        <v>26</v>
      </c>
    </row>
    <row r="11" spans="1:9" ht="12" customHeight="1" x14ac:dyDescent="0.45">
      <c r="A11" s="15" t="s">
        <v>186</v>
      </c>
      <c r="B11" s="21" t="s">
        <v>234</v>
      </c>
      <c r="C11" s="139">
        <v>3507</v>
      </c>
      <c r="D11" s="139">
        <v>95561</v>
      </c>
      <c r="E11" s="140">
        <v>39</v>
      </c>
      <c r="F11" s="140">
        <v>1</v>
      </c>
      <c r="G11" s="139">
        <v>3412</v>
      </c>
      <c r="H11" s="140">
        <v>56</v>
      </c>
    </row>
    <row r="12" spans="1:9" ht="12" customHeight="1" x14ac:dyDescent="0.45">
      <c r="A12" s="15" t="s">
        <v>187</v>
      </c>
      <c r="B12" s="21" t="s">
        <v>235</v>
      </c>
      <c r="C12" s="139">
        <v>9450</v>
      </c>
      <c r="D12" s="139">
        <v>404960</v>
      </c>
      <c r="E12" s="140">
        <v>46</v>
      </c>
      <c r="F12" s="140">
        <v>4</v>
      </c>
      <c r="G12" s="139">
        <v>9230</v>
      </c>
      <c r="H12" s="140">
        <v>174</v>
      </c>
    </row>
    <row r="13" spans="1:9" ht="12" customHeight="1" x14ac:dyDescent="0.45">
      <c r="A13" s="15" t="s">
        <v>188</v>
      </c>
      <c r="B13" s="21" t="s">
        <v>236</v>
      </c>
      <c r="C13" s="139">
        <v>24196</v>
      </c>
      <c r="D13" s="139">
        <v>39827</v>
      </c>
      <c r="E13" s="140">
        <v>236</v>
      </c>
      <c r="F13" s="140">
        <v>10</v>
      </c>
      <c r="G13" s="139">
        <v>23744</v>
      </c>
      <c r="H13" s="140">
        <v>216</v>
      </c>
    </row>
    <row r="14" spans="1:9" ht="12" customHeight="1" x14ac:dyDescent="0.45">
      <c r="A14" s="15" t="s">
        <v>189</v>
      </c>
      <c r="B14" s="21" t="s">
        <v>237</v>
      </c>
      <c r="C14" s="139">
        <v>15286</v>
      </c>
      <c r="D14" s="139">
        <v>479468</v>
      </c>
      <c r="E14" s="140">
        <v>204</v>
      </c>
      <c r="F14" s="140">
        <v>4</v>
      </c>
      <c r="G14" s="139">
        <v>14966</v>
      </c>
      <c r="H14" s="140">
        <v>116</v>
      </c>
    </row>
    <row r="15" spans="1:9" ht="12" customHeight="1" x14ac:dyDescent="0.45">
      <c r="A15" s="15" t="s">
        <v>190</v>
      </c>
      <c r="B15" s="21" t="s">
        <v>238</v>
      </c>
      <c r="C15" s="139">
        <v>16600</v>
      </c>
      <c r="D15" s="139">
        <v>290742</v>
      </c>
      <c r="E15" s="140">
        <v>145</v>
      </c>
      <c r="F15" s="140">
        <v>9</v>
      </c>
      <c r="G15" s="139">
        <v>16283</v>
      </c>
      <c r="H15" s="140">
        <v>172</v>
      </c>
    </row>
    <row r="16" spans="1:9" ht="12" customHeight="1" x14ac:dyDescent="0.45">
      <c r="A16" s="15" t="s">
        <v>191</v>
      </c>
      <c r="B16" s="21" t="s">
        <v>239</v>
      </c>
      <c r="C16" s="139">
        <v>114898</v>
      </c>
      <c r="D16" s="139">
        <v>1439216</v>
      </c>
      <c r="E16" s="139">
        <v>1385</v>
      </c>
      <c r="F16" s="140">
        <v>47</v>
      </c>
      <c r="G16" s="139">
        <v>112505</v>
      </c>
      <c r="H16" s="139">
        <v>1008</v>
      </c>
    </row>
    <row r="17" spans="1:8" ht="12" customHeight="1" x14ac:dyDescent="0.45">
      <c r="A17" s="15" t="s">
        <v>192</v>
      </c>
      <c r="B17" s="21" t="s">
        <v>240</v>
      </c>
      <c r="C17" s="139">
        <v>99757</v>
      </c>
      <c r="D17" s="139">
        <v>1057757</v>
      </c>
      <c r="E17" s="140">
        <v>818</v>
      </c>
      <c r="F17" s="140">
        <v>35</v>
      </c>
      <c r="G17" s="139">
        <v>97880</v>
      </c>
      <c r="H17" s="139">
        <v>1001</v>
      </c>
    </row>
    <row r="18" spans="1:8" ht="12" customHeight="1" x14ac:dyDescent="0.45">
      <c r="A18" s="15" t="s">
        <v>193</v>
      </c>
      <c r="B18" s="21" t="s">
        <v>241</v>
      </c>
      <c r="C18" s="139">
        <v>375973</v>
      </c>
      <c r="D18" s="139">
        <v>3615629</v>
      </c>
      <c r="E18" s="139">
        <v>2785</v>
      </c>
      <c r="F18" s="140">
        <v>88</v>
      </c>
      <c r="G18" s="139">
        <v>370234</v>
      </c>
      <c r="H18" s="139">
        <v>2954</v>
      </c>
    </row>
    <row r="19" spans="1:8" ht="12" customHeight="1" x14ac:dyDescent="0.45">
      <c r="A19" s="15" t="s">
        <v>194</v>
      </c>
      <c r="B19" s="20" t="s">
        <v>242</v>
      </c>
      <c r="C19" s="139">
        <v>167876</v>
      </c>
      <c r="D19" s="139">
        <v>1579540</v>
      </c>
      <c r="E19" s="139">
        <v>1156</v>
      </c>
      <c r="F19" s="140">
        <v>66</v>
      </c>
      <c r="G19" s="139">
        <v>165455</v>
      </c>
      <c r="H19" s="139">
        <v>1265</v>
      </c>
    </row>
    <row r="20" spans="1:8" ht="12" customHeight="1" x14ac:dyDescent="0.45">
      <c r="A20" s="15" t="s">
        <v>195</v>
      </c>
      <c r="B20" s="21" t="s">
        <v>243</v>
      </c>
      <c r="C20" s="139">
        <v>7890</v>
      </c>
      <c r="D20" s="139">
        <v>279658</v>
      </c>
      <c r="E20" s="140">
        <v>196</v>
      </c>
      <c r="F20" s="140">
        <v>3</v>
      </c>
      <c r="G20" s="139">
        <v>7634</v>
      </c>
      <c r="H20" s="140">
        <v>60</v>
      </c>
    </row>
    <row r="21" spans="1:8" ht="12" customHeight="1" x14ac:dyDescent="0.45">
      <c r="A21" s="15" t="s">
        <v>196</v>
      </c>
      <c r="B21" s="21" t="s">
        <v>244</v>
      </c>
      <c r="C21" s="139">
        <v>4798</v>
      </c>
      <c r="D21" s="139">
        <v>112486</v>
      </c>
      <c r="E21" s="140">
        <v>39</v>
      </c>
      <c r="F21" s="140">
        <v>2</v>
      </c>
      <c r="G21" s="139">
        <v>4709</v>
      </c>
      <c r="H21" s="140">
        <v>50</v>
      </c>
    </row>
    <row r="22" spans="1:8" ht="12" customHeight="1" x14ac:dyDescent="0.45">
      <c r="A22" s="15" t="s">
        <v>197</v>
      </c>
      <c r="B22" s="21" t="s">
        <v>245</v>
      </c>
      <c r="C22" s="139">
        <v>7900</v>
      </c>
      <c r="D22" s="139">
        <v>191736</v>
      </c>
      <c r="E22" s="140">
        <v>125</v>
      </c>
      <c r="F22" s="140">
        <v>1</v>
      </c>
      <c r="G22" s="139">
        <v>7629</v>
      </c>
      <c r="H22" s="140">
        <v>124</v>
      </c>
    </row>
    <row r="23" spans="1:8" ht="12" customHeight="1" x14ac:dyDescent="0.45">
      <c r="A23" s="15" t="s">
        <v>198</v>
      </c>
      <c r="B23" s="21" t="s">
        <v>246</v>
      </c>
      <c r="C23" s="139">
        <v>3062</v>
      </c>
      <c r="D23" s="139">
        <v>115304</v>
      </c>
      <c r="E23" s="140">
        <v>68</v>
      </c>
      <c r="F23" s="140">
        <v>1</v>
      </c>
      <c r="G23" s="139">
        <v>2957</v>
      </c>
      <c r="H23" s="140">
        <v>37</v>
      </c>
    </row>
    <row r="24" spans="1:8" ht="12" customHeight="1" x14ac:dyDescent="0.45">
      <c r="A24" s="15" t="s">
        <v>199</v>
      </c>
      <c r="B24" s="21" t="s">
        <v>247</v>
      </c>
      <c r="C24" s="139">
        <v>5114</v>
      </c>
      <c r="D24" s="139">
        <v>111974</v>
      </c>
      <c r="E24" s="140">
        <v>107</v>
      </c>
      <c r="F24" s="140">
        <v>0</v>
      </c>
      <c r="G24" s="139">
        <v>4978</v>
      </c>
      <c r="H24" s="140">
        <v>29</v>
      </c>
    </row>
    <row r="25" spans="1:8" ht="12" customHeight="1" x14ac:dyDescent="0.45">
      <c r="A25" s="15" t="s">
        <v>200</v>
      </c>
      <c r="B25" s="21" t="s">
        <v>248</v>
      </c>
      <c r="C25" s="139">
        <v>8759</v>
      </c>
      <c r="D25" s="139">
        <v>310469</v>
      </c>
      <c r="E25" s="140">
        <v>85</v>
      </c>
      <c r="F25" s="140">
        <v>1</v>
      </c>
      <c r="G25" s="139">
        <v>8632</v>
      </c>
      <c r="H25" s="140">
        <v>96</v>
      </c>
    </row>
    <row r="26" spans="1:8" ht="12" customHeight="1" x14ac:dyDescent="0.45">
      <c r="A26" s="15" t="s">
        <v>201</v>
      </c>
      <c r="B26" s="21" t="s">
        <v>249</v>
      </c>
      <c r="C26" s="139">
        <v>18793</v>
      </c>
      <c r="D26" s="139">
        <v>402111</v>
      </c>
      <c r="E26" s="140">
        <v>303</v>
      </c>
      <c r="F26" s="140">
        <v>4</v>
      </c>
      <c r="G26" s="139">
        <v>18482</v>
      </c>
      <c r="H26" s="140">
        <v>215</v>
      </c>
    </row>
    <row r="27" spans="1:8" ht="12" customHeight="1" x14ac:dyDescent="0.45">
      <c r="A27" s="15" t="s">
        <v>202</v>
      </c>
      <c r="B27" s="21" t="s">
        <v>250</v>
      </c>
      <c r="C27" s="139">
        <v>26639</v>
      </c>
      <c r="D27" s="139">
        <v>609854</v>
      </c>
      <c r="E27" s="140">
        <v>177</v>
      </c>
      <c r="F27" s="140">
        <v>3</v>
      </c>
      <c r="G27" s="139">
        <v>26256</v>
      </c>
      <c r="H27" s="140">
        <v>206</v>
      </c>
    </row>
    <row r="28" spans="1:8" ht="12" customHeight="1" x14ac:dyDescent="0.45">
      <c r="A28" s="15" t="s">
        <v>203</v>
      </c>
      <c r="B28" s="21" t="s">
        <v>251</v>
      </c>
      <c r="C28" s="139">
        <v>105472</v>
      </c>
      <c r="D28" s="139">
        <v>1279026</v>
      </c>
      <c r="E28" s="139">
        <v>1377</v>
      </c>
      <c r="F28" s="140">
        <v>28</v>
      </c>
      <c r="G28" s="139">
        <v>102958</v>
      </c>
      <c r="H28" s="139">
        <v>1137</v>
      </c>
    </row>
    <row r="29" spans="1:8" ht="12" customHeight="1" x14ac:dyDescent="0.45">
      <c r="A29" s="15" t="s">
        <v>204</v>
      </c>
      <c r="B29" s="21" t="s">
        <v>252</v>
      </c>
      <c r="C29" s="139">
        <v>14638</v>
      </c>
      <c r="D29" s="139">
        <v>262689</v>
      </c>
      <c r="E29" s="140">
        <v>182</v>
      </c>
      <c r="F29" s="140">
        <v>2</v>
      </c>
      <c r="G29" s="139">
        <v>14613</v>
      </c>
      <c r="H29" s="140">
        <v>163</v>
      </c>
    </row>
    <row r="30" spans="1:8" ht="12" customHeight="1" x14ac:dyDescent="0.45">
      <c r="A30" s="15" t="s">
        <v>205</v>
      </c>
      <c r="B30" s="21" t="s">
        <v>253</v>
      </c>
      <c r="C30" s="139">
        <v>12284</v>
      </c>
      <c r="D30" s="139">
        <v>251754</v>
      </c>
      <c r="E30" s="140">
        <v>184</v>
      </c>
      <c r="F30" s="140">
        <v>2</v>
      </c>
      <c r="G30" s="139">
        <v>12000</v>
      </c>
      <c r="H30" s="140">
        <v>100</v>
      </c>
    </row>
    <row r="31" spans="1:8" ht="12" customHeight="1" x14ac:dyDescent="0.45">
      <c r="A31" s="15" t="s">
        <v>206</v>
      </c>
      <c r="B31" s="21" t="s">
        <v>254</v>
      </c>
      <c r="C31" s="139">
        <v>35567</v>
      </c>
      <c r="D31" s="139">
        <v>417374</v>
      </c>
      <c r="E31" s="140">
        <v>723</v>
      </c>
      <c r="F31" s="140">
        <v>17</v>
      </c>
      <c r="G31" s="139">
        <v>34539</v>
      </c>
      <c r="H31" s="140">
        <v>279</v>
      </c>
    </row>
    <row r="32" spans="1:8" ht="12" customHeight="1" x14ac:dyDescent="0.45">
      <c r="A32" s="15" t="s">
        <v>207</v>
      </c>
      <c r="B32" s="21" t="s">
        <v>255</v>
      </c>
      <c r="C32" s="139">
        <v>200114</v>
      </c>
      <c r="D32" s="139">
        <v>3423118</v>
      </c>
      <c r="E32" s="139">
        <v>3130</v>
      </c>
      <c r="F32" s="140">
        <v>239</v>
      </c>
      <c r="G32" s="139">
        <v>192231</v>
      </c>
      <c r="H32" s="139">
        <v>2974</v>
      </c>
    </row>
    <row r="33" spans="1:8" ht="12" customHeight="1" x14ac:dyDescent="0.45">
      <c r="A33" s="15" t="s">
        <v>208</v>
      </c>
      <c r="B33" s="21" t="s">
        <v>256</v>
      </c>
      <c r="C33" s="139">
        <v>77501</v>
      </c>
      <c r="D33" s="139">
        <v>737950</v>
      </c>
      <c r="E33" s="140">
        <v>954</v>
      </c>
      <c r="F33" s="140">
        <v>24</v>
      </c>
      <c r="G33" s="139">
        <v>75159</v>
      </c>
      <c r="H33" s="139">
        <v>1388</v>
      </c>
    </row>
    <row r="34" spans="1:8" ht="12" customHeight="1" x14ac:dyDescent="0.45">
      <c r="A34" s="15" t="s">
        <v>209</v>
      </c>
      <c r="B34" s="21" t="s">
        <v>257</v>
      </c>
      <c r="C34" s="139">
        <v>15686</v>
      </c>
      <c r="D34" s="139">
        <v>245646</v>
      </c>
      <c r="E34" s="140">
        <v>188</v>
      </c>
      <c r="F34" s="140">
        <v>3</v>
      </c>
      <c r="G34" s="139">
        <v>15349</v>
      </c>
      <c r="H34" s="140">
        <v>149</v>
      </c>
    </row>
    <row r="35" spans="1:8" ht="12" customHeight="1" x14ac:dyDescent="0.45">
      <c r="A35" s="15" t="s">
        <v>210</v>
      </c>
      <c r="B35" s="20" t="s">
        <v>258</v>
      </c>
      <c r="C35" s="139">
        <v>5254</v>
      </c>
      <c r="D35" s="139">
        <v>64796</v>
      </c>
      <c r="E35" s="140">
        <v>51</v>
      </c>
      <c r="F35" s="140">
        <v>9</v>
      </c>
      <c r="G35" s="139">
        <v>5039</v>
      </c>
      <c r="H35" s="140">
        <v>61</v>
      </c>
    </row>
    <row r="36" spans="1:8" ht="12" customHeight="1" x14ac:dyDescent="0.45">
      <c r="A36" s="15" t="s">
        <v>211</v>
      </c>
      <c r="B36" s="21" t="s">
        <v>259</v>
      </c>
      <c r="C36" s="139">
        <v>1641</v>
      </c>
      <c r="D36" s="139">
        <v>144132</v>
      </c>
      <c r="E36" s="140">
        <v>14</v>
      </c>
      <c r="F36" s="140">
        <v>0</v>
      </c>
      <c r="G36" s="139">
        <v>1599</v>
      </c>
      <c r="H36" s="140">
        <v>5</v>
      </c>
    </row>
    <row r="37" spans="1:8" ht="12" customHeight="1" x14ac:dyDescent="0.45">
      <c r="A37" s="15" t="s">
        <v>212</v>
      </c>
      <c r="B37" s="21" t="s">
        <v>260</v>
      </c>
      <c r="C37" s="139">
        <v>1624</v>
      </c>
      <c r="D37" s="139">
        <v>53023</v>
      </c>
      <c r="E37" s="140">
        <v>46</v>
      </c>
      <c r="F37" s="140">
        <v>0</v>
      </c>
      <c r="G37" s="139">
        <v>1574</v>
      </c>
      <c r="H37" s="140">
        <v>4</v>
      </c>
    </row>
    <row r="38" spans="1:8" ht="12" customHeight="1" x14ac:dyDescent="0.45">
      <c r="A38" s="15" t="s">
        <v>213</v>
      </c>
      <c r="B38" s="21" t="s">
        <v>261</v>
      </c>
      <c r="C38" s="139">
        <v>15117</v>
      </c>
      <c r="D38" s="139">
        <v>262448</v>
      </c>
      <c r="E38" s="140">
        <v>105</v>
      </c>
      <c r="F38" s="140">
        <v>3</v>
      </c>
      <c r="G38" s="139">
        <v>14843</v>
      </c>
      <c r="H38" s="140">
        <v>136</v>
      </c>
    </row>
    <row r="39" spans="1:8" ht="12" customHeight="1" x14ac:dyDescent="0.45">
      <c r="A39" s="15" t="s">
        <v>214</v>
      </c>
      <c r="B39" s="21" t="s">
        <v>262</v>
      </c>
      <c r="C39" s="139">
        <v>21674</v>
      </c>
      <c r="D39" s="139">
        <v>884248</v>
      </c>
      <c r="E39" s="140">
        <v>272</v>
      </c>
      <c r="F39" s="140">
        <v>6</v>
      </c>
      <c r="G39" s="139">
        <v>21206</v>
      </c>
      <c r="H39" s="140">
        <v>196</v>
      </c>
    </row>
    <row r="40" spans="1:8" ht="12" customHeight="1" x14ac:dyDescent="0.45">
      <c r="A40" s="15" t="s">
        <v>215</v>
      </c>
      <c r="B40" s="21" t="s">
        <v>263</v>
      </c>
      <c r="C40" s="139">
        <v>5603</v>
      </c>
      <c r="D40" s="139">
        <v>182635</v>
      </c>
      <c r="E40" s="140">
        <v>63</v>
      </c>
      <c r="F40" s="140">
        <v>0</v>
      </c>
      <c r="G40" s="139">
        <v>5451</v>
      </c>
      <c r="H40" s="140">
        <v>89</v>
      </c>
    </row>
    <row r="41" spans="1:8" ht="12" customHeight="1" x14ac:dyDescent="0.45">
      <c r="A41" s="15" t="s">
        <v>216</v>
      </c>
      <c r="B41" s="21" t="s">
        <v>264</v>
      </c>
      <c r="C41" s="139">
        <v>3263</v>
      </c>
      <c r="D41" s="139">
        <v>102461</v>
      </c>
      <c r="E41" s="140">
        <v>50</v>
      </c>
      <c r="F41" s="140">
        <v>1</v>
      </c>
      <c r="G41" s="139">
        <v>3149</v>
      </c>
      <c r="H41" s="140">
        <v>64</v>
      </c>
    </row>
    <row r="42" spans="1:8" ht="12" customHeight="1" x14ac:dyDescent="0.45">
      <c r="A42" s="15" t="s">
        <v>217</v>
      </c>
      <c r="B42" s="21" t="s">
        <v>265</v>
      </c>
      <c r="C42" s="139">
        <v>4686</v>
      </c>
      <c r="D42" s="139">
        <v>127383</v>
      </c>
      <c r="E42" s="140">
        <v>28</v>
      </c>
      <c r="F42" s="140">
        <v>1</v>
      </c>
      <c r="G42" s="139">
        <v>4621</v>
      </c>
      <c r="H42" s="140">
        <v>37</v>
      </c>
    </row>
    <row r="43" spans="1:8" ht="12" customHeight="1" x14ac:dyDescent="0.45">
      <c r="A43" s="15" t="s">
        <v>218</v>
      </c>
      <c r="B43" s="21" t="s">
        <v>266</v>
      </c>
      <c r="C43" s="139">
        <v>5193</v>
      </c>
      <c r="D43" s="139">
        <v>148333</v>
      </c>
      <c r="E43" s="140">
        <v>112</v>
      </c>
      <c r="F43" s="140">
        <v>2</v>
      </c>
      <c r="G43" s="139">
        <v>5000</v>
      </c>
      <c r="H43" s="140">
        <v>81</v>
      </c>
    </row>
    <row r="44" spans="1:8" ht="12" customHeight="1" x14ac:dyDescent="0.45">
      <c r="A44" s="15" t="s">
        <v>219</v>
      </c>
      <c r="B44" s="21" t="s">
        <v>267</v>
      </c>
      <c r="C44" s="139">
        <v>4108</v>
      </c>
      <c r="D44" s="139">
        <v>94911</v>
      </c>
      <c r="E44" s="140">
        <v>29</v>
      </c>
      <c r="F44" s="140">
        <v>1</v>
      </c>
      <c r="G44" s="139">
        <v>4048</v>
      </c>
      <c r="H44" s="140">
        <v>31</v>
      </c>
    </row>
    <row r="45" spans="1:8" ht="12" customHeight="1" x14ac:dyDescent="0.45">
      <c r="A45" s="15" t="s">
        <v>220</v>
      </c>
      <c r="B45" s="21" t="s">
        <v>268</v>
      </c>
      <c r="C45" s="139">
        <v>74036</v>
      </c>
      <c r="D45" s="139">
        <v>1236382</v>
      </c>
      <c r="E45" s="139">
        <v>1366</v>
      </c>
      <c r="F45" s="140">
        <v>23</v>
      </c>
      <c r="G45" s="139">
        <v>72014</v>
      </c>
      <c r="H45" s="140">
        <v>612</v>
      </c>
    </row>
    <row r="46" spans="1:8" ht="12" customHeight="1" x14ac:dyDescent="0.45">
      <c r="A46" s="15" t="s">
        <v>221</v>
      </c>
      <c r="B46" s="21" t="s">
        <v>269</v>
      </c>
      <c r="C46" s="139">
        <v>5767</v>
      </c>
      <c r="D46" s="139">
        <v>101414</v>
      </c>
      <c r="E46" s="140">
        <v>71</v>
      </c>
      <c r="F46" s="140">
        <v>1</v>
      </c>
      <c r="G46" s="139">
        <v>5714</v>
      </c>
      <c r="H46" s="140">
        <v>29</v>
      </c>
    </row>
    <row r="47" spans="1:8" ht="12" customHeight="1" x14ac:dyDescent="0.45">
      <c r="A47" s="15" t="s">
        <v>222</v>
      </c>
      <c r="B47" s="21" t="s">
        <v>270</v>
      </c>
      <c r="C47" s="139">
        <v>6001</v>
      </c>
      <c r="D47" s="139">
        <v>176981</v>
      </c>
      <c r="E47" s="140">
        <v>71</v>
      </c>
      <c r="F47" s="140">
        <v>0</v>
      </c>
      <c r="G47" s="139">
        <v>5859</v>
      </c>
      <c r="H47" s="140">
        <v>72</v>
      </c>
    </row>
    <row r="48" spans="1:8" ht="12" customHeight="1" x14ac:dyDescent="0.45">
      <c r="A48" s="15" t="s">
        <v>223</v>
      </c>
      <c r="B48" s="21" t="s">
        <v>271</v>
      </c>
      <c r="C48" s="139">
        <v>14283</v>
      </c>
      <c r="D48" s="139">
        <v>121927</v>
      </c>
      <c r="E48" s="140">
        <v>160</v>
      </c>
      <c r="F48" s="140">
        <v>4</v>
      </c>
      <c r="G48" s="139">
        <v>13988</v>
      </c>
      <c r="H48" s="140">
        <v>135</v>
      </c>
    </row>
    <row r="49" spans="1:8" ht="12" customHeight="1" x14ac:dyDescent="0.45">
      <c r="A49" s="15" t="s">
        <v>224</v>
      </c>
      <c r="B49" s="21" t="s">
        <v>272</v>
      </c>
      <c r="C49" s="139">
        <v>8116</v>
      </c>
      <c r="D49" s="139">
        <v>259472</v>
      </c>
      <c r="E49" s="140">
        <v>118</v>
      </c>
      <c r="F49" s="140">
        <v>3</v>
      </c>
      <c r="G49" s="139">
        <v>7917</v>
      </c>
      <c r="H49" s="140">
        <v>81</v>
      </c>
    </row>
    <row r="50" spans="1:8" ht="12" customHeight="1" x14ac:dyDescent="0.45">
      <c r="A50" s="15" t="s">
        <v>225</v>
      </c>
      <c r="B50" s="21" t="s">
        <v>273</v>
      </c>
      <c r="C50" s="139">
        <v>6130</v>
      </c>
      <c r="D50" s="139">
        <v>72363</v>
      </c>
      <c r="E50" s="140">
        <v>34</v>
      </c>
      <c r="F50" s="140">
        <v>2</v>
      </c>
      <c r="G50" s="139">
        <v>6029</v>
      </c>
      <c r="H50" s="140">
        <v>41</v>
      </c>
    </row>
    <row r="51" spans="1:8" ht="12" customHeight="1" x14ac:dyDescent="0.45">
      <c r="A51" s="15" t="s">
        <v>226</v>
      </c>
      <c r="B51" s="20" t="s">
        <v>274</v>
      </c>
      <c r="C51" s="139">
        <v>9059</v>
      </c>
      <c r="D51" s="139">
        <v>166828</v>
      </c>
      <c r="E51" s="140">
        <v>46</v>
      </c>
      <c r="F51" s="140">
        <v>0</v>
      </c>
      <c r="G51" s="139">
        <v>9014</v>
      </c>
      <c r="H51" s="140">
        <v>65</v>
      </c>
    </row>
    <row r="52" spans="1:8" ht="12" customHeight="1" x14ac:dyDescent="0.45">
      <c r="A52" s="15" t="s">
        <v>227</v>
      </c>
      <c r="B52" s="21" t="s">
        <v>275</v>
      </c>
      <c r="C52" s="139">
        <v>49728</v>
      </c>
      <c r="D52" s="139">
        <v>390937</v>
      </c>
      <c r="E52" s="140">
        <v>843</v>
      </c>
      <c r="F52" s="140">
        <v>30</v>
      </c>
      <c r="G52" s="139">
        <v>48420</v>
      </c>
      <c r="H52" s="140">
        <v>317</v>
      </c>
    </row>
    <row r="53" spans="1:8" ht="12" customHeight="1" x14ac:dyDescent="0.45">
      <c r="B53" s="22" t="s">
        <v>276</v>
      </c>
      <c r="C53" s="140">
        <v>149</v>
      </c>
      <c r="D53" s="140">
        <v>0</v>
      </c>
      <c r="E53" s="140">
        <v>0</v>
      </c>
      <c r="F53" s="140">
        <v>0</v>
      </c>
      <c r="G53" s="140">
        <v>149</v>
      </c>
      <c r="H53" s="140">
        <v>0</v>
      </c>
    </row>
    <row r="54" spans="1:8" ht="12" customHeight="1" x14ac:dyDescent="0.45">
      <c r="B54" s="21" t="s">
        <v>164</v>
      </c>
      <c r="C54" s="139">
        <v>1700795</v>
      </c>
      <c r="D54" s="139">
        <v>23919054</v>
      </c>
      <c r="E54" s="139">
        <v>18867</v>
      </c>
      <c r="F54" s="140">
        <v>693</v>
      </c>
      <c r="G54" s="139">
        <v>1662654</v>
      </c>
      <c r="H54" s="139">
        <v>17723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62" activePane="bottomLeft" state="frozen"/>
      <selection pane="bottomLeft" activeCell="C181" sqref="A6:C181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25" t="s">
        <v>292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</row>
    <row r="2" spans="1:17" x14ac:dyDescent="0.45">
      <c r="A2" s="110" t="s">
        <v>315</v>
      </c>
      <c r="B2" s="110"/>
      <c r="C2" s="110"/>
      <c r="D2" s="126" t="s">
        <v>342</v>
      </c>
      <c r="E2" s="126"/>
      <c r="F2" s="126"/>
      <c r="G2" s="126"/>
      <c r="H2" s="126"/>
      <c r="I2" s="126"/>
      <c r="J2" s="126"/>
      <c r="K2" s="126"/>
      <c r="L2" s="126"/>
      <c r="M2" s="110" t="s">
        <v>346</v>
      </c>
      <c r="N2" s="110"/>
      <c r="O2" s="110"/>
      <c r="P2" s="110"/>
      <c r="Q2" s="110"/>
    </row>
    <row r="3" spans="1:17" x14ac:dyDescent="0.45">
      <c r="A3" s="86"/>
      <c r="D3" s="124" t="s">
        <v>345</v>
      </c>
      <c r="E3" s="124"/>
      <c r="F3" s="124"/>
      <c r="G3" s="124"/>
      <c r="H3" s="124"/>
      <c r="I3" s="124"/>
      <c r="J3" s="127" t="s">
        <v>344</v>
      </c>
      <c r="K3" s="127"/>
      <c r="L3" s="127"/>
      <c r="M3" s="127"/>
      <c r="N3" s="127" t="s">
        <v>340</v>
      </c>
      <c r="O3" s="127"/>
      <c r="P3" s="110" t="s">
        <v>343</v>
      </c>
      <c r="Q3" s="110"/>
    </row>
    <row r="4" spans="1:17" x14ac:dyDescent="0.45">
      <c r="A4" s="110"/>
      <c r="B4" s="110"/>
      <c r="C4" s="110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23" t="s">
        <v>282</v>
      </c>
      <c r="G5" s="123"/>
      <c r="H5" s="123" t="s">
        <v>312</v>
      </c>
      <c r="I5" s="123"/>
      <c r="J5" s="123" t="s">
        <v>282</v>
      </c>
      <c r="K5" s="123"/>
      <c r="L5" s="123" t="s">
        <v>312</v>
      </c>
      <c r="M5" s="123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31487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4637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17819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3923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14554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4985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25206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8569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39679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9983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7439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7439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8973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8973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97126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32401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148782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50160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186544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60356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186865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58231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202159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54170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35206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35206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25693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25693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280241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58564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249548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77479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277710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83705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20042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20042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289986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62319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40786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40786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26671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26671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7690</v>
      </c>
      <c r="C28" s="49">
        <f t="shared" si="2"/>
        <v>810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7690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810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8658</v>
      </c>
      <c r="C29" s="49">
        <f t="shared" si="2"/>
        <v>694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8658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694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10074</v>
      </c>
      <c r="C30" s="49">
        <f t="shared" si="2"/>
        <v>879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10074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879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317014</v>
      </c>
      <c r="C31" s="49">
        <f t="shared" si="2"/>
        <v>71468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48036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8532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147428</v>
      </c>
      <c r="C32" s="49">
        <f t="shared" si="2"/>
        <v>54073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50263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10894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62842</v>
      </c>
      <c r="C33" s="49">
        <f t="shared" si="2"/>
        <v>7843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62842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7843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74658</v>
      </c>
      <c r="C34" s="49">
        <f t="shared" si="2"/>
        <v>8957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74658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8957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261502</v>
      </c>
      <c r="C35" s="49">
        <f t="shared" si="2"/>
        <v>97545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106247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29296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222751</v>
      </c>
      <c r="C36" s="49">
        <f t="shared" si="2"/>
        <v>124191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132464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45740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245004</v>
      </c>
      <c r="C37" s="49">
        <f t="shared" si="2"/>
        <v>153354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162045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54593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252184</v>
      </c>
      <c r="C38" s="49">
        <f t="shared" si="2"/>
        <v>179639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158755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53929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234691</v>
      </c>
      <c r="C39" s="49">
        <f t="shared" si="2"/>
        <v>193448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135198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50063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138321</v>
      </c>
      <c r="C40" s="49">
        <f t="shared" si="2"/>
        <v>34635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138321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34635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187660</v>
      </c>
      <c r="C41" s="49">
        <f t="shared" si="2"/>
        <v>24476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187660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24476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344241</v>
      </c>
      <c r="C42" s="49">
        <f t="shared" si="2"/>
        <v>268475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210398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52752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349239</v>
      </c>
      <c r="C43" s="49">
        <f t="shared" si="2"/>
        <v>223546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254662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67879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396923</v>
      </c>
      <c r="C44" s="49">
        <f t="shared" si="2"/>
        <v>252295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308760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72592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404776</v>
      </c>
      <c r="C45" s="49">
        <f t="shared" si="2"/>
        <v>136349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323354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27238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380464</v>
      </c>
      <c r="C46" s="49">
        <f t="shared" si="2"/>
        <v>208665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280546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59562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286132</v>
      </c>
      <c r="C47" s="49">
        <f t="shared" si="2"/>
        <v>43041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286132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43041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326197</v>
      </c>
      <c r="C48" s="49">
        <f t="shared" si="2"/>
        <v>26803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326197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26803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585766</v>
      </c>
      <c r="C49" s="49">
        <f t="shared" si="2"/>
        <v>204281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439186</v>
      </c>
      <c r="K49" s="97">
        <f>IFERROR(VLOOKUP($D49, V一般接種!$A:$G, K$4, FALSE), 0)</f>
        <v>9820</v>
      </c>
      <c r="L49" s="97">
        <f>IFERROR(VLOOKUP($D49, V一般接種!$A:$G, L$4, FALSE), 0)</f>
        <v>0</v>
      </c>
      <c r="M49" s="97">
        <f>IFERROR(VLOOKUP($D49, V一般接種!$A:$G, M$4, FALSE), 0)</f>
        <v>10452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607253</v>
      </c>
      <c r="C50" s="49">
        <f t="shared" si="2"/>
        <v>63381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509910</v>
      </c>
      <c r="K50" s="97">
        <f>IFERROR(VLOOKUP($D50, V一般接種!$A:$G, K$4, FALSE), 0)</f>
        <v>9753</v>
      </c>
      <c r="L50" s="97">
        <f>IFERROR(VLOOKUP($D50, V一般接種!$A:$G, L$4, FALSE), 0)</f>
        <v>0</v>
      </c>
      <c r="M50" s="97">
        <f>IFERROR(VLOOKUP($D50, V一般接種!$A:$G, M$4, FALSE), 0)</f>
        <v>11319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669575</v>
      </c>
      <c r="C51" s="49">
        <f t="shared" si="2"/>
        <v>62119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564707</v>
      </c>
      <c r="K51" s="97">
        <f>IFERROR(VLOOKUP($D51, V一般接種!$A:$G, K$4, FALSE), 0)</f>
        <v>11453</v>
      </c>
      <c r="L51" s="97">
        <f>IFERROR(VLOOKUP($D51, V一般接種!$A:$G, L$4, FALSE), 0)</f>
        <v>0</v>
      </c>
      <c r="M51" s="97">
        <f>IFERROR(VLOOKUP($D51, V一般接種!$A:$G, M$4, FALSE), 0)</f>
        <v>12945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640693</v>
      </c>
      <c r="C52" s="49">
        <f t="shared" si="2"/>
        <v>106924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544048</v>
      </c>
      <c r="K52" s="97">
        <f>IFERROR(VLOOKUP($D52, V一般接種!$A:$G, K$4, FALSE), 0)</f>
        <v>12388</v>
      </c>
      <c r="L52" s="97">
        <f>IFERROR(VLOOKUP($D52, V一般接種!$A:$G, L$4, FALSE), 0)</f>
        <v>0</v>
      </c>
      <c r="M52" s="97">
        <f>IFERROR(VLOOKUP($D52, V一般接種!$A:$G, M$4, FALSE), 0)</f>
        <v>46032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619605</v>
      </c>
      <c r="C53" s="49">
        <f t="shared" si="2"/>
        <v>124509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517623</v>
      </c>
      <c r="K53" s="97">
        <f>IFERROR(VLOOKUP($D53, V一般接種!$A:$G, K$4, FALSE), 0)</f>
        <v>14241</v>
      </c>
      <c r="L53" s="97">
        <f>IFERROR(VLOOKUP($D53, V一般接種!$A:$G, L$4, FALSE), 0)</f>
        <v>0</v>
      </c>
      <c r="M53" s="97">
        <f>IFERROR(VLOOKUP($D53, V一般接種!$A:$G, M$4, FALSE), 0)</f>
        <v>47734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474938</v>
      </c>
      <c r="C54" s="49">
        <f t="shared" si="2"/>
        <v>60015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459389</v>
      </c>
      <c r="K54" s="97">
        <f>IFERROR(VLOOKUP($D54, V一般接種!$A:$G, K$4, FALSE), 0)</f>
        <v>15549</v>
      </c>
      <c r="L54" s="97">
        <f>IFERROR(VLOOKUP($D54, V一般接種!$A:$G, L$4, FALSE), 0)</f>
        <v>0</v>
      </c>
      <c r="M54" s="97">
        <f>IFERROR(VLOOKUP($D54, V一般接種!$A:$G, M$4, FALSE), 0)</f>
        <v>60015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463192</v>
      </c>
      <c r="C55" s="49">
        <f t="shared" si="2"/>
        <v>66418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447226</v>
      </c>
      <c r="K55" s="97">
        <f>IFERROR(VLOOKUP($D55, V一般接種!$A:$G, K$4, FALSE), 0)</f>
        <v>15966</v>
      </c>
      <c r="L55" s="97">
        <f>IFERROR(VLOOKUP($D55, V一般接種!$A:$G, L$4, FALSE), 0)</f>
        <v>0</v>
      </c>
      <c r="M55" s="97">
        <f>IFERROR(VLOOKUP($D55, V一般接種!$A:$G, M$4, FALSE), 0)</f>
        <v>66418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666848</v>
      </c>
      <c r="C56" s="49">
        <f t="shared" si="2"/>
        <v>237176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516501</v>
      </c>
      <c r="K56" s="97">
        <f>IFERROR(VLOOKUP($D56, V一般接種!$A:$G, K$4, FALSE), 0)</f>
        <v>18342</v>
      </c>
      <c r="L56" s="97">
        <f>IFERROR(VLOOKUP($D56, V一般接種!$A:$G, L$4, FALSE), 0)</f>
        <v>0</v>
      </c>
      <c r="M56" s="97">
        <f>IFERROR(VLOOKUP($D56, V一般接種!$A:$G, M$4, FALSE), 0)</f>
        <v>95926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716169</v>
      </c>
      <c r="C57" s="49">
        <f t="shared" si="2"/>
        <v>211716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630526</v>
      </c>
      <c r="K57" s="97">
        <f>IFERROR(VLOOKUP($D57, V一般接種!$A:$G, K$4, FALSE), 0)</f>
        <v>19256</v>
      </c>
      <c r="L57" s="97">
        <f>IFERROR(VLOOKUP($D57, V一般接種!$A:$G, L$4, FALSE), 0)</f>
        <v>0</v>
      </c>
      <c r="M57" s="97">
        <f>IFERROR(VLOOKUP($D57, V一般接種!$A:$G, M$4, FALSE), 0)</f>
        <v>119046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742903</v>
      </c>
      <c r="C58" s="49">
        <f t="shared" si="2"/>
        <v>233334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651772</v>
      </c>
      <c r="K58" s="97">
        <f>IFERROR(VLOOKUP($D58, V一般接種!$A:$G, K$4, FALSE), 0)</f>
        <v>19675</v>
      </c>
      <c r="L58" s="97">
        <f>IFERROR(VLOOKUP($D58, V一般接種!$A:$G, L$4, FALSE), 0)</f>
        <v>0</v>
      </c>
      <c r="M58" s="97">
        <f>IFERROR(VLOOKUP($D58, V一般接種!$A:$G, M$4, FALSE), 0)</f>
        <v>145664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735169</v>
      </c>
      <c r="C59" s="49">
        <f t="shared" si="2"/>
        <v>227082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655312</v>
      </c>
      <c r="K59" s="97">
        <f>IFERROR(VLOOKUP($D59, V一般接種!$A:$G, K$4, FALSE), 0)</f>
        <v>20091</v>
      </c>
      <c r="L59" s="97">
        <f>IFERROR(VLOOKUP($D59, V一般接種!$A:$G, L$4, FALSE), 0)</f>
        <v>0</v>
      </c>
      <c r="M59" s="97">
        <f>IFERROR(VLOOKUP($D59, V一般接種!$A:$G, M$4, FALSE), 0)</f>
        <v>143691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720487</v>
      </c>
      <c r="C60" s="49">
        <f t="shared" si="2"/>
        <v>218831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636669</v>
      </c>
      <c r="K60" s="97">
        <f>IFERROR(VLOOKUP($D60, V一般接種!$A:$G, K$4, FALSE), 0)</f>
        <v>20255</v>
      </c>
      <c r="L60" s="97">
        <f>IFERROR(VLOOKUP($D60, V一般接種!$A:$G, L$4, FALSE), 0)</f>
        <v>0</v>
      </c>
      <c r="M60" s="97">
        <f>IFERROR(VLOOKUP($D60, V一般接種!$A:$G, M$4, FALSE), 0)</f>
        <v>123191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618731</v>
      </c>
      <c r="C61" s="49">
        <f t="shared" si="2"/>
        <v>128672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598332</v>
      </c>
      <c r="K61" s="97">
        <f>IFERROR(VLOOKUP($D61, V一般接種!$A:$G, K$4, FALSE), 0)</f>
        <v>20399</v>
      </c>
      <c r="L61" s="97">
        <f>IFERROR(VLOOKUP($D61, V一般接種!$A:$G, L$4, FALSE), 0)</f>
        <v>0</v>
      </c>
      <c r="M61" s="97">
        <f>IFERROR(VLOOKUP($D61, V一般接種!$A:$G, M$4, FALSE), 0)</f>
        <v>128672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564604</v>
      </c>
      <c r="C62" s="49">
        <f t="shared" si="2"/>
        <v>180209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541697</v>
      </c>
      <c r="K62" s="97">
        <f>IFERROR(VLOOKUP($D62, V一般接種!$A:$G, K$4, FALSE), 0)</f>
        <v>22907</v>
      </c>
      <c r="L62" s="97">
        <f>IFERROR(VLOOKUP($D62, V一般接種!$A:$G, L$4, FALSE), 0)</f>
        <v>0</v>
      </c>
      <c r="M62" s="97">
        <f>IFERROR(VLOOKUP($D62, V一般接種!$A:$G, M$4, FALSE), 0)</f>
        <v>180209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773365</v>
      </c>
      <c r="C63" s="49">
        <f t="shared" si="2"/>
        <v>324324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637565</v>
      </c>
      <c r="K63" s="97">
        <f>IFERROR(VLOOKUP($D63, V一般接種!$A:$G, K$4, FALSE), 0)</f>
        <v>29219</v>
      </c>
      <c r="L63" s="97">
        <f>IFERROR(VLOOKUP($D63, V一般接種!$A:$G, L$4, FALSE), 0)</f>
        <v>0</v>
      </c>
      <c r="M63" s="97">
        <f>IFERROR(VLOOKUP($D63, V一般接種!$A:$G, M$4, FALSE), 0)</f>
        <v>191568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799847</v>
      </c>
      <c r="C64" s="49">
        <f t="shared" si="2"/>
        <v>322884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695493</v>
      </c>
      <c r="K64" s="97">
        <f>IFERROR(VLOOKUP($D64, V一般接種!$A:$G, K$4, FALSE), 0)</f>
        <v>31675</v>
      </c>
      <c r="L64" s="97">
        <f>IFERROR(VLOOKUP($D64, V一般接種!$A:$G, L$4, FALSE), 0)</f>
        <v>0</v>
      </c>
      <c r="M64" s="97">
        <f>IFERROR(VLOOKUP($D64, V一般接種!$A:$G, M$4, FALSE), 0)</f>
        <v>233641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778700</v>
      </c>
      <c r="C65" s="49">
        <f t="shared" si="2"/>
        <v>386320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679824</v>
      </c>
      <c r="K65" s="97">
        <f>IFERROR(VLOOKUP($D65, V一般接種!$A:$G, K$4, FALSE), 0)</f>
        <v>30135</v>
      </c>
      <c r="L65" s="97">
        <f>IFERROR(VLOOKUP($D65, V一般接種!$A:$G, L$4, FALSE), 0)</f>
        <v>0</v>
      </c>
      <c r="M65" s="97">
        <f>IFERROR(VLOOKUP($D65, V一般接種!$A:$G, M$4, FALSE), 0)</f>
        <v>287677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749655</v>
      </c>
      <c r="C66" s="49">
        <f t="shared" si="2"/>
        <v>386812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663518</v>
      </c>
      <c r="K66" s="97">
        <f>IFERROR(VLOOKUP($D66, V一般接種!$A:$G, K$4, FALSE), 0)</f>
        <v>32168</v>
      </c>
      <c r="L66" s="97">
        <f>IFERROR(VLOOKUP($D66, V一般接種!$A:$G, L$4, FALSE), 0)</f>
        <v>0</v>
      </c>
      <c r="M66" s="97">
        <f>IFERROR(VLOOKUP($D66, V一般接種!$A:$G, M$4, FALSE), 0)</f>
        <v>304190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760511</v>
      </c>
      <c r="C67" s="49">
        <f t="shared" si="2"/>
        <v>359713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668893</v>
      </c>
      <c r="K67" s="97">
        <f>IFERROR(VLOOKUP($D67, V一般接種!$A:$G, K$4, FALSE), 0)</f>
        <v>35115</v>
      </c>
      <c r="L67" s="97">
        <f>IFERROR(VLOOKUP($D67, V一般接種!$A:$G, L$4, FALSE), 0)</f>
        <v>0</v>
      </c>
      <c r="M67" s="97">
        <f>IFERROR(VLOOKUP($D67, V一般接種!$A:$G, M$4, FALSE), 0)</f>
        <v>268233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661528</v>
      </c>
      <c r="C68" s="49">
        <f t="shared" si="2"/>
        <v>276005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624235</v>
      </c>
      <c r="K68" s="97">
        <f>IFERROR(VLOOKUP($D68, V一般接種!$A:$G, K$4, FALSE), 0)</f>
        <v>37293</v>
      </c>
      <c r="L68" s="97">
        <f>IFERROR(VLOOKUP($D68, V一般接種!$A:$G, L$4, FALSE), 0)</f>
        <v>0</v>
      </c>
      <c r="M68" s="97">
        <f>IFERROR(VLOOKUP($D68, V一般接種!$A:$G, M$4, FALSE), 0)</f>
        <v>276005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601362</v>
      </c>
      <c r="C69" s="49">
        <f t="shared" si="2"/>
        <v>316890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563347</v>
      </c>
      <c r="K69" s="97">
        <f>IFERROR(VLOOKUP($D69, V一般接種!$A:$G, K$4, FALSE), 0)</f>
        <v>38015</v>
      </c>
      <c r="L69" s="97">
        <f>IFERROR(VLOOKUP($D69, V一般接種!$A:$G, L$4, FALSE), 0)</f>
        <v>0</v>
      </c>
      <c r="M69" s="97">
        <f>IFERROR(VLOOKUP($D69, V一般接種!$A:$G, M$4, FALSE), 0)</f>
        <v>316890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698618</v>
      </c>
      <c r="C70" s="49">
        <f t="shared" si="2"/>
        <v>539712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571485</v>
      </c>
      <c r="K70" s="97">
        <f>IFERROR(VLOOKUP($D70, V一般接種!$A:$G, K$4, FALSE), 0)</f>
        <v>35704</v>
      </c>
      <c r="L70" s="97">
        <f>IFERROR(VLOOKUP($D70, V一般接種!$A:$G, L$4, FALSE), 0)</f>
        <v>0</v>
      </c>
      <c r="M70" s="97">
        <f>IFERROR(VLOOKUP($D70, V一般接種!$A:$G, M$4, FALSE), 0)</f>
        <v>416176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697779</v>
      </c>
      <c r="C71" s="49">
        <f t="shared" si="2"/>
        <v>554595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620056</v>
      </c>
      <c r="K71" s="97">
        <f>IFERROR(VLOOKUP($D71, V一般接種!$A:$G, K$4, FALSE), 0)</f>
        <v>34308</v>
      </c>
      <c r="L71" s="97">
        <f>IFERROR(VLOOKUP($D71, V一般接種!$A:$G, L$4, FALSE), 0)</f>
        <v>0</v>
      </c>
      <c r="M71" s="97">
        <f>IFERROR(VLOOKUP($D71, V一般接種!$A:$G, M$4, FALSE), 0)</f>
        <v>482647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680746</v>
      </c>
      <c r="C72" s="49">
        <f t="shared" ref="C72:C135" si="5">IF($D72="", "", H72+I72+L72+M72+O72-Q72)</f>
        <v>606613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598806</v>
      </c>
      <c r="K72" s="97">
        <f>IFERROR(VLOOKUP($D72, V一般接種!$A:$G, K$4, FALSE), 0)</f>
        <v>35246</v>
      </c>
      <c r="L72" s="97">
        <f>IFERROR(VLOOKUP($D72, V一般接種!$A:$G, L$4, FALSE), 0)</f>
        <v>0</v>
      </c>
      <c r="M72" s="97">
        <f>IFERROR(VLOOKUP($D72, V一般接種!$A:$G, M$4, FALSE), 0)</f>
        <v>534572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692057</v>
      </c>
      <c r="C73" s="49">
        <f t="shared" si="5"/>
        <v>599077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604991</v>
      </c>
      <c r="K73" s="97">
        <f>IFERROR(VLOOKUP($D73, V一般接種!$A:$G, K$4, FALSE), 0)</f>
        <v>35529</v>
      </c>
      <c r="L73" s="97">
        <f>IFERROR(VLOOKUP($D73, V一般接種!$A:$G, L$4, FALSE), 0)</f>
        <v>0</v>
      </c>
      <c r="M73" s="97">
        <f>IFERROR(VLOOKUP($D73, V一般接種!$A:$G, M$4, FALSE), 0)</f>
        <v>521284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673789</v>
      </c>
      <c r="C74" s="49">
        <f t="shared" si="5"/>
        <v>571679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587219</v>
      </c>
      <c r="K74" s="97">
        <f>IFERROR(VLOOKUP($D74, V一般接種!$A:$G, K$4, FALSE), 0)</f>
        <v>34313</v>
      </c>
      <c r="L74" s="97">
        <f>IFERROR(VLOOKUP($D74, V一般接種!$A:$G, L$4, FALSE), 0)</f>
        <v>0</v>
      </c>
      <c r="M74" s="97">
        <f>IFERROR(VLOOKUP($D74, V一般接種!$A:$G, M$4, FALSE), 0)</f>
        <v>497988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660425</v>
      </c>
      <c r="C75" s="49">
        <f t="shared" si="5"/>
        <v>442644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617251</v>
      </c>
      <c r="K75" s="97">
        <f>IFERROR(VLOOKUP($D75, V一般接種!$A:$G, K$4, FALSE), 0)</f>
        <v>43174</v>
      </c>
      <c r="L75" s="97">
        <f>IFERROR(VLOOKUP($D75, V一般接種!$A:$G, L$4, FALSE), 0)</f>
        <v>0</v>
      </c>
      <c r="M75" s="97">
        <f>IFERROR(VLOOKUP($D75, V一般接種!$A:$G, M$4, FALSE), 0)</f>
        <v>442644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659094</v>
      </c>
      <c r="C76" s="49">
        <f t="shared" si="5"/>
        <v>438927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612973</v>
      </c>
      <c r="K76" s="97">
        <f>IFERROR(VLOOKUP($D76, V一般接種!$A:$G, K$4, FALSE), 0)</f>
        <v>46121</v>
      </c>
      <c r="L76" s="97">
        <f>IFERROR(VLOOKUP($D76, V一般接種!$A:$G, L$4, FALSE), 0)</f>
        <v>0</v>
      </c>
      <c r="M76" s="97">
        <f>IFERROR(VLOOKUP($D76, V一般接種!$A:$G, M$4, FALSE), 0)</f>
        <v>438927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757518</v>
      </c>
      <c r="C77" s="49">
        <f t="shared" si="5"/>
        <v>625540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597619</v>
      </c>
      <c r="K77" s="97">
        <f>IFERROR(VLOOKUP($D77, V一般接種!$A:$G, K$4, FALSE), 0)</f>
        <v>84902</v>
      </c>
      <c r="L77" s="97">
        <f>IFERROR(VLOOKUP($D77, V一般接種!$A:$G, L$4, FALSE), 0)</f>
        <v>0</v>
      </c>
      <c r="M77" s="97">
        <f>IFERROR(VLOOKUP($D77, V一般接種!$A:$G, M$4, FALSE), 0)</f>
        <v>501757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759464</v>
      </c>
      <c r="C78" s="49">
        <f t="shared" si="5"/>
        <v>655107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619384</v>
      </c>
      <c r="K78" s="97">
        <f>IFERROR(VLOOKUP($D78, V一般接種!$A:$G, K$4, FALSE), 0)</f>
        <v>93661</v>
      </c>
      <c r="L78" s="97">
        <f>IFERROR(VLOOKUP($D78, V一般接種!$A:$G, L$4, FALSE), 0)</f>
        <v>0</v>
      </c>
      <c r="M78" s="97">
        <f>IFERROR(VLOOKUP($D78, V一般接種!$A:$G, M$4, FALSE), 0)</f>
        <v>607391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771733</v>
      </c>
      <c r="C79" s="49">
        <f t="shared" si="5"/>
        <v>687369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621734</v>
      </c>
      <c r="K79" s="97">
        <f>IFERROR(VLOOKUP($D79, V一般接種!$A:$G, K$4, FALSE), 0)</f>
        <v>98345</v>
      </c>
      <c r="L79" s="97">
        <f>IFERROR(VLOOKUP($D79, V一般接種!$A:$G, L$4, FALSE), 0)</f>
        <v>0</v>
      </c>
      <c r="M79" s="97">
        <f>IFERROR(VLOOKUP($D79, V一般接種!$A:$G, M$4, FALSE), 0)</f>
        <v>627537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746649</v>
      </c>
      <c r="C80" s="49">
        <f t="shared" si="5"/>
        <v>693086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608193</v>
      </c>
      <c r="K80" s="97">
        <f>IFERROR(VLOOKUP($D80, V一般接種!$A:$G, K$4, FALSE), 0)</f>
        <v>93074</v>
      </c>
      <c r="L80" s="97">
        <f>IFERROR(VLOOKUP($D80, V一般接種!$A:$G, L$4, FALSE), 0)</f>
        <v>0</v>
      </c>
      <c r="M80" s="97">
        <f>IFERROR(VLOOKUP($D80, V一般接種!$A:$G, M$4, FALSE), 0)</f>
        <v>629047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740502</v>
      </c>
      <c r="C81" s="49">
        <f t="shared" si="5"/>
        <v>697546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586182</v>
      </c>
      <c r="K81" s="97">
        <f>IFERROR(VLOOKUP($D81, V一般接種!$A:$G, K$4, FALSE), 0)</f>
        <v>101025</v>
      </c>
      <c r="L81" s="97">
        <f>IFERROR(VLOOKUP($D81, V一般接種!$A:$G, L$4, FALSE), 0)</f>
        <v>0</v>
      </c>
      <c r="M81" s="97">
        <f>IFERROR(VLOOKUP($D81, V一般接種!$A:$G, M$4, FALSE), 0)</f>
        <v>622486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732130</v>
      </c>
      <c r="C82" s="49">
        <f t="shared" si="5"/>
        <v>584705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635879</v>
      </c>
      <c r="K82" s="97">
        <f>IFERROR(VLOOKUP($D82, V一般接種!$A:$G, K$4, FALSE), 0)</f>
        <v>96251</v>
      </c>
      <c r="L82" s="97">
        <f>IFERROR(VLOOKUP($D82, V一般接種!$A:$G, L$4, FALSE), 0)</f>
        <v>0</v>
      </c>
      <c r="M82" s="97">
        <f>IFERROR(VLOOKUP($D82, V一般接種!$A:$G, M$4, FALSE), 0)</f>
        <v>584705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761497</v>
      </c>
      <c r="C83" s="49">
        <f t="shared" si="5"/>
        <v>537000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666562</v>
      </c>
      <c r="K83" s="97">
        <f>IFERROR(VLOOKUP($D83, V一般接種!$A:$G, K$4, FALSE), 0)</f>
        <v>94935</v>
      </c>
      <c r="L83" s="97">
        <f>IFERROR(VLOOKUP($D83, V一般接種!$A:$G, L$4, FALSE), 0)</f>
        <v>0</v>
      </c>
      <c r="M83" s="97">
        <f>IFERROR(VLOOKUP($D83, V一般接種!$A:$G, M$4, FALSE), 0)</f>
        <v>537000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770559</v>
      </c>
      <c r="C84" s="49">
        <f t="shared" si="5"/>
        <v>703312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559833</v>
      </c>
      <c r="K84" s="97">
        <f>IFERROR(VLOOKUP($D84, V一般接種!$A:$G, K$4, FALSE), 0)</f>
        <v>131617</v>
      </c>
      <c r="L84" s="97">
        <f>IFERROR(VLOOKUP($D84, V一般接種!$A:$G, L$4, FALSE), 0)</f>
        <v>0</v>
      </c>
      <c r="M84" s="97">
        <f>IFERROR(VLOOKUP($D84, V一般接種!$A:$G, M$4, FALSE), 0)</f>
        <v>622766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781144</v>
      </c>
      <c r="C85" s="49">
        <f t="shared" si="5"/>
        <v>737751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598975</v>
      </c>
      <c r="K85" s="97">
        <f>IFERROR(VLOOKUP($D85, V一般接種!$A:$G, K$4, FALSE), 0)</f>
        <v>142733</v>
      </c>
      <c r="L85" s="97">
        <f>IFERROR(VLOOKUP($D85, V一般接種!$A:$G, L$4, FALSE), 0)</f>
        <v>0</v>
      </c>
      <c r="M85" s="97">
        <f>IFERROR(VLOOKUP($D85, V一般接種!$A:$G, M$4, FALSE), 0)</f>
        <v>682706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814220</v>
      </c>
      <c r="C86" s="49">
        <f t="shared" si="5"/>
        <v>725764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616998</v>
      </c>
      <c r="K86" s="97">
        <f>IFERROR(VLOOKUP($D86, V一般接種!$A:$G, K$4, FALSE), 0)</f>
        <v>165121</v>
      </c>
      <c r="L86" s="97">
        <f>IFERROR(VLOOKUP($D86, V一般接種!$A:$G, L$4, FALSE), 0)</f>
        <v>0</v>
      </c>
      <c r="M86" s="97">
        <f>IFERROR(VLOOKUP($D86, V一般接種!$A:$G, M$4, FALSE), 0)</f>
        <v>678686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625524</v>
      </c>
      <c r="C87" s="49">
        <f t="shared" si="5"/>
        <v>701229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410198</v>
      </c>
      <c r="K87" s="97">
        <f>IFERROR(VLOOKUP($D87, V一般接種!$A:$G, K$4, FALSE), 0)</f>
        <v>178391</v>
      </c>
      <c r="L87" s="97">
        <f>IFERROR(VLOOKUP($D87, V一般接種!$A:$G, L$4, FALSE), 0)</f>
        <v>0</v>
      </c>
      <c r="M87" s="97">
        <f>IFERROR(VLOOKUP($D87, V一般接種!$A:$G, M$4, FALSE), 0)</f>
        <v>643367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572387</v>
      </c>
      <c r="C88" s="49">
        <f t="shared" si="5"/>
        <v>709678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349786</v>
      </c>
      <c r="K88" s="97">
        <f>IFERROR(VLOOKUP($D88, V一般接種!$A:$G, K$4, FALSE), 0)</f>
        <v>196217</v>
      </c>
      <c r="L88" s="97">
        <f>IFERROR(VLOOKUP($D88, V一般接種!$A:$G, L$4, FALSE), 0)</f>
        <v>0</v>
      </c>
      <c r="M88" s="97">
        <f>IFERROR(VLOOKUP($D88, V一般接種!$A:$G, M$4, FALSE), 0)</f>
        <v>654238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837111</v>
      </c>
      <c r="C89" s="49">
        <f t="shared" si="5"/>
        <v>604556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672560</v>
      </c>
      <c r="K89" s="97">
        <f>IFERROR(VLOOKUP($D89, V一般接種!$A:$G, K$4, FALSE), 0)</f>
        <v>164551</v>
      </c>
      <c r="L89" s="97">
        <f>IFERROR(VLOOKUP($D89, V一般接種!$A:$G, L$4, FALSE), 0)</f>
        <v>0</v>
      </c>
      <c r="M89" s="97">
        <f>IFERROR(VLOOKUP($D89, V一般接種!$A:$G, M$4, FALSE), 0)</f>
        <v>604556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812251</v>
      </c>
      <c r="C90" s="49">
        <f t="shared" si="5"/>
        <v>536455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674669</v>
      </c>
      <c r="K90" s="97">
        <f>IFERROR(VLOOKUP($D90, V一般接種!$A:$G, K$4, FALSE), 0)</f>
        <v>137582</v>
      </c>
      <c r="L90" s="97">
        <f>IFERROR(VLOOKUP($D90, V一般接種!$A:$G, L$4, FALSE), 0)</f>
        <v>0</v>
      </c>
      <c r="M90" s="97">
        <f>IFERROR(VLOOKUP($D90, V一般接種!$A:$G, M$4, FALSE), 0)</f>
        <v>536455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946835</v>
      </c>
      <c r="C91" s="49">
        <f t="shared" si="5"/>
        <v>647659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671110</v>
      </c>
      <c r="K91" s="97">
        <f>IFERROR(VLOOKUP($D91, V一般接種!$A:$G, K$4, FALSE), 0)</f>
        <v>212047</v>
      </c>
      <c r="L91" s="97">
        <f>IFERROR(VLOOKUP($D91, V一般接種!$A:$G, L$4, FALSE), 0)</f>
        <v>0</v>
      </c>
      <c r="M91" s="97">
        <f>IFERROR(VLOOKUP($D91, V一般接種!$A:$G, M$4, FALSE), 0)</f>
        <v>566248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981824</v>
      </c>
      <c r="C92" s="49">
        <f t="shared" si="5"/>
        <v>661522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710160</v>
      </c>
      <c r="K92" s="97">
        <f>IFERROR(VLOOKUP($D92, V一般接種!$A:$G, K$4, FALSE), 0)</f>
        <v>225073</v>
      </c>
      <c r="L92" s="97">
        <f>IFERROR(VLOOKUP($D92, V一般接種!$A:$G, L$4, FALSE), 0)</f>
        <v>0</v>
      </c>
      <c r="M92" s="97">
        <f>IFERROR(VLOOKUP($D92, V一般接種!$A:$G, M$4, FALSE), 0)</f>
        <v>608348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997411</v>
      </c>
      <c r="C93" s="49">
        <f t="shared" si="5"/>
        <v>637121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740622</v>
      </c>
      <c r="K93" s="97">
        <f>IFERROR(VLOOKUP($D93, V一般接種!$A:$G, K$4, FALSE), 0)</f>
        <v>225824</v>
      </c>
      <c r="L93" s="97">
        <f>IFERROR(VLOOKUP($D93, V一般接種!$A:$G, L$4, FALSE), 0)</f>
        <v>0</v>
      </c>
      <c r="M93" s="97">
        <f>IFERROR(VLOOKUP($D93, V一般接種!$A:$G, M$4, FALSE), 0)</f>
        <v>591433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1000195</v>
      </c>
      <c r="C94" s="49">
        <f t="shared" si="5"/>
        <v>634140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713388</v>
      </c>
      <c r="K94" s="97">
        <f>IFERROR(VLOOKUP($D94, V一般接種!$A:$G, K$4, FALSE), 0)</f>
        <v>250071</v>
      </c>
      <c r="L94" s="97">
        <f>IFERROR(VLOOKUP($D94, V一般接種!$A:$G, L$4, FALSE), 0)</f>
        <v>0</v>
      </c>
      <c r="M94" s="97">
        <f>IFERROR(VLOOKUP($D94, V一般接種!$A:$G, M$4, FALSE), 0)</f>
        <v>587536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1001107</v>
      </c>
      <c r="C95" s="49">
        <f t="shared" si="5"/>
        <v>631777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710708</v>
      </c>
      <c r="K95" s="97">
        <f>IFERROR(VLOOKUP($D95, V一般接種!$A:$G, K$4, FALSE), 0)</f>
        <v>258440</v>
      </c>
      <c r="L95" s="97">
        <f>IFERROR(VLOOKUP($D95, V一般接種!$A:$G, L$4, FALSE), 0)</f>
        <v>0</v>
      </c>
      <c r="M95" s="97">
        <f>IFERROR(VLOOKUP($D95, V一般接種!$A:$G, M$4, FALSE), 0)</f>
        <v>585424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984951</v>
      </c>
      <c r="C96" s="49">
        <f t="shared" si="5"/>
        <v>609750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760769</v>
      </c>
      <c r="K96" s="97">
        <f>IFERROR(VLOOKUP($D96, V一般接種!$A:$G, K$4, FALSE), 0)</f>
        <v>224182</v>
      </c>
      <c r="L96" s="97">
        <f>IFERROR(VLOOKUP($D96, V一般接種!$A:$G, L$4, FALSE), 0)</f>
        <v>0</v>
      </c>
      <c r="M96" s="97">
        <f>IFERROR(VLOOKUP($D96, V一般接種!$A:$G, M$4, FALSE), 0)</f>
        <v>609750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735863</v>
      </c>
      <c r="C97" s="49">
        <f t="shared" si="5"/>
        <v>618281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560124</v>
      </c>
      <c r="K97" s="97">
        <f>IFERROR(VLOOKUP($D97, V一般接種!$A:$G, K$4, FALSE), 0)</f>
        <v>175739</v>
      </c>
      <c r="L97" s="97">
        <f>IFERROR(VLOOKUP($D97, V一般接種!$A:$G, L$4, FALSE), 0)</f>
        <v>0</v>
      </c>
      <c r="M97" s="97">
        <f>IFERROR(VLOOKUP($D97, V一般接種!$A:$G, M$4, FALSE), 0)</f>
        <v>618281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827213</v>
      </c>
      <c r="C98" s="49">
        <f t="shared" si="5"/>
        <v>673125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566577</v>
      </c>
      <c r="K98" s="97">
        <f>IFERROR(VLOOKUP($D98, V一般接種!$A:$G, K$4, FALSE), 0)</f>
        <v>190921</v>
      </c>
      <c r="L98" s="97">
        <f>IFERROR(VLOOKUP($D98, V一般接種!$A:$G, L$4, FALSE), 0)</f>
        <v>0</v>
      </c>
      <c r="M98" s="97">
        <f>IFERROR(VLOOKUP($D98, V一般接種!$A:$G, M$4, FALSE), 0)</f>
        <v>601256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858113</v>
      </c>
      <c r="C99" s="49">
        <f t="shared" si="5"/>
        <v>657782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602008</v>
      </c>
      <c r="K99" s="97">
        <f>IFERROR(VLOOKUP($D99, V一般接種!$A:$G, K$4, FALSE), 0)</f>
        <v>220999</v>
      </c>
      <c r="L99" s="97">
        <f>IFERROR(VLOOKUP($D99, V一般接種!$A:$G, L$4, FALSE), 0)</f>
        <v>0</v>
      </c>
      <c r="M99" s="97">
        <f>IFERROR(VLOOKUP($D99, V一般接種!$A:$G, M$4, FALSE), 0)</f>
        <v>619443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836189</v>
      </c>
      <c r="C100" s="49">
        <f t="shared" si="5"/>
        <v>666810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600634</v>
      </c>
      <c r="K100" s="97">
        <f>IFERROR(VLOOKUP($D100, V一般接種!$A:$G, K$4, FALSE), 0)</f>
        <v>213201</v>
      </c>
      <c r="L100" s="97">
        <f>IFERROR(VLOOKUP($D100, V一般接種!$A:$G, L$4, FALSE), 0)</f>
        <v>0</v>
      </c>
      <c r="M100" s="97">
        <f>IFERROR(VLOOKUP($D100, V一般接種!$A:$G, M$4, FALSE), 0)</f>
        <v>627007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822137</v>
      </c>
      <c r="C101" s="49">
        <f t="shared" si="5"/>
        <v>640863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586046</v>
      </c>
      <c r="K101" s="97">
        <f>IFERROR(VLOOKUP($D101, V一般接種!$A:$G, K$4, FALSE), 0)</f>
        <v>210995</v>
      </c>
      <c r="L101" s="97">
        <f>IFERROR(VLOOKUP($D101, V一般接種!$A:$G, L$4, FALSE), 0)</f>
        <v>0</v>
      </c>
      <c r="M101" s="97">
        <f>IFERROR(VLOOKUP($D101, V一般接種!$A:$G, M$4, FALSE), 0)</f>
        <v>607672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854871</v>
      </c>
      <c r="C102" s="49">
        <f t="shared" si="5"/>
        <v>631059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607881</v>
      </c>
      <c r="K102" s="97">
        <f>IFERROR(VLOOKUP($D102, V一般接種!$A:$G, K$4, FALSE), 0)</f>
        <v>218722</v>
      </c>
      <c r="L102" s="97">
        <f>IFERROR(VLOOKUP($D102, V一般接種!$A:$G, L$4, FALSE), 0)</f>
        <v>0</v>
      </c>
      <c r="M102" s="97">
        <f>IFERROR(VLOOKUP($D102, V一般接種!$A:$G, M$4, FALSE), 0)</f>
        <v>593873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790456</v>
      </c>
      <c r="C103" s="49">
        <f t="shared" si="5"/>
        <v>636275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623375</v>
      </c>
      <c r="K103" s="97">
        <f>IFERROR(VLOOKUP($D103, V一般接種!$A:$G, K$4, FALSE), 0)</f>
        <v>167081</v>
      </c>
      <c r="L103" s="97">
        <f>IFERROR(VLOOKUP($D103, V一般接種!$A:$G, L$4, FALSE), 0)</f>
        <v>0</v>
      </c>
      <c r="M103" s="97">
        <f>IFERROR(VLOOKUP($D103, V一般接種!$A:$G, M$4, FALSE), 0)</f>
        <v>636275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593073</v>
      </c>
      <c r="C104" s="49">
        <f t="shared" si="5"/>
        <v>652349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458575</v>
      </c>
      <c r="K104" s="97">
        <f>IFERROR(VLOOKUP($D104, V一般接種!$A:$G, K$4, FALSE), 0)</f>
        <v>134498</v>
      </c>
      <c r="L104" s="97">
        <f>IFERROR(VLOOKUP($D104, V一般接種!$A:$G, L$4, FALSE), 0)</f>
        <v>0</v>
      </c>
      <c r="M104" s="97">
        <f>IFERROR(VLOOKUP($D104, V一般接種!$A:$G, M$4, FALSE), 0)</f>
        <v>652349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507269</v>
      </c>
      <c r="C105" s="49">
        <f t="shared" si="5"/>
        <v>630577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273007</v>
      </c>
      <c r="K105" s="97">
        <f>IFERROR(VLOOKUP($D105, V一般接種!$A:$G, K$4, FALSE), 0)</f>
        <v>190065</v>
      </c>
      <c r="L105" s="97">
        <f>IFERROR(VLOOKUP($D105, V一般接種!$A:$G, L$4, FALSE), 0)</f>
        <v>0</v>
      </c>
      <c r="M105" s="97">
        <f>IFERROR(VLOOKUP($D105, V一般接種!$A:$G, M$4, FALSE), 0)</f>
        <v>562606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771789</v>
      </c>
      <c r="C106" s="49">
        <f t="shared" si="5"/>
        <v>644275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527793</v>
      </c>
      <c r="K106" s="97">
        <f>IFERROR(VLOOKUP($D106, V一般接種!$A:$G, K$4, FALSE), 0)</f>
        <v>203465</v>
      </c>
      <c r="L106" s="97">
        <f>IFERROR(VLOOKUP($D106, V一般接種!$A:$G, L$4, FALSE), 0)</f>
        <v>0</v>
      </c>
      <c r="M106" s="97">
        <f>IFERROR(VLOOKUP($D106, V一般接種!$A:$G, M$4, FALSE), 0)</f>
        <v>611235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703337</v>
      </c>
      <c r="C107" s="49">
        <f t="shared" si="5"/>
        <v>690379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489653</v>
      </c>
      <c r="K107" s="97">
        <f>IFERROR(VLOOKUP($D107, V一般接種!$A:$G, K$4, FALSE), 0)</f>
        <v>209694</v>
      </c>
      <c r="L107" s="97">
        <f>IFERROR(VLOOKUP($D107, V一般接種!$A:$G, L$4, FALSE), 0)</f>
        <v>0</v>
      </c>
      <c r="M107" s="97">
        <f>IFERROR(VLOOKUP($D107, V一般接種!$A:$G, M$4, FALSE), 0)</f>
        <v>647503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301101</v>
      </c>
      <c r="C108" s="49">
        <f t="shared" si="5"/>
        <v>273633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185366</v>
      </c>
      <c r="K108" s="97">
        <f>IFERROR(VLOOKUP($D108, V一般接種!$A:$G, K$4, FALSE), 0)</f>
        <v>115735</v>
      </c>
      <c r="L108" s="97">
        <f>IFERROR(VLOOKUP($D108, V一般接種!$A:$G, L$4, FALSE), 0)</f>
        <v>0</v>
      </c>
      <c r="M108" s="97">
        <f>IFERROR(VLOOKUP($D108, V一般接種!$A:$G, M$4, FALSE), 0)</f>
        <v>273633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236082</v>
      </c>
      <c r="C109" s="49">
        <f t="shared" si="5"/>
        <v>194663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126505</v>
      </c>
      <c r="K109" s="97">
        <f>IFERROR(VLOOKUP($D109, V一般接種!$A:$G, K$4, FALSE), 0)</f>
        <v>109577</v>
      </c>
      <c r="L109" s="97">
        <f>IFERROR(VLOOKUP($D109, V一般接種!$A:$G, L$4, FALSE), 0)</f>
        <v>0</v>
      </c>
      <c r="M109" s="97">
        <f>IFERROR(VLOOKUP($D109, V一般接種!$A:$G, M$4, FALSE), 0)</f>
        <v>194663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443150</v>
      </c>
      <c r="C110" s="49">
        <f t="shared" si="5"/>
        <v>732255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299805</v>
      </c>
      <c r="K110" s="97">
        <f>IFERROR(VLOOKUP($D110, V一般接種!$A:$G, K$4, FALSE), 0)</f>
        <v>143345</v>
      </c>
      <c r="L110" s="97">
        <f>IFERROR(VLOOKUP($D110, V一般接種!$A:$G, L$4, FALSE), 0)</f>
        <v>0</v>
      </c>
      <c r="M110" s="97">
        <f>IFERROR(VLOOKUP($D110, V一般接種!$A:$G, M$4, FALSE), 0)</f>
        <v>732255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398509</v>
      </c>
      <c r="C111" s="49">
        <f t="shared" si="5"/>
        <v>680872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268527</v>
      </c>
      <c r="K111" s="97">
        <f>IFERROR(VLOOKUP($D111, V一般接種!$A:$G, K$4, FALSE), 0)</f>
        <v>129982</v>
      </c>
      <c r="L111" s="97">
        <f>IFERROR(VLOOKUP($D111, V一般接種!$A:$G, L$4, FALSE), 0)</f>
        <v>0</v>
      </c>
      <c r="M111" s="97">
        <f>IFERROR(VLOOKUP($D111, V一般接種!$A:$G, M$4, FALSE), 0)</f>
        <v>680872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557723</v>
      </c>
      <c r="C112" s="49">
        <f t="shared" si="5"/>
        <v>771029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364944</v>
      </c>
      <c r="K112" s="97">
        <f>IFERROR(VLOOKUP($D112, V一般接種!$A:$G, K$4, FALSE), 0)</f>
        <v>166549</v>
      </c>
      <c r="L112" s="97">
        <f>IFERROR(VLOOKUP($D112, V一般接種!$A:$G, L$4, FALSE), 0)</f>
        <v>0</v>
      </c>
      <c r="M112" s="97">
        <f>IFERROR(VLOOKUP($D112, V一般接種!$A:$G, M$4, FALSE), 0)</f>
        <v>728114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599616</v>
      </c>
      <c r="C113" s="49">
        <f t="shared" si="5"/>
        <v>769753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432535</v>
      </c>
      <c r="K113" s="97">
        <f>IFERROR(VLOOKUP($D113, V一般接種!$A:$G, K$4, FALSE), 0)</f>
        <v>150558</v>
      </c>
      <c r="L113" s="97">
        <f>IFERROR(VLOOKUP($D113, V一般接種!$A:$G, L$4, FALSE), 0)</f>
        <v>0</v>
      </c>
      <c r="M113" s="97">
        <f>IFERROR(VLOOKUP($D113, V一般接種!$A:$G, M$4, FALSE), 0)</f>
        <v>743555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586366</v>
      </c>
      <c r="C114" s="49">
        <f t="shared" si="5"/>
        <v>778496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426935</v>
      </c>
      <c r="K114" s="97">
        <f>IFERROR(VLOOKUP($D114, V一般接種!$A:$G, K$4, FALSE), 0)</f>
        <v>147631</v>
      </c>
      <c r="L114" s="97">
        <f>IFERROR(VLOOKUP($D114, V一般接種!$A:$G, L$4, FALSE), 0)</f>
        <v>0</v>
      </c>
      <c r="M114" s="97">
        <f>IFERROR(VLOOKUP($D114, V一般接種!$A:$G, M$4, FALSE), 0)</f>
        <v>760049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586785</v>
      </c>
      <c r="C115" s="49">
        <f t="shared" si="5"/>
        <v>763037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424094</v>
      </c>
      <c r="K115" s="97">
        <f>IFERROR(VLOOKUP($D115, V一般接種!$A:$G, K$4, FALSE), 0)</f>
        <v>153594</v>
      </c>
      <c r="L115" s="97">
        <f>IFERROR(VLOOKUP($D115, V一般接種!$A:$G, L$4, FALSE), 0)</f>
        <v>0</v>
      </c>
      <c r="M115" s="97">
        <f>IFERROR(VLOOKUP($D115, V一般接種!$A:$G, M$4, FALSE), 0)</f>
        <v>741762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619609</v>
      </c>
      <c r="C116" s="49">
        <f t="shared" si="5"/>
        <v>768411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454818</v>
      </c>
      <c r="K116" s="97">
        <f>IFERROR(VLOOKUP($D116, V一般接種!$A:$G, K$4, FALSE), 0)</f>
        <v>153331</v>
      </c>
      <c r="L116" s="97">
        <f>IFERROR(VLOOKUP($D116, V一般接種!$A:$G, L$4, FALSE), 0)</f>
        <v>0</v>
      </c>
      <c r="M116" s="97">
        <f>IFERROR(VLOOKUP($D116, V一般接種!$A:$G, M$4, FALSE), 0)</f>
        <v>739283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619078</v>
      </c>
      <c r="C117" s="49">
        <f t="shared" si="5"/>
        <v>789742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495889</v>
      </c>
      <c r="K117" s="97">
        <f>IFERROR(VLOOKUP($D117, V一般接種!$A:$G, K$4, FALSE), 0)</f>
        <v>123189</v>
      </c>
      <c r="L117" s="97">
        <f>IFERROR(VLOOKUP($D117, V一般接種!$A:$G, L$4, FALSE), 0)</f>
        <v>0</v>
      </c>
      <c r="M117" s="97">
        <f>IFERROR(VLOOKUP($D117, V一般接種!$A:$G, M$4, FALSE), 0)</f>
        <v>789742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443567</v>
      </c>
      <c r="C118" s="49">
        <f t="shared" si="5"/>
        <v>1061073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431548</v>
      </c>
      <c r="K118" s="97">
        <f>IFERROR(VLOOKUP($D118, V一般接種!$A:$G, K$4, FALSE), 0)</f>
        <v>109674</v>
      </c>
      <c r="L118" s="97">
        <f>IFERROR(VLOOKUP($D118, V一般接種!$A:$G, L$4, FALSE), 0)</f>
        <v>0</v>
      </c>
      <c r="M118" s="97">
        <f>IFERROR(VLOOKUP($D118, V一般接種!$A:$G, M$4, FALSE), 0)</f>
        <v>534658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549983</v>
      </c>
      <c r="C119" s="49">
        <f t="shared" si="5"/>
        <v>563462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435261</v>
      </c>
      <c r="K119" s="97">
        <f>IFERROR(VLOOKUP($D119, V一般接種!$A:$G, K$4, FALSE), 0)</f>
        <v>114722</v>
      </c>
      <c r="L119" s="97">
        <f>IFERROR(VLOOKUP($D119, V一般接種!$A:$G, L$4, FALSE), 0)</f>
        <v>0</v>
      </c>
      <c r="M119" s="97">
        <f>IFERROR(VLOOKUP($D119, V一般接種!$A:$G, M$4, FALSE), 0)</f>
        <v>563462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566682</v>
      </c>
      <c r="C120" s="49">
        <f t="shared" si="5"/>
        <v>596891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456250</v>
      </c>
      <c r="K120" s="97">
        <f>IFERROR(VLOOKUP($D120, V一般接種!$A:$G, K$4, FALSE), 0)</f>
        <v>110432</v>
      </c>
      <c r="L120" s="97">
        <f>IFERROR(VLOOKUP($D120, V一般接種!$A:$G, L$4, FALSE), 0)</f>
        <v>0</v>
      </c>
      <c r="M120" s="97">
        <f>IFERROR(VLOOKUP($D120, V一般接種!$A:$G, M$4, FALSE), 0)</f>
        <v>596891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557212</v>
      </c>
      <c r="C121" s="49">
        <f t="shared" si="5"/>
        <v>591672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452019</v>
      </c>
      <c r="K121" s="97">
        <f>IFERROR(VLOOKUP($D121, V一般接種!$A:$G, K$4, FALSE), 0)</f>
        <v>105193</v>
      </c>
      <c r="L121" s="97">
        <f>IFERROR(VLOOKUP($D121, V一般接種!$A:$G, L$4, FALSE), 0)</f>
        <v>0</v>
      </c>
      <c r="M121" s="97">
        <f>IFERROR(VLOOKUP($D121, V一般接種!$A:$G, M$4, FALSE), 0)</f>
        <v>591672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545953</v>
      </c>
      <c r="C122" s="49">
        <f t="shared" si="5"/>
        <v>580731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438726</v>
      </c>
      <c r="K122" s="97">
        <f>IFERROR(VLOOKUP($D122, V一般接種!$A:$G, K$4, FALSE), 0)</f>
        <v>107227</v>
      </c>
      <c r="L122" s="97">
        <f>IFERROR(VLOOKUP($D122, V一般接種!$A:$G, L$4, FALSE), 0)</f>
        <v>0</v>
      </c>
      <c r="M122" s="97">
        <f>IFERROR(VLOOKUP($D122, V一般接種!$A:$G, M$4, FALSE), 0)</f>
        <v>580731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565739</v>
      </c>
      <c r="C123" s="49">
        <f t="shared" si="5"/>
        <v>614394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465036</v>
      </c>
      <c r="K123" s="97">
        <f>IFERROR(VLOOKUP($D123, V一般接種!$A:$G, K$4, FALSE), 0)</f>
        <v>100703</v>
      </c>
      <c r="L123" s="97">
        <f>IFERROR(VLOOKUP($D123, V一般接種!$A:$G, L$4, FALSE), 0)</f>
        <v>0</v>
      </c>
      <c r="M123" s="97">
        <f>IFERROR(VLOOKUP($D123, V一般接種!$A:$G, M$4, FALSE), 0)</f>
        <v>614394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685694</v>
      </c>
      <c r="C124" s="49">
        <f t="shared" si="5"/>
        <v>629132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580925</v>
      </c>
      <c r="K124" s="97">
        <f>IFERROR(VLOOKUP($D124, V一般接種!$A:$G, K$4, FALSE), 0)</f>
        <v>104769</v>
      </c>
      <c r="L124" s="97">
        <f>IFERROR(VLOOKUP($D124, V一般接種!$A:$G, L$4, FALSE), 0)</f>
        <v>0</v>
      </c>
      <c r="M124" s="97">
        <f>IFERROR(VLOOKUP($D124, V一般接種!$A:$G, M$4, FALSE), 0)</f>
        <v>629132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-3895580</v>
      </c>
      <c r="C125" s="49">
        <f t="shared" si="5"/>
        <v>-311129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490593</v>
      </c>
      <c r="K125" s="97">
        <f>IFERROR(VLOOKUP($D125, V一般接種!$A:$G, K$4, FALSE), 0)</f>
        <v>108868</v>
      </c>
      <c r="L125" s="97">
        <f>IFERROR(VLOOKUP($D125, V一般接種!$A:$G, L$4, FALSE), 0)</f>
        <v>0</v>
      </c>
      <c r="M125" s="97">
        <f>IFERROR(VLOOKUP($D125, V一般接種!$A:$G, M$4, FALSE), 0)</f>
        <v>441089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164004</v>
      </c>
      <c r="C126" s="49">
        <f t="shared" si="5"/>
        <v>101547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102678</v>
      </c>
      <c r="K126" s="97">
        <f>IFERROR(VLOOKUP($D126, V一般接種!$A:$G, K$4, FALSE), 0)</f>
        <v>61326</v>
      </c>
      <c r="L126" s="97">
        <f>IFERROR(VLOOKUP($D126, V一般接種!$A:$G, L$4, FALSE), 0)</f>
        <v>0</v>
      </c>
      <c r="M126" s="97">
        <f>IFERROR(VLOOKUP($D126, V一般接種!$A:$G, M$4, FALSE), 0)</f>
        <v>101547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477588</v>
      </c>
      <c r="C127" s="49">
        <f t="shared" si="5"/>
        <v>572959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391252</v>
      </c>
      <c r="K127" s="97">
        <f>IFERROR(VLOOKUP($D127, V一般接種!$A:$G, K$4, FALSE), 0)</f>
        <v>86336</v>
      </c>
      <c r="L127" s="97">
        <f>IFERROR(VLOOKUP($D127, V一般接種!$A:$G, L$4, FALSE), 0)</f>
        <v>0</v>
      </c>
      <c r="M127" s="97">
        <f>IFERROR(VLOOKUP($D127, V一般接種!$A:$G, M$4, FALSE), 0)</f>
        <v>572959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487296</v>
      </c>
      <c r="C128" s="49">
        <f t="shared" si="5"/>
        <v>497773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402734</v>
      </c>
      <c r="K128" s="97">
        <f>IFERROR(VLOOKUP($D128, V一般接種!$A:$G, K$4, FALSE), 0)</f>
        <v>84562</v>
      </c>
      <c r="L128" s="97">
        <f>IFERROR(VLOOKUP($D128, V一般接種!$A:$G, L$4, FALSE), 0)</f>
        <v>0</v>
      </c>
      <c r="M128" s="97">
        <f>IFERROR(VLOOKUP($D128, V一般接種!$A:$G, M$4, FALSE), 0)</f>
        <v>497773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481027</v>
      </c>
      <c r="C129" s="49">
        <f t="shared" si="5"/>
        <v>226195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397506</v>
      </c>
      <c r="K129" s="97">
        <f>IFERROR(VLOOKUP($D129, V一般接種!$A:$G, K$4, FALSE), 0)</f>
        <v>83521</v>
      </c>
      <c r="L129" s="97">
        <f>IFERROR(VLOOKUP($D129, V一般接種!$A:$G, L$4, FALSE), 0)</f>
        <v>0</v>
      </c>
      <c r="M129" s="97">
        <f>IFERROR(VLOOKUP($D129, V一般接種!$A:$G, M$4, FALSE), 0)</f>
        <v>226195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337884</v>
      </c>
      <c r="C130" s="49">
        <f t="shared" si="5"/>
        <v>136336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263582</v>
      </c>
      <c r="K130" s="97">
        <f>IFERROR(VLOOKUP($D130, V一般接種!$A:$G, K$4, FALSE), 0)</f>
        <v>74302</v>
      </c>
      <c r="L130" s="97">
        <f>IFERROR(VLOOKUP($D130, V一般接種!$A:$G, L$4, FALSE), 0)</f>
        <v>0</v>
      </c>
      <c r="M130" s="97">
        <f>IFERROR(VLOOKUP($D130, V一般接種!$A:$G, M$4, FALSE), 0)</f>
        <v>136336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348562</v>
      </c>
      <c r="C131" s="49">
        <f t="shared" si="5"/>
        <v>252298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266804</v>
      </c>
      <c r="K131" s="97">
        <f>IFERROR(VLOOKUP($D131, V一般接種!$A:$G, K$4, FALSE), 0)</f>
        <v>81758</v>
      </c>
      <c r="L131" s="97">
        <f>IFERROR(VLOOKUP($D131, V一般接種!$A:$G, L$4, FALSE), 0)</f>
        <v>0</v>
      </c>
      <c r="M131" s="97">
        <f>IFERROR(VLOOKUP($D131, V一般接種!$A:$G, M$4, FALSE), 0)</f>
        <v>252298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-7102112</v>
      </c>
      <c r="C132" s="49">
        <f t="shared" si="5"/>
        <v>-2491248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277435</v>
      </c>
      <c r="K132" s="97">
        <f>IFERROR(VLOOKUP($D132, V一般接種!$A:$G, K$4, FALSE), 0)</f>
        <v>86370</v>
      </c>
      <c r="L132" s="97">
        <f>IFERROR(VLOOKUP($D132, V一般接種!$A:$G, L$4, FALSE), 0)</f>
        <v>0</v>
      </c>
      <c r="M132" s="97">
        <f>IFERROR(VLOOKUP($D132, V一般接種!$A:$G, M$4, FALSE), 0)</f>
        <v>244830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426647</v>
      </c>
      <c r="C133" s="49">
        <f t="shared" si="5"/>
        <v>361917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350290</v>
      </c>
      <c r="K133" s="97">
        <f>IFERROR(VLOOKUP($D133, V一般接種!$A:$G, K$4, FALSE), 0)</f>
        <v>76357</v>
      </c>
      <c r="L133" s="97">
        <f>IFERROR(VLOOKUP($D133, V一般接種!$A:$G, L$4, FALSE), 0)</f>
        <v>0</v>
      </c>
      <c r="M133" s="97">
        <f>IFERROR(VLOOKUP($D133, V一般接種!$A:$G, M$4, FALSE), 0)</f>
        <v>361917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535961</v>
      </c>
      <c r="C134" s="49">
        <f t="shared" si="5"/>
        <v>448129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453267</v>
      </c>
      <c r="K134" s="97">
        <f>IFERROR(VLOOKUP($D134, V一般接種!$A:$G, K$4, FALSE), 0)</f>
        <v>82694</v>
      </c>
      <c r="L134" s="97">
        <f>IFERROR(VLOOKUP($D134, V一般接種!$A:$G, L$4, FALSE), 0)</f>
        <v>1</v>
      </c>
      <c r="M134" s="97">
        <f>IFERROR(VLOOKUP($D134, V一般接種!$A:$G, M$4, FALSE), 0)</f>
        <v>448128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564955</v>
      </c>
      <c r="C135" s="49">
        <f t="shared" si="5"/>
        <v>435171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480607</v>
      </c>
      <c r="K135" s="97">
        <f>IFERROR(VLOOKUP($D135, V一般接種!$A:$G, K$4, FALSE), 0)</f>
        <v>84348</v>
      </c>
      <c r="L135" s="97">
        <f>IFERROR(VLOOKUP($D135, V一般接種!$A:$G, L$4, FALSE), 0)</f>
        <v>0</v>
      </c>
      <c r="M135" s="97">
        <f>IFERROR(VLOOKUP($D135, V一般接種!$A:$G, M$4, FALSE), 0)</f>
        <v>435171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561193</v>
      </c>
      <c r="C136" s="49">
        <f t="shared" ref="C136:C199" si="8">IF($D136="", "", H136+I136+L136+M136+O136-Q136)</f>
        <v>424162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468912</v>
      </c>
      <c r="K136" s="97">
        <f>IFERROR(VLOOKUP($D136, V一般接種!$A:$G, K$4, FALSE), 0)</f>
        <v>92281</v>
      </c>
      <c r="L136" s="97">
        <f>IFERROR(VLOOKUP($D136, V一般接種!$A:$G, L$4, FALSE), 0)</f>
        <v>1</v>
      </c>
      <c r="M136" s="97">
        <f>IFERROR(VLOOKUP($D136, V一般接種!$A:$G, M$4, FALSE), 0)</f>
        <v>424161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596577</v>
      </c>
      <c r="C137" s="49">
        <f t="shared" si="8"/>
        <v>470071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510095</v>
      </c>
      <c r="K137" s="97">
        <f>IFERROR(VLOOKUP($D137, V一般接種!$A:$G, K$4, FALSE), 0)</f>
        <v>86482</v>
      </c>
      <c r="L137" s="97">
        <f>IFERROR(VLOOKUP($D137, V一般接種!$A:$G, L$4, FALSE), 0)</f>
        <v>0</v>
      </c>
      <c r="M137" s="97">
        <f>IFERROR(VLOOKUP($D137, V一般接種!$A:$G, M$4, FALSE), 0)</f>
        <v>470071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703993</v>
      </c>
      <c r="C138" s="49">
        <f t="shared" si="8"/>
        <v>528776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605489</v>
      </c>
      <c r="K138" s="97">
        <f>IFERROR(VLOOKUP($D138, V一般接種!$A:$G, K$4, FALSE), 0)</f>
        <v>98504</v>
      </c>
      <c r="L138" s="97">
        <f>IFERROR(VLOOKUP($D138, V一般接種!$A:$G, L$4, FALSE), 0)</f>
        <v>42</v>
      </c>
      <c r="M138" s="97">
        <f>IFERROR(VLOOKUP($D138, V一般接種!$A:$G, M$4, FALSE), 0)</f>
        <v>528734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-10557904</v>
      </c>
      <c r="C139" s="49">
        <f t="shared" si="8"/>
        <v>-5382699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514903</v>
      </c>
      <c r="K139" s="97">
        <f>IFERROR(VLOOKUP($D139, V一般接種!$A:$G, K$4, FALSE), 0)</f>
        <v>102935</v>
      </c>
      <c r="L139" s="97">
        <f>IFERROR(VLOOKUP($D139, V一般接種!$A:$G, L$4, FALSE), 0)</f>
        <v>0</v>
      </c>
      <c r="M139" s="97">
        <f>IFERROR(VLOOKUP($D139, V一般接種!$A:$G, M$4, FALSE), 0)</f>
        <v>443533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531835</v>
      </c>
      <c r="C140" s="49">
        <f t="shared" si="8"/>
        <v>439444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438767</v>
      </c>
      <c r="K140" s="97">
        <f>IFERROR(VLOOKUP($D140, V一般接種!$A:$G, K$4, FALSE), 0)</f>
        <v>93068</v>
      </c>
      <c r="L140" s="97">
        <f>IFERROR(VLOOKUP($D140, V一般接種!$A:$G, L$4, FALSE), 0)</f>
        <v>985</v>
      </c>
      <c r="M140" s="97">
        <f>IFERROR(VLOOKUP($D140, V一般接種!$A:$G, M$4, FALSE), 0)</f>
        <v>438459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592523</v>
      </c>
      <c r="C141" s="49">
        <f t="shared" si="8"/>
        <v>456939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476142</v>
      </c>
      <c r="K141" s="97">
        <f>IFERROR(VLOOKUP($D141, V一般接種!$A:$G, K$4, FALSE), 0)</f>
        <v>116381</v>
      </c>
      <c r="L141" s="97">
        <f>IFERROR(VLOOKUP($D141, V一般接種!$A:$G, L$4, FALSE), 0)</f>
        <v>975</v>
      </c>
      <c r="M141" s="97">
        <f>IFERROR(VLOOKUP($D141, V一般接種!$A:$G, M$4, FALSE), 0)</f>
        <v>455964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583726</v>
      </c>
      <c r="C142" s="49">
        <f t="shared" si="8"/>
        <v>450467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472327</v>
      </c>
      <c r="K142" s="97">
        <f>IFERROR(VLOOKUP($D142, V一般接種!$A:$G, K$4, FALSE), 0)</f>
        <v>111399</v>
      </c>
      <c r="L142" s="97">
        <f>IFERROR(VLOOKUP($D142, V一般接種!$A:$G, L$4, FALSE), 0)</f>
        <v>1957</v>
      </c>
      <c r="M142" s="97">
        <f>IFERROR(VLOOKUP($D142, V一般接種!$A:$G, M$4, FALSE), 0)</f>
        <v>448510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551190</v>
      </c>
      <c r="C143" s="49">
        <f t="shared" si="8"/>
        <v>435429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460799</v>
      </c>
      <c r="K143" s="97">
        <f>IFERROR(VLOOKUP($D143, V一般接種!$A:$G, K$4, FALSE), 0)</f>
        <v>90391</v>
      </c>
      <c r="L143" s="97">
        <f>IFERROR(VLOOKUP($D143, V一般接種!$A:$G, L$4, FALSE), 0)</f>
        <v>2007</v>
      </c>
      <c r="M143" s="97">
        <f>IFERROR(VLOOKUP($D143, V一般接種!$A:$G, M$4, FALSE), 0)</f>
        <v>433422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618760</v>
      </c>
      <c r="C144" s="49">
        <f t="shared" si="8"/>
        <v>480207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514897</v>
      </c>
      <c r="K144" s="97">
        <f>IFERROR(VLOOKUP($D144, V一般接種!$A:$G, K$4, FALSE), 0)</f>
        <v>103863</v>
      </c>
      <c r="L144" s="97">
        <f>IFERROR(VLOOKUP($D144, V一般接種!$A:$G, L$4, FALSE), 0)</f>
        <v>981</v>
      </c>
      <c r="M144" s="97">
        <f>IFERROR(VLOOKUP($D144, V一般接種!$A:$G, M$4, FALSE), 0)</f>
        <v>479226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711492</v>
      </c>
      <c r="C145" s="49">
        <f t="shared" si="8"/>
        <v>595947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582038</v>
      </c>
      <c r="K145" s="97">
        <f>IFERROR(VLOOKUP($D145, V一般接種!$A:$G, K$4, FALSE), 0)</f>
        <v>129454</v>
      </c>
      <c r="L145" s="97">
        <f>IFERROR(VLOOKUP($D145, V一般接種!$A:$G, L$4, FALSE), 0)</f>
        <v>544</v>
      </c>
      <c r="M145" s="97">
        <f>IFERROR(VLOOKUP($D145, V一般接種!$A:$G, M$4, FALSE), 0)</f>
        <v>595403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-14279816</v>
      </c>
      <c r="C146" s="49">
        <f t="shared" si="8"/>
        <v>-9133657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469944</v>
      </c>
      <c r="K146" s="97">
        <f>IFERROR(VLOOKUP($D146, V一般接種!$A:$G, K$4, FALSE), 0)</f>
        <v>115349</v>
      </c>
      <c r="L146" s="97">
        <f>IFERROR(VLOOKUP($D146, V一般接種!$A:$G, L$4, FALSE), 0)</f>
        <v>1127</v>
      </c>
      <c r="M146" s="97">
        <f>IFERROR(VLOOKUP($D146, V一般接種!$A:$G, M$4, FALSE), 0)</f>
        <v>497778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369154</v>
      </c>
      <c r="C147" s="49">
        <f t="shared" si="8"/>
        <v>138974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250370</v>
      </c>
      <c r="K147" s="97">
        <f>IFERROR(VLOOKUP($D147, V一般接種!$A:$G, K$4, FALSE), 0)</f>
        <v>118784</v>
      </c>
      <c r="L147" s="97">
        <f>IFERROR(VLOOKUP($D147, V一般接種!$A:$G, L$4, FALSE), 0)</f>
        <v>1325</v>
      </c>
      <c r="M147" s="97">
        <f>IFERROR(VLOOKUP($D147, V一般接種!$A:$G, M$4, FALSE), 0)</f>
        <v>137649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622858</v>
      </c>
      <c r="C148" s="49">
        <f t="shared" si="8"/>
        <v>388934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499481</v>
      </c>
      <c r="K148" s="97">
        <f>IFERROR(VLOOKUP($D148, V一般接種!$A:$G, K$4, FALSE), 0)</f>
        <v>123377</v>
      </c>
      <c r="L148" s="97">
        <f>IFERROR(VLOOKUP($D148, V一般接種!$A:$G, L$4, FALSE), 0)</f>
        <v>1603</v>
      </c>
      <c r="M148" s="97">
        <f>IFERROR(VLOOKUP($D148, V一般接種!$A:$G, M$4, FALSE), 0)</f>
        <v>387331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609747</v>
      </c>
      <c r="C149" s="49">
        <f t="shared" si="8"/>
        <v>367858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482904</v>
      </c>
      <c r="K149" s="97">
        <f>IFERROR(VLOOKUP($D149, V一般接種!$A:$G, K$4, FALSE), 0)</f>
        <v>126843</v>
      </c>
      <c r="L149" s="97">
        <f>IFERROR(VLOOKUP($D149, V一般接種!$A:$G, L$4, FALSE), 0)</f>
        <v>1672</v>
      </c>
      <c r="M149" s="97">
        <f>IFERROR(VLOOKUP($D149, V一般接種!$A:$G, M$4, FALSE), 0)</f>
        <v>366186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392018</v>
      </c>
      <c r="C150" s="49">
        <f t="shared" si="8"/>
        <v>369601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256762</v>
      </c>
      <c r="K150" s="97">
        <f>IFERROR(VLOOKUP($D150, V一般接種!$A:$G, K$4, FALSE), 0)</f>
        <v>135256</v>
      </c>
      <c r="L150" s="97">
        <f>IFERROR(VLOOKUP($D150, V一般接種!$A:$G, L$4, FALSE), 0)</f>
        <v>1832</v>
      </c>
      <c r="M150" s="97">
        <f>IFERROR(VLOOKUP($D150, V一般接種!$A:$G, M$4, FALSE), 0)</f>
        <v>367769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697299</v>
      </c>
      <c r="C151" s="49">
        <f t="shared" si="8"/>
        <v>281289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558201</v>
      </c>
      <c r="K151" s="97">
        <f>IFERROR(VLOOKUP($D151, V一般接種!$A:$G, K$4, FALSE), 0)</f>
        <v>139098</v>
      </c>
      <c r="L151" s="97">
        <f>IFERROR(VLOOKUP($D151, V一般接種!$A:$G, L$4, FALSE), 0)</f>
        <v>1910</v>
      </c>
      <c r="M151" s="97">
        <f>IFERROR(VLOOKUP($D151, V一般接種!$A:$G, M$4, FALSE), 0)</f>
        <v>279379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915246</v>
      </c>
      <c r="C152" s="49">
        <f t="shared" si="8"/>
        <v>323273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748780</v>
      </c>
      <c r="K152" s="97">
        <f>IFERROR(VLOOKUP($D152, V一般接種!$A:$G, K$4, FALSE), 0)</f>
        <v>166466</v>
      </c>
      <c r="L152" s="97">
        <f>IFERROR(VLOOKUP($D152, V一般接種!$A:$G, L$4, FALSE), 0)</f>
        <v>1768</v>
      </c>
      <c r="M152" s="97">
        <f>IFERROR(VLOOKUP($D152, V一般接種!$A:$G, M$4, FALSE), 0)</f>
        <v>321505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-18478662</v>
      </c>
      <c r="C153" s="49">
        <f t="shared" si="8"/>
        <v>-12986079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596100</v>
      </c>
      <c r="K153" s="97">
        <f>IFERROR(VLOOKUP($D153, V一般接種!$A:$G, K$4, FALSE), 0)</f>
        <v>151074</v>
      </c>
      <c r="L153" s="97">
        <f>IFERROR(VLOOKUP($D153, V一般接種!$A:$G, L$4, FALSE), 0)</f>
        <v>1414</v>
      </c>
      <c r="M153" s="97">
        <f>IFERROR(VLOOKUP($D153, V一般接種!$A:$G, M$4, FALSE), 0)</f>
        <v>281512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579800</v>
      </c>
      <c r="C154" s="49">
        <f t="shared" si="8"/>
        <v>332669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449409</v>
      </c>
      <c r="K154" s="97">
        <f>IFERROR(VLOOKUP($D154, V一般接種!$A:$G, K$4, FALSE), 0)</f>
        <v>130391</v>
      </c>
      <c r="L154" s="97">
        <f>IFERROR(VLOOKUP($D154, V一般接種!$A:$G, L$4, FALSE), 0)</f>
        <v>1340</v>
      </c>
      <c r="M154" s="97">
        <f>IFERROR(VLOOKUP($D154, V一般接種!$A:$G, M$4, FALSE), 0)</f>
        <v>331329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592728</v>
      </c>
      <c r="C155" s="49">
        <f t="shared" si="8"/>
        <v>422816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459563</v>
      </c>
      <c r="K155" s="97">
        <f>IFERROR(VLOOKUP($D155, V一般接種!$A:$G, K$4, FALSE), 0)</f>
        <v>133165</v>
      </c>
      <c r="L155" s="97">
        <f>IFERROR(VLOOKUP($D155, V一般接種!$A:$G, L$4, FALSE), 0)</f>
        <v>1551</v>
      </c>
      <c r="M155" s="97">
        <f>IFERROR(VLOOKUP($D155, V一般接種!$A:$G, M$4, FALSE), 0)</f>
        <v>421265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562235</v>
      </c>
      <c r="C156" s="49">
        <f t="shared" si="8"/>
        <v>451264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432396</v>
      </c>
      <c r="K156" s="97">
        <f>IFERROR(VLOOKUP($D156, V一般接種!$A:$G, K$4, FALSE), 0)</f>
        <v>129839</v>
      </c>
      <c r="L156" s="97">
        <f>IFERROR(VLOOKUP($D156, V一般接種!$A:$G, L$4, FALSE), 0)</f>
        <v>1498</v>
      </c>
      <c r="M156" s="97">
        <f>IFERROR(VLOOKUP($D156, V一般接種!$A:$G, M$4, FALSE), 0)</f>
        <v>449766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545574</v>
      </c>
      <c r="C157" s="49">
        <f t="shared" si="8"/>
        <v>436910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409225</v>
      </c>
      <c r="K157" s="97">
        <f>IFERROR(VLOOKUP($D157, V一般接種!$A:$G, K$4, FALSE), 0)</f>
        <v>136349</v>
      </c>
      <c r="L157" s="97">
        <f>IFERROR(VLOOKUP($D157, V一般接種!$A:$G, L$4, FALSE), 0)</f>
        <v>1686</v>
      </c>
      <c r="M157" s="97">
        <f>IFERROR(VLOOKUP($D157, V一般接種!$A:$G, M$4, FALSE), 0)</f>
        <v>435224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603401</v>
      </c>
      <c r="C158" s="49">
        <f t="shared" si="8"/>
        <v>501907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450252</v>
      </c>
      <c r="K158" s="97">
        <f>IFERROR(VLOOKUP($D158, V一般接種!$A:$G, K$4, FALSE), 0)</f>
        <v>153149</v>
      </c>
      <c r="L158" s="97">
        <f>IFERROR(VLOOKUP($D158, V一般接種!$A:$G, L$4, FALSE), 0)</f>
        <v>1615</v>
      </c>
      <c r="M158" s="97">
        <f>IFERROR(VLOOKUP($D158, V一般接種!$A:$G, M$4, FALSE), 0)</f>
        <v>500292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748374</v>
      </c>
      <c r="C159" s="49">
        <f t="shared" si="8"/>
        <v>609024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567445</v>
      </c>
      <c r="K159" s="97">
        <f>IFERROR(VLOOKUP($D159, V一般接種!$A:$G, K$4, FALSE), 0)</f>
        <v>180929</v>
      </c>
      <c r="L159" s="97">
        <f>IFERROR(VLOOKUP($D159, V一般接種!$A:$G, L$4, FALSE), 0)</f>
        <v>1646</v>
      </c>
      <c r="M159" s="97">
        <f>IFERROR(VLOOKUP($D159, V一般接種!$A:$G, M$4, FALSE), 0)</f>
        <v>607378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-16625191</v>
      </c>
      <c r="C160" s="49">
        <f t="shared" si="8"/>
        <v>-11217333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448308</v>
      </c>
      <c r="K160" s="97">
        <f>IFERROR(VLOOKUP($D160, V一般接種!$A:$G, K$4, FALSE), 0)</f>
        <v>140618</v>
      </c>
      <c r="L160" s="97">
        <f>IFERROR(VLOOKUP($D160, V一般接種!$A:$G, L$4, FALSE), 0)</f>
        <v>1481</v>
      </c>
      <c r="M160" s="97">
        <f>IFERROR(VLOOKUP($D160, V一般接種!$A:$G, M$4, FALSE), 0)</f>
        <v>493270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485899</v>
      </c>
      <c r="C161" s="49">
        <f t="shared" si="8"/>
        <v>422995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386749</v>
      </c>
      <c r="K161" s="97">
        <f>IFERROR(VLOOKUP($D161, V一般接種!$A:$G, K$4, FALSE), 0)</f>
        <v>99150</v>
      </c>
      <c r="L161" s="97">
        <f>IFERROR(VLOOKUP($D161, V一般接種!$A:$G, L$4, FALSE), 0)</f>
        <v>2144</v>
      </c>
      <c r="M161" s="97">
        <f>IFERROR(VLOOKUP($D161, V一般接種!$A:$G, M$4, FALSE), 0)</f>
        <v>420851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506894</v>
      </c>
      <c r="C162" s="49">
        <f t="shared" si="8"/>
        <v>451619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414829</v>
      </c>
      <c r="K162" s="97">
        <f>IFERROR(VLOOKUP($D162, V一般接種!$A:$G, K$4, FALSE), 0)</f>
        <v>92065</v>
      </c>
      <c r="L162" s="97">
        <f>IFERROR(VLOOKUP($D162, V一般接種!$A:$G, L$4, FALSE), 0)</f>
        <v>1718</v>
      </c>
      <c r="M162" s="97">
        <f>IFERROR(VLOOKUP($D162, V一般接種!$A:$G, M$4, FALSE), 0)</f>
        <v>449901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487838</v>
      </c>
      <c r="C163" s="49">
        <f t="shared" si="8"/>
        <v>450546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400454</v>
      </c>
      <c r="K163" s="97">
        <f>IFERROR(VLOOKUP($D163, V一般接種!$A:$G, K$4, FALSE), 0)</f>
        <v>87384</v>
      </c>
      <c r="L163" s="97">
        <f>IFERROR(VLOOKUP($D163, V一般接種!$A:$G, L$4, FALSE), 0)</f>
        <v>1437</v>
      </c>
      <c r="M163" s="97">
        <f>IFERROR(VLOOKUP($D163, V一般接種!$A:$G, M$4, FALSE), 0)</f>
        <v>449109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470910</v>
      </c>
      <c r="C164" s="49">
        <f t="shared" si="8"/>
        <v>441140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382353</v>
      </c>
      <c r="K164" s="97">
        <f>IFERROR(VLOOKUP($D164, V一般接種!$A:$G, K$4, FALSE), 0)</f>
        <v>88557</v>
      </c>
      <c r="L164" s="97">
        <f>IFERROR(VLOOKUP($D164, V一般接種!$A:$G, L$4, FALSE), 0)</f>
        <v>1615</v>
      </c>
      <c r="M164" s="97">
        <f>IFERROR(VLOOKUP($D164, V一般接種!$A:$G, M$4, FALSE), 0)</f>
        <v>439525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540927</v>
      </c>
      <c r="C165" s="49">
        <f t="shared" si="8"/>
        <v>513963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438333</v>
      </c>
      <c r="K165" s="97">
        <f>IFERROR(VLOOKUP($D165, V一般接種!$A:$G, K$4, FALSE), 0)</f>
        <v>102594</v>
      </c>
      <c r="L165" s="97">
        <f>IFERROR(VLOOKUP($D165, V一般接種!$A:$G, L$4, FALSE), 0)</f>
        <v>1852</v>
      </c>
      <c r="M165" s="97">
        <f>IFERROR(VLOOKUP($D165, V一般接種!$A:$G, M$4, FALSE), 0)</f>
        <v>512111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699122</v>
      </c>
      <c r="C166" s="49">
        <f t="shared" si="8"/>
        <v>594711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577037</v>
      </c>
      <c r="K166" s="97">
        <f>IFERROR(VLOOKUP($D166, V一般接種!$A:$G, K$4, FALSE), 0)</f>
        <v>122085</v>
      </c>
      <c r="L166" s="97">
        <f>IFERROR(VLOOKUP($D166, V一般接種!$A:$G, L$4, FALSE), 0)</f>
        <v>2223</v>
      </c>
      <c r="M166" s="97">
        <f>IFERROR(VLOOKUP($D166, V一般接種!$A:$G, M$4, FALSE), 0)</f>
        <v>592488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-19664149</v>
      </c>
      <c r="C167" s="49">
        <f t="shared" si="8"/>
        <v>-13228806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448218</v>
      </c>
      <c r="K167" s="97">
        <f>IFERROR(VLOOKUP($D167, V一般接種!$A:$G, K$4, FALSE), 0)</f>
        <v>105456</v>
      </c>
      <c r="L167" s="97">
        <f>IFERROR(VLOOKUP($D167, V一般接種!$A:$G, L$4, FALSE), 0)</f>
        <v>1436</v>
      </c>
      <c r="M167" s="97">
        <f>IFERROR(VLOOKUP($D167, V一般接種!$A:$G, M$4, FALSE), 0)</f>
        <v>452439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146541</v>
      </c>
      <c r="C168" s="49">
        <f t="shared" si="8"/>
        <v>77060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97954</v>
      </c>
      <c r="K168" s="97">
        <f>IFERROR(VLOOKUP($D168, V一般接種!$A:$G, K$4, FALSE), 0)</f>
        <v>48587</v>
      </c>
      <c r="L168" s="97">
        <f>IFERROR(VLOOKUP($D168, V一般接種!$A:$G, L$4, FALSE), 0)</f>
        <v>573</v>
      </c>
      <c r="M168" s="97">
        <f>IFERROR(VLOOKUP($D168, V一般接種!$A:$G, M$4, FALSE), 0)</f>
        <v>76487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381208</v>
      </c>
      <c r="C169" s="49">
        <f t="shared" si="8"/>
        <v>525747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320032</v>
      </c>
      <c r="K169" s="97">
        <f>IFERROR(VLOOKUP($D169, V一般接種!$A:$G, K$4, FALSE), 0)</f>
        <v>61176</v>
      </c>
      <c r="L169" s="97">
        <f>IFERROR(VLOOKUP($D169, V一般接種!$A:$G, L$4, FALSE), 0)</f>
        <v>503</v>
      </c>
      <c r="M169" s="97">
        <f>IFERROR(VLOOKUP($D169, V一般接種!$A:$G, M$4, FALSE), 0)</f>
        <v>525244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388281</v>
      </c>
      <c r="C170" s="49">
        <f t="shared" si="8"/>
        <v>492168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327823</v>
      </c>
      <c r="K170" s="97">
        <f>IFERROR(VLOOKUP($D170, V一般接種!$A:$G, K$4, FALSE), 0)</f>
        <v>60458</v>
      </c>
      <c r="L170" s="97">
        <f>IFERROR(VLOOKUP($D170, V一般接種!$A:$G, L$4, FALSE), 0)</f>
        <v>927</v>
      </c>
      <c r="M170" s="97">
        <f>IFERROR(VLOOKUP($D170, V一般接種!$A:$G, M$4, FALSE), 0)</f>
        <v>491241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182171</v>
      </c>
      <c r="C171" s="49">
        <f t="shared" si="8"/>
        <v>141319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137292</v>
      </c>
      <c r="K171" s="97">
        <f>IFERROR(VLOOKUP($D171, V一般接種!$A:$G, K$4, FALSE), 0)</f>
        <v>44879</v>
      </c>
      <c r="L171" s="97">
        <f>IFERROR(VLOOKUP($D171, V一般接種!$A:$G, L$4, FALSE), 0)</f>
        <v>813</v>
      </c>
      <c r="M171" s="97">
        <f>IFERROR(VLOOKUP($D171, V一般接種!$A:$G, M$4, FALSE), 0)</f>
        <v>140506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394730</v>
      </c>
      <c r="C172" s="49">
        <f t="shared" si="8"/>
        <v>582173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330640</v>
      </c>
      <c r="K172" s="97">
        <f>IFERROR(VLOOKUP($D172, V一般接種!$A:$G, K$4, FALSE), 0)</f>
        <v>64090</v>
      </c>
      <c r="L172" s="97">
        <f>IFERROR(VLOOKUP($D172, V一般接種!$A:$G, L$4, FALSE), 0)</f>
        <v>707</v>
      </c>
      <c r="M172" s="97">
        <f>IFERROR(VLOOKUP($D172, V一般接種!$A:$G, M$4, FALSE), 0)</f>
        <v>581466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527519</v>
      </c>
      <c r="C173" s="49">
        <f t="shared" si="8"/>
        <v>736670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436670</v>
      </c>
      <c r="K173" s="97">
        <f>IFERROR(VLOOKUP($D173, V一般接種!$A:$G, K$4, FALSE), 0)</f>
        <v>90849</v>
      </c>
      <c r="L173" s="97">
        <f>IFERROR(VLOOKUP($D173, V一般接種!$A:$G, L$4, FALSE), 0)</f>
        <v>1325</v>
      </c>
      <c r="M173" s="97">
        <f>IFERROR(VLOOKUP($D173, V一般接種!$A:$G, M$4, FALSE), 0)</f>
        <v>735345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-21554417</v>
      </c>
      <c r="C174" s="49">
        <f t="shared" si="8"/>
        <v>-14875204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343051</v>
      </c>
      <c r="K174" s="97">
        <f>IFERROR(VLOOKUP($D174, V一般接種!$A:$G, K$4, FALSE), 0)</f>
        <v>72670</v>
      </c>
      <c r="L174" s="97">
        <f>IFERROR(VLOOKUP($D174, V一般接種!$A:$G, L$4, FALSE), 0)</f>
        <v>687</v>
      </c>
      <c r="M174" s="97">
        <f>IFERROR(VLOOKUP($D174, V一般接種!$A:$G, M$4, FALSE), 0)</f>
        <v>576215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31548827</v>
      </c>
      <c r="Q174" s="97">
        <f>SUMIF(V重複!$C:$C, 'Conv-vaccine'!$D174, V重複!G:G)</f>
        <v>22602426</v>
      </c>
    </row>
    <row r="175" spans="1:17" x14ac:dyDescent="0.45">
      <c r="A175" s="94">
        <f t="shared" si="6"/>
        <v>44466</v>
      </c>
      <c r="B175" s="49">
        <f t="shared" si="7"/>
        <v>324009</v>
      </c>
      <c r="C175" s="49">
        <f t="shared" si="8"/>
        <v>408424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286725</v>
      </c>
      <c r="K175" s="97">
        <f>IFERROR(VLOOKUP($D175, V一般接種!$A:$G, K$4, FALSE), 0)</f>
        <v>37284</v>
      </c>
      <c r="L175" s="97">
        <f>IFERROR(VLOOKUP($D175, V一般接種!$A:$G, L$4, FALSE), 0)</f>
        <v>337</v>
      </c>
      <c r="M175" s="97">
        <f>IFERROR(VLOOKUP($D175, V一般接種!$A:$G, M$4, FALSE), 0)</f>
        <v>408087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334563</v>
      </c>
      <c r="C176" s="49">
        <f t="shared" si="8"/>
        <v>398500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299268</v>
      </c>
      <c r="K176" s="97">
        <f>IFERROR(VLOOKUP($D176, V一般接種!$A:$G, K$4, FALSE), 0)</f>
        <v>35295</v>
      </c>
      <c r="L176" s="97">
        <f>IFERROR(VLOOKUP($D176, V一般接種!$A:$G, L$4, FALSE), 0)</f>
        <v>269</v>
      </c>
      <c r="M176" s="97">
        <f>IFERROR(VLOOKUP($D176, V一般接種!$A:$G, M$4, FALSE), 0)</f>
        <v>398231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318317</v>
      </c>
      <c r="C177" s="49">
        <f t="shared" si="8"/>
        <v>362342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285641</v>
      </c>
      <c r="K177" s="97">
        <f>IFERROR(VLOOKUP($D177, V一般接種!$A:$G, K$4, FALSE), 0)</f>
        <v>32676</v>
      </c>
      <c r="L177" s="97">
        <f>IFERROR(VLOOKUP($D177, V一般接種!$A:$G, L$4, FALSE), 0)</f>
        <v>434</v>
      </c>
      <c r="M177" s="97">
        <f>IFERROR(VLOOKUP($D177, V一般接種!$A:$G, M$4, FALSE), 0)</f>
        <v>361908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292369</v>
      </c>
      <c r="C178" s="49">
        <f t="shared" si="8"/>
        <v>334283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263082</v>
      </c>
      <c r="K178" s="97">
        <f>IFERROR(VLOOKUP($D178, V一般接種!$A:$G, K$4, FALSE), 0)</f>
        <v>29287</v>
      </c>
      <c r="L178" s="97">
        <f>IFERROR(VLOOKUP($D178, V一般接種!$A:$G, L$4, FALSE), 0)</f>
        <v>267</v>
      </c>
      <c r="M178" s="97">
        <f>IFERROR(VLOOKUP($D178, V一般接種!$A:$G, M$4, FALSE), 0)</f>
        <v>334016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280049</v>
      </c>
      <c r="C179" s="49">
        <f t="shared" si="8"/>
        <v>306324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252329</v>
      </c>
      <c r="K179" s="97">
        <f>IFERROR(VLOOKUP($D179, V一般接種!$A:$G, K$4, FALSE), 0)</f>
        <v>27720</v>
      </c>
      <c r="L179" s="97">
        <f>IFERROR(VLOOKUP($D179, V一般接種!$A:$G, L$4, FALSE), 0)</f>
        <v>153</v>
      </c>
      <c r="M179" s="97">
        <f>IFERROR(VLOOKUP($D179, V一般接種!$A:$G, M$4, FALSE), 0)</f>
        <v>306171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340773</v>
      </c>
      <c r="C180" s="49">
        <f t="shared" si="8"/>
        <v>341687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292797</v>
      </c>
      <c r="K180" s="97">
        <f>IFERROR(VLOOKUP($D180, V一般接種!$A:$G, K$4, FALSE), 0)</f>
        <v>47976</v>
      </c>
      <c r="L180" s="97">
        <f>IFERROR(VLOOKUP($D180, V一般接種!$A:$G, L$4, FALSE), 0)</f>
        <v>356</v>
      </c>
      <c r="M180" s="97">
        <f>IFERROR(VLOOKUP($D180, V一般接種!$A:$G, M$4, FALSE), 0)</f>
        <v>341331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226078</v>
      </c>
      <c r="C181" s="49">
        <f t="shared" si="8"/>
        <v>218924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188460</v>
      </c>
      <c r="K181" s="97">
        <f>IFERROR(VLOOKUP($D181, V一般接種!$A:$G, K$4, FALSE), 0)</f>
        <v>37618</v>
      </c>
      <c r="L181" s="97">
        <f>IFERROR(VLOOKUP($D181, V一般接種!$A:$G, L$4, FALSE), 0)</f>
        <v>155</v>
      </c>
      <c r="M181" s="97">
        <f>IFERROR(VLOOKUP($D181, V一般接種!$A:$G, M$4, FALSE), 0)</f>
        <v>218769</v>
      </c>
      <c r="N181" s="97">
        <f>SUMIF(V職域接種!$C:$C, 'Conv-vaccine'!$D181, V職域接種!F:F)</f>
        <v>0</v>
      </c>
      <c r="O181" s="97">
        <f>SUMIF(V職域接種!$C:$C, 'Conv-vaccine'!$D181, V職域接種!G:G)</f>
        <v>0</v>
      </c>
      <c r="P181" s="97">
        <f>SUMIF(V重複!$C:$C, 'Conv-vaccine'!$D181, V重複!F:F)</f>
        <v>0</v>
      </c>
      <c r="Q181" s="97">
        <f>SUMIF(V重複!$C:$C, 'Conv-vaccine'!$D181, V重複!G:G)</f>
        <v>0</v>
      </c>
    </row>
    <row r="182" spans="1:17" x14ac:dyDescent="0.45">
      <c r="A182" s="94">
        <f t="shared" si="6"/>
        <v>44473</v>
      </c>
      <c r="B182" s="49">
        <f t="shared" si="7"/>
        <v>0</v>
      </c>
      <c r="C182" s="49">
        <f t="shared" si="8"/>
        <v>0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0</v>
      </c>
      <c r="K182" s="97">
        <f>IFERROR(VLOOKUP($D182, V一般接種!$A:$G, K$4, FALSE), 0)</f>
        <v>0</v>
      </c>
      <c r="L182" s="97">
        <f>IFERROR(VLOOKUP($D182, V一般接種!$A:$G, L$4, FALSE), 0)</f>
        <v>0</v>
      </c>
      <c r="M182" s="97">
        <f>IFERROR(VLOOKUP($D182, V一般接種!$A:$G, M$4, FALSE), 0)</f>
        <v>0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0</v>
      </c>
      <c r="C183" s="49">
        <f t="shared" si="8"/>
        <v>0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0</v>
      </c>
      <c r="K183" s="97">
        <f>IFERROR(VLOOKUP($D183, V一般接種!$A:$G, K$4, FALSE), 0)</f>
        <v>0</v>
      </c>
      <c r="L183" s="97">
        <f>IFERROR(VLOOKUP($D183, V一般接種!$A:$G, L$4, FALSE), 0)</f>
        <v>0</v>
      </c>
      <c r="M183" s="97">
        <f>IFERROR(VLOOKUP($D183, V一般接種!$A:$G, M$4, FALSE), 0)</f>
        <v>0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0</v>
      </c>
      <c r="C184" s="49">
        <f t="shared" si="8"/>
        <v>0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0</v>
      </c>
      <c r="K184" s="97">
        <f>IFERROR(VLOOKUP($D184, V一般接種!$A:$G, K$4, FALSE), 0)</f>
        <v>0</v>
      </c>
      <c r="L184" s="97">
        <f>IFERROR(VLOOKUP($D184, V一般接種!$A:$G, L$4, FALSE), 0)</f>
        <v>0</v>
      </c>
      <c r="M184" s="97">
        <f>IFERROR(VLOOKUP($D184, V一般接種!$A:$G, M$4, FALSE), 0)</f>
        <v>0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0</v>
      </c>
      <c r="C185" s="49">
        <f t="shared" si="8"/>
        <v>0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0</v>
      </c>
      <c r="K185" s="97">
        <f>IFERROR(VLOOKUP($D185, V一般接種!$A:$G, K$4, FALSE), 0)</f>
        <v>0</v>
      </c>
      <c r="L185" s="97">
        <f>IFERROR(VLOOKUP($D185, V一般接種!$A:$G, L$4, FALSE), 0)</f>
        <v>0</v>
      </c>
      <c r="M185" s="97">
        <f>IFERROR(VLOOKUP($D185, V一般接種!$A:$G, M$4, FALSE), 0)</f>
        <v>0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0</v>
      </c>
      <c r="C186" s="49">
        <f t="shared" si="8"/>
        <v>0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0</v>
      </c>
      <c r="K186" s="97">
        <f>IFERROR(VLOOKUP($D186, V一般接種!$A:$G, K$4, FALSE), 0)</f>
        <v>0</v>
      </c>
      <c r="L186" s="97">
        <f>IFERROR(VLOOKUP($D186, V一般接種!$A:$G, L$4, FALSE), 0)</f>
        <v>0</v>
      </c>
      <c r="M186" s="97">
        <f>IFERROR(VLOOKUP($D186, V一般接種!$A:$G, M$4, FALSE), 0)</f>
        <v>0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0</v>
      </c>
      <c r="C187" s="49">
        <f t="shared" si="8"/>
        <v>0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0</v>
      </c>
      <c r="K187" s="97">
        <f>IFERROR(VLOOKUP($D187, V一般接種!$A:$G, K$4, FALSE), 0)</f>
        <v>0</v>
      </c>
      <c r="L187" s="97">
        <f>IFERROR(VLOOKUP($D187, V一般接種!$A:$G, L$4, FALSE), 0)</f>
        <v>0</v>
      </c>
      <c r="M187" s="97">
        <f>IFERROR(VLOOKUP($D187, V一般接種!$A:$G, M$4, FALSE), 0)</f>
        <v>0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0</v>
      </c>
      <c r="C188" s="49">
        <f t="shared" si="8"/>
        <v>0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0</v>
      </c>
      <c r="K188" s="97">
        <f>IFERROR(VLOOKUP($D188, V一般接種!$A:$G, K$4, FALSE), 0)</f>
        <v>0</v>
      </c>
      <c r="L188" s="97">
        <f>IFERROR(VLOOKUP($D188, V一般接種!$A:$G, L$4, FALSE), 0)</f>
        <v>0</v>
      </c>
      <c r="M188" s="97">
        <f>IFERROR(VLOOKUP($D188, V一般接種!$A:$G, M$4, FALSE), 0)</f>
        <v>0</v>
      </c>
      <c r="N188" s="97">
        <f>SUMIF(V職域接種!$C:$C, 'Conv-vaccine'!$D188, V職域接種!F:F)</f>
        <v>0</v>
      </c>
      <c r="O188" s="97">
        <f>SUMIF(V職域接種!$C:$C, 'Conv-vaccine'!$D188, V職域接種!G:G)</f>
        <v>0</v>
      </c>
      <c r="P188" s="97">
        <f>SUMIF(V重複!$C:$C, 'Conv-vaccine'!$D188, V重複!F:F)</f>
        <v>0</v>
      </c>
      <c r="Q188" s="97">
        <f>SUMIF(V重複!$C:$C, 'Conv-vaccine'!$D188, V重複!G:G)</f>
        <v>0</v>
      </c>
    </row>
    <row r="189" spans="1:17" x14ac:dyDescent="0.45">
      <c r="A189" s="94">
        <f t="shared" si="6"/>
        <v>44480</v>
      </c>
      <c r="B189" s="49">
        <f t="shared" si="7"/>
        <v>0</v>
      </c>
      <c r="C189" s="49">
        <f t="shared" si="8"/>
        <v>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0</v>
      </c>
      <c r="K189" s="97">
        <f>IFERROR(VLOOKUP($D189, V一般接種!$A:$G, K$4, FALSE), 0)</f>
        <v>0</v>
      </c>
      <c r="L189" s="97">
        <f>IFERROR(VLOOKUP($D189, V一般接種!$A:$G, L$4, FALSE), 0)</f>
        <v>0</v>
      </c>
      <c r="M189" s="97">
        <f>IFERROR(VLOOKUP($D189, V一般接種!$A:$G, M$4, FALSE), 0)</f>
        <v>0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0</v>
      </c>
      <c r="C190" s="49">
        <f t="shared" si="8"/>
        <v>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0</v>
      </c>
      <c r="K190" s="97">
        <f>IFERROR(VLOOKUP($D190, V一般接種!$A:$G, K$4, FALSE), 0)</f>
        <v>0</v>
      </c>
      <c r="L190" s="97">
        <f>IFERROR(VLOOKUP($D190, V一般接種!$A:$G, L$4, FALSE), 0)</f>
        <v>0</v>
      </c>
      <c r="M190" s="97">
        <f>IFERROR(VLOOKUP($D190, V一般接種!$A:$G, M$4, FALSE), 0)</f>
        <v>0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0</v>
      </c>
      <c r="C191" s="49">
        <f t="shared" si="8"/>
        <v>0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0</v>
      </c>
      <c r="K191" s="97">
        <f>IFERROR(VLOOKUP($D191, V一般接種!$A:$G, K$4, FALSE), 0)</f>
        <v>0</v>
      </c>
      <c r="L191" s="97">
        <f>IFERROR(VLOOKUP($D191, V一般接種!$A:$G, L$4, FALSE), 0)</f>
        <v>0</v>
      </c>
      <c r="M191" s="97">
        <f>IFERROR(VLOOKUP($D191, V一般接種!$A:$G, M$4, FALSE), 0)</f>
        <v>0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0</v>
      </c>
      <c r="C192" s="49">
        <f t="shared" si="8"/>
        <v>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0</v>
      </c>
      <c r="K192" s="97">
        <f>IFERROR(VLOOKUP($D192, V一般接種!$A:$G, K$4, FALSE), 0)</f>
        <v>0</v>
      </c>
      <c r="L192" s="97">
        <f>IFERROR(VLOOKUP($D192, V一般接種!$A:$G, L$4, FALSE), 0)</f>
        <v>0</v>
      </c>
      <c r="M192" s="97">
        <f>IFERROR(VLOOKUP($D192, V一般接種!$A:$G, M$4, FALSE), 0)</f>
        <v>0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869E-339F-4046-901E-FA4376FC0788}">
  <dimension ref="A1:C525"/>
  <sheetViews>
    <sheetView workbookViewId="0">
      <selection activeCell="B1" sqref="B1:C525"/>
    </sheetView>
  </sheetViews>
  <sheetFormatPr defaultRowHeight="18" x14ac:dyDescent="0.45"/>
  <sheetData>
    <row r="1" spans="1:3" x14ac:dyDescent="0.45">
      <c r="A1">
        <v>44298</v>
      </c>
      <c r="B1">
        <v>31487</v>
      </c>
      <c r="C1">
        <v>70086</v>
      </c>
    </row>
    <row r="2" spans="1:3" x14ac:dyDescent="0.45">
      <c r="A2">
        <v>44298</v>
      </c>
      <c r="B2">
        <v>0</v>
      </c>
      <c r="C2">
        <v>0</v>
      </c>
    </row>
    <row r="3" spans="1:3" x14ac:dyDescent="0.45">
      <c r="A3">
        <v>44298</v>
      </c>
      <c r="B3">
        <v>0</v>
      </c>
      <c r="C3">
        <v>0</v>
      </c>
    </row>
    <row r="4" spans="1:3" x14ac:dyDescent="0.45">
      <c r="A4">
        <v>44299</v>
      </c>
      <c r="B4">
        <v>17819</v>
      </c>
      <c r="C4">
        <v>40090</v>
      </c>
    </row>
    <row r="5" spans="1:3" x14ac:dyDescent="0.45">
      <c r="A5">
        <v>44299</v>
      </c>
      <c r="B5">
        <v>0</v>
      </c>
      <c r="C5">
        <v>0</v>
      </c>
    </row>
    <row r="6" spans="1:3" x14ac:dyDescent="0.45">
      <c r="A6">
        <v>44299</v>
      </c>
      <c r="B6">
        <v>0</v>
      </c>
      <c r="C6">
        <v>0</v>
      </c>
    </row>
    <row r="7" spans="1:3" x14ac:dyDescent="0.45">
      <c r="A7">
        <v>44300</v>
      </c>
      <c r="B7">
        <v>14554</v>
      </c>
      <c r="C7">
        <v>41427</v>
      </c>
    </row>
    <row r="8" spans="1:3" x14ac:dyDescent="0.45">
      <c r="A8">
        <v>44300</v>
      </c>
      <c r="B8">
        <v>0</v>
      </c>
      <c r="C8">
        <v>0</v>
      </c>
    </row>
    <row r="9" spans="1:3" x14ac:dyDescent="0.45">
      <c r="A9">
        <v>44300</v>
      </c>
      <c r="B9">
        <v>0</v>
      </c>
      <c r="C9">
        <v>0</v>
      </c>
    </row>
    <row r="10" spans="1:3" x14ac:dyDescent="0.45">
      <c r="A10">
        <v>44301</v>
      </c>
      <c r="B10">
        <v>25206</v>
      </c>
      <c r="C10">
        <v>35983</v>
      </c>
    </row>
    <row r="11" spans="1:3" x14ac:dyDescent="0.45">
      <c r="A11">
        <v>44301</v>
      </c>
      <c r="B11">
        <v>0</v>
      </c>
      <c r="C11">
        <v>0</v>
      </c>
    </row>
    <row r="12" spans="1:3" x14ac:dyDescent="0.45">
      <c r="A12">
        <v>44301</v>
      </c>
      <c r="B12">
        <v>0</v>
      </c>
      <c r="C12">
        <v>0</v>
      </c>
    </row>
    <row r="13" spans="1:3" x14ac:dyDescent="0.45">
      <c r="A13">
        <v>44302</v>
      </c>
      <c r="B13">
        <v>39679</v>
      </c>
      <c r="C13">
        <v>39991</v>
      </c>
    </row>
    <row r="14" spans="1:3" x14ac:dyDescent="0.45">
      <c r="A14">
        <v>44302</v>
      </c>
      <c r="B14">
        <v>0</v>
      </c>
      <c r="C14">
        <v>0</v>
      </c>
    </row>
    <row r="15" spans="1:3" x14ac:dyDescent="0.45">
      <c r="A15">
        <v>44302</v>
      </c>
      <c r="B15">
        <v>0</v>
      </c>
      <c r="C15">
        <v>0</v>
      </c>
    </row>
    <row r="16" spans="1:3" x14ac:dyDescent="0.45">
      <c r="A16">
        <v>44303</v>
      </c>
      <c r="B16">
        <v>7439</v>
      </c>
      <c r="C16">
        <v>0</v>
      </c>
    </row>
    <row r="17" spans="1:3" x14ac:dyDescent="0.45">
      <c r="A17">
        <v>44303</v>
      </c>
      <c r="B17">
        <v>0</v>
      </c>
      <c r="C17">
        <v>0</v>
      </c>
    </row>
    <row r="18" spans="1:3" x14ac:dyDescent="0.45">
      <c r="A18">
        <v>44303</v>
      </c>
      <c r="B18">
        <v>0</v>
      </c>
      <c r="C18">
        <v>0</v>
      </c>
    </row>
    <row r="19" spans="1:3" x14ac:dyDescent="0.45">
      <c r="A19">
        <v>44304</v>
      </c>
      <c r="B19">
        <v>8973</v>
      </c>
      <c r="C19">
        <v>0</v>
      </c>
    </row>
    <row r="20" spans="1:3" x14ac:dyDescent="0.45">
      <c r="A20">
        <v>44304</v>
      </c>
      <c r="B20">
        <v>0</v>
      </c>
      <c r="C20">
        <v>0</v>
      </c>
    </row>
    <row r="21" spans="1:3" x14ac:dyDescent="0.45">
      <c r="A21">
        <v>44304</v>
      </c>
      <c r="B21">
        <v>0</v>
      </c>
      <c r="C21">
        <v>0</v>
      </c>
    </row>
    <row r="22" spans="1:3" x14ac:dyDescent="0.45">
      <c r="A22">
        <v>44305</v>
      </c>
      <c r="B22">
        <v>97126</v>
      </c>
      <c r="C22">
        <v>54307</v>
      </c>
    </row>
    <row r="23" spans="1:3" x14ac:dyDescent="0.45">
      <c r="A23">
        <v>44305</v>
      </c>
      <c r="B23">
        <v>0</v>
      </c>
      <c r="C23">
        <v>0</v>
      </c>
    </row>
    <row r="24" spans="1:3" x14ac:dyDescent="0.45">
      <c r="A24">
        <v>44305</v>
      </c>
      <c r="B24">
        <v>0</v>
      </c>
      <c r="C24">
        <v>0</v>
      </c>
    </row>
    <row r="25" spans="1:3" x14ac:dyDescent="0.45">
      <c r="A25">
        <v>44306</v>
      </c>
      <c r="B25">
        <v>148782</v>
      </c>
      <c r="C25">
        <v>27797</v>
      </c>
    </row>
    <row r="26" spans="1:3" x14ac:dyDescent="0.45">
      <c r="A26">
        <v>44306</v>
      </c>
      <c r="B26">
        <v>0</v>
      </c>
      <c r="C26">
        <v>0</v>
      </c>
    </row>
    <row r="27" spans="1:3" x14ac:dyDescent="0.45">
      <c r="A27">
        <v>44306</v>
      </c>
      <c r="B27">
        <v>0</v>
      </c>
      <c r="C27">
        <v>0</v>
      </c>
    </row>
    <row r="28" spans="1:3" x14ac:dyDescent="0.45">
      <c r="A28">
        <v>44307</v>
      </c>
      <c r="B28">
        <v>186544</v>
      </c>
      <c r="C28">
        <v>26696</v>
      </c>
    </row>
    <row r="29" spans="1:3" x14ac:dyDescent="0.45">
      <c r="A29">
        <v>44307</v>
      </c>
      <c r="B29">
        <v>0</v>
      </c>
      <c r="C29">
        <v>0</v>
      </c>
    </row>
    <row r="30" spans="1:3" x14ac:dyDescent="0.45">
      <c r="A30">
        <v>44307</v>
      </c>
      <c r="B30">
        <v>0</v>
      </c>
      <c r="C30">
        <v>0</v>
      </c>
    </row>
    <row r="31" spans="1:3" x14ac:dyDescent="0.45">
      <c r="A31">
        <v>44308</v>
      </c>
      <c r="B31">
        <v>186865</v>
      </c>
      <c r="C31">
        <v>21855</v>
      </c>
    </row>
    <row r="32" spans="1:3" x14ac:dyDescent="0.45">
      <c r="A32">
        <v>44308</v>
      </c>
      <c r="B32">
        <v>0</v>
      </c>
      <c r="C32">
        <v>0</v>
      </c>
    </row>
    <row r="33" spans="1:3" x14ac:dyDescent="0.45">
      <c r="A33">
        <v>44308</v>
      </c>
      <c r="B33">
        <v>0</v>
      </c>
      <c r="C33">
        <v>0</v>
      </c>
    </row>
    <row r="34" spans="1:3" x14ac:dyDescent="0.45">
      <c r="A34">
        <v>44309</v>
      </c>
      <c r="B34">
        <v>202159</v>
      </c>
      <c r="C34">
        <v>29683</v>
      </c>
    </row>
    <row r="35" spans="1:3" x14ac:dyDescent="0.45">
      <c r="A35">
        <v>44309</v>
      </c>
      <c r="B35">
        <v>0</v>
      </c>
      <c r="C35">
        <v>0</v>
      </c>
    </row>
    <row r="36" spans="1:3" x14ac:dyDescent="0.45">
      <c r="A36">
        <v>44309</v>
      </c>
      <c r="B36">
        <v>0</v>
      </c>
      <c r="C36">
        <v>0</v>
      </c>
    </row>
    <row r="37" spans="1:3" x14ac:dyDescent="0.45">
      <c r="A37">
        <v>44310</v>
      </c>
      <c r="B37">
        <v>35206</v>
      </c>
      <c r="C37">
        <v>0</v>
      </c>
    </row>
    <row r="38" spans="1:3" x14ac:dyDescent="0.45">
      <c r="A38">
        <v>44310</v>
      </c>
      <c r="B38">
        <v>0</v>
      </c>
      <c r="C38">
        <v>0</v>
      </c>
    </row>
    <row r="39" spans="1:3" x14ac:dyDescent="0.45">
      <c r="A39">
        <v>44310</v>
      </c>
      <c r="B39">
        <v>0</v>
      </c>
      <c r="C39">
        <v>0</v>
      </c>
    </row>
    <row r="40" spans="1:3" x14ac:dyDescent="0.45">
      <c r="A40">
        <v>44311</v>
      </c>
      <c r="B40">
        <v>25693</v>
      </c>
      <c r="C40">
        <v>0</v>
      </c>
    </row>
    <row r="41" spans="1:3" x14ac:dyDescent="0.45">
      <c r="A41">
        <v>44311</v>
      </c>
      <c r="B41">
        <v>0</v>
      </c>
      <c r="C41">
        <v>0</v>
      </c>
    </row>
    <row r="42" spans="1:3" x14ac:dyDescent="0.45">
      <c r="A42">
        <v>44311</v>
      </c>
      <c r="B42">
        <v>0</v>
      </c>
      <c r="C42">
        <v>0</v>
      </c>
    </row>
    <row r="43" spans="1:3" x14ac:dyDescent="0.45">
      <c r="A43">
        <v>44312</v>
      </c>
      <c r="B43">
        <v>280241</v>
      </c>
      <c r="C43">
        <v>41651</v>
      </c>
    </row>
    <row r="44" spans="1:3" x14ac:dyDescent="0.45">
      <c r="A44">
        <v>44312</v>
      </c>
      <c r="B44">
        <v>0</v>
      </c>
      <c r="C44">
        <v>0</v>
      </c>
    </row>
    <row r="45" spans="1:3" x14ac:dyDescent="0.45">
      <c r="A45">
        <v>44312</v>
      </c>
      <c r="B45">
        <v>0</v>
      </c>
      <c r="C45">
        <v>0</v>
      </c>
    </row>
    <row r="46" spans="1:3" x14ac:dyDescent="0.45">
      <c r="A46">
        <v>44313</v>
      </c>
      <c r="B46">
        <v>249548</v>
      </c>
      <c r="C46">
        <v>31105</v>
      </c>
    </row>
    <row r="47" spans="1:3" x14ac:dyDescent="0.45">
      <c r="A47">
        <v>44313</v>
      </c>
      <c r="B47">
        <v>0</v>
      </c>
      <c r="C47">
        <v>0</v>
      </c>
    </row>
    <row r="48" spans="1:3" x14ac:dyDescent="0.45">
      <c r="A48">
        <v>44313</v>
      </c>
      <c r="B48">
        <v>0</v>
      </c>
      <c r="C48">
        <v>0</v>
      </c>
    </row>
    <row r="49" spans="1:3" x14ac:dyDescent="0.45">
      <c r="A49">
        <v>44314</v>
      </c>
      <c r="B49">
        <v>277710</v>
      </c>
      <c r="C49">
        <v>44268</v>
      </c>
    </row>
    <row r="50" spans="1:3" x14ac:dyDescent="0.45">
      <c r="A50">
        <v>44314</v>
      </c>
      <c r="B50">
        <v>0</v>
      </c>
      <c r="C50">
        <v>0</v>
      </c>
    </row>
    <row r="51" spans="1:3" x14ac:dyDescent="0.45">
      <c r="A51">
        <v>44314</v>
      </c>
      <c r="B51">
        <v>0</v>
      </c>
      <c r="C51">
        <v>0</v>
      </c>
    </row>
    <row r="52" spans="1:3" x14ac:dyDescent="0.45">
      <c r="A52">
        <v>44315</v>
      </c>
      <c r="B52">
        <v>20042</v>
      </c>
      <c r="C52">
        <v>0</v>
      </c>
    </row>
    <row r="53" spans="1:3" x14ac:dyDescent="0.45">
      <c r="A53">
        <v>44315</v>
      </c>
      <c r="B53">
        <v>0</v>
      </c>
      <c r="C53">
        <v>0</v>
      </c>
    </row>
    <row r="54" spans="1:3" x14ac:dyDescent="0.45">
      <c r="A54">
        <v>44315</v>
      </c>
      <c r="B54">
        <v>0</v>
      </c>
      <c r="C54">
        <v>0</v>
      </c>
    </row>
    <row r="55" spans="1:3" x14ac:dyDescent="0.45">
      <c r="A55">
        <v>44316</v>
      </c>
      <c r="B55">
        <v>289986</v>
      </c>
      <c r="C55">
        <v>47240</v>
      </c>
    </row>
    <row r="56" spans="1:3" x14ac:dyDescent="0.45">
      <c r="A56">
        <v>44316</v>
      </c>
      <c r="B56">
        <v>0</v>
      </c>
      <c r="C56">
        <v>0</v>
      </c>
    </row>
    <row r="57" spans="1:3" x14ac:dyDescent="0.45">
      <c r="A57">
        <v>44316</v>
      </c>
      <c r="B57">
        <v>0</v>
      </c>
      <c r="C57">
        <v>0</v>
      </c>
    </row>
    <row r="58" spans="1:3" x14ac:dyDescent="0.45">
      <c r="A58">
        <v>44317</v>
      </c>
      <c r="B58">
        <v>40786</v>
      </c>
      <c r="C58">
        <v>0</v>
      </c>
    </row>
    <row r="59" spans="1:3" x14ac:dyDescent="0.45">
      <c r="A59">
        <v>44317</v>
      </c>
      <c r="B59">
        <v>0</v>
      </c>
      <c r="C59">
        <v>0</v>
      </c>
    </row>
    <row r="60" spans="1:3" x14ac:dyDescent="0.45">
      <c r="A60">
        <v>44317</v>
      </c>
      <c r="B60">
        <v>0</v>
      </c>
      <c r="C60">
        <v>0</v>
      </c>
    </row>
    <row r="61" spans="1:3" x14ac:dyDescent="0.45">
      <c r="A61">
        <v>44318</v>
      </c>
      <c r="B61">
        <v>26671</v>
      </c>
      <c r="C61">
        <v>0</v>
      </c>
    </row>
    <row r="62" spans="1:3" x14ac:dyDescent="0.45">
      <c r="A62">
        <v>44318</v>
      </c>
      <c r="B62">
        <v>0</v>
      </c>
      <c r="C62">
        <v>0</v>
      </c>
    </row>
    <row r="63" spans="1:3" x14ac:dyDescent="0.45">
      <c r="A63">
        <v>44318</v>
      </c>
      <c r="B63">
        <v>0</v>
      </c>
      <c r="C63">
        <v>0</v>
      </c>
    </row>
    <row r="64" spans="1:3" x14ac:dyDescent="0.45">
      <c r="A64">
        <v>44319</v>
      </c>
      <c r="B64">
        <v>7690</v>
      </c>
      <c r="C64">
        <v>810</v>
      </c>
    </row>
    <row r="65" spans="1:3" x14ac:dyDescent="0.45">
      <c r="A65">
        <v>44319</v>
      </c>
      <c r="B65">
        <v>0</v>
      </c>
      <c r="C65">
        <v>0</v>
      </c>
    </row>
    <row r="66" spans="1:3" x14ac:dyDescent="0.45">
      <c r="A66">
        <v>44319</v>
      </c>
      <c r="B66">
        <v>0</v>
      </c>
      <c r="C66">
        <v>0</v>
      </c>
    </row>
    <row r="67" spans="1:3" x14ac:dyDescent="0.45">
      <c r="A67">
        <v>44320</v>
      </c>
      <c r="B67">
        <v>8658</v>
      </c>
      <c r="C67">
        <v>694</v>
      </c>
    </row>
    <row r="68" spans="1:3" x14ac:dyDescent="0.45">
      <c r="A68">
        <v>44320</v>
      </c>
      <c r="B68">
        <v>0</v>
      </c>
      <c r="C68">
        <v>0</v>
      </c>
    </row>
    <row r="69" spans="1:3" x14ac:dyDescent="0.45">
      <c r="A69">
        <v>44320</v>
      </c>
      <c r="B69">
        <v>0</v>
      </c>
      <c r="C69">
        <v>0</v>
      </c>
    </row>
    <row r="70" spans="1:3" x14ac:dyDescent="0.45">
      <c r="A70">
        <v>44321</v>
      </c>
      <c r="B70">
        <v>10074</v>
      </c>
      <c r="C70">
        <v>879</v>
      </c>
    </row>
    <row r="71" spans="1:3" x14ac:dyDescent="0.45">
      <c r="A71">
        <v>44321</v>
      </c>
      <c r="B71">
        <v>0</v>
      </c>
      <c r="C71">
        <v>0</v>
      </c>
    </row>
    <row r="72" spans="1:3" x14ac:dyDescent="0.45">
      <c r="A72">
        <v>44321</v>
      </c>
      <c r="B72">
        <v>0</v>
      </c>
      <c r="C72">
        <v>0</v>
      </c>
    </row>
    <row r="73" spans="1:3" x14ac:dyDescent="0.45">
      <c r="A73">
        <v>44322</v>
      </c>
      <c r="B73">
        <v>317014</v>
      </c>
      <c r="C73">
        <v>71468</v>
      </c>
    </row>
    <row r="74" spans="1:3" x14ac:dyDescent="0.45">
      <c r="A74">
        <v>44322</v>
      </c>
      <c r="B74">
        <v>0</v>
      </c>
      <c r="C74">
        <v>0</v>
      </c>
    </row>
    <row r="75" spans="1:3" x14ac:dyDescent="0.45">
      <c r="A75">
        <v>44322</v>
      </c>
      <c r="B75">
        <v>0</v>
      </c>
      <c r="C75">
        <v>0</v>
      </c>
    </row>
    <row r="76" spans="1:3" x14ac:dyDescent="0.45">
      <c r="A76">
        <v>44323</v>
      </c>
      <c r="B76">
        <v>147428</v>
      </c>
      <c r="C76">
        <v>54073</v>
      </c>
    </row>
    <row r="77" spans="1:3" x14ac:dyDescent="0.45">
      <c r="A77">
        <v>44323</v>
      </c>
      <c r="B77">
        <v>0</v>
      </c>
      <c r="C77">
        <v>0</v>
      </c>
    </row>
    <row r="78" spans="1:3" x14ac:dyDescent="0.45">
      <c r="A78">
        <v>44323</v>
      </c>
      <c r="B78">
        <v>0</v>
      </c>
      <c r="C78">
        <v>0</v>
      </c>
    </row>
    <row r="79" spans="1:3" x14ac:dyDescent="0.45">
      <c r="A79">
        <v>44324</v>
      </c>
      <c r="B79">
        <v>62842</v>
      </c>
      <c r="C79">
        <v>7843</v>
      </c>
    </row>
    <row r="80" spans="1:3" x14ac:dyDescent="0.45">
      <c r="A80">
        <v>44324</v>
      </c>
      <c r="B80">
        <v>0</v>
      </c>
      <c r="C80">
        <v>0</v>
      </c>
    </row>
    <row r="81" spans="1:3" x14ac:dyDescent="0.45">
      <c r="A81">
        <v>44324</v>
      </c>
      <c r="B81">
        <v>0</v>
      </c>
      <c r="C81">
        <v>0</v>
      </c>
    </row>
    <row r="82" spans="1:3" x14ac:dyDescent="0.45">
      <c r="A82">
        <v>44325</v>
      </c>
      <c r="B82">
        <v>74658</v>
      </c>
      <c r="C82">
        <v>8957</v>
      </c>
    </row>
    <row r="83" spans="1:3" x14ac:dyDescent="0.45">
      <c r="A83">
        <v>44325</v>
      </c>
      <c r="B83">
        <v>0</v>
      </c>
      <c r="C83">
        <v>0</v>
      </c>
    </row>
    <row r="84" spans="1:3" x14ac:dyDescent="0.45">
      <c r="A84">
        <v>44325</v>
      </c>
      <c r="B84">
        <v>0</v>
      </c>
      <c r="C84">
        <v>0</v>
      </c>
    </row>
    <row r="85" spans="1:3" x14ac:dyDescent="0.45">
      <c r="A85">
        <v>44326</v>
      </c>
      <c r="B85">
        <v>261502</v>
      </c>
      <c r="C85">
        <v>97545</v>
      </c>
    </row>
    <row r="86" spans="1:3" x14ac:dyDescent="0.45">
      <c r="A86">
        <v>44326</v>
      </c>
      <c r="B86">
        <v>0</v>
      </c>
      <c r="C86">
        <v>0</v>
      </c>
    </row>
    <row r="87" spans="1:3" x14ac:dyDescent="0.45">
      <c r="A87">
        <v>44326</v>
      </c>
      <c r="B87">
        <v>0</v>
      </c>
      <c r="C87">
        <v>0</v>
      </c>
    </row>
    <row r="88" spans="1:3" x14ac:dyDescent="0.45">
      <c r="A88">
        <v>44327</v>
      </c>
      <c r="B88">
        <v>222751</v>
      </c>
      <c r="C88">
        <v>124191</v>
      </c>
    </row>
    <row r="89" spans="1:3" x14ac:dyDescent="0.45">
      <c r="A89">
        <v>44327</v>
      </c>
      <c r="B89">
        <v>0</v>
      </c>
      <c r="C89">
        <v>0</v>
      </c>
    </row>
    <row r="90" spans="1:3" x14ac:dyDescent="0.45">
      <c r="A90">
        <v>44327</v>
      </c>
      <c r="B90">
        <v>0</v>
      </c>
      <c r="C90">
        <v>0</v>
      </c>
    </row>
    <row r="91" spans="1:3" x14ac:dyDescent="0.45">
      <c r="A91">
        <v>44328</v>
      </c>
      <c r="B91">
        <v>245004</v>
      </c>
      <c r="C91">
        <v>153354</v>
      </c>
    </row>
    <row r="92" spans="1:3" x14ac:dyDescent="0.45">
      <c r="A92">
        <v>44328</v>
      </c>
      <c r="B92">
        <v>0</v>
      </c>
      <c r="C92">
        <v>0</v>
      </c>
    </row>
    <row r="93" spans="1:3" x14ac:dyDescent="0.45">
      <c r="A93">
        <v>44328</v>
      </c>
      <c r="B93">
        <v>0</v>
      </c>
      <c r="C93">
        <v>0</v>
      </c>
    </row>
    <row r="94" spans="1:3" x14ac:dyDescent="0.45">
      <c r="A94">
        <v>44329</v>
      </c>
      <c r="B94">
        <v>252184</v>
      </c>
      <c r="C94">
        <v>179639</v>
      </c>
    </row>
    <row r="95" spans="1:3" x14ac:dyDescent="0.45">
      <c r="A95">
        <v>44329</v>
      </c>
      <c r="B95">
        <v>0</v>
      </c>
      <c r="C95">
        <v>0</v>
      </c>
    </row>
    <row r="96" spans="1:3" x14ac:dyDescent="0.45">
      <c r="A96">
        <v>44329</v>
      </c>
      <c r="B96">
        <v>0</v>
      </c>
      <c r="C96">
        <v>0</v>
      </c>
    </row>
    <row r="97" spans="1:3" x14ac:dyDescent="0.45">
      <c r="A97">
        <v>44330</v>
      </c>
      <c r="B97">
        <v>234691</v>
      </c>
      <c r="C97">
        <v>193448</v>
      </c>
    </row>
    <row r="98" spans="1:3" x14ac:dyDescent="0.45">
      <c r="A98">
        <v>44330</v>
      </c>
      <c r="B98">
        <v>0</v>
      </c>
      <c r="C98">
        <v>0</v>
      </c>
    </row>
    <row r="99" spans="1:3" x14ac:dyDescent="0.45">
      <c r="A99">
        <v>44330</v>
      </c>
      <c r="B99">
        <v>0</v>
      </c>
      <c r="C99">
        <v>0</v>
      </c>
    </row>
    <row r="100" spans="1:3" x14ac:dyDescent="0.45">
      <c r="A100">
        <v>44331</v>
      </c>
      <c r="B100">
        <v>138321</v>
      </c>
      <c r="C100">
        <v>34635</v>
      </c>
    </row>
    <row r="101" spans="1:3" x14ac:dyDescent="0.45">
      <c r="A101">
        <v>44331</v>
      </c>
      <c r="B101">
        <v>0</v>
      </c>
      <c r="C101">
        <v>0</v>
      </c>
    </row>
    <row r="102" spans="1:3" x14ac:dyDescent="0.45">
      <c r="A102">
        <v>44331</v>
      </c>
      <c r="B102">
        <v>0</v>
      </c>
      <c r="C102">
        <v>0</v>
      </c>
    </row>
    <row r="103" spans="1:3" x14ac:dyDescent="0.45">
      <c r="A103">
        <v>44332</v>
      </c>
      <c r="B103">
        <v>187660</v>
      </c>
      <c r="C103">
        <v>24476</v>
      </c>
    </row>
    <row r="104" spans="1:3" x14ac:dyDescent="0.45">
      <c r="A104">
        <v>44332</v>
      </c>
      <c r="B104">
        <v>0</v>
      </c>
      <c r="C104">
        <v>0</v>
      </c>
    </row>
    <row r="105" spans="1:3" x14ac:dyDescent="0.45">
      <c r="A105">
        <v>44332</v>
      </c>
      <c r="B105">
        <v>0</v>
      </c>
      <c r="C105">
        <v>0</v>
      </c>
    </row>
    <row r="106" spans="1:3" x14ac:dyDescent="0.45">
      <c r="A106">
        <v>44333</v>
      </c>
      <c r="B106">
        <v>344241</v>
      </c>
      <c r="C106">
        <v>268475</v>
      </c>
    </row>
    <row r="107" spans="1:3" x14ac:dyDescent="0.45">
      <c r="A107">
        <v>44333</v>
      </c>
      <c r="B107">
        <v>0</v>
      </c>
      <c r="C107">
        <v>0</v>
      </c>
    </row>
    <row r="108" spans="1:3" x14ac:dyDescent="0.45">
      <c r="A108">
        <v>44333</v>
      </c>
      <c r="B108">
        <v>0</v>
      </c>
      <c r="C108">
        <v>0</v>
      </c>
    </row>
    <row r="109" spans="1:3" x14ac:dyDescent="0.45">
      <c r="A109">
        <v>44334</v>
      </c>
      <c r="B109">
        <v>349239</v>
      </c>
      <c r="C109">
        <v>223546</v>
      </c>
    </row>
    <row r="110" spans="1:3" x14ac:dyDescent="0.45">
      <c r="A110">
        <v>44334</v>
      </c>
      <c r="B110">
        <v>0</v>
      </c>
      <c r="C110">
        <v>0</v>
      </c>
    </row>
    <row r="111" spans="1:3" x14ac:dyDescent="0.45">
      <c r="A111">
        <v>44334</v>
      </c>
      <c r="B111">
        <v>0</v>
      </c>
      <c r="C111">
        <v>0</v>
      </c>
    </row>
    <row r="112" spans="1:3" x14ac:dyDescent="0.45">
      <c r="A112">
        <v>44335</v>
      </c>
      <c r="B112">
        <v>396923</v>
      </c>
      <c r="C112">
        <v>252295</v>
      </c>
    </row>
    <row r="113" spans="1:3" x14ac:dyDescent="0.45">
      <c r="A113">
        <v>44335</v>
      </c>
      <c r="B113">
        <v>0</v>
      </c>
      <c r="C113">
        <v>0</v>
      </c>
    </row>
    <row r="114" spans="1:3" x14ac:dyDescent="0.45">
      <c r="A114">
        <v>44335</v>
      </c>
      <c r="B114">
        <v>0</v>
      </c>
      <c r="C114">
        <v>0</v>
      </c>
    </row>
    <row r="115" spans="1:3" x14ac:dyDescent="0.45">
      <c r="A115">
        <v>44336</v>
      </c>
      <c r="B115">
        <v>404776</v>
      </c>
      <c r="C115">
        <v>136349</v>
      </c>
    </row>
    <row r="116" spans="1:3" x14ac:dyDescent="0.45">
      <c r="A116">
        <v>44336</v>
      </c>
      <c r="B116">
        <v>0</v>
      </c>
      <c r="C116">
        <v>0</v>
      </c>
    </row>
    <row r="117" spans="1:3" x14ac:dyDescent="0.45">
      <c r="A117">
        <v>44336</v>
      </c>
      <c r="B117">
        <v>0</v>
      </c>
      <c r="C117">
        <v>0</v>
      </c>
    </row>
    <row r="118" spans="1:3" x14ac:dyDescent="0.45">
      <c r="A118">
        <v>44337</v>
      </c>
      <c r="B118">
        <v>380464</v>
      </c>
      <c r="C118">
        <v>208665</v>
      </c>
    </row>
    <row r="119" spans="1:3" x14ac:dyDescent="0.45">
      <c r="A119">
        <v>44337</v>
      </c>
      <c r="B119">
        <v>0</v>
      </c>
      <c r="C119">
        <v>0</v>
      </c>
    </row>
    <row r="120" spans="1:3" x14ac:dyDescent="0.45">
      <c r="A120">
        <v>44337</v>
      </c>
      <c r="B120">
        <v>0</v>
      </c>
      <c r="C120">
        <v>0</v>
      </c>
    </row>
    <row r="121" spans="1:3" x14ac:dyDescent="0.45">
      <c r="A121">
        <v>44338</v>
      </c>
      <c r="B121">
        <v>286132</v>
      </c>
      <c r="C121">
        <v>43041</v>
      </c>
    </row>
    <row r="122" spans="1:3" x14ac:dyDescent="0.45">
      <c r="A122">
        <v>44338</v>
      </c>
      <c r="B122">
        <v>0</v>
      </c>
      <c r="C122">
        <v>0</v>
      </c>
    </row>
    <row r="123" spans="1:3" x14ac:dyDescent="0.45">
      <c r="A123">
        <v>44338</v>
      </c>
      <c r="B123">
        <v>0</v>
      </c>
      <c r="C123">
        <v>0</v>
      </c>
    </row>
    <row r="124" spans="1:3" x14ac:dyDescent="0.45">
      <c r="A124">
        <v>44339</v>
      </c>
      <c r="B124">
        <v>326197</v>
      </c>
      <c r="C124">
        <v>26803</v>
      </c>
    </row>
    <row r="125" spans="1:3" x14ac:dyDescent="0.45">
      <c r="A125">
        <v>44339</v>
      </c>
      <c r="B125">
        <v>0</v>
      </c>
      <c r="C125">
        <v>0</v>
      </c>
    </row>
    <row r="126" spans="1:3" x14ac:dyDescent="0.45">
      <c r="A126">
        <v>44339</v>
      </c>
      <c r="B126">
        <v>0</v>
      </c>
      <c r="C126">
        <v>0</v>
      </c>
    </row>
    <row r="127" spans="1:3" x14ac:dyDescent="0.45">
      <c r="A127">
        <v>44340</v>
      </c>
      <c r="B127">
        <v>585766</v>
      </c>
      <c r="C127">
        <v>204281</v>
      </c>
    </row>
    <row r="128" spans="1:3" x14ac:dyDescent="0.45">
      <c r="A128">
        <v>44340</v>
      </c>
      <c r="B128">
        <v>0</v>
      </c>
      <c r="C128">
        <v>0</v>
      </c>
    </row>
    <row r="129" spans="1:3" x14ac:dyDescent="0.45">
      <c r="A129">
        <v>44340</v>
      </c>
      <c r="B129">
        <v>0</v>
      </c>
      <c r="C129">
        <v>0</v>
      </c>
    </row>
    <row r="130" spans="1:3" x14ac:dyDescent="0.45">
      <c r="A130">
        <v>44341</v>
      </c>
      <c r="B130">
        <v>607253</v>
      </c>
      <c r="C130">
        <v>63381</v>
      </c>
    </row>
    <row r="131" spans="1:3" x14ac:dyDescent="0.45">
      <c r="A131">
        <v>44341</v>
      </c>
      <c r="B131">
        <v>0</v>
      </c>
      <c r="C131">
        <v>0</v>
      </c>
    </row>
    <row r="132" spans="1:3" x14ac:dyDescent="0.45">
      <c r="A132">
        <v>44341</v>
      </c>
      <c r="B132">
        <v>0</v>
      </c>
      <c r="C132">
        <v>0</v>
      </c>
    </row>
    <row r="133" spans="1:3" x14ac:dyDescent="0.45">
      <c r="A133">
        <v>44342</v>
      </c>
      <c r="B133">
        <v>669575</v>
      </c>
      <c r="C133">
        <v>62119</v>
      </c>
    </row>
    <row r="134" spans="1:3" x14ac:dyDescent="0.45">
      <c r="A134">
        <v>44342</v>
      </c>
      <c r="B134">
        <v>0</v>
      </c>
      <c r="C134">
        <v>0</v>
      </c>
    </row>
    <row r="135" spans="1:3" x14ac:dyDescent="0.45">
      <c r="A135">
        <v>44342</v>
      </c>
      <c r="B135">
        <v>0</v>
      </c>
      <c r="C135">
        <v>0</v>
      </c>
    </row>
    <row r="136" spans="1:3" x14ac:dyDescent="0.45">
      <c r="A136">
        <v>44343</v>
      </c>
      <c r="B136">
        <v>640693</v>
      </c>
      <c r="C136">
        <v>106924</v>
      </c>
    </row>
    <row r="137" spans="1:3" x14ac:dyDescent="0.45">
      <c r="A137">
        <v>44343</v>
      </c>
      <c r="B137">
        <v>0</v>
      </c>
      <c r="C137">
        <v>0</v>
      </c>
    </row>
    <row r="138" spans="1:3" x14ac:dyDescent="0.45">
      <c r="A138">
        <v>44343</v>
      </c>
      <c r="B138">
        <v>0</v>
      </c>
      <c r="C138">
        <v>0</v>
      </c>
    </row>
    <row r="139" spans="1:3" x14ac:dyDescent="0.45">
      <c r="A139">
        <v>44344</v>
      </c>
      <c r="B139">
        <v>619605</v>
      </c>
      <c r="C139">
        <v>124509</v>
      </c>
    </row>
    <row r="140" spans="1:3" x14ac:dyDescent="0.45">
      <c r="A140">
        <v>44344</v>
      </c>
      <c r="B140">
        <v>0</v>
      </c>
      <c r="C140">
        <v>0</v>
      </c>
    </row>
    <row r="141" spans="1:3" x14ac:dyDescent="0.45">
      <c r="A141">
        <v>44344</v>
      </c>
      <c r="B141">
        <v>0</v>
      </c>
      <c r="C141">
        <v>0</v>
      </c>
    </row>
    <row r="142" spans="1:3" x14ac:dyDescent="0.45">
      <c r="A142">
        <v>44345</v>
      </c>
      <c r="B142">
        <v>474938</v>
      </c>
      <c r="C142">
        <v>60015</v>
      </c>
    </row>
    <row r="143" spans="1:3" x14ac:dyDescent="0.45">
      <c r="A143">
        <v>44345</v>
      </c>
      <c r="B143">
        <v>0</v>
      </c>
      <c r="C143">
        <v>0</v>
      </c>
    </row>
    <row r="144" spans="1:3" x14ac:dyDescent="0.45">
      <c r="A144">
        <v>44345</v>
      </c>
      <c r="B144">
        <v>0</v>
      </c>
      <c r="C144">
        <v>0</v>
      </c>
    </row>
    <row r="145" spans="1:3" x14ac:dyDescent="0.45">
      <c r="A145">
        <v>44346</v>
      </c>
      <c r="B145">
        <v>463192</v>
      </c>
      <c r="C145">
        <v>66418</v>
      </c>
    </row>
    <row r="146" spans="1:3" x14ac:dyDescent="0.45">
      <c r="A146">
        <v>44346</v>
      </c>
      <c r="B146">
        <v>0</v>
      </c>
      <c r="C146">
        <v>0</v>
      </c>
    </row>
    <row r="147" spans="1:3" x14ac:dyDescent="0.45">
      <c r="A147">
        <v>44346</v>
      </c>
      <c r="B147">
        <v>0</v>
      </c>
      <c r="C147">
        <v>0</v>
      </c>
    </row>
    <row r="148" spans="1:3" x14ac:dyDescent="0.45">
      <c r="A148">
        <v>44347</v>
      </c>
      <c r="B148">
        <v>666848</v>
      </c>
      <c r="C148">
        <v>237176</v>
      </c>
    </row>
    <row r="149" spans="1:3" x14ac:dyDescent="0.45">
      <c r="A149">
        <v>44347</v>
      </c>
      <c r="B149">
        <v>0</v>
      </c>
      <c r="C149">
        <v>0</v>
      </c>
    </row>
    <row r="150" spans="1:3" x14ac:dyDescent="0.45">
      <c r="A150">
        <v>44347</v>
      </c>
      <c r="B150">
        <v>0</v>
      </c>
      <c r="C150">
        <v>0</v>
      </c>
    </row>
    <row r="151" spans="1:3" x14ac:dyDescent="0.45">
      <c r="A151">
        <v>44348</v>
      </c>
      <c r="B151">
        <v>716169</v>
      </c>
      <c r="C151">
        <v>211716</v>
      </c>
    </row>
    <row r="152" spans="1:3" x14ac:dyDescent="0.45">
      <c r="A152">
        <v>44348</v>
      </c>
      <c r="B152">
        <v>0</v>
      </c>
      <c r="C152">
        <v>0</v>
      </c>
    </row>
    <row r="153" spans="1:3" x14ac:dyDescent="0.45">
      <c r="A153">
        <v>44348</v>
      </c>
      <c r="B153">
        <v>0</v>
      </c>
      <c r="C153">
        <v>0</v>
      </c>
    </row>
    <row r="154" spans="1:3" x14ac:dyDescent="0.45">
      <c r="A154">
        <v>44349</v>
      </c>
      <c r="B154">
        <v>742903</v>
      </c>
      <c r="C154">
        <v>233334</v>
      </c>
    </row>
    <row r="155" spans="1:3" x14ac:dyDescent="0.45">
      <c r="A155">
        <v>44349</v>
      </c>
      <c r="B155">
        <v>0</v>
      </c>
      <c r="C155">
        <v>0</v>
      </c>
    </row>
    <row r="156" spans="1:3" x14ac:dyDescent="0.45">
      <c r="A156">
        <v>44349</v>
      </c>
      <c r="B156">
        <v>0</v>
      </c>
      <c r="C156">
        <v>0</v>
      </c>
    </row>
    <row r="157" spans="1:3" x14ac:dyDescent="0.45">
      <c r="A157">
        <v>44350</v>
      </c>
      <c r="B157">
        <v>735169</v>
      </c>
      <c r="C157">
        <v>227082</v>
      </c>
    </row>
    <row r="158" spans="1:3" x14ac:dyDescent="0.45">
      <c r="A158">
        <v>44350</v>
      </c>
      <c r="B158">
        <v>0</v>
      </c>
      <c r="C158">
        <v>0</v>
      </c>
    </row>
    <row r="159" spans="1:3" x14ac:dyDescent="0.45">
      <c r="A159">
        <v>44350</v>
      </c>
      <c r="B159">
        <v>0</v>
      </c>
      <c r="C159">
        <v>0</v>
      </c>
    </row>
    <row r="160" spans="1:3" x14ac:dyDescent="0.45">
      <c r="A160">
        <v>44351</v>
      </c>
      <c r="B160">
        <v>720487</v>
      </c>
      <c r="C160">
        <v>218831</v>
      </c>
    </row>
    <row r="161" spans="1:3" x14ac:dyDescent="0.45">
      <c r="A161">
        <v>44351</v>
      </c>
      <c r="B161">
        <v>0</v>
      </c>
      <c r="C161">
        <v>0</v>
      </c>
    </row>
    <row r="162" spans="1:3" x14ac:dyDescent="0.45">
      <c r="A162">
        <v>44351</v>
      </c>
      <c r="B162">
        <v>0</v>
      </c>
      <c r="C162">
        <v>0</v>
      </c>
    </row>
    <row r="163" spans="1:3" x14ac:dyDescent="0.45">
      <c r="A163">
        <v>44352</v>
      </c>
      <c r="B163">
        <v>618731</v>
      </c>
      <c r="C163">
        <v>128672</v>
      </c>
    </row>
    <row r="164" spans="1:3" x14ac:dyDescent="0.45">
      <c r="A164">
        <v>44352</v>
      </c>
      <c r="B164">
        <v>0</v>
      </c>
      <c r="C164">
        <v>0</v>
      </c>
    </row>
    <row r="165" spans="1:3" x14ac:dyDescent="0.45">
      <c r="A165">
        <v>44352</v>
      </c>
      <c r="B165">
        <v>0</v>
      </c>
      <c r="C165">
        <v>0</v>
      </c>
    </row>
    <row r="166" spans="1:3" x14ac:dyDescent="0.45">
      <c r="A166">
        <v>44353</v>
      </c>
      <c r="B166">
        <v>564604</v>
      </c>
      <c r="C166">
        <v>180209</v>
      </c>
    </row>
    <row r="167" spans="1:3" x14ac:dyDescent="0.45">
      <c r="A167">
        <v>44353</v>
      </c>
      <c r="B167">
        <v>0</v>
      </c>
      <c r="C167">
        <v>0</v>
      </c>
    </row>
    <row r="168" spans="1:3" x14ac:dyDescent="0.45">
      <c r="A168">
        <v>44353</v>
      </c>
      <c r="B168">
        <v>0</v>
      </c>
      <c r="C168">
        <v>0</v>
      </c>
    </row>
    <row r="169" spans="1:3" x14ac:dyDescent="0.45">
      <c r="A169">
        <v>44354</v>
      </c>
      <c r="B169">
        <v>773365</v>
      </c>
      <c r="C169">
        <v>324324</v>
      </c>
    </row>
    <row r="170" spans="1:3" x14ac:dyDescent="0.45">
      <c r="A170">
        <v>44354</v>
      </c>
      <c r="B170">
        <v>0</v>
      </c>
      <c r="C170">
        <v>0</v>
      </c>
    </row>
    <row r="171" spans="1:3" x14ac:dyDescent="0.45">
      <c r="A171">
        <v>44354</v>
      </c>
      <c r="B171">
        <v>0</v>
      </c>
      <c r="C171">
        <v>0</v>
      </c>
    </row>
    <row r="172" spans="1:3" x14ac:dyDescent="0.45">
      <c r="A172">
        <v>44355</v>
      </c>
      <c r="B172">
        <v>799847</v>
      </c>
      <c r="C172">
        <v>322884</v>
      </c>
    </row>
    <row r="173" spans="1:3" x14ac:dyDescent="0.45">
      <c r="A173">
        <v>44355</v>
      </c>
      <c r="B173">
        <v>0</v>
      </c>
      <c r="C173">
        <v>0</v>
      </c>
    </row>
    <row r="174" spans="1:3" x14ac:dyDescent="0.45">
      <c r="A174">
        <v>44355</v>
      </c>
      <c r="B174">
        <v>0</v>
      </c>
      <c r="C174">
        <v>0</v>
      </c>
    </row>
    <row r="175" spans="1:3" x14ac:dyDescent="0.45">
      <c r="A175">
        <v>44356</v>
      </c>
      <c r="B175">
        <v>778700</v>
      </c>
      <c r="C175">
        <v>386320</v>
      </c>
    </row>
    <row r="176" spans="1:3" x14ac:dyDescent="0.45">
      <c r="A176">
        <v>44356</v>
      </c>
      <c r="B176">
        <v>0</v>
      </c>
      <c r="C176">
        <v>0</v>
      </c>
    </row>
    <row r="177" spans="1:3" x14ac:dyDescent="0.45">
      <c r="A177">
        <v>44356</v>
      </c>
      <c r="B177" s="26">
        <v>0</v>
      </c>
      <c r="C177" s="26">
        <v>0</v>
      </c>
    </row>
    <row r="178" spans="1:3" x14ac:dyDescent="0.45">
      <c r="A178">
        <v>44357</v>
      </c>
      <c r="B178" s="26">
        <v>749655</v>
      </c>
      <c r="C178" s="26">
        <v>386812</v>
      </c>
    </row>
    <row r="179" spans="1:3" x14ac:dyDescent="0.45">
      <c r="A179">
        <v>44357</v>
      </c>
      <c r="B179" s="26">
        <v>0</v>
      </c>
      <c r="C179" s="26">
        <v>0</v>
      </c>
    </row>
    <row r="180" spans="1:3" x14ac:dyDescent="0.45">
      <c r="A180">
        <v>44357</v>
      </c>
      <c r="B180" s="26">
        <v>0</v>
      </c>
      <c r="C180" s="26">
        <v>0</v>
      </c>
    </row>
    <row r="181" spans="1:3" x14ac:dyDescent="0.45">
      <c r="A181">
        <v>44358</v>
      </c>
      <c r="B181" s="26">
        <v>760511</v>
      </c>
      <c r="C181" s="26">
        <v>359713</v>
      </c>
    </row>
    <row r="182" spans="1:3" x14ac:dyDescent="0.45">
      <c r="A182">
        <v>44358</v>
      </c>
      <c r="B182" s="26">
        <v>0</v>
      </c>
      <c r="C182" s="26">
        <v>0</v>
      </c>
    </row>
    <row r="183" spans="1:3" x14ac:dyDescent="0.45">
      <c r="A183">
        <v>44358</v>
      </c>
      <c r="B183" s="26">
        <v>0</v>
      </c>
      <c r="C183" s="26">
        <v>0</v>
      </c>
    </row>
    <row r="184" spans="1:3" x14ac:dyDescent="0.45">
      <c r="A184">
        <v>44359</v>
      </c>
      <c r="B184" s="26">
        <v>661528</v>
      </c>
      <c r="C184" s="26">
        <v>276005</v>
      </c>
    </row>
    <row r="185" spans="1:3" x14ac:dyDescent="0.45">
      <c r="A185">
        <v>44359</v>
      </c>
      <c r="B185" s="26">
        <v>0</v>
      </c>
      <c r="C185" s="26">
        <v>0</v>
      </c>
    </row>
    <row r="186" spans="1:3" x14ac:dyDescent="0.45">
      <c r="A186">
        <v>44359</v>
      </c>
      <c r="B186" s="26">
        <v>0</v>
      </c>
      <c r="C186" s="26">
        <v>0</v>
      </c>
    </row>
    <row r="187" spans="1:3" x14ac:dyDescent="0.45">
      <c r="A187">
        <v>44360</v>
      </c>
      <c r="B187" s="26">
        <v>601362</v>
      </c>
      <c r="C187" s="26">
        <v>316890</v>
      </c>
    </row>
    <row r="188" spans="1:3" x14ac:dyDescent="0.45">
      <c r="A188">
        <v>44360</v>
      </c>
      <c r="B188" s="26">
        <v>0</v>
      </c>
      <c r="C188" s="26">
        <v>0</v>
      </c>
    </row>
    <row r="189" spans="1:3" x14ac:dyDescent="0.45">
      <c r="A189">
        <v>44360</v>
      </c>
      <c r="B189" s="26">
        <v>0</v>
      </c>
      <c r="C189" s="26">
        <v>0</v>
      </c>
    </row>
    <row r="190" spans="1:3" x14ac:dyDescent="0.45">
      <c r="A190">
        <v>44361</v>
      </c>
      <c r="B190" s="26">
        <v>698618</v>
      </c>
      <c r="C190" s="26">
        <v>539712</v>
      </c>
    </row>
    <row r="191" spans="1:3" x14ac:dyDescent="0.45">
      <c r="A191">
        <v>44361</v>
      </c>
      <c r="B191" s="26">
        <v>0</v>
      </c>
      <c r="C191" s="26">
        <v>0</v>
      </c>
    </row>
    <row r="192" spans="1:3" x14ac:dyDescent="0.45">
      <c r="A192">
        <v>44361</v>
      </c>
      <c r="B192" s="26">
        <v>0</v>
      </c>
      <c r="C192" s="26">
        <v>0</v>
      </c>
    </row>
    <row r="193" spans="1:3" x14ac:dyDescent="0.45">
      <c r="A193">
        <v>44362</v>
      </c>
      <c r="B193" s="26">
        <v>697779</v>
      </c>
      <c r="C193" s="26">
        <v>554595</v>
      </c>
    </row>
    <row r="194" spans="1:3" x14ac:dyDescent="0.45">
      <c r="A194">
        <v>44362</v>
      </c>
      <c r="B194" s="26">
        <v>0</v>
      </c>
      <c r="C194" s="26">
        <v>0</v>
      </c>
    </row>
    <row r="195" spans="1:3" x14ac:dyDescent="0.45">
      <c r="A195">
        <v>44362</v>
      </c>
      <c r="B195" s="26">
        <v>0</v>
      </c>
      <c r="C195" s="26">
        <v>0</v>
      </c>
    </row>
    <row r="196" spans="1:3" x14ac:dyDescent="0.45">
      <c r="A196">
        <v>44363</v>
      </c>
      <c r="B196" s="26">
        <v>680746</v>
      </c>
      <c r="C196" s="26">
        <v>606613</v>
      </c>
    </row>
    <row r="197" spans="1:3" x14ac:dyDescent="0.45">
      <c r="A197">
        <v>44363</v>
      </c>
      <c r="B197" s="26">
        <v>0</v>
      </c>
      <c r="C197" s="26">
        <v>0</v>
      </c>
    </row>
    <row r="198" spans="1:3" x14ac:dyDescent="0.45">
      <c r="A198">
        <v>44363</v>
      </c>
      <c r="B198" s="26">
        <v>0</v>
      </c>
      <c r="C198" s="26">
        <v>0</v>
      </c>
    </row>
    <row r="199" spans="1:3" x14ac:dyDescent="0.45">
      <c r="A199">
        <v>44364</v>
      </c>
      <c r="B199" s="26">
        <v>692057</v>
      </c>
      <c r="C199" s="26">
        <v>599077</v>
      </c>
    </row>
    <row r="200" spans="1:3" x14ac:dyDescent="0.45">
      <c r="A200">
        <v>44364</v>
      </c>
      <c r="B200" s="26">
        <v>0</v>
      </c>
      <c r="C200" s="26">
        <v>0</v>
      </c>
    </row>
    <row r="201" spans="1:3" x14ac:dyDescent="0.45">
      <c r="A201">
        <v>44364</v>
      </c>
      <c r="B201" s="26">
        <v>0</v>
      </c>
      <c r="C201" s="26">
        <v>0</v>
      </c>
    </row>
    <row r="202" spans="1:3" x14ac:dyDescent="0.45">
      <c r="A202">
        <v>44365</v>
      </c>
      <c r="B202" s="26">
        <v>673789</v>
      </c>
      <c r="C202" s="26">
        <v>571679</v>
      </c>
    </row>
    <row r="203" spans="1:3" x14ac:dyDescent="0.45">
      <c r="A203">
        <v>44365</v>
      </c>
      <c r="B203" s="26">
        <v>0</v>
      </c>
      <c r="C203" s="26">
        <v>0</v>
      </c>
    </row>
    <row r="204" spans="1:3" x14ac:dyDescent="0.45">
      <c r="A204">
        <v>44365</v>
      </c>
      <c r="B204" s="26">
        <v>0</v>
      </c>
      <c r="C204" s="26">
        <v>0</v>
      </c>
    </row>
    <row r="205" spans="1:3" x14ac:dyDescent="0.45">
      <c r="A205">
        <v>44366</v>
      </c>
      <c r="B205" s="26">
        <v>660425</v>
      </c>
      <c r="C205" s="26">
        <v>442644</v>
      </c>
    </row>
    <row r="206" spans="1:3" x14ac:dyDescent="0.45">
      <c r="A206">
        <v>44366</v>
      </c>
      <c r="B206" s="26">
        <v>0</v>
      </c>
      <c r="C206" s="26">
        <v>0</v>
      </c>
    </row>
    <row r="207" spans="1:3" x14ac:dyDescent="0.45">
      <c r="A207">
        <v>44366</v>
      </c>
      <c r="B207" s="26">
        <v>0</v>
      </c>
      <c r="C207" s="26">
        <v>0</v>
      </c>
    </row>
    <row r="208" spans="1:3" x14ac:dyDescent="0.45">
      <c r="A208">
        <v>44367</v>
      </c>
      <c r="B208" s="26">
        <v>659094</v>
      </c>
      <c r="C208" s="26">
        <v>438927</v>
      </c>
    </row>
    <row r="209" spans="1:3" x14ac:dyDescent="0.45">
      <c r="A209">
        <v>44367</v>
      </c>
      <c r="B209" s="26">
        <v>0</v>
      </c>
      <c r="C209" s="26">
        <v>0</v>
      </c>
    </row>
    <row r="210" spans="1:3" x14ac:dyDescent="0.45">
      <c r="A210">
        <v>44367</v>
      </c>
      <c r="B210" s="26">
        <v>0</v>
      </c>
      <c r="C210" s="26">
        <v>0</v>
      </c>
    </row>
    <row r="211" spans="1:3" x14ac:dyDescent="0.45">
      <c r="A211">
        <v>44368</v>
      </c>
      <c r="B211" s="26">
        <v>757518</v>
      </c>
      <c r="C211" s="26">
        <v>625540</v>
      </c>
    </row>
    <row r="212" spans="1:3" x14ac:dyDescent="0.45">
      <c r="A212">
        <v>44368</v>
      </c>
      <c r="B212" s="26">
        <v>0</v>
      </c>
      <c r="C212" s="26">
        <v>0</v>
      </c>
    </row>
    <row r="213" spans="1:3" x14ac:dyDescent="0.45">
      <c r="A213">
        <v>44368</v>
      </c>
      <c r="B213" s="26">
        <v>0</v>
      </c>
      <c r="C213" s="26">
        <v>0</v>
      </c>
    </row>
    <row r="214" spans="1:3" x14ac:dyDescent="0.45">
      <c r="A214">
        <v>44369</v>
      </c>
      <c r="B214" s="26">
        <v>759464</v>
      </c>
      <c r="C214" s="26">
        <v>655107</v>
      </c>
    </row>
    <row r="215" spans="1:3" x14ac:dyDescent="0.45">
      <c r="A215">
        <v>44369</v>
      </c>
      <c r="B215" s="26">
        <v>0</v>
      </c>
      <c r="C215" s="26">
        <v>0</v>
      </c>
    </row>
    <row r="216" spans="1:3" x14ac:dyDescent="0.45">
      <c r="A216">
        <v>44369</v>
      </c>
      <c r="B216" s="26">
        <v>0</v>
      </c>
      <c r="C216" s="26">
        <v>0</v>
      </c>
    </row>
    <row r="217" spans="1:3" x14ac:dyDescent="0.45">
      <c r="A217">
        <v>44370</v>
      </c>
      <c r="B217" s="26">
        <v>771733</v>
      </c>
      <c r="C217" s="26">
        <v>687369</v>
      </c>
    </row>
    <row r="218" spans="1:3" x14ac:dyDescent="0.45">
      <c r="A218">
        <v>44370</v>
      </c>
      <c r="B218" s="26">
        <v>0</v>
      </c>
      <c r="C218" s="26">
        <v>0</v>
      </c>
    </row>
    <row r="219" spans="1:3" x14ac:dyDescent="0.45">
      <c r="A219">
        <v>44370</v>
      </c>
      <c r="B219" s="26">
        <v>0</v>
      </c>
      <c r="C219" s="26">
        <v>0</v>
      </c>
    </row>
    <row r="220" spans="1:3" x14ac:dyDescent="0.45">
      <c r="A220">
        <v>44371</v>
      </c>
      <c r="B220" s="26">
        <v>746649</v>
      </c>
      <c r="C220" s="26">
        <v>693086</v>
      </c>
    </row>
    <row r="221" spans="1:3" x14ac:dyDescent="0.45">
      <c r="A221">
        <v>44371</v>
      </c>
      <c r="B221" s="26">
        <v>0</v>
      </c>
      <c r="C221" s="26">
        <v>0</v>
      </c>
    </row>
    <row r="222" spans="1:3" x14ac:dyDescent="0.45">
      <c r="A222">
        <v>44371</v>
      </c>
      <c r="B222" s="26">
        <v>0</v>
      </c>
      <c r="C222" s="26">
        <v>0</v>
      </c>
    </row>
    <row r="223" spans="1:3" x14ac:dyDescent="0.45">
      <c r="A223">
        <v>44372</v>
      </c>
      <c r="B223" s="26">
        <v>740502</v>
      </c>
      <c r="C223" s="26">
        <v>697546</v>
      </c>
    </row>
    <row r="224" spans="1:3" x14ac:dyDescent="0.45">
      <c r="A224">
        <v>44372</v>
      </c>
      <c r="B224" s="26">
        <v>0</v>
      </c>
      <c r="C224" s="26">
        <v>0</v>
      </c>
    </row>
    <row r="225" spans="1:3" x14ac:dyDescent="0.45">
      <c r="A225">
        <v>44372</v>
      </c>
      <c r="B225" s="26">
        <v>0</v>
      </c>
      <c r="C225" s="26">
        <v>0</v>
      </c>
    </row>
    <row r="226" spans="1:3" x14ac:dyDescent="0.45">
      <c r="A226">
        <v>44373</v>
      </c>
      <c r="B226" s="26">
        <v>732130</v>
      </c>
      <c r="C226" s="26">
        <v>584705</v>
      </c>
    </row>
    <row r="227" spans="1:3" x14ac:dyDescent="0.45">
      <c r="A227">
        <v>44373</v>
      </c>
      <c r="B227" s="26">
        <v>0</v>
      </c>
      <c r="C227" s="26">
        <v>0</v>
      </c>
    </row>
    <row r="228" spans="1:3" x14ac:dyDescent="0.45">
      <c r="A228">
        <v>44373</v>
      </c>
      <c r="B228" s="26">
        <v>0</v>
      </c>
      <c r="C228" s="26">
        <v>0</v>
      </c>
    </row>
    <row r="229" spans="1:3" x14ac:dyDescent="0.45">
      <c r="A229">
        <v>44374</v>
      </c>
      <c r="B229" s="26">
        <v>761497</v>
      </c>
      <c r="C229" s="26">
        <v>537000</v>
      </c>
    </row>
    <row r="230" spans="1:3" x14ac:dyDescent="0.45">
      <c r="A230">
        <v>44374</v>
      </c>
      <c r="B230" s="26">
        <v>0</v>
      </c>
      <c r="C230" s="26">
        <v>0</v>
      </c>
    </row>
    <row r="231" spans="1:3" x14ac:dyDescent="0.45">
      <c r="A231">
        <v>44374</v>
      </c>
      <c r="B231" s="26">
        <v>0</v>
      </c>
      <c r="C231" s="26">
        <v>0</v>
      </c>
    </row>
    <row r="232" spans="1:3" x14ac:dyDescent="0.45">
      <c r="A232">
        <v>44375</v>
      </c>
      <c r="B232" s="26">
        <v>770559</v>
      </c>
      <c r="C232" s="26">
        <v>703312</v>
      </c>
    </row>
    <row r="233" spans="1:3" x14ac:dyDescent="0.45">
      <c r="A233">
        <v>44375</v>
      </c>
      <c r="B233" s="26">
        <v>0</v>
      </c>
      <c r="C233" s="26">
        <v>0</v>
      </c>
    </row>
    <row r="234" spans="1:3" x14ac:dyDescent="0.45">
      <c r="A234">
        <v>44375</v>
      </c>
      <c r="B234" s="26">
        <v>0</v>
      </c>
      <c r="C234" s="26">
        <v>0</v>
      </c>
    </row>
    <row r="235" spans="1:3" x14ac:dyDescent="0.45">
      <c r="A235">
        <v>44376</v>
      </c>
      <c r="B235" s="26">
        <v>781144</v>
      </c>
      <c r="C235" s="26">
        <v>737751</v>
      </c>
    </row>
    <row r="236" spans="1:3" x14ac:dyDescent="0.45">
      <c r="A236">
        <v>44376</v>
      </c>
      <c r="B236" s="26">
        <v>0</v>
      </c>
      <c r="C236" s="26">
        <v>0</v>
      </c>
    </row>
    <row r="237" spans="1:3" x14ac:dyDescent="0.45">
      <c r="A237">
        <v>44376</v>
      </c>
      <c r="B237" s="26">
        <v>0</v>
      </c>
      <c r="C237" s="26">
        <v>0</v>
      </c>
    </row>
    <row r="238" spans="1:3" x14ac:dyDescent="0.45">
      <c r="A238">
        <v>44377</v>
      </c>
      <c r="B238" s="26">
        <v>814220</v>
      </c>
      <c r="C238" s="26">
        <v>725764</v>
      </c>
    </row>
    <row r="239" spans="1:3" x14ac:dyDescent="0.45">
      <c r="A239">
        <v>44377</v>
      </c>
      <c r="B239" s="26">
        <v>0</v>
      </c>
      <c r="C239" s="26">
        <v>0</v>
      </c>
    </row>
    <row r="240" spans="1:3" x14ac:dyDescent="0.45">
      <c r="A240">
        <v>44377</v>
      </c>
      <c r="B240" s="26">
        <v>0</v>
      </c>
      <c r="C240" s="26">
        <v>0</v>
      </c>
    </row>
    <row r="241" spans="1:3" x14ac:dyDescent="0.45">
      <c r="A241">
        <v>44378</v>
      </c>
      <c r="B241" s="26">
        <v>625524</v>
      </c>
      <c r="C241" s="26">
        <v>701229</v>
      </c>
    </row>
    <row r="242" spans="1:3" x14ac:dyDescent="0.45">
      <c r="A242">
        <v>44378</v>
      </c>
      <c r="B242" s="26">
        <v>0</v>
      </c>
      <c r="C242" s="26">
        <v>0</v>
      </c>
    </row>
    <row r="243" spans="1:3" x14ac:dyDescent="0.45">
      <c r="A243">
        <v>44378</v>
      </c>
      <c r="B243" s="26">
        <v>0</v>
      </c>
      <c r="C243" s="26">
        <v>0</v>
      </c>
    </row>
    <row r="244" spans="1:3" x14ac:dyDescent="0.45">
      <c r="A244">
        <v>44379</v>
      </c>
      <c r="B244" s="26">
        <v>572387</v>
      </c>
      <c r="C244" s="26">
        <v>709678</v>
      </c>
    </row>
    <row r="245" spans="1:3" x14ac:dyDescent="0.45">
      <c r="A245">
        <v>44379</v>
      </c>
      <c r="B245" s="26">
        <v>0</v>
      </c>
      <c r="C245" s="26">
        <v>0</v>
      </c>
    </row>
    <row r="246" spans="1:3" x14ac:dyDescent="0.45">
      <c r="A246">
        <v>44379</v>
      </c>
      <c r="B246" s="26">
        <v>0</v>
      </c>
      <c r="C246" s="26">
        <v>0</v>
      </c>
    </row>
    <row r="247" spans="1:3" x14ac:dyDescent="0.45">
      <c r="A247">
        <v>44380</v>
      </c>
      <c r="B247" s="26">
        <v>837111</v>
      </c>
      <c r="C247" s="26">
        <v>604556</v>
      </c>
    </row>
    <row r="248" spans="1:3" x14ac:dyDescent="0.45">
      <c r="A248">
        <v>44380</v>
      </c>
      <c r="B248" s="26">
        <v>0</v>
      </c>
      <c r="C248" s="26">
        <v>0</v>
      </c>
    </row>
    <row r="249" spans="1:3" x14ac:dyDescent="0.45">
      <c r="A249">
        <v>44380</v>
      </c>
      <c r="B249" s="26">
        <v>0</v>
      </c>
      <c r="C249" s="26">
        <v>0</v>
      </c>
    </row>
    <row r="250" spans="1:3" x14ac:dyDescent="0.45">
      <c r="A250">
        <v>44381</v>
      </c>
      <c r="B250" s="26">
        <v>812251</v>
      </c>
      <c r="C250" s="26">
        <v>536455</v>
      </c>
    </row>
    <row r="251" spans="1:3" x14ac:dyDescent="0.45">
      <c r="A251">
        <v>44381</v>
      </c>
      <c r="B251" s="26">
        <v>0</v>
      </c>
      <c r="C251" s="26">
        <v>0</v>
      </c>
    </row>
    <row r="252" spans="1:3" x14ac:dyDescent="0.45">
      <c r="A252">
        <v>44381</v>
      </c>
      <c r="B252" s="26">
        <v>0</v>
      </c>
      <c r="C252" s="26">
        <v>0</v>
      </c>
    </row>
    <row r="253" spans="1:3" x14ac:dyDescent="0.45">
      <c r="A253">
        <v>44382</v>
      </c>
      <c r="B253" s="26">
        <v>946835</v>
      </c>
      <c r="C253" s="26">
        <v>647659</v>
      </c>
    </row>
    <row r="254" spans="1:3" x14ac:dyDescent="0.45">
      <c r="A254">
        <v>44382</v>
      </c>
      <c r="B254" s="26">
        <v>0</v>
      </c>
      <c r="C254" s="26">
        <v>0</v>
      </c>
    </row>
    <row r="255" spans="1:3" x14ac:dyDescent="0.45">
      <c r="A255">
        <v>44382</v>
      </c>
      <c r="B255" s="26">
        <v>0</v>
      </c>
      <c r="C255" s="26">
        <v>0</v>
      </c>
    </row>
    <row r="256" spans="1:3" x14ac:dyDescent="0.45">
      <c r="A256">
        <v>44383</v>
      </c>
      <c r="B256" s="26">
        <v>981824</v>
      </c>
      <c r="C256" s="26">
        <v>661522</v>
      </c>
    </row>
    <row r="257" spans="1:3" x14ac:dyDescent="0.45">
      <c r="A257">
        <v>44383</v>
      </c>
      <c r="B257" s="26">
        <v>0</v>
      </c>
      <c r="C257" s="26">
        <v>0</v>
      </c>
    </row>
    <row r="258" spans="1:3" x14ac:dyDescent="0.45">
      <c r="A258">
        <v>44383</v>
      </c>
      <c r="B258" s="26">
        <v>0</v>
      </c>
      <c r="C258" s="26">
        <v>0</v>
      </c>
    </row>
    <row r="259" spans="1:3" x14ac:dyDescent="0.45">
      <c r="A259">
        <v>44384</v>
      </c>
      <c r="B259" s="26">
        <v>997411</v>
      </c>
      <c r="C259" s="26">
        <v>637121</v>
      </c>
    </row>
    <row r="260" spans="1:3" x14ac:dyDescent="0.45">
      <c r="A260">
        <v>44384</v>
      </c>
      <c r="B260" s="26">
        <v>0</v>
      </c>
      <c r="C260" s="26">
        <v>0</v>
      </c>
    </row>
    <row r="261" spans="1:3" x14ac:dyDescent="0.45">
      <c r="A261">
        <v>44384</v>
      </c>
      <c r="B261" s="26">
        <v>0</v>
      </c>
      <c r="C261" s="26">
        <v>0</v>
      </c>
    </row>
    <row r="262" spans="1:3" x14ac:dyDescent="0.45">
      <c r="A262">
        <v>44385</v>
      </c>
      <c r="B262" s="26">
        <v>1000195</v>
      </c>
      <c r="C262" s="26">
        <v>634140</v>
      </c>
    </row>
    <row r="263" spans="1:3" x14ac:dyDescent="0.45">
      <c r="A263">
        <v>44385</v>
      </c>
      <c r="B263" s="26">
        <v>0</v>
      </c>
      <c r="C263" s="26">
        <v>0</v>
      </c>
    </row>
    <row r="264" spans="1:3" x14ac:dyDescent="0.45">
      <c r="A264">
        <v>44385</v>
      </c>
      <c r="B264" s="26">
        <v>0</v>
      </c>
      <c r="C264" s="26">
        <v>0</v>
      </c>
    </row>
    <row r="265" spans="1:3" x14ac:dyDescent="0.45">
      <c r="A265">
        <v>44386</v>
      </c>
      <c r="B265" s="26">
        <v>1001107</v>
      </c>
      <c r="C265" s="26">
        <v>631777</v>
      </c>
    </row>
    <row r="266" spans="1:3" x14ac:dyDescent="0.45">
      <c r="A266">
        <v>44386</v>
      </c>
      <c r="B266" s="26">
        <v>0</v>
      </c>
      <c r="C266" s="26">
        <v>0</v>
      </c>
    </row>
    <row r="267" spans="1:3" x14ac:dyDescent="0.45">
      <c r="A267">
        <v>44386</v>
      </c>
      <c r="B267" s="26">
        <v>0</v>
      </c>
      <c r="C267" s="26">
        <v>0</v>
      </c>
    </row>
    <row r="268" spans="1:3" x14ac:dyDescent="0.45">
      <c r="A268">
        <v>44387</v>
      </c>
      <c r="B268" s="26">
        <v>984951</v>
      </c>
      <c r="C268" s="26">
        <v>609750</v>
      </c>
    </row>
    <row r="269" spans="1:3" x14ac:dyDescent="0.45">
      <c r="A269">
        <v>44387</v>
      </c>
      <c r="B269" s="26">
        <v>0</v>
      </c>
      <c r="C269" s="26">
        <v>0</v>
      </c>
    </row>
    <row r="270" spans="1:3" x14ac:dyDescent="0.45">
      <c r="A270">
        <v>44387</v>
      </c>
      <c r="B270" s="26">
        <v>0</v>
      </c>
      <c r="C270" s="26">
        <v>0</v>
      </c>
    </row>
    <row r="271" spans="1:3" x14ac:dyDescent="0.45">
      <c r="A271">
        <v>44388</v>
      </c>
      <c r="B271" s="26">
        <v>735863</v>
      </c>
      <c r="C271" s="26">
        <v>618281</v>
      </c>
    </row>
    <row r="272" spans="1:3" x14ac:dyDescent="0.45">
      <c r="A272">
        <v>44388</v>
      </c>
      <c r="B272" s="26">
        <v>0</v>
      </c>
      <c r="C272" s="26">
        <v>0</v>
      </c>
    </row>
    <row r="273" spans="1:3" x14ac:dyDescent="0.45">
      <c r="A273">
        <v>44388</v>
      </c>
      <c r="B273" s="26">
        <v>0</v>
      </c>
      <c r="C273" s="26">
        <v>0</v>
      </c>
    </row>
    <row r="274" spans="1:3" x14ac:dyDescent="0.45">
      <c r="A274">
        <v>44389</v>
      </c>
      <c r="B274" s="26">
        <v>827213</v>
      </c>
      <c r="C274" s="26">
        <v>673125</v>
      </c>
    </row>
    <row r="275" spans="1:3" x14ac:dyDescent="0.45">
      <c r="A275">
        <v>44389</v>
      </c>
      <c r="B275" s="26">
        <v>0</v>
      </c>
      <c r="C275" s="26">
        <v>0</v>
      </c>
    </row>
    <row r="276" spans="1:3" x14ac:dyDescent="0.45">
      <c r="A276">
        <v>44389</v>
      </c>
      <c r="B276" s="26">
        <v>0</v>
      </c>
      <c r="C276" s="26">
        <v>0</v>
      </c>
    </row>
    <row r="277" spans="1:3" x14ac:dyDescent="0.45">
      <c r="A277">
        <v>44390</v>
      </c>
      <c r="B277" s="26">
        <v>858113</v>
      </c>
      <c r="C277" s="26">
        <v>657782</v>
      </c>
    </row>
    <row r="278" spans="1:3" x14ac:dyDescent="0.45">
      <c r="A278">
        <v>44390</v>
      </c>
      <c r="B278" s="26">
        <v>0</v>
      </c>
      <c r="C278" s="26">
        <v>0</v>
      </c>
    </row>
    <row r="279" spans="1:3" x14ac:dyDescent="0.45">
      <c r="A279">
        <v>44390</v>
      </c>
      <c r="B279" s="26">
        <v>0</v>
      </c>
      <c r="C279" s="26">
        <v>0</v>
      </c>
    </row>
    <row r="280" spans="1:3" x14ac:dyDescent="0.45">
      <c r="A280">
        <v>44391</v>
      </c>
      <c r="B280" s="26">
        <v>836189</v>
      </c>
      <c r="C280" s="26">
        <v>666810</v>
      </c>
    </row>
    <row r="281" spans="1:3" x14ac:dyDescent="0.45">
      <c r="A281">
        <v>44391</v>
      </c>
      <c r="B281" s="26">
        <v>0</v>
      </c>
      <c r="C281" s="26">
        <v>0</v>
      </c>
    </row>
    <row r="282" spans="1:3" x14ac:dyDescent="0.45">
      <c r="A282">
        <v>44391</v>
      </c>
      <c r="B282" s="26">
        <v>0</v>
      </c>
      <c r="C282" s="26">
        <v>0</v>
      </c>
    </row>
    <row r="283" spans="1:3" x14ac:dyDescent="0.45">
      <c r="A283">
        <v>44392</v>
      </c>
      <c r="B283" s="26">
        <v>822137</v>
      </c>
      <c r="C283" s="26">
        <v>640863</v>
      </c>
    </row>
    <row r="284" spans="1:3" x14ac:dyDescent="0.45">
      <c r="A284">
        <v>44392</v>
      </c>
      <c r="B284" s="26">
        <v>0</v>
      </c>
      <c r="C284" s="26">
        <v>0</v>
      </c>
    </row>
    <row r="285" spans="1:3" x14ac:dyDescent="0.45">
      <c r="A285">
        <v>44392</v>
      </c>
      <c r="B285" s="26">
        <v>0</v>
      </c>
      <c r="C285" s="26">
        <v>0</v>
      </c>
    </row>
    <row r="286" spans="1:3" x14ac:dyDescent="0.45">
      <c r="A286">
        <v>44393</v>
      </c>
      <c r="B286" s="26">
        <v>854871</v>
      </c>
      <c r="C286" s="26">
        <v>631059</v>
      </c>
    </row>
    <row r="287" spans="1:3" x14ac:dyDescent="0.45">
      <c r="A287">
        <v>44393</v>
      </c>
      <c r="B287" s="26">
        <v>0</v>
      </c>
      <c r="C287" s="26">
        <v>0</v>
      </c>
    </row>
    <row r="288" spans="1:3" x14ac:dyDescent="0.45">
      <c r="A288">
        <v>44393</v>
      </c>
      <c r="B288" s="26">
        <v>0</v>
      </c>
      <c r="C288" s="26">
        <v>0</v>
      </c>
    </row>
    <row r="289" spans="1:3" x14ac:dyDescent="0.45">
      <c r="A289">
        <v>44394</v>
      </c>
      <c r="B289" s="26">
        <v>790456</v>
      </c>
      <c r="C289" s="26">
        <v>636275</v>
      </c>
    </row>
    <row r="290" spans="1:3" x14ac:dyDescent="0.45">
      <c r="A290">
        <v>44394</v>
      </c>
      <c r="B290" s="26">
        <v>0</v>
      </c>
      <c r="C290" s="26">
        <v>0</v>
      </c>
    </row>
    <row r="291" spans="1:3" x14ac:dyDescent="0.45">
      <c r="A291">
        <v>44394</v>
      </c>
      <c r="B291" s="26">
        <v>0</v>
      </c>
      <c r="C291" s="26">
        <v>0</v>
      </c>
    </row>
    <row r="292" spans="1:3" x14ac:dyDescent="0.45">
      <c r="A292">
        <v>44395</v>
      </c>
      <c r="B292" s="26">
        <v>593073</v>
      </c>
      <c r="C292" s="26">
        <v>652349</v>
      </c>
    </row>
    <row r="293" spans="1:3" x14ac:dyDescent="0.45">
      <c r="A293">
        <v>44395</v>
      </c>
      <c r="B293" s="26">
        <v>0</v>
      </c>
      <c r="C293" s="26">
        <v>0</v>
      </c>
    </row>
    <row r="294" spans="1:3" x14ac:dyDescent="0.45">
      <c r="A294">
        <v>44395</v>
      </c>
      <c r="B294" s="26">
        <v>0</v>
      </c>
      <c r="C294" s="26">
        <v>0</v>
      </c>
    </row>
    <row r="295" spans="1:3" x14ac:dyDescent="0.45">
      <c r="A295">
        <v>44396</v>
      </c>
      <c r="B295" s="26">
        <v>507269</v>
      </c>
      <c r="C295" s="26">
        <v>630577</v>
      </c>
    </row>
    <row r="296" spans="1:3" x14ac:dyDescent="0.45">
      <c r="A296">
        <v>44396</v>
      </c>
      <c r="B296" s="26">
        <v>0</v>
      </c>
      <c r="C296" s="26">
        <v>0</v>
      </c>
    </row>
    <row r="297" spans="1:3" x14ac:dyDescent="0.45">
      <c r="A297">
        <v>44396</v>
      </c>
      <c r="B297" s="26">
        <v>0</v>
      </c>
      <c r="C297" s="26">
        <v>0</v>
      </c>
    </row>
    <row r="298" spans="1:3" x14ac:dyDescent="0.45">
      <c r="A298">
        <v>44397</v>
      </c>
      <c r="B298" s="26">
        <v>771789</v>
      </c>
      <c r="C298" s="26">
        <v>644275</v>
      </c>
    </row>
    <row r="299" spans="1:3" x14ac:dyDescent="0.45">
      <c r="A299">
        <v>44397</v>
      </c>
      <c r="B299" s="26">
        <v>0</v>
      </c>
      <c r="C299" s="26">
        <v>0</v>
      </c>
    </row>
    <row r="300" spans="1:3" x14ac:dyDescent="0.45">
      <c r="A300">
        <v>44397</v>
      </c>
      <c r="B300" s="26">
        <v>0</v>
      </c>
      <c r="C300" s="26">
        <v>0</v>
      </c>
    </row>
    <row r="301" spans="1:3" x14ac:dyDescent="0.45">
      <c r="A301">
        <v>44398</v>
      </c>
      <c r="B301" s="26">
        <v>703337</v>
      </c>
      <c r="C301" s="26">
        <v>690379</v>
      </c>
    </row>
    <row r="302" spans="1:3" x14ac:dyDescent="0.45">
      <c r="A302">
        <v>44398</v>
      </c>
      <c r="B302" s="26">
        <v>0</v>
      </c>
      <c r="C302" s="26">
        <v>0</v>
      </c>
    </row>
    <row r="303" spans="1:3" x14ac:dyDescent="0.45">
      <c r="A303">
        <v>44398</v>
      </c>
      <c r="B303" s="26">
        <v>0</v>
      </c>
      <c r="C303" s="26">
        <v>0</v>
      </c>
    </row>
    <row r="304" spans="1:3" x14ac:dyDescent="0.45">
      <c r="A304">
        <v>44399</v>
      </c>
      <c r="B304" s="26">
        <v>301101</v>
      </c>
      <c r="C304" s="26">
        <v>273633</v>
      </c>
    </row>
    <row r="305" spans="1:3" x14ac:dyDescent="0.45">
      <c r="A305">
        <v>44399</v>
      </c>
      <c r="B305" s="26">
        <v>0</v>
      </c>
      <c r="C305" s="26">
        <v>0</v>
      </c>
    </row>
    <row r="306" spans="1:3" x14ac:dyDescent="0.45">
      <c r="A306">
        <v>44399</v>
      </c>
      <c r="B306" s="26">
        <v>0</v>
      </c>
      <c r="C306" s="26">
        <v>0</v>
      </c>
    </row>
    <row r="307" spans="1:3" x14ac:dyDescent="0.45">
      <c r="A307">
        <v>44400</v>
      </c>
      <c r="B307" s="26">
        <v>236082</v>
      </c>
      <c r="C307" s="26">
        <v>194663</v>
      </c>
    </row>
    <row r="308" spans="1:3" x14ac:dyDescent="0.45">
      <c r="A308">
        <v>44400</v>
      </c>
      <c r="B308" s="26">
        <v>0</v>
      </c>
      <c r="C308" s="26">
        <v>0</v>
      </c>
    </row>
    <row r="309" spans="1:3" x14ac:dyDescent="0.45">
      <c r="A309">
        <v>44400</v>
      </c>
      <c r="B309" s="26">
        <v>0</v>
      </c>
      <c r="C309" s="26">
        <v>0</v>
      </c>
    </row>
    <row r="310" spans="1:3" x14ac:dyDescent="0.45">
      <c r="A310">
        <v>44401</v>
      </c>
      <c r="B310" s="26">
        <v>443150</v>
      </c>
      <c r="C310" s="26">
        <v>732255</v>
      </c>
    </row>
    <row r="311" spans="1:3" x14ac:dyDescent="0.45">
      <c r="A311">
        <v>44401</v>
      </c>
      <c r="B311" s="26">
        <v>0</v>
      </c>
      <c r="C311" s="26">
        <v>0</v>
      </c>
    </row>
    <row r="312" spans="1:3" x14ac:dyDescent="0.45">
      <c r="A312">
        <v>44401</v>
      </c>
      <c r="B312" s="26">
        <v>0</v>
      </c>
      <c r="C312" s="26">
        <v>0</v>
      </c>
    </row>
    <row r="313" spans="1:3" x14ac:dyDescent="0.45">
      <c r="A313">
        <v>44402</v>
      </c>
      <c r="B313" s="26">
        <v>398509</v>
      </c>
      <c r="C313" s="26">
        <v>680872</v>
      </c>
    </row>
    <row r="314" spans="1:3" x14ac:dyDescent="0.45">
      <c r="A314">
        <v>44402</v>
      </c>
      <c r="B314" s="26">
        <v>0</v>
      </c>
      <c r="C314" s="26">
        <v>0</v>
      </c>
    </row>
    <row r="315" spans="1:3" x14ac:dyDescent="0.45">
      <c r="A315">
        <v>44402</v>
      </c>
      <c r="B315" s="26">
        <v>0</v>
      </c>
      <c r="C315" s="26">
        <v>0</v>
      </c>
    </row>
    <row r="316" spans="1:3" x14ac:dyDescent="0.45">
      <c r="A316">
        <v>44403</v>
      </c>
      <c r="B316" s="26">
        <v>557723</v>
      </c>
      <c r="C316" s="26">
        <v>771029</v>
      </c>
    </row>
    <row r="317" spans="1:3" x14ac:dyDescent="0.45">
      <c r="A317">
        <v>44403</v>
      </c>
      <c r="B317" s="26">
        <v>0</v>
      </c>
      <c r="C317" s="26">
        <v>0</v>
      </c>
    </row>
    <row r="318" spans="1:3" x14ac:dyDescent="0.45">
      <c r="A318">
        <v>44403</v>
      </c>
      <c r="B318" s="26">
        <v>0</v>
      </c>
      <c r="C318" s="26">
        <v>0</v>
      </c>
    </row>
    <row r="319" spans="1:3" x14ac:dyDescent="0.45">
      <c r="A319">
        <v>44404</v>
      </c>
      <c r="B319" s="26">
        <v>599616</v>
      </c>
      <c r="C319" s="26">
        <v>769753</v>
      </c>
    </row>
    <row r="320" spans="1:3" x14ac:dyDescent="0.45">
      <c r="A320">
        <v>44404</v>
      </c>
      <c r="B320" s="26">
        <v>0</v>
      </c>
      <c r="C320" s="26">
        <v>0</v>
      </c>
    </row>
    <row r="321" spans="1:3" x14ac:dyDescent="0.45">
      <c r="A321">
        <v>44404</v>
      </c>
      <c r="B321" s="26">
        <v>0</v>
      </c>
      <c r="C321" s="26">
        <v>0</v>
      </c>
    </row>
    <row r="322" spans="1:3" x14ac:dyDescent="0.45">
      <c r="A322">
        <v>44405</v>
      </c>
      <c r="B322" s="26">
        <v>586366</v>
      </c>
      <c r="C322" s="26">
        <v>778496</v>
      </c>
    </row>
    <row r="323" spans="1:3" x14ac:dyDescent="0.45">
      <c r="A323">
        <v>44405</v>
      </c>
      <c r="B323" s="26">
        <v>0</v>
      </c>
      <c r="C323" s="26">
        <v>0</v>
      </c>
    </row>
    <row r="324" spans="1:3" x14ac:dyDescent="0.45">
      <c r="A324">
        <v>44405</v>
      </c>
      <c r="B324" s="26">
        <v>0</v>
      </c>
      <c r="C324" s="26">
        <v>0</v>
      </c>
    </row>
    <row r="325" spans="1:3" x14ac:dyDescent="0.45">
      <c r="A325">
        <v>44406</v>
      </c>
      <c r="B325" s="26">
        <v>586785</v>
      </c>
      <c r="C325" s="26">
        <v>763037</v>
      </c>
    </row>
    <row r="326" spans="1:3" x14ac:dyDescent="0.45">
      <c r="A326">
        <v>44406</v>
      </c>
      <c r="B326" s="26">
        <v>0</v>
      </c>
      <c r="C326" s="26">
        <v>0</v>
      </c>
    </row>
    <row r="327" spans="1:3" x14ac:dyDescent="0.45">
      <c r="A327">
        <v>44406</v>
      </c>
      <c r="B327" s="26">
        <v>0</v>
      </c>
      <c r="C327" s="26">
        <v>0</v>
      </c>
    </row>
    <row r="328" spans="1:3" x14ac:dyDescent="0.45">
      <c r="A328">
        <v>44407</v>
      </c>
      <c r="B328" s="26">
        <v>619609</v>
      </c>
      <c r="C328" s="26">
        <v>768411</v>
      </c>
    </row>
    <row r="329" spans="1:3" x14ac:dyDescent="0.45">
      <c r="A329">
        <v>44407</v>
      </c>
      <c r="B329" s="26">
        <v>0</v>
      </c>
      <c r="C329" s="26">
        <v>0</v>
      </c>
    </row>
    <row r="330" spans="1:3" x14ac:dyDescent="0.45">
      <c r="A330">
        <v>44407</v>
      </c>
      <c r="B330" s="26">
        <v>0</v>
      </c>
      <c r="C330" s="26">
        <v>0</v>
      </c>
    </row>
    <row r="331" spans="1:3" x14ac:dyDescent="0.45">
      <c r="A331">
        <v>44408</v>
      </c>
      <c r="B331" s="26">
        <v>619078</v>
      </c>
      <c r="C331" s="26">
        <v>789742</v>
      </c>
    </row>
    <row r="332" spans="1:3" x14ac:dyDescent="0.45">
      <c r="A332">
        <v>44408</v>
      </c>
      <c r="B332" s="26">
        <v>0</v>
      </c>
      <c r="C332" s="26">
        <v>0</v>
      </c>
    </row>
    <row r="333" spans="1:3" x14ac:dyDescent="0.45">
      <c r="A333">
        <v>44408</v>
      </c>
      <c r="B333" s="26">
        <v>0</v>
      </c>
      <c r="C333" s="26">
        <v>0</v>
      </c>
    </row>
    <row r="334" spans="1:3" x14ac:dyDescent="0.45">
      <c r="A334">
        <v>44409</v>
      </c>
      <c r="B334" s="26">
        <v>443567</v>
      </c>
      <c r="C334" s="26">
        <v>1061073</v>
      </c>
    </row>
    <row r="335" spans="1:3" x14ac:dyDescent="0.45">
      <c r="A335">
        <v>44409</v>
      </c>
      <c r="B335" s="26">
        <v>0</v>
      </c>
      <c r="C335" s="26">
        <v>0</v>
      </c>
    </row>
    <row r="336" spans="1:3" x14ac:dyDescent="0.45">
      <c r="A336">
        <v>44409</v>
      </c>
      <c r="B336" s="26">
        <v>0</v>
      </c>
      <c r="C336" s="26">
        <v>0</v>
      </c>
    </row>
    <row r="337" spans="1:3" x14ac:dyDescent="0.45">
      <c r="A337">
        <v>44410</v>
      </c>
      <c r="B337" s="26">
        <v>549983</v>
      </c>
      <c r="C337" s="26">
        <v>563462</v>
      </c>
    </row>
    <row r="338" spans="1:3" x14ac:dyDescent="0.45">
      <c r="A338">
        <v>44410</v>
      </c>
      <c r="B338" s="26">
        <v>0</v>
      </c>
      <c r="C338" s="26">
        <v>0</v>
      </c>
    </row>
    <row r="339" spans="1:3" x14ac:dyDescent="0.45">
      <c r="A339">
        <v>44410</v>
      </c>
      <c r="B339" s="26">
        <v>0</v>
      </c>
      <c r="C339" s="26">
        <v>0</v>
      </c>
    </row>
    <row r="340" spans="1:3" x14ac:dyDescent="0.45">
      <c r="A340">
        <v>44411</v>
      </c>
      <c r="B340" s="26">
        <v>566682</v>
      </c>
      <c r="C340" s="26">
        <v>596891</v>
      </c>
    </row>
    <row r="341" spans="1:3" x14ac:dyDescent="0.45">
      <c r="A341">
        <v>44411</v>
      </c>
      <c r="B341" s="26">
        <v>0</v>
      </c>
      <c r="C341" s="26">
        <v>0</v>
      </c>
    </row>
    <row r="342" spans="1:3" x14ac:dyDescent="0.45">
      <c r="A342">
        <v>44411</v>
      </c>
      <c r="B342" s="26">
        <v>0</v>
      </c>
      <c r="C342" s="26">
        <v>0</v>
      </c>
    </row>
    <row r="343" spans="1:3" x14ac:dyDescent="0.45">
      <c r="A343">
        <v>44412</v>
      </c>
      <c r="B343" s="26">
        <v>557212</v>
      </c>
      <c r="C343" s="26">
        <v>591672</v>
      </c>
    </row>
    <row r="344" spans="1:3" x14ac:dyDescent="0.45">
      <c r="A344">
        <v>44412</v>
      </c>
      <c r="B344" s="26">
        <v>0</v>
      </c>
      <c r="C344" s="26">
        <v>0</v>
      </c>
    </row>
    <row r="345" spans="1:3" x14ac:dyDescent="0.45">
      <c r="A345">
        <v>44412</v>
      </c>
      <c r="B345" s="26">
        <v>0</v>
      </c>
      <c r="C345" s="26">
        <v>0</v>
      </c>
    </row>
    <row r="346" spans="1:3" x14ac:dyDescent="0.45">
      <c r="A346">
        <v>44413</v>
      </c>
      <c r="B346" s="26">
        <v>545953</v>
      </c>
      <c r="C346" s="26">
        <v>580731</v>
      </c>
    </row>
    <row r="347" spans="1:3" x14ac:dyDescent="0.45">
      <c r="A347">
        <v>44413</v>
      </c>
      <c r="B347" s="26">
        <v>0</v>
      </c>
      <c r="C347" s="26">
        <v>0</v>
      </c>
    </row>
    <row r="348" spans="1:3" x14ac:dyDescent="0.45">
      <c r="A348">
        <v>44413</v>
      </c>
      <c r="B348" s="26">
        <v>0</v>
      </c>
      <c r="C348" s="26">
        <v>0</v>
      </c>
    </row>
    <row r="349" spans="1:3" x14ac:dyDescent="0.45">
      <c r="A349">
        <v>44414</v>
      </c>
      <c r="B349" s="26">
        <v>565739</v>
      </c>
      <c r="C349" s="26">
        <v>614394</v>
      </c>
    </row>
    <row r="350" spans="1:3" x14ac:dyDescent="0.45">
      <c r="A350">
        <v>44414</v>
      </c>
      <c r="B350" s="26">
        <v>0</v>
      </c>
      <c r="C350" s="26">
        <v>0</v>
      </c>
    </row>
    <row r="351" spans="1:3" x14ac:dyDescent="0.45">
      <c r="A351">
        <v>44414</v>
      </c>
      <c r="B351" s="26">
        <v>0</v>
      </c>
      <c r="C351" s="26">
        <v>0</v>
      </c>
    </row>
    <row r="352" spans="1:3" x14ac:dyDescent="0.45">
      <c r="A352">
        <v>44415</v>
      </c>
      <c r="B352" s="26">
        <v>685694</v>
      </c>
      <c r="C352" s="26">
        <v>629132</v>
      </c>
    </row>
    <row r="353" spans="1:3" x14ac:dyDescent="0.45">
      <c r="A353">
        <v>44415</v>
      </c>
      <c r="B353" s="26">
        <v>0</v>
      </c>
      <c r="C353" s="26">
        <v>0</v>
      </c>
    </row>
    <row r="354" spans="1:3" x14ac:dyDescent="0.45">
      <c r="A354">
        <v>44415</v>
      </c>
      <c r="B354" s="26">
        <v>0</v>
      </c>
      <c r="C354" s="26">
        <v>0</v>
      </c>
    </row>
    <row r="355" spans="1:3" x14ac:dyDescent="0.45">
      <c r="A355">
        <v>44416</v>
      </c>
      <c r="B355" s="26">
        <v>-3895580</v>
      </c>
      <c r="C355" s="26">
        <v>-311129</v>
      </c>
    </row>
    <row r="356" spans="1:3" x14ac:dyDescent="0.45">
      <c r="A356">
        <v>44416</v>
      </c>
      <c r="B356" s="26">
        <v>0</v>
      </c>
      <c r="C356" s="26">
        <v>0</v>
      </c>
    </row>
    <row r="357" spans="1:3" x14ac:dyDescent="0.45">
      <c r="A357">
        <v>44416</v>
      </c>
      <c r="B357" s="26">
        <v>0</v>
      </c>
      <c r="C357" s="26">
        <v>0</v>
      </c>
    </row>
    <row r="358" spans="1:3" x14ac:dyDescent="0.45">
      <c r="A358">
        <v>44417</v>
      </c>
      <c r="B358" s="26">
        <v>164004</v>
      </c>
      <c r="C358" s="26">
        <v>101547</v>
      </c>
    </row>
    <row r="359" spans="1:3" x14ac:dyDescent="0.45">
      <c r="A359">
        <v>44417</v>
      </c>
      <c r="B359" s="26">
        <v>0</v>
      </c>
      <c r="C359" s="26">
        <v>0</v>
      </c>
    </row>
    <row r="360" spans="1:3" x14ac:dyDescent="0.45">
      <c r="A360">
        <v>44417</v>
      </c>
      <c r="B360" s="26">
        <v>0</v>
      </c>
      <c r="C360" s="26">
        <v>0</v>
      </c>
    </row>
    <row r="361" spans="1:3" x14ac:dyDescent="0.45">
      <c r="A361">
        <v>44418</v>
      </c>
      <c r="B361" s="26">
        <v>477588</v>
      </c>
      <c r="C361" s="26">
        <v>572959</v>
      </c>
    </row>
    <row r="362" spans="1:3" x14ac:dyDescent="0.45">
      <c r="A362">
        <v>44418</v>
      </c>
      <c r="B362" s="26">
        <v>0</v>
      </c>
      <c r="C362" s="26">
        <v>0</v>
      </c>
    </row>
    <row r="363" spans="1:3" x14ac:dyDescent="0.45">
      <c r="A363">
        <v>44418</v>
      </c>
      <c r="B363" s="26">
        <v>0</v>
      </c>
      <c r="C363" s="26">
        <v>0</v>
      </c>
    </row>
    <row r="364" spans="1:3" x14ac:dyDescent="0.45">
      <c r="A364">
        <v>44419</v>
      </c>
      <c r="B364" s="26">
        <v>487296</v>
      </c>
      <c r="C364" s="26">
        <v>497773</v>
      </c>
    </row>
    <row r="365" spans="1:3" x14ac:dyDescent="0.45">
      <c r="A365">
        <v>44419</v>
      </c>
      <c r="B365" s="26">
        <v>0</v>
      </c>
      <c r="C365" s="26">
        <v>0</v>
      </c>
    </row>
    <row r="366" spans="1:3" x14ac:dyDescent="0.45">
      <c r="A366">
        <v>44419</v>
      </c>
      <c r="B366" s="26">
        <v>0</v>
      </c>
      <c r="C366" s="26">
        <v>0</v>
      </c>
    </row>
    <row r="367" spans="1:3" x14ac:dyDescent="0.45">
      <c r="A367">
        <v>44420</v>
      </c>
      <c r="B367" s="26">
        <v>481027</v>
      </c>
      <c r="C367" s="26">
        <v>226195</v>
      </c>
    </row>
    <row r="368" spans="1:3" x14ac:dyDescent="0.45">
      <c r="A368">
        <v>44420</v>
      </c>
      <c r="B368" s="26">
        <v>0</v>
      </c>
      <c r="C368" s="26">
        <v>0</v>
      </c>
    </row>
    <row r="369" spans="1:3" x14ac:dyDescent="0.45">
      <c r="A369">
        <v>44420</v>
      </c>
      <c r="B369" s="26">
        <v>0</v>
      </c>
      <c r="C369" s="26">
        <v>0</v>
      </c>
    </row>
    <row r="370" spans="1:3" x14ac:dyDescent="0.45">
      <c r="A370">
        <v>44421</v>
      </c>
      <c r="B370" s="26">
        <v>337884</v>
      </c>
      <c r="C370" s="26">
        <v>136336</v>
      </c>
    </row>
    <row r="371" spans="1:3" x14ac:dyDescent="0.45">
      <c r="A371">
        <v>44421</v>
      </c>
      <c r="B371" s="26">
        <v>0</v>
      </c>
      <c r="C371" s="26">
        <v>0</v>
      </c>
    </row>
    <row r="372" spans="1:3" x14ac:dyDescent="0.45">
      <c r="A372">
        <v>44421</v>
      </c>
      <c r="B372" s="26">
        <v>0</v>
      </c>
      <c r="C372" s="26">
        <v>0</v>
      </c>
    </row>
    <row r="373" spans="1:3" x14ac:dyDescent="0.45">
      <c r="A373">
        <v>44422</v>
      </c>
      <c r="B373" s="26">
        <v>348562</v>
      </c>
      <c r="C373" s="26">
        <v>252298</v>
      </c>
    </row>
    <row r="374" spans="1:3" x14ac:dyDescent="0.45">
      <c r="A374">
        <v>44422</v>
      </c>
      <c r="B374" s="26">
        <v>0</v>
      </c>
      <c r="C374" s="26">
        <v>0</v>
      </c>
    </row>
    <row r="375" spans="1:3" x14ac:dyDescent="0.45">
      <c r="A375">
        <v>44422</v>
      </c>
      <c r="B375" s="26">
        <v>0</v>
      </c>
      <c r="C375" s="26">
        <v>0</v>
      </c>
    </row>
    <row r="376" spans="1:3" x14ac:dyDescent="0.45">
      <c r="A376">
        <v>44423</v>
      </c>
      <c r="B376" s="26">
        <v>-7102112</v>
      </c>
      <c r="C376" s="26">
        <v>-2491248</v>
      </c>
    </row>
    <row r="377" spans="1:3" x14ac:dyDescent="0.45">
      <c r="A377">
        <v>44423</v>
      </c>
      <c r="B377" s="26">
        <v>0</v>
      </c>
      <c r="C377" s="26">
        <v>0</v>
      </c>
    </row>
    <row r="378" spans="1:3" x14ac:dyDescent="0.45">
      <c r="A378">
        <v>44423</v>
      </c>
      <c r="B378" s="26">
        <v>0</v>
      </c>
      <c r="C378" s="26">
        <v>0</v>
      </c>
    </row>
    <row r="379" spans="1:3" x14ac:dyDescent="0.45">
      <c r="A379">
        <v>44424</v>
      </c>
      <c r="B379" s="26">
        <v>426647</v>
      </c>
      <c r="C379" s="26">
        <v>361917</v>
      </c>
    </row>
    <row r="380" spans="1:3" x14ac:dyDescent="0.45">
      <c r="A380">
        <v>44424</v>
      </c>
      <c r="B380" s="26">
        <v>0</v>
      </c>
      <c r="C380" s="26">
        <v>0</v>
      </c>
    </row>
    <row r="381" spans="1:3" x14ac:dyDescent="0.45">
      <c r="A381">
        <v>44424</v>
      </c>
      <c r="B381" s="26">
        <v>0</v>
      </c>
      <c r="C381" s="26">
        <v>0</v>
      </c>
    </row>
    <row r="382" spans="1:3" x14ac:dyDescent="0.45">
      <c r="A382">
        <v>44425</v>
      </c>
      <c r="B382" s="26">
        <v>535961</v>
      </c>
      <c r="C382" s="26">
        <v>448129</v>
      </c>
    </row>
    <row r="383" spans="1:3" x14ac:dyDescent="0.45">
      <c r="A383">
        <v>44425</v>
      </c>
      <c r="B383" s="26">
        <v>0</v>
      </c>
      <c r="C383" s="26">
        <v>0</v>
      </c>
    </row>
    <row r="384" spans="1:3" x14ac:dyDescent="0.45">
      <c r="A384">
        <v>44425</v>
      </c>
      <c r="B384" s="26">
        <v>0</v>
      </c>
      <c r="C384" s="26">
        <v>0</v>
      </c>
    </row>
    <row r="385" spans="1:3" x14ac:dyDescent="0.45">
      <c r="A385">
        <v>44426</v>
      </c>
      <c r="B385" s="26">
        <v>564955</v>
      </c>
      <c r="C385" s="26">
        <v>435171</v>
      </c>
    </row>
    <row r="386" spans="1:3" x14ac:dyDescent="0.45">
      <c r="A386">
        <v>44426</v>
      </c>
      <c r="B386" s="26">
        <v>0</v>
      </c>
      <c r="C386" s="26">
        <v>0</v>
      </c>
    </row>
    <row r="387" spans="1:3" x14ac:dyDescent="0.45">
      <c r="A387">
        <v>44426</v>
      </c>
      <c r="B387" s="26">
        <v>0</v>
      </c>
      <c r="C387" s="26">
        <v>0</v>
      </c>
    </row>
    <row r="388" spans="1:3" x14ac:dyDescent="0.45">
      <c r="A388">
        <v>44427</v>
      </c>
      <c r="B388" s="26">
        <v>561193</v>
      </c>
      <c r="C388" s="26">
        <v>424162</v>
      </c>
    </row>
    <row r="389" spans="1:3" x14ac:dyDescent="0.45">
      <c r="A389">
        <v>44427</v>
      </c>
      <c r="B389" s="26">
        <v>0</v>
      </c>
      <c r="C389" s="26">
        <v>0</v>
      </c>
    </row>
    <row r="390" spans="1:3" x14ac:dyDescent="0.45">
      <c r="A390">
        <v>44427</v>
      </c>
      <c r="B390" s="26">
        <v>0</v>
      </c>
      <c r="C390" s="26">
        <v>0</v>
      </c>
    </row>
    <row r="391" spans="1:3" x14ac:dyDescent="0.45">
      <c r="A391">
        <v>44428</v>
      </c>
      <c r="B391" s="26">
        <v>596577</v>
      </c>
      <c r="C391" s="26">
        <v>470071</v>
      </c>
    </row>
    <row r="392" spans="1:3" x14ac:dyDescent="0.45">
      <c r="A392">
        <v>44428</v>
      </c>
      <c r="B392" s="26">
        <v>0</v>
      </c>
      <c r="C392" s="26">
        <v>0</v>
      </c>
    </row>
    <row r="393" spans="1:3" x14ac:dyDescent="0.45">
      <c r="A393">
        <v>44428</v>
      </c>
      <c r="B393" s="26">
        <v>0</v>
      </c>
      <c r="C393" s="26">
        <v>0</v>
      </c>
    </row>
    <row r="394" spans="1:3" x14ac:dyDescent="0.45">
      <c r="A394">
        <v>44429</v>
      </c>
      <c r="B394" s="26">
        <v>703993</v>
      </c>
      <c r="C394" s="26">
        <v>528776</v>
      </c>
    </row>
    <row r="395" spans="1:3" x14ac:dyDescent="0.45">
      <c r="A395">
        <v>44429</v>
      </c>
      <c r="B395" s="26">
        <v>0</v>
      </c>
      <c r="C395" s="26">
        <v>0</v>
      </c>
    </row>
    <row r="396" spans="1:3" x14ac:dyDescent="0.45">
      <c r="A396">
        <v>44429</v>
      </c>
      <c r="B396" s="26">
        <v>0</v>
      </c>
      <c r="C396" s="26">
        <v>0</v>
      </c>
    </row>
    <row r="397" spans="1:3" x14ac:dyDescent="0.45">
      <c r="A397">
        <v>44430</v>
      </c>
      <c r="B397" s="26">
        <v>-10557904</v>
      </c>
      <c r="C397" s="26">
        <v>-5382699</v>
      </c>
    </row>
    <row r="398" spans="1:3" x14ac:dyDescent="0.45">
      <c r="A398">
        <v>44430</v>
      </c>
      <c r="B398" s="26">
        <v>0</v>
      </c>
      <c r="C398" s="26">
        <v>0</v>
      </c>
    </row>
    <row r="399" spans="1:3" x14ac:dyDescent="0.45">
      <c r="A399">
        <v>44430</v>
      </c>
      <c r="B399" s="26">
        <v>0</v>
      </c>
      <c r="C399" s="26">
        <v>0</v>
      </c>
    </row>
    <row r="400" spans="1:3" x14ac:dyDescent="0.45">
      <c r="A400">
        <v>44431</v>
      </c>
      <c r="B400" s="26">
        <v>531835</v>
      </c>
      <c r="C400" s="26">
        <v>439444</v>
      </c>
    </row>
    <row r="401" spans="1:3" x14ac:dyDescent="0.45">
      <c r="A401">
        <v>44431</v>
      </c>
      <c r="B401" s="26">
        <v>0</v>
      </c>
      <c r="C401" s="26">
        <v>0</v>
      </c>
    </row>
    <row r="402" spans="1:3" x14ac:dyDescent="0.45">
      <c r="A402">
        <v>44431</v>
      </c>
      <c r="B402" s="26">
        <v>0</v>
      </c>
      <c r="C402" s="26">
        <v>0</v>
      </c>
    </row>
    <row r="403" spans="1:3" x14ac:dyDescent="0.45">
      <c r="A403">
        <v>44432</v>
      </c>
      <c r="B403" s="26">
        <v>592523</v>
      </c>
      <c r="C403" s="26">
        <v>456939</v>
      </c>
    </row>
    <row r="404" spans="1:3" x14ac:dyDescent="0.45">
      <c r="A404">
        <v>44432</v>
      </c>
      <c r="B404" s="26">
        <v>0</v>
      </c>
      <c r="C404" s="26">
        <v>0</v>
      </c>
    </row>
    <row r="405" spans="1:3" x14ac:dyDescent="0.45">
      <c r="A405">
        <v>44432</v>
      </c>
      <c r="B405" s="26">
        <v>0</v>
      </c>
      <c r="C405" s="26">
        <v>0</v>
      </c>
    </row>
    <row r="406" spans="1:3" x14ac:dyDescent="0.45">
      <c r="A406">
        <v>44433</v>
      </c>
      <c r="B406" s="26">
        <v>583726</v>
      </c>
      <c r="C406" s="26">
        <v>450467</v>
      </c>
    </row>
    <row r="407" spans="1:3" x14ac:dyDescent="0.45">
      <c r="A407">
        <v>44433</v>
      </c>
      <c r="B407" s="26">
        <v>0</v>
      </c>
      <c r="C407" s="26">
        <v>0</v>
      </c>
    </row>
    <row r="408" spans="1:3" x14ac:dyDescent="0.45">
      <c r="A408">
        <v>44433</v>
      </c>
      <c r="B408" s="26">
        <v>0</v>
      </c>
      <c r="C408" s="26">
        <v>0</v>
      </c>
    </row>
    <row r="409" spans="1:3" x14ac:dyDescent="0.45">
      <c r="A409">
        <v>44434</v>
      </c>
      <c r="B409" s="26">
        <v>551190</v>
      </c>
      <c r="C409" s="26">
        <v>435429</v>
      </c>
    </row>
    <row r="410" spans="1:3" x14ac:dyDescent="0.45">
      <c r="A410">
        <v>44434</v>
      </c>
      <c r="B410" s="26">
        <v>0</v>
      </c>
      <c r="C410" s="26">
        <v>0</v>
      </c>
    </row>
    <row r="411" spans="1:3" x14ac:dyDescent="0.45">
      <c r="A411">
        <v>44434</v>
      </c>
      <c r="B411" s="26">
        <v>0</v>
      </c>
      <c r="C411" s="26">
        <v>0</v>
      </c>
    </row>
    <row r="412" spans="1:3" x14ac:dyDescent="0.45">
      <c r="A412">
        <v>44435</v>
      </c>
      <c r="B412" s="26">
        <v>618760</v>
      </c>
      <c r="C412" s="26">
        <v>480207</v>
      </c>
    </row>
    <row r="413" spans="1:3" x14ac:dyDescent="0.45">
      <c r="A413">
        <v>44435</v>
      </c>
      <c r="B413" s="26">
        <v>0</v>
      </c>
      <c r="C413" s="26">
        <v>0</v>
      </c>
    </row>
    <row r="414" spans="1:3" x14ac:dyDescent="0.45">
      <c r="A414">
        <v>44435</v>
      </c>
      <c r="B414" s="26">
        <v>0</v>
      </c>
      <c r="C414" s="26">
        <v>0</v>
      </c>
    </row>
    <row r="415" spans="1:3" x14ac:dyDescent="0.45">
      <c r="A415">
        <v>44436</v>
      </c>
      <c r="B415" s="26">
        <v>711492</v>
      </c>
      <c r="C415" s="26">
        <v>595947</v>
      </c>
    </row>
    <row r="416" spans="1:3" x14ac:dyDescent="0.45">
      <c r="A416">
        <v>44436</v>
      </c>
      <c r="B416" s="26">
        <v>0</v>
      </c>
      <c r="C416" s="26">
        <v>0</v>
      </c>
    </row>
    <row r="417" spans="1:3" x14ac:dyDescent="0.45">
      <c r="A417">
        <v>44436</v>
      </c>
      <c r="B417" s="26">
        <v>0</v>
      </c>
      <c r="C417" s="26">
        <v>0</v>
      </c>
    </row>
    <row r="418" spans="1:3" x14ac:dyDescent="0.45">
      <c r="A418">
        <v>44437</v>
      </c>
      <c r="B418" s="26">
        <v>-14279816</v>
      </c>
      <c r="C418" s="26">
        <v>-9133657</v>
      </c>
    </row>
    <row r="419" spans="1:3" x14ac:dyDescent="0.45">
      <c r="A419">
        <v>44437</v>
      </c>
      <c r="B419" s="26">
        <v>0</v>
      </c>
      <c r="C419" s="26">
        <v>0</v>
      </c>
    </row>
    <row r="420" spans="1:3" x14ac:dyDescent="0.45">
      <c r="A420">
        <v>44437</v>
      </c>
      <c r="B420" s="26">
        <v>0</v>
      </c>
      <c r="C420" s="26">
        <v>0</v>
      </c>
    </row>
    <row r="421" spans="1:3" x14ac:dyDescent="0.45">
      <c r="A421">
        <v>44438</v>
      </c>
      <c r="B421" s="26">
        <v>369154</v>
      </c>
      <c r="C421" s="26">
        <v>138974</v>
      </c>
    </row>
    <row r="422" spans="1:3" x14ac:dyDescent="0.45">
      <c r="A422">
        <v>44438</v>
      </c>
      <c r="B422" s="26">
        <v>0</v>
      </c>
      <c r="C422" s="26">
        <v>0</v>
      </c>
    </row>
    <row r="423" spans="1:3" x14ac:dyDescent="0.45">
      <c r="A423">
        <v>44438</v>
      </c>
      <c r="B423" s="26">
        <v>0</v>
      </c>
      <c r="C423" s="26">
        <v>0</v>
      </c>
    </row>
    <row r="424" spans="1:3" x14ac:dyDescent="0.45">
      <c r="A424">
        <v>44439</v>
      </c>
      <c r="B424" s="26">
        <v>622858</v>
      </c>
      <c r="C424" s="26">
        <v>388934</v>
      </c>
    </row>
    <row r="425" spans="1:3" x14ac:dyDescent="0.45">
      <c r="A425">
        <v>44439</v>
      </c>
      <c r="B425" s="26">
        <v>0</v>
      </c>
      <c r="C425" s="26">
        <v>0</v>
      </c>
    </row>
    <row r="426" spans="1:3" x14ac:dyDescent="0.45">
      <c r="A426">
        <v>44439</v>
      </c>
      <c r="B426" s="26">
        <v>0</v>
      </c>
      <c r="C426" s="26">
        <v>0</v>
      </c>
    </row>
    <row r="427" spans="1:3" x14ac:dyDescent="0.45">
      <c r="A427">
        <v>44440</v>
      </c>
      <c r="B427" s="26">
        <v>609747</v>
      </c>
      <c r="C427" s="26">
        <v>367858</v>
      </c>
    </row>
    <row r="428" spans="1:3" x14ac:dyDescent="0.45">
      <c r="A428">
        <v>44440</v>
      </c>
      <c r="B428" s="26">
        <v>0</v>
      </c>
      <c r="C428" s="26">
        <v>0</v>
      </c>
    </row>
    <row r="429" spans="1:3" x14ac:dyDescent="0.45">
      <c r="A429">
        <v>44440</v>
      </c>
      <c r="B429" s="26">
        <v>0</v>
      </c>
      <c r="C429" s="26">
        <v>0</v>
      </c>
    </row>
    <row r="430" spans="1:3" x14ac:dyDescent="0.45">
      <c r="A430">
        <v>44441</v>
      </c>
      <c r="B430" s="26">
        <v>392018</v>
      </c>
      <c r="C430" s="26">
        <v>369601</v>
      </c>
    </row>
    <row r="431" spans="1:3" x14ac:dyDescent="0.45">
      <c r="A431">
        <v>44441</v>
      </c>
      <c r="B431" s="26">
        <v>0</v>
      </c>
      <c r="C431" s="26">
        <v>0</v>
      </c>
    </row>
    <row r="432" spans="1:3" x14ac:dyDescent="0.45">
      <c r="A432">
        <v>44441</v>
      </c>
      <c r="B432" s="26">
        <v>0</v>
      </c>
      <c r="C432" s="26">
        <v>0</v>
      </c>
    </row>
    <row r="433" spans="1:3" x14ac:dyDescent="0.45">
      <c r="A433">
        <v>44442</v>
      </c>
      <c r="B433" s="26">
        <v>697299</v>
      </c>
      <c r="C433" s="26">
        <v>281289</v>
      </c>
    </row>
    <row r="434" spans="1:3" x14ac:dyDescent="0.45">
      <c r="A434">
        <v>44442</v>
      </c>
      <c r="B434" s="26">
        <v>0</v>
      </c>
      <c r="C434" s="26">
        <v>0</v>
      </c>
    </row>
    <row r="435" spans="1:3" x14ac:dyDescent="0.45">
      <c r="A435">
        <v>44442</v>
      </c>
      <c r="B435" s="26">
        <v>0</v>
      </c>
      <c r="C435" s="26">
        <v>0</v>
      </c>
    </row>
    <row r="436" spans="1:3" x14ac:dyDescent="0.45">
      <c r="A436">
        <v>44443</v>
      </c>
      <c r="B436" s="26">
        <v>915246</v>
      </c>
      <c r="C436" s="26">
        <v>323273</v>
      </c>
    </row>
    <row r="437" spans="1:3" x14ac:dyDescent="0.45">
      <c r="A437">
        <v>44443</v>
      </c>
      <c r="B437" s="26">
        <v>0</v>
      </c>
      <c r="C437" s="26">
        <v>0</v>
      </c>
    </row>
    <row r="438" spans="1:3" x14ac:dyDescent="0.45">
      <c r="A438">
        <v>44443</v>
      </c>
      <c r="B438" s="26">
        <v>0</v>
      </c>
      <c r="C438" s="26">
        <v>0</v>
      </c>
    </row>
    <row r="439" spans="1:3" x14ac:dyDescent="0.45">
      <c r="A439">
        <v>44444</v>
      </c>
      <c r="B439" s="26">
        <v>-18478662</v>
      </c>
      <c r="C439" s="26">
        <v>-12986079</v>
      </c>
    </row>
    <row r="440" spans="1:3" x14ac:dyDescent="0.45">
      <c r="A440">
        <v>44444</v>
      </c>
      <c r="B440" s="26">
        <v>0</v>
      </c>
      <c r="C440" s="26">
        <v>0</v>
      </c>
    </row>
    <row r="441" spans="1:3" x14ac:dyDescent="0.45">
      <c r="A441">
        <v>44444</v>
      </c>
      <c r="B441" s="26">
        <v>0</v>
      </c>
      <c r="C441" s="26">
        <v>0</v>
      </c>
    </row>
    <row r="442" spans="1:3" x14ac:dyDescent="0.45">
      <c r="A442">
        <v>44445</v>
      </c>
      <c r="B442" s="26">
        <v>579800</v>
      </c>
      <c r="C442" s="26">
        <v>332669</v>
      </c>
    </row>
    <row r="443" spans="1:3" x14ac:dyDescent="0.45">
      <c r="A443">
        <v>44445</v>
      </c>
      <c r="B443" s="26">
        <v>0</v>
      </c>
      <c r="C443" s="26">
        <v>0</v>
      </c>
    </row>
    <row r="444" spans="1:3" x14ac:dyDescent="0.45">
      <c r="A444">
        <v>44445</v>
      </c>
      <c r="B444" s="26">
        <v>0</v>
      </c>
      <c r="C444" s="26">
        <v>0</v>
      </c>
    </row>
    <row r="445" spans="1:3" x14ac:dyDescent="0.45">
      <c r="A445">
        <v>44446</v>
      </c>
      <c r="B445" s="26">
        <v>592728</v>
      </c>
      <c r="C445" s="26">
        <v>422816</v>
      </c>
    </row>
    <row r="446" spans="1:3" x14ac:dyDescent="0.45">
      <c r="A446">
        <v>44446</v>
      </c>
      <c r="B446" s="26">
        <v>0</v>
      </c>
      <c r="C446" s="26">
        <v>0</v>
      </c>
    </row>
    <row r="447" spans="1:3" x14ac:dyDescent="0.45">
      <c r="A447">
        <v>44446</v>
      </c>
      <c r="B447" s="26">
        <v>0</v>
      </c>
      <c r="C447" s="26">
        <v>0</v>
      </c>
    </row>
    <row r="448" spans="1:3" x14ac:dyDescent="0.45">
      <c r="A448">
        <v>44447</v>
      </c>
      <c r="B448" s="26">
        <v>562235</v>
      </c>
      <c r="C448" s="26">
        <v>451264</v>
      </c>
    </row>
    <row r="449" spans="1:3" x14ac:dyDescent="0.45">
      <c r="A449">
        <v>44447</v>
      </c>
      <c r="B449" s="26">
        <v>0</v>
      </c>
      <c r="C449" s="26">
        <v>0</v>
      </c>
    </row>
    <row r="450" spans="1:3" x14ac:dyDescent="0.45">
      <c r="A450">
        <v>44447</v>
      </c>
      <c r="B450" s="26">
        <v>0</v>
      </c>
      <c r="C450" s="26">
        <v>0</v>
      </c>
    </row>
    <row r="451" spans="1:3" x14ac:dyDescent="0.45">
      <c r="A451">
        <v>44448</v>
      </c>
      <c r="B451" s="26">
        <v>545574</v>
      </c>
      <c r="C451" s="26">
        <v>436910</v>
      </c>
    </row>
    <row r="452" spans="1:3" x14ac:dyDescent="0.45">
      <c r="A452">
        <v>44448</v>
      </c>
      <c r="B452" s="26">
        <v>0</v>
      </c>
      <c r="C452" s="26">
        <v>0</v>
      </c>
    </row>
    <row r="453" spans="1:3" x14ac:dyDescent="0.45">
      <c r="A453">
        <v>44448</v>
      </c>
      <c r="B453" s="26">
        <v>0</v>
      </c>
      <c r="C453" s="26">
        <v>0</v>
      </c>
    </row>
    <row r="454" spans="1:3" x14ac:dyDescent="0.45">
      <c r="A454">
        <v>44449</v>
      </c>
      <c r="B454" s="26">
        <v>603401</v>
      </c>
      <c r="C454" s="26">
        <v>501907</v>
      </c>
    </row>
    <row r="455" spans="1:3" x14ac:dyDescent="0.45">
      <c r="A455">
        <v>44449</v>
      </c>
      <c r="B455" s="26">
        <v>0</v>
      </c>
      <c r="C455" s="26">
        <v>0</v>
      </c>
    </row>
    <row r="456" spans="1:3" x14ac:dyDescent="0.45">
      <c r="A456">
        <v>44449</v>
      </c>
      <c r="B456" s="26">
        <v>0</v>
      </c>
      <c r="C456" s="26">
        <v>0</v>
      </c>
    </row>
    <row r="457" spans="1:3" x14ac:dyDescent="0.45">
      <c r="A457">
        <v>44450</v>
      </c>
      <c r="B457" s="26">
        <v>748374</v>
      </c>
      <c r="C457" s="26">
        <v>609024</v>
      </c>
    </row>
    <row r="458" spans="1:3" x14ac:dyDescent="0.45">
      <c r="A458">
        <v>44450</v>
      </c>
      <c r="B458" s="26">
        <v>0</v>
      </c>
      <c r="C458" s="26">
        <v>0</v>
      </c>
    </row>
    <row r="459" spans="1:3" x14ac:dyDescent="0.45">
      <c r="A459">
        <v>44450</v>
      </c>
      <c r="B459" s="26">
        <v>0</v>
      </c>
      <c r="C459" s="26">
        <v>0</v>
      </c>
    </row>
    <row r="460" spans="1:3" x14ac:dyDescent="0.45">
      <c r="A460">
        <v>44451</v>
      </c>
      <c r="B460" s="26">
        <v>-16625191</v>
      </c>
      <c r="C460" s="26">
        <v>-11217333</v>
      </c>
    </row>
    <row r="461" spans="1:3" x14ac:dyDescent="0.45">
      <c r="A461">
        <v>44451</v>
      </c>
      <c r="B461" s="26">
        <v>0</v>
      </c>
      <c r="C461" s="26">
        <v>0</v>
      </c>
    </row>
    <row r="462" spans="1:3" x14ac:dyDescent="0.45">
      <c r="A462">
        <v>44451</v>
      </c>
      <c r="B462" s="26">
        <v>0</v>
      </c>
      <c r="C462" s="26">
        <v>0</v>
      </c>
    </row>
    <row r="463" spans="1:3" x14ac:dyDescent="0.45">
      <c r="A463">
        <v>44452</v>
      </c>
      <c r="B463" s="26">
        <v>485899</v>
      </c>
      <c r="C463" s="26">
        <v>422995</v>
      </c>
    </row>
    <row r="464" spans="1:3" x14ac:dyDescent="0.45">
      <c r="A464">
        <v>44452</v>
      </c>
      <c r="B464" s="26">
        <v>0</v>
      </c>
      <c r="C464" s="26">
        <v>0</v>
      </c>
    </row>
    <row r="465" spans="1:3" x14ac:dyDescent="0.45">
      <c r="A465">
        <v>44452</v>
      </c>
      <c r="B465" s="26">
        <v>0</v>
      </c>
      <c r="C465" s="26">
        <v>0</v>
      </c>
    </row>
    <row r="466" spans="1:3" x14ac:dyDescent="0.45">
      <c r="A466">
        <v>44453</v>
      </c>
      <c r="B466" s="26">
        <v>506894</v>
      </c>
      <c r="C466" s="26">
        <v>451619</v>
      </c>
    </row>
    <row r="467" spans="1:3" x14ac:dyDescent="0.45">
      <c r="A467">
        <v>44453</v>
      </c>
      <c r="B467" s="26">
        <v>0</v>
      </c>
      <c r="C467" s="26">
        <v>0</v>
      </c>
    </row>
    <row r="468" spans="1:3" x14ac:dyDescent="0.45">
      <c r="A468">
        <v>44453</v>
      </c>
      <c r="B468" s="26">
        <v>0</v>
      </c>
      <c r="C468" s="26">
        <v>0</v>
      </c>
    </row>
    <row r="469" spans="1:3" x14ac:dyDescent="0.45">
      <c r="A469">
        <v>44454</v>
      </c>
      <c r="B469" s="26">
        <v>487838</v>
      </c>
      <c r="C469" s="26">
        <v>450546</v>
      </c>
    </row>
    <row r="470" spans="1:3" x14ac:dyDescent="0.45">
      <c r="A470">
        <v>44454</v>
      </c>
      <c r="B470" s="26">
        <v>0</v>
      </c>
      <c r="C470" s="26">
        <v>0</v>
      </c>
    </row>
    <row r="471" spans="1:3" x14ac:dyDescent="0.45">
      <c r="A471">
        <v>44454</v>
      </c>
      <c r="B471" s="26">
        <v>0</v>
      </c>
      <c r="C471" s="26">
        <v>0</v>
      </c>
    </row>
    <row r="472" spans="1:3" x14ac:dyDescent="0.45">
      <c r="A472">
        <v>44455</v>
      </c>
      <c r="B472" s="26">
        <v>470910</v>
      </c>
      <c r="C472" s="26">
        <v>441140</v>
      </c>
    </row>
    <row r="473" spans="1:3" x14ac:dyDescent="0.45">
      <c r="A473">
        <v>44455</v>
      </c>
      <c r="B473" s="26">
        <v>0</v>
      </c>
      <c r="C473" s="26">
        <v>0</v>
      </c>
    </row>
    <row r="474" spans="1:3" x14ac:dyDescent="0.45">
      <c r="A474">
        <v>44455</v>
      </c>
      <c r="B474" s="26">
        <v>0</v>
      </c>
      <c r="C474" s="26">
        <v>0</v>
      </c>
    </row>
    <row r="475" spans="1:3" x14ac:dyDescent="0.45">
      <c r="A475">
        <v>44456</v>
      </c>
      <c r="B475" s="26">
        <v>540927</v>
      </c>
      <c r="C475" s="26">
        <v>513963</v>
      </c>
    </row>
    <row r="476" spans="1:3" x14ac:dyDescent="0.45">
      <c r="A476">
        <v>44456</v>
      </c>
      <c r="B476" s="26">
        <v>0</v>
      </c>
      <c r="C476" s="26">
        <v>0</v>
      </c>
    </row>
    <row r="477" spans="1:3" x14ac:dyDescent="0.45">
      <c r="A477">
        <v>44456</v>
      </c>
      <c r="B477" s="26">
        <v>0</v>
      </c>
      <c r="C477" s="26">
        <v>0</v>
      </c>
    </row>
    <row r="478" spans="1:3" x14ac:dyDescent="0.45">
      <c r="A478">
        <v>44457</v>
      </c>
      <c r="B478" s="26">
        <v>699122</v>
      </c>
      <c r="C478" s="26">
        <v>594711</v>
      </c>
    </row>
    <row r="479" spans="1:3" x14ac:dyDescent="0.45">
      <c r="A479">
        <v>44457</v>
      </c>
      <c r="B479" s="26">
        <v>0</v>
      </c>
      <c r="C479" s="26">
        <v>0</v>
      </c>
    </row>
    <row r="480" spans="1:3" x14ac:dyDescent="0.45">
      <c r="A480">
        <v>44457</v>
      </c>
      <c r="B480" s="26">
        <v>0</v>
      </c>
      <c r="C480" s="26">
        <v>0</v>
      </c>
    </row>
    <row r="481" spans="1:3" x14ac:dyDescent="0.45">
      <c r="A481">
        <v>44458</v>
      </c>
      <c r="B481" s="26">
        <v>-19664149</v>
      </c>
      <c r="C481" s="26">
        <v>-13228806</v>
      </c>
    </row>
    <row r="482" spans="1:3" x14ac:dyDescent="0.45">
      <c r="A482">
        <v>44458</v>
      </c>
      <c r="B482" s="26">
        <v>0</v>
      </c>
      <c r="C482" s="26">
        <v>0</v>
      </c>
    </row>
    <row r="483" spans="1:3" x14ac:dyDescent="0.45">
      <c r="A483">
        <v>44458</v>
      </c>
      <c r="B483" s="26">
        <v>0</v>
      </c>
      <c r="C483" s="26">
        <v>0</v>
      </c>
    </row>
    <row r="484" spans="1:3" x14ac:dyDescent="0.45">
      <c r="A484">
        <v>44459</v>
      </c>
      <c r="B484" s="26">
        <v>146541</v>
      </c>
      <c r="C484" s="26">
        <v>77060</v>
      </c>
    </row>
    <row r="485" spans="1:3" x14ac:dyDescent="0.45">
      <c r="A485">
        <v>44459</v>
      </c>
      <c r="B485" s="26">
        <v>0</v>
      </c>
      <c r="C485" s="26">
        <v>0</v>
      </c>
    </row>
    <row r="486" spans="1:3" x14ac:dyDescent="0.45">
      <c r="A486">
        <v>44459</v>
      </c>
      <c r="B486" s="26">
        <v>0</v>
      </c>
      <c r="C486" s="26">
        <v>0</v>
      </c>
    </row>
    <row r="487" spans="1:3" x14ac:dyDescent="0.45">
      <c r="A487">
        <v>44460</v>
      </c>
      <c r="B487" s="26">
        <v>381208</v>
      </c>
      <c r="C487" s="26">
        <v>525747</v>
      </c>
    </row>
    <row r="488" spans="1:3" x14ac:dyDescent="0.45">
      <c r="A488">
        <v>44460</v>
      </c>
      <c r="B488" s="26">
        <v>0</v>
      </c>
      <c r="C488" s="26">
        <v>0</v>
      </c>
    </row>
    <row r="489" spans="1:3" x14ac:dyDescent="0.45">
      <c r="A489">
        <v>44460</v>
      </c>
      <c r="B489" s="26">
        <v>0</v>
      </c>
      <c r="C489" s="26">
        <v>0</v>
      </c>
    </row>
    <row r="490" spans="1:3" x14ac:dyDescent="0.45">
      <c r="A490">
        <v>44461</v>
      </c>
      <c r="B490" s="26">
        <v>388281</v>
      </c>
      <c r="C490" s="26">
        <v>492168</v>
      </c>
    </row>
    <row r="491" spans="1:3" x14ac:dyDescent="0.45">
      <c r="A491">
        <v>44461</v>
      </c>
      <c r="B491" s="26">
        <v>0</v>
      </c>
      <c r="C491" s="26">
        <v>0</v>
      </c>
    </row>
    <row r="492" spans="1:3" x14ac:dyDescent="0.45">
      <c r="A492">
        <v>44461</v>
      </c>
      <c r="B492" s="26">
        <v>0</v>
      </c>
      <c r="C492" s="26">
        <v>0</v>
      </c>
    </row>
    <row r="493" spans="1:3" x14ac:dyDescent="0.45">
      <c r="A493">
        <v>44462</v>
      </c>
      <c r="B493" s="26">
        <v>182171</v>
      </c>
      <c r="C493" s="26">
        <v>141319</v>
      </c>
    </row>
    <row r="494" spans="1:3" x14ac:dyDescent="0.45">
      <c r="A494">
        <v>44462</v>
      </c>
      <c r="B494" s="26">
        <v>0</v>
      </c>
      <c r="C494" s="26">
        <v>0</v>
      </c>
    </row>
    <row r="495" spans="1:3" x14ac:dyDescent="0.45">
      <c r="A495">
        <v>44462</v>
      </c>
      <c r="B495" s="26">
        <v>0</v>
      </c>
      <c r="C495" s="26">
        <v>0</v>
      </c>
    </row>
    <row r="496" spans="1:3" x14ac:dyDescent="0.45">
      <c r="A496">
        <v>44463</v>
      </c>
      <c r="B496" s="26">
        <v>394730</v>
      </c>
      <c r="C496" s="26">
        <v>582173</v>
      </c>
    </row>
    <row r="497" spans="1:3" x14ac:dyDescent="0.45">
      <c r="A497">
        <v>44463</v>
      </c>
      <c r="B497" s="26">
        <v>0</v>
      </c>
      <c r="C497" s="26">
        <v>0</v>
      </c>
    </row>
    <row r="498" spans="1:3" x14ac:dyDescent="0.45">
      <c r="A498">
        <v>44463</v>
      </c>
      <c r="B498" s="26">
        <v>0</v>
      </c>
      <c r="C498" s="26">
        <v>0</v>
      </c>
    </row>
    <row r="499" spans="1:3" x14ac:dyDescent="0.45">
      <c r="A499">
        <v>44464</v>
      </c>
      <c r="B499" s="26">
        <v>527519</v>
      </c>
      <c r="C499" s="26">
        <v>736670</v>
      </c>
    </row>
    <row r="500" spans="1:3" x14ac:dyDescent="0.45">
      <c r="A500">
        <v>44464</v>
      </c>
      <c r="B500" s="26">
        <v>0</v>
      </c>
      <c r="C500" s="26">
        <v>0</v>
      </c>
    </row>
    <row r="501" spans="1:3" x14ac:dyDescent="0.45">
      <c r="A501">
        <v>44464</v>
      </c>
      <c r="B501" s="26">
        <v>0</v>
      </c>
      <c r="C501" s="26">
        <v>0</v>
      </c>
    </row>
    <row r="502" spans="1:3" x14ac:dyDescent="0.45">
      <c r="A502">
        <v>44465</v>
      </c>
      <c r="B502" s="26">
        <v>-21554417</v>
      </c>
      <c r="C502" s="26">
        <v>-14875204</v>
      </c>
    </row>
    <row r="503" spans="1:3" x14ac:dyDescent="0.45">
      <c r="A503">
        <v>44465</v>
      </c>
      <c r="B503" s="26">
        <v>0</v>
      </c>
      <c r="C503" s="26">
        <v>0</v>
      </c>
    </row>
    <row r="504" spans="1:3" x14ac:dyDescent="0.45">
      <c r="A504">
        <v>44465</v>
      </c>
      <c r="B504" s="26">
        <v>0</v>
      </c>
      <c r="C504" s="26">
        <v>0</v>
      </c>
    </row>
    <row r="505" spans="1:3" x14ac:dyDescent="0.45">
      <c r="A505">
        <v>44466</v>
      </c>
      <c r="B505" s="26">
        <v>324009</v>
      </c>
      <c r="C505" s="26">
        <v>408424</v>
      </c>
    </row>
    <row r="506" spans="1:3" x14ac:dyDescent="0.45">
      <c r="A506">
        <v>44466</v>
      </c>
      <c r="B506" s="26">
        <v>0</v>
      </c>
      <c r="C506" s="26">
        <v>0</v>
      </c>
    </row>
    <row r="507" spans="1:3" x14ac:dyDescent="0.45">
      <c r="A507">
        <v>44466</v>
      </c>
      <c r="B507" s="26">
        <v>0</v>
      </c>
      <c r="C507" s="26">
        <v>0</v>
      </c>
    </row>
    <row r="508" spans="1:3" x14ac:dyDescent="0.45">
      <c r="A508">
        <v>44467</v>
      </c>
      <c r="B508" s="26">
        <v>334563</v>
      </c>
      <c r="C508" s="26">
        <v>398500</v>
      </c>
    </row>
    <row r="509" spans="1:3" x14ac:dyDescent="0.45">
      <c r="A509">
        <v>44467</v>
      </c>
      <c r="B509" s="26">
        <v>0</v>
      </c>
      <c r="C509" s="26">
        <v>0</v>
      </c>
    </row>
    <row r="510" spans="1:3" x14ac:dyDescent="0.45">
      <c r="A510">
        <v>44467</v>
      </c>
      <c r="B510" s="26">
        <v>0</v>
      </c>
      <c r="C510" s="26">
        <v>0</v>
      </c>
    </row>
    <row r="511" spans="1:3" x14ac:dyDescent="0.45">
      <c r="A511">
        <v>44468</v>
      </c>
      <c r="B511" s="26">
        <v>318317</v>
      </c>
      <c r="C511" s="26">
        <v>362342</v>
      </c>
    </row>
    <row r="512" spans="1:3" x14ac:dyDescent="0.45">
      <c r="A512">
        <v>44468</v>
      </c>
      <c r="B512" s="26">
        <v>0</v>
      </c>
      <c r="C512" s="26">
        <v>0</v>
      </c>
    </row>
    <row r="513" spans="1:3" x14ac:dyDescent="0.45">
      <c r="A513">
        <v>44468</v>
      </c>
      <c r="B513" s="26">
        <v>0</v>
      </c>
      <c r="C513" s="26">
        <v>0</v>
      </c>
    </row>
    <row r="514" spans="1:3" x14ac:dyDescent="0.45">
      <c r="A514">
        <v>44469</v>
      </c>
      <c r="B514" s="26">
        <v>292369</v>
      </c>
      <c r="C514" s="26">
        <v>334283</v>
      </c>
    </row>
    <row r="515" spans="1:3" x14ac:dyDescent="0.45">
      <c r="A515">
        <v>44469</v>
      </c>
      <c r="B515" s="26">
        <v>0</v>
      </c>
      <c r="C515" s="26">
        <v>0</v>
      </c>
    </row>
    <row r="516" spans="1:3" x14ac:dyDescent="0.45">
      <c r="A516">
        <v>44469</v>
      </c>
      <c r="B516" s="26">
        <v>0</v>
      </c>
      <c r="C516" s="26">
        <v>0</v>
      </c>
    </row>
    <row r="517" spans="1:3" x14ac:dyDescent="0.45">
      <c r="A517">
        <v>44470</v>
      </c>
      <c r="B517" s="26">
        <v>280049</v>
      </c>
      <c r="C517" s="26">
        <v>306324</v>
      </c>
    </row>
    <row r="518" spans="1:3" x14ac:dyDescent="0.45">
      <c r="A518">
        <v>44470</v>
      </c>
      <c r="B518" s="26">
        <v>0</v>
      </c>
      <c r="C518" s="26">
        <v>0</v>
      </c>
    </row>
    <row r="519" spans="1:3" x14ac:dyDescent="0.45">
      <c r="A519">
        <v>44470</v>
      </c>
      <c r="B519" s="26">
        <v>0</v>
      </c>
      <c r="C519" s="26">
        <v>0</v>
      </c>
    </row>
    <row r="520" spans="1:3" x14ac:dyDescent="0.45">
      <c r="A520">
        <v>44471</v>
      </c>
      <c r="B520" s="26">
        <v>340773</v>
      </c>
      <c r="C520" s="26">
        <v>341687</v>
      </c>
    </row>
    <row r="521" spans="1:3" x14ac:dyDescent="0.45">
      <c r="A521">
        <v>44471</v>
      </c>
      <c r="B521" s="26">
        <v>0</v>
      </c>
      <c r="C521" s="26">
        <v>0</v>
      </c>
    </row>
    <row r="522" spans="1:3" x14ac:dyDescent="0.45">
      <c r="A522">
        <v>44471</v>
      </c>
      <c r="B522" s="26">
        <v>0</v>
      </c>
      <c r="C522" s="26">
        <v>0</v>
      </c>
    </row>
    <row r="523" spans="1:3" x14ac:dyDescent="0.45">
      <c r="A523">
        <v>44472</v>
      </c>
      <c r="B523" s="26">
        <v>226078</v>
      </c>
      <c r="C523" s="26">
        <v>218924</v>
      </c>
    </row>
    <row r="524" spans="1:3" x14ac:dyDescent="0.45">
      <c r="A524">
        <v>44472</v>
      </c>
      <c r="B524" s="26">
        <v>0</v>
      </c>
      <c r="C524" s="26">
        <v>0</v>
      </c>
    </row>
    <row r="525" spans="1:3" x14ac:dyDescent="0.45">
      <c r="A525">
        <v>44472</v>
      </c>
      <c r="B525" s="26">
        <v>0</v>
      </c>
      <c r="C525" s="26">
        <v>0</v>
      </c>
    </row>
  </sheetData>
  <sortState xmlns:xlrd2="http://schemas.microsoft.com/office/spreadsheetml/2017/richdata2" ref="A1:C525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84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TEXT(MAX(A3:A181)+1,"m月d日") &amp; "公表時点）"</f>
        <v>（10月4日公表時点）</v>
      </c>
    </row>
    <row r="3" spans="1:15" x14ac:dyDescent="0.45">
      <c r="A3" s="131" t="s">
        <v>323</v>
      </c>
      <c r="B3" s="131" t="s">
        <v>297</v>
      </c>
      <c r="C3" s="131" t="s">
        <v>298</v>
      </c>
      <c r="D3" s="128" t="s">
        <v>324</v>
      </c>
      <c r="E3" s="128"/>
      <c r="F3" s="128"/>
      <c r="G3" s="128"/>
      <c r="H3" s="128"/>
      <c r="I3" s="128"/>
      <c r="J3" s="128" t="s">
        <v>325</v>
      </c>
      <c r="K3" s="128"/>
      <c r="L3" s="128"/>
      <c r="M3" s="128"/>
      <c r="N3" s="128"/>
      <c r="O3" s="128"/>
    </row>
    <row r="4" spans="1:15" x14ac:dyDescent="0.45">
      <c r="A4" s="131"/>
      <c r="B4" s="131"/>
      <c r="C4" s="131"/>
      <c r="D4" s="129" t="s">
        <v>299</v>
      </c>
      <c r="E4" s="129"/>
      <c r="F4" s="129"/>
      <c r="G4" s="129" t="s">
        <v>300</v>
      </c>
      <c r="H4" s="129"/>
      <c r="I4" s="129"/>
      <c r="J4" s="129" t="s">
        <v>299</v>
      </c>
      <c r="K4" s="129"/>
      <c r="L4" s="129"/>
      <c r="M4" s="129" t="s">
        <v>300</v>
      </c>
      <c r="N4" s="129"/>
      <c r="O4" s="129"/>
    </row>
    <row r="5" spans="1:15" x14ac:dyDescent="0.45">
      <c r="A5" s="131"/>
      <c r="B5" s="131"/>
      <c r="C5" s="131"/>
      <c r="D5" s="109" t="s">
        <v>301</v>
      </c>
      <c r="E5" s="109" t="s">
        <v>302</v>
      </c>
      <c r="F5" s="109" t="s">
        <v>351</v>
      </c>
      <c r="G5" s="109" t="s">
        <v>301</v>
      </c>
      <c r="H5" s="109" t="s">
        <v>302</v>
      </c>
      <c r="I5" s="109" t="s">
        <v>351</v>
      </c>
      <c r="J5" s="109" t="s">
        <v>301</v>
      </c>
      <c r="K5" s="109" t="s">
        <v>302</v>
      </c>
      <c r="L5" s="109" t="s">
        <v>351</v>
      </c>
      <c r="M5" s="109" t="s">
        <v>301</v>
      </c>
      <c r="N5" s="109" t="s">
        <v>302</v>
      </c>
      <c r="O5" s="109" t="s">
        <v>351</v>
      </c>
    </row>
    <row r="6" spans="1:15" x14ac:dyDescent="0.45">
      <c r="A6" s="130" t="s">
        <v>287</v>
      </c>
      <c r="B6" s="129"/>
      <c r="C6" s="61">
        <f ca="1">SUM(D6:I6)</f>
        <v>152178427</v>
      </c>
      <c r="D6" s="61">
        <f ca="1">SUM(OFFSET(D$6,1,0,MAX($A$6:$A181)-DATE(2021,4,12)+1,1))</f>
        <v>68535985</v>
      </c>
      <c r="E6" s="61">
        <f ca="1">SUM(OFFSET(E$6,1,0,MAX($A$6:$A181)-DATE(2021,4,12)+1,1))</f>
        <v>13587486</v>
      </c>
      <c r="F6" s="61">
        <f ca="1">SUM(OFFSET(F$6,1,0,MAX($A$6:$A181)-DATE(2021,4,12)+1,1))</f>
        <v>50892</v>
      </c>
      <c r="G6" s="61">
        <f ca="1">SUM(OFFSET(G$6,1,0,MAX($A$6:$A181)-DATE(2021,4,12)+1,1))</f>
        <v>59563568</v>
      </c>
      <c r="H6" s="61">
        <f ca="1">SUM(OFFSET(H$6,1,0,MAX($A$6:$A181)-DATE(2021,4,12)+1,1))</f>
        <v>10439559</v>
      </c>
      <c r="I6" s="61">
        <f ca="1">SUM(OFFSET(I$6,1,0,MAX($A$6:$A181)-DATE(2021,4,12)+1,1))</f>
        <v>937</v>
      </c>
      <c r="J6" s="61">
        <f ca="1">SUM(OFFSET(J$6,1,0,MAX($A$6:$A181)-DATE(2021,4,12)+1,1))</f>
        <v>31512555</v>
      </c>
      <c r="K6" s="61">
        <f ca="1">SUM(OFFSET(K$6,1,0,MAX($A$6:$A181)-DATE(2021,4,12)+1,1))</f>
        <v>900973</v>
      </c>
      <c r="L6" s="61">
        <f ca="1">SUM(OFFSET(L$6,1,0,MAX($A$6:$A181)-DATE(2021,4,12)+1,1))</f>
        <v>2618</v>
      </c>
      <c r="M6" s="61">
        <f ca="1">SUM(OFFSET(M$6,1,0,MAX($A$6:$A181)-DATE(2021,4,12)+1,1))</f>
        <v>31098463</v>
      </c>
      <c r="N6" s="61">
        <f ca="1">SUM(OFFSET(N$6,1,0,MAX($A$6:$A181)-DATE(2021,4,12)+1,1))</f>
        <v>875951</v>
      </c>
      <c r="O6" s="61">
        <f ca="1">SUM(OFFSET(O$6,1,0,MAX($A$6:$A181)-DATE(2021,4,12)+1,1))</f>
        <v>47</v>
      </c>
    </row>
    <row r="7" spans="1:15" x14ac:dyDescent="0.45">
      <c r="A7" s="106">
        <v>44472</v>
      </c>
      <c r="B7" s="104" t="str">
        <f t="shared" ref="B7:B70" si="0">"(" &amp; TEXT(A7,"aaa") &amp; ")"</f>
        <v>(日)</v>
      </c>
      <c r="C7" s="61">
        <f t="shared" ref="C7:C10" si="1">SUM(D7:I7)</f>
        <v>510750</v>
      </c>
      <c r="D7" s="61">
        <v>188460</v>
      </c>
      <c r="E7" s="61">
        <v>37618</v>
      </c>
      <c r="F7" s="61">
        <v>155</v>
      </c>
      <c r="G7" s="61">
        <v>218769</v>
      </c>
      <c r="H7" s="61">
        <v>65670</v>
      </c>
      <c r="I7" s="61">
        <v>78</v>
      </c>
      <c r="J7" s="61">
        <v>3894</v>
      </c>
      <c r="K7" s="61">
        <v>650</v>
      </c>
      <c r="L7" s="61">
        <v>7</v>
      </c>
      <c r="M7" s="61">
        <v>3971</v>
      </c>
      <c r="N7" s="61">
        <v>508</v>
      </c>
      <c r="O7" s="61">
        <v>0</v>
      </c>
    </row>
    <row r="8" spans="1:15" x14ac:dyDescent="0.45">
      <c r="A8" s="106">
        <v>44471</v>
      </c>
      <c r="B8" s="104" t="str">
        <f t="shared" si="0"/>
        <v>(土)</v>
      </c>
      <c r="C8" s="61">
        <f t="shared" si="1"/>
        <v>761600</v>
      </c>
      <c r="D8" s="61">
        <v>292797</v>
      </c>
      <c r="E8" s="61">
        <v>47976</v>
      </c>
      <c r="F8" s="61">
        <v>356</v>
      </c>
      <c r="G8" s="61">
        <v>341331</v>
      </c>
      <c r="H8" s="61">
        <v>79062</v>
      </c>
      <c r="I8" s="61">
        <v>78</v>
      </c>
      <c r="J8" s="61">
        <v>5307</v>
      </c>
      <c r="K8" s="61">
        <v>680</v>
      </c>
      <c r="L8" s="61">
        <v>27</v>
      </c>
      <c r="M8" s="61">
        <v>6075</v>
      </c>
      <c r="N8" s="61">
        <v>479</v>
      </c>
      <c r="O8" s="61">
        <v>1</v>
      </c>
    </row>
    <row r="9" spans="1:15" x14ac:dyDescent="0.45">
      <c r="A9" s="106">
        <v>44470</v>
      </c>
      <c r="B9" s="104" t="str">
        <f t="shared" si="0"/>
        <v>(金)</v>
      </c>
      <c r="C9" s="61">
        <f t="shared" si="1"/>
        <v>659140</v>
      </c>
      <c r="D9" s="61">
        <v>252329</v>
      </c>
      <c r="E9" s="61">
        <v>27720</v>
      </c>
      <c r="F9" s="61">
        <v>153</v>
      </c>
      <c r="G9" s="61">
        <v>306171</v>
      </c>
      <c r="H9" s="61">
        <v>72674</v>
      </c>
      <c r="I9" s="61">
        <v>93</v>
      </c>
      <c r="J9" s="61">
        <v>6754</v>
      </c>
      <c r="K9" s="61">
        <v>309</v>
      </c>
      <c r="L9" s="61">
        <v>11</v>
      </c>
      <c r="M9" s="61">
        <v>7581</v>
      </c>
      <c r="N9" s="61">
        <v>354</v>
      </c>
      <c r="O9" s="61">
        <v>2</v>
      </c>
    </row>
    <row r="10" spans="1:15" x14ac:dyDescent="0.45">
      <c r="A10" s="106">
        <v>44469</v>
      </c>
      <c r="B10" s="104" t="str">
        <f t="shared" si="0"/>
        <v>(木)</v>
      </c>
      <c r="C10" s="61">
        <f t="shared" si="1"/>
        <v>715124</v>
      </c>
      <c r="D10" s="61">
        <v>263082</v>
      </c>
      <c r="E10" s="61">
        <v>29287</v>
      </c>
      <c r="F10" s="61">
        <v>267</v>
      </c>
      <c r="G10" s="61">
        <v>334016</v>
      </c>
      <c r="H10" s="61">
        <v>88101</v>
      </c>
      <c r="I10" s="61">
        <v>371</v>
      </c>
      <c r="J10" s="61">
        <v>8520</v>
      </c>
      <c r="K10" s="61">
        <v>439</v>
      </c>
      <c r="L10" s="61">
        <v>19</v>
      </c>
      <c r="M10" s="61">
        <v>10587</v>
      </c>
      <c r="N10" s="61">
        <v>587</v>
      </c>
      <c r="O10" s="61">
        <v>22</v>
      </c>
    </row>
    <row r="11" spans="1:15" x14ac:dyDescent="0.45">
      <c r="A11" s="106">
        <v>44468</v>
      </c>
      <c r="B11" s="104" t="str">
        <f t="shared" si="0"/>
        <v>(水)</v>
      </c>
      <c r="C11" s="61">
        <f>SUM(D11:I11)</f>
        <v>772892</v>
      </c>
      <c r="D11" s="61">
        <v>285641</v>
      </c>
      <c r="E11" s="61">
        <v>32676</v>
      </c>
      <c r="F11" s="61">
        <v>434</v>
      </c>
      <c r="G11" s="61">
        <v>361908</v>
      </c>
      <c r="H11" s="61">
        <v>92154</v>
      </c>
      <c r="I11" s="61">
        <v>79</v>
      </c>
      <c r="J11" s="61">
        <v>9513</v>
      </c>
      <c r="K11" s="61">
        <v>474</v>
      </c>
      <c r="L11" s="61">
        <v>19</v>
      </c>
      <c r="M11" s="61">
        <v>12393</v>
      </c>
      <c r="N11" s="61">
        <v>706</v>
      </c>
      <c r="O11" s="61">
        <v>5</v>
      </c>
    </row>
    <row r="12" spans="1:15" x14ac:dyDescent="0.45">
      <c r="A12" s="106">
        <v>44467</v>
      </c>
      <c r="B12" s="104" t="str">
        <f t="shared" si="0"/>
        <v>(火)</v>
      </c>
      <c r="C12" s="61">
        <f t="shared" ref="C12:C17" si="2">SUM(D12:I12)</f>
        <v>829999</v>
      </c>
      <c r="D12" s="61">
        <v>299268</v>
      </c>
      <c r="E12" s="61">
        <v>35295</v>
      </c>
      <c r="F12" s="61">
        <v>269</v>
      </c>
      <c r="G12" s="61">
        <v>398231</v>
      </c>
      <c r="H12" s="61">
        <v>96831</v>
      </c>
      <c r="I12" s="61">
        <v>105</v>
      </c>
      <c r="J12" s="61">
        <v>10640</v>
      </c>
      <c r="K12" s="61">
        <v>611</v>
      </c>
      <c r="L12" s="61">
        <v>32</v>
      </c>
      <c r="M12" s="61">
        <v>14132</v>
      </c>
      <c r="N12" s="61">
        <v>730</v>
      </c>
      <c r="O12" s="61">
        <v>6</v>
      </c>
    </row>
    <row r="13" spans="1:15" x14ac:dyDescent="0.45">
      <c r="A13" s="106">
        <v>44466</v>
      </c>
      <c r="B13" s="104" t="str">
        <f t="shared" si="0"/>
        <v>(月)</v>
      </c>
      <c r="C13" s="61">
        <f t="shared" si="2"/>
        <v>832662</v>
      </c>
      <c r="D13" s="61">
        <v>286725</v>
      </c>
      <c r="E13" s="61">
        <v>37284</v>
      </c>
      <c r="F13" s="61">
        <v>337</v>
      </c>
      <c r="G13" s="61">
        <v>408087</v>
      </c>
      <c r="H13" s="61">
        <v>100218</v>
      </c>
      <c r="I13" s="61">
        <v>11</v>
      </c>
      <c r="J13" s="61">
        <v>9894</v>
      </c>
      <c r="K13" s="61">
        <v>518</v>
      </c>
      <c r="L13" s="61">
        <v>29</v>
      </c>
      <c r="M13" s="61">
        <v>14537</v>
      </c>
      <c r="N13" s="61">
        <v>684</v>
      </c>
      <c r="O13" s="61">
        <v>0</v>
      </c>
    </row>
    <row r="14" spans="1:15" x14ac:dyDescent="0.45">
      <c r="A14" s="106">
        <v>44465</v>
      </c>
      <c r="B14" s="104" t="str">
        <f t="shared" si="0"/>
        <v>(日)</v>
      </c>
      <c r="C14" s="61">
        <f t="shared" si="2"/>
        <v>1090874</v>
      </c>
      <c r="D14" s="61">
        <v>343051</v>
      </c>
      <c r="E14" s="61">
        <v>72670</v>
      </c>
      <c r="F14" s="61">
        <v>687</v>
      </c>
      <c r="G14" s="61">
        <v>576215</v>
      </c>
      <c r="H14" s="61">
        <v>98237</v>
      </c>
      <c r="I14" s="61">
        <v>14</v>
      </c>
      <c r="J14" s="61">
        <v>5999</v>
      </c>
      <c r="K14" s="61">
        <v>983</v>
      </c>
      <c r="L14" s="61">
        <v>52</v>
      </c>
      <c r="M14" s="61">
        <v>11440</v>
      </c>
      <c r="N14" s="61">
        <v>844</v>
      </c>
      <c r="O14" s="61">
        <v>1</v>
      </c>
    </row>
    <row r="15" spans="1:15" x14ac:dyDescent="0.45">
      <c r="A15" s="106">
        <v>44464</v>
      </c>
      <c r="B15" s="104" t="str">
        <f t="shared" si="0"/>
        <v>(土)</v>
      </c>
      <c r="C15" s="61">
        <f t="shared" si="2"/>
        <v>1387275</v>
      </c>
      <c r="D15" s="61">
        <v>436670</v>
      </c>
      <c r="E15" s="61">
        <v>90849</v>
      </c>
      <c r="F15" s="61">
        <v>1325</v>
      </c>
      <c r="G15" s="61">
        <v>735345</v>
      </c>
      <c r="H15" s="61">
        <v>123071</v>
      </c>
      <c r="I15" s="61">
        <v>15</v>
      </c>
      <c r="J15" s="61">
        <v>7664</v>
      </c>
      <c r="K15" s="61">
        <v>825</v>
      </c>
      <c r="L15" s="61">
        <v>78</v>
      </c>
      <c r="M15" s="61">
        <v>14469</v>
      </c>
      <c r="N15" s="61">
        <v>753</v>
      </c>
      <c r="O15" s="61">
        <v>1</v>
      </c>
    </row>
    <row r="16" spans="1:15" x14ac:dyDescent="0.45">
      <c r="A16" s="106">
        <v>44463</v>
      </c>
      <c r="B16" s="104" t="str">
        <f t="shared" si="0"/>
        <v>(金)</v>
      </c>
      <c r="C16" s="61">
        <f t="shared" si="2"/>
        <v>1079166</v>
      </c>
      <c r="D16" s="61">
        <v>330640</v>
      </c>
      <c r="E16" s="61">
        <v>64090</v>
      </c>
      <c r="F16" s="61">
        <v>707</v>
      </c>
      <c r="G16" s="61">
        <v>581466</v>
      </c>
      <c r="H16" s="61">
        <v>102248</v>
      </c>
      <c r="I16" s="61">
        <v>15</v>
      </c>
      <c r="J16" s="61">
        <v>9130</v>
      </c>
      <c r="K16" s="61">
        <v>546</v>
      </c>
      <c r="L16" s="61">
        <v>54</v>
      </c>
      <c r="M16" s="61">
        <v>17694</v>
      </c>
      <c r="N16" s="61">
        <v>583</v>
      </c>
      <c r="O16" s="61">
        <v>1</v>
      </c>
    </row>
    <row r="17" spans="1:15" x14ac:dyDescent="0.45">
      <c r="A17" s="106">
        <v>44462</v>
      </c>
      <c r="B17" s="104" t="str">
        <f t="shared" si="0"/>
        <v>(木)</v>
      </c>
      <c r="C17" s="61">
        <f t="shared" si="2"/>
        <v>399920</v>
      </c>
      <c r="D17" s="61">
        <v>137292</v>
      </c>
      <c r="E17" s="61">
        <v>44879</v>
      </c>
      <c r="F17" s="61">
        <v>813</v>
      </c>
      <c r="G17" s="61">
        <v>140506</v>
      </c>
      <c r="H17" s="61">
        <v>76429</v>
      </c>
      <c r="I17" s="61">
        <v>1</v>
      </c>
      <c r="J17" s="61">
        <v>2811</v>
      </c>
      <c r="K17" s="61">
        <v>638</v>
      </c>
      <c r="L17" s="61">
        <v>74</v>
      </c>
      <c r="M17" s="61">
        <v>3221</v>
      </c>
      <c r="N17" s="61">
        <v>678</v>
      </c>
      <c r="O17" s="61">
        <v>0</v>
      </c>
    </row>
    <row r="18" spans="1:15" x14ac:dyDescent="0.45">
      <c r="A18" s="106">
        <v>44461</v>
      </c>
      <c r="B18" s="104" t="str">
        <f t="shared" si="0"/>
        <v>(水)</v>
      </c>
      <c r="C18" s="61">
        <f>SUM(D18:I18)</f>
        <v>983770</v>
      </c>
      <c r="D18" s="61">
        <v>327823</v>
      </c>
      <c r="E18" s="61">
        <v>60458</v>
      </c>
      <c r="F18" s="61">
        <v>927</v>
      </c>
      <c r="G18" s="61">
        <v>491241</v>
      </c>
      <c r="H18" s="61">
        <v>103304</v>
      </c>
      <c r="I18" s="61">
        <v>17</v>
      </c>
      <c r="J18" s="61">
        <v>10429</v>
      </c>
      <c r="K18" s="61">
        <v>636</v>
      </c>
      <c r="L18" s="61">
        <v>46</v>
      </c>
      <c r="M18" s="61">
        <v>19315</v>
      </c>
      <c r="N18" s="61">
        <v>770</v>
      </c>
      <c r="O18" s="61">
        <v>1</v>
      </c>
    </row>
    <row r="19" spans="1:15" x14ac:dyDescent="0.45">
      <c r="A19" s="106">
        <v>44460</v>
      </c>
      <c r="B19" s="104" t="str">
        <f t="shared" si="0"/>
        <v>(火)</v>
      </c>
      <c r="C19" s="61">
        <f t="shared" ref="C19" si="3">SUM(D19:I19)</f>
        <v>1012543</v>
      </c>
      <c r="D19" s="61">
        <v>320032</v>
      </c>
      <c r="E19" s="61">
        <v>61176</v>
      </c>
      <c r="F19" s="61">
        <v>503</v>
      </c>
      <c r="G19" s="61">
        <v>525244</v>
      </c>
      <c r="H19" s="61">
        <v>105584</v>
      </c>
      <c r="I19" s="61">
        <v>4</v>
      </c>
      <c r="J19" s="61">
        <v>11011</v>
      </c>
      <c r="K19" s="61">
        <v>734</v>
      </c>
      <c r="L19" s="61">
        <v>55</v>
      </c>
      <c r="M19" s="61">
        <v>23228</v>
      </c>
      <c r="N19" s="61">
        <v>781</v>
      </c>
      <c r="O19" s="61">
        <v>0</v>
      </c>
    </row>
    <row r="20" spans="1:15" x14ac:dyDescent="0.45">
      <c r="A20" s="106">
        <v>44459</v>
      </c>
      <c r="B20" s="104" t="str">
        <f t="shared" si="0"/>
        <v>(月)</v>
      </c>
      <c r="C20" s="61">
        <f>SUM(D20:I20)</f>
        <v>291808</v>
      </c>
      <c r="D20" s="61">
        <v>97954</v>
      </c>
      <c r="E20" s="61">
        <v>48587</v>
      </c>
      <c r="F20" s="61">
        <v>573</v>
      </c>
      <c r="G20" s="61">
        <v>76487</v>
      </c>
      <c r="H20" s="61">
        <v>68207</v>
      </c>
      <c r="I20" s="61">
        <v>0</v>
      </c>
      <c r="J20" s="61">
        <v>2008</v>
      </c>
      <c r="K20" s="61">
        <v>689</v>
      </c>
      <c r="L20" s="61">
        <v>37</v>
      </c>
      <c r="M20" s="61">
        <v>1932</v>
      </c>
      <c r="N20" s="61">
        <v>762</v>
      </c>
      <c r="O20" s="61">
        <v>0</v>
      </c>
    </row>
    <row r="21" spans="1:15" x14ac:dyDescent="0.45">
      <c r="A21" s="106">
        <v>44458</v>
      </c>
      <c r="B21" s="104" t="str">
        <f t="shared" si="0"/>
        <v>(日)</v>
      </c>
      <c r="C21" s="61">
        <f t="shared" ref="C21:C23" si="4">SUM(D21:I21)</f>
        <v>1103838</v>
      </c>
      <c r="D21" s="61">
        <v>448218</v>
      </c>
      <c r="E21" s="61">
        <v>105456</v>
      </c>
      <c r="F21" s="61">
        <v>1436</v>
      </c>
      <c r="G21" s="61">
        <v>452439</v>
      </c>
      <c r="H21" s="61">
        <v>96289</v>
      </c>
      <c r="I21" s="61">
        <v>0</v>
      </c>
      <c r="J21" s="61">
        <v>7456</v>
      </c>
      <c r="K21" s="61">
        <v>1066</v>
      </c>
      <c r="L21" s="61">
        <v>76</v>
      </c>
      <c r="M21" s="61">
        <v>9271</v>
      </c>
      <c r="N21" s="61">
        <v>843</v>
      </c>
      <c r="O21" s="61">
        <v>0</v>
      </c>
    </row>
    <row r="22" spans="1:15" x14ac:dyDescent="0.45">
      <c r="A22" s="106">
        <v>44457</v>
      </c>
      <c r="B22" s="104" t="str">
        <f t="shared" si="0"/>
        <v>(土)</v>
      </c>
      <c r="C22" s="61">
        <f t="shared" si="4"/>
        <v>1392207</v>
      </c>
      <c r="D22" s="61">
        <v>577037</v>
      </c>
      <c r="E22" s="61">
        <v>122085</v>
      </c>
      <c r="F22" s="61">
        <v>2223</v>
      </c>
      <c r="G22" s="61">
        <v>592488</v>
      </c>
      <c r="H22" s="61">
        <v>98372</v>
      </c>
      <c r="I22" s="61">
        <v>2</v>
      </c>
      <c r="J22" s="61">
        <v>9621</v>
      </c>
      <c r="K22" s="61">
        <v>796</v>
      </c>
      <c r="L22" s="61">
        <v>79</v>
      </c>
      <c r="M22" s="61">
        <v>14088</v>
      </c>
      <c r="N22" s="61">
        <v>677</v>
      </c>
      <c r="O22" s="61">
        <v>0</v>
      </c>
    </row>
    <row r="23" spans="1:15" x14ac:dyDescent="0.45">
      <c r="A23" s="106">
        <v>44456</v>
      </c>
      <c r="B23" s="104" t="str">
        <f t="shared" si="0"/>
        <v>(金)</v>
      </c>
      <c r="C23" s="61">
        <f t="shared" si="4"/>
        <v>1144823</v>
      </c>
      <c r="D23" s="61">
        <v>438333</v>
      </c>
      <c r="E23" s="61">
        <v>102594</v>
      </c>
      <c r="F23" s="61">
        <v>1852</v>
      </c>
      <c r="G23" s="61">
        <v>512111</v>
      </c>
      <c r="H23" s="61">
        <v>89929</v>
      </c>
      <c r="I23" s="61">
        <v>4</v>
      </c>
      <c r="J23" s="61">
        <v>10456</v>
      </c>
      <c r="K23" s="61">
        <v>582</v>
      </c>
      <c r="L23" s="61">
        <v>85</v>
      </c>
      <c r="M23" s="61">
        <v>18032</v>
      </c>
      <c r="N23" s="61">
        <v>507</v>
      </c>
      <c r="O23" s="61">
        <v>0</v>
      </c>
    </row>
    <row r="24" spans="1:15" x14ac:dyDescent="0.45">
      <c r="A24" s="106">
        <v>44455</v>
      </c>
      <c r="B24" s="104" t="str">
        <f t="shared" si="0"/>
        <v>(木)</v>
      </c>
      <c r="C24" s="61">
        <f>SUM(D24:I24)</f>
        <v>1000411</v>
      </c>
      <c r="D24" s="61">
        <v>382353</v>
      </c>
      <c r="E24" s="61">
        <v>88557</v>
      </c>
      <c r="F24" s="61">
        <v>1615</v>
      </c>
      <c r="G24" s="61">
        <v>439525</v>
      </c>
      <c r="H24" s="61">
        <v>88348</v>
      </c>
      <c r="I24" s="61">
        <v>13</v>
      </c>
      <c r="J24" s="61">
        <v>11498</v>
      </c>
      <c r="K24" s="61">
        <v>737</v>
      </c>
      <c r="L24" s="61">
        <v>119</v>
      </c>
      <c r="M24" s="61">
        <v>18574</v>
      </c>
      <c r="N24" s="61">
        <v>665</v>
      </c>
      <c r="O24" s="61">
        <v>2</v>
      </c>
    </row>
    <row r="25" spans="1:15" x14ac:dyDescent="0.45">
      <c r="A25" s="106">
        <v>44454</v>
      </c>
      <c r="B25" s="104" t="str">
        <f t="shared" si="0"/>
        <v>(水)</v>
      </c>
      <c r="C25" s="61">
        <f>SUM(D25:I25)</f>
        <v>1017308</v>
      </c>
      <c r="D25" s="61">
        <v>400454</v>
      </c>
      <c r="E25" s="61">
        <v>87384</v>
      </c>
      <c r="F25" s="61">
        <v>1437</v>
      </c>
      <c r="G25" s="61">
        <v>449109</v>
      </c>
      <c r="H25" s="61">
        <v>78923</v>
      </c>
      <c r="I25" s="61">
        <v>1</v>
      </c>
      <c r="J25" s="61">
        <v>12835</v>
      </c>
      <c r="K25" s="61">
        <v>782</v>
      </c>
      <c r="L25" s="61">
        <v>80</v>
      </c>
      <c r="M25" s="61">
        <v>21275</v>
      </c>
      <c r="N25" s="61">
        <v>689</v>
      </c>
      <c r="O25" s="61">
        <v>0</v>
      </c>
    </row>
    <row r="26" spans="1:15" x14ac:dyDescent="0.45">
      <c r="A26" s="106">
        <v>44453</v>
      </c>
      <c r="B26" s="104" t="str">
        <f t="shared" si="0"/>
        <v>(火)</v>
      </c>
      <c r="C26" s="61">
        <f>SUM(D26:I26)</f>
        <v>1036042</v>
      </c>
      <c r="D26" s="61">
        <v>414829</v>
      </c>
      <c r="E26" s="61">
        <v>92065</v>
      </c>
      <c r="F26" s="61">
        <v>1718</v>
      </c>
      <c r="G26" s="61">
        <v>449901</v>
      </c>
      <c r="H26" s="61">
        <v>77529</v>
      </c>
      <c r="I26" s="61">
        <v>0</v>
      </c>
      <c r="J26" s="61">
        <v>13795</v>
      </c>
      <c r="K26" s="61">
        <v>780</v>
      </c>
      <c r="L26" s="61">
        <v>124</v>
      </c>
      <c r="M26" s="61">
        <v>24853</v>
      </c>
      <c r="N26" s="61">
        <v>703</v>
      </c>
      <c r="O26" s="61">
        <v>0</v>
      </c>
    </row>
    <row r="27" spans="1:15" x14ac:dyDescent="0.45">
      <c r="A27" s="106">
        <v>44452</v>
      </c>
      <c r="B27" s="104" t="str">
        <f t="shared" si="0"/>
        <v>(月)</v>
      </c>
      <c r="C27" s="61">
        <f>SUM(D27:I27)</f>
        <v>983112</v>
      </c>
      <c r="D27" s="61">
        <v>386749</v>
      </c>
      <c r="E27" s="61">
        <v>99150</v>
      </c>
      <c r="F27" s="61">
        <v>2144</v>
      </c>
      <c r="G27" s="61">
        <v>420851</v>
      </c>
      <c r="H27" s="61">
        <v>74214</v>
      </c>
      <c r="I27" s="61">
        <v>4</v>
      </c>
      <c r="J27" s="61">
        <v>13016</v>
      </c>
      <c r="K27" s="61">
        <v>738</v>
      </c>
      <c r="L27" s="61">
        <v>154</v>
      </c>
      <c r="M27" s="61">
        <v>23590</v>
      </c>
      <c r="N27" s="61">
        <v>649</v>
      </c>
      <c r="O27" s="61">
        <v>1</v>
      </c>
    </row>
    <row r="28" spans="1:15" x14ac:dyDescent="0.45">
      <c r="A28" s="106">
        <v>44451</v>
      </c>
      <c r="B28" s="104" t="str">
        <f t="shared" si="0"/>
        <v>(日)</v>
      </c>
      <c r="C28" s="61">
        <f t="shared" ref="C28:C91" si="5">SUM(D28:I28)</f>
        <v>1170303</v>
      </c>
      <c r="D28" s="61">
        <v>448308</v>
      </c>
      <c r="E28" s="61">
        <v>140618</v>
      </c>
      <c r="F28" s="61">
        <v>1481</v>
      </c>
      <c r="G28" s="61">
        <v>493270</v>
      </c>
      <c r="H28" s="61">
        <v>86626</v>
      </c>
      <c r="I28" s="61">
        <v>0</v>
      </c>
      <c r="J28" s="61">
        <v>7875</v>
      </c>
      <c r="K28" s="61">
        <v>1180</v>
      </c>
      <c r="L28" s="61">
        <v>56</v>
      </c>
      <c r="M28" s="61">
        <v>12160</v>
      </c>
      <c r="N28" s="61">
        <v>1010</v>
      </c>
      <c r="O28" s="61">
        <v>0</v>
      </c>
    </row>
    <row r="29" spans="1:15" x14ac:dyDescent="0.45">
      <c r="A29" s="106">
        <v>44450</v>
      </c>
      <c r="B29" s="104" t="str">
        <f t="shared" si="0"/>
        <v>(土)</v>
      </c>
      <c r="C29" s="61">
        <f t="shared" si="5"/>
        <v>1449945</v>
      </c>
      <c r="D29" s="61">
        <v>567445</v>
      </c>
      <c r="E29" s="61">
        <v>180929</v>
      </c>
      <c r="F29" s="61">
        <v>1646</v>
      </c>
      <c r="G29" s="61">
        <v>607378</v>
      </c>
      <c r="H29" s="61">
        <v>92543</v>
      </c>
      <c r="I29" s="61">
        <v>4</v>
      </c>
      <c r="J29" s="61">
        <v>9890</v>
      </c>
      <c r="K29" s="61">
        <v>1067</v>
      </c>
      <c r="L29" s="61">
        <v>54</v>
      </c>
      <c r="M29" s="61">
        <v>17866</v>
      </c>
      <c r="N29" s="61">
        <v>847</v>
      </c>
      <c r="O29" s="61">
        <v>1</v>
      </c>
    </row>
    <row r="30" spans="1:15" x14ac:dyDescent="0.45">
      <c r="A30" s="106">
        <v>44449</v>
      </c>
      <c r="B30" s="104" t="str">
        <f t="shared" si="0"/>
        <v>(金)</v>
      </c>
      <c r="C30" s="61">
        <f t="shared" si="5"/>
        <v>1190391</v>
      </c>
      <c r="D30" s="61">
        <v>450252</v>
      </c>
      <c r="E30" s="61">
        <v>153149</v>
      </c>
      <c r="F30" s="61">
        <v>1615</v>
      </c>
      <c r="G30" s="61">
        <v>500292</v>
      </c>
      <c r="H30" s="61">
        <v>85077</v>
      </c>
      <c r="I30" s="61">
        <v>6</v>
      </c>
      <c r="J30" s="61">
        <v>11319</v>
      </c>
      <c r="K30" s="61">
        <v>577</v>
      </c>
      <c r="L30" s="61">
        <v>82</v>
      </c>
      <c r="M30" s="61">
        <v>24543</v>
      </c>
      <c r="N30" s="61">
        <v>560</v>
      </c>
      <c r="O30" s="61">
        <v>0</v>
      </c>
    </row>
    <row r="31" spans="1:15" x14ac:dyDescent="0.45">
      <c r="A31" s="106">
        <v>44448</v>
      </c>
      <c r="B31" s="104" t="str">
        <f t="shared" si="0"/>
        <v>(木)</v>
      </c>
      <c r="C31" s="61">
        <f t="shared" si="5"/>
        <v>1066425</v>
      </c>
      <c r="D31" s="61">
        <v>409225</v>
      </c>
      <c r="E31" s="61">
        <v>136349</v>
      </c>
      <c r="F31" s="61">
        <v>1686</v>
      </c>
      <c r="G31" s="61">
        <v>435224</v>
      </c>
      <c r="H31" s="61">
        <v>83940</v>
      </c>
      <c r="I31" s="61">
        <v>1</v>
      </c>
      <c r="J31" s="61">
        <v>12989</v>
      </c>
      <c r="K31" s="61">
        <v>873</v>
      </c>
      <c r="L31" s="61">
        <v>97</v>
      </c>
      <c r="M31" s="61">
        <v>24518</v>
      </c>
      <c r="N31" s="61">
        <v>548</v>
      </c>
      <c r="O31" s="61">
        <v>0</v>
      </c>
    </row>
    <row r="32" spans="1:15" x14ac:dyDescent="0.45">
      <c r="A32" s="106">
        <v>44447</v>
      </c>
      <c r="B32" s="104" t="str">
        <f t="shared" si="0"/>
        <v>(水)</v>
      </c>
      <c r="C32" s="61">
        <f t="shared" si="5"/>
        <v>1094686</v>
      </c>
      <c r="D32" s="61">
        <v>432396</v>
      </c>
      <c r="E32" s="61">
        <v>129839</v>
      </c>
      <c r="F32" s="61">
        <v>1498</v>
      </c>
      <c r="G32" s="61">
        <v>449766</v>
      </c>
      <c r="H32" s="61">
        <v>81186</v>
      </c>
      <c r="I32" s="61">
        <v>1</v>
      </c>
      <c r="J32" s="61">
        <v>14452</v>
      </c>
      <c r="K32" s="61">
        <v>910</v>
      </c>
      <c r="L32" s="61">
        <v>69</v>
      </c>
      <c r="M32" s="61">
        <v>27874</v>
      </c>
      <c r="N32" s="61">
        <v>681</v>
      </c>
      <c r="O32" s="61">
        <v>0</v>
      </c>
    </row>
    <row r="33" spans="1:15" x14ac:dyDescent="0.45">
      <c r="A33" s="106">
        <v>44446</v>
      </c>
      <c r="B33" s="104" t="str">
        <f t="shared" si="0"/>
        <v>(火)</v>
      </c>
      <c r="C33" s="61">
        <f t="shared" si="5"/>
        <v>1100094</v>
      </c>
      <c r="D33" s="61">
        <v>459563</v>
      </c>
      <c r="E33" s="61">
        <v>133165</v>
      </c>
      <c r="F33" s="61">
        <v>1551</v>
      </c>
      <c r="G33" s="61">
        <v>421265</v>
      </c>
      <c r="H33" s="61">
        <v>84548</v>
      </c>
      <c r="I33" s="61">
        <v>2</v>
      </c>
      <c r="J33" s="61">
        <v>16363</v>
      </c>
      <c r="K33" s="61">
        <v>836</v>
      </c>
      <c r="L33" s="61">
        <v>86</v>
      </c>
      <c r="M33" s="61">
        <v>30653</v>
      </c>
      <c r="N33" s="61">
        <v>776</v>
      </c>
      <c r="O33" s="61">
        <v>0</v>
      </c>
    </row>
    <row r="34" spans="1:15" x14ac:dyDescent="0.45">
      <c r="A34" s="106">
        <v>44445</v>
      </c>
      <c r="B34" s="104" t="str">
        <f t="shared" si="0"/>
        <v>(月)</v>
      </c>
      <c r="C34" s="61">
        <f t="shared" si="5"/>
        <v>983022</v>
      </c>
      <c r="D34" s="61">
        <v>449409</v>
      </c>
      <c r="E34" s="61">
        <v>130391</v>
      </c>
      <c r="F34" s="61">
        <v>1340</v>
      </c>
      <c r="G34" s="61">
        <v>331329</v>
      </c>
      <c r="H34" s="61">
        <v>70547</v>
      </c>
      <c r="I34" s="61">
        <v>6</v>
      </c>
      <c r="J34" s="61">
        <v>15918</v>
      </c>
      <c r="K34" s="61">
        <v>817</v>
      </c>
      <c r="L34" s="61">
        <v>70</v>
      </c>
      <c r="M34" s="61">
        <v>24449</v>
      </c>
      <c r="N34" s="61">
        <v>586</v>
      </c>
      <c r="O34" s="61">
        <v>0</v>
      </c>
    </row>
    <row r="35" spans="1:15" x14ac:dyDescent="0.45">
      <c r="A35" s="106">
        <v>44444</v>
      </c>
      <c r="B35" s="104" t="str">
        <f t="shared" si="0"/>
        <v>(日)</v>
      </c>
      <c r="C35" s="61">
        <f t="shared" si="5"/>
        <v>1140833</v>
      </c>
      <c r="D35" s="61">
        <v>596100</v>
      </c>
      <c r="E35" s="61">
        <v>151074</v>
      </c>
      <c r="F35" s="61">
        <v>1414</v>
      </c>
      <c r="G35" s="61">
        <v>281512</v>
      </c>
      <c r="H35" s="61">
        <v>110732</v>
      </c>
      <c r="I35" s="61">
        <v>1</v>
      </c>
      <c r="J35" s="61">
        <v>11466</v>
      </c>
      <c r="K35" s="61">
        <v>1008</v>
      </c>
      <c r="L35" s="61">
        <v>48</v>
      </c>
      <c r="M35" s="61">
        <v>8522</v>
      </c>
      <c r="N35" s="61">
        <v>1905</v>
      </c>
      <c r="O35" s="61">
        <v>0</v>
      </c>
    </row>
    <row r="36" spans="1:15" x14ac:dyDescent="0.45">
      <c r="A36" s="106">
        <v>44443</v>
      </c>
      <c r="B36" s="104" t="str">
        <f t="shared" si="0"/>
        <v>(土)</v>
      </c>
      <c r="C36" s="61">
        <f t="shared" si="5"/>
        <v>1352147</v>
      </c>
      <c r="D36" s="61">
        <v>748780</v>
      </c>
      <c r="E36" s="61">
        <v>166466</v>
      </c>
      <c r="F36" s="61">
        <v>1768</v>
      </c>
      <c r="G36" s="61">
        <v>321505</v>
      </c>
      <c r="H36" s="61">
        <v>113628</v>
      </c>
      <c r="I36" s="61">
        <v>0</v>
      </c>
      <c r="J36" s="61">
        <v>14316</v>
      </c>
      <c r="K36" s="61">
        <v>843</v>
      </c>
      <c r="L36" s="61">
        <v>60</v>
      </c>
      <c r="M36" s="61">
        <v>10772</v>
      </c>
      <c r="N36" s="61">
        <v>1984</v>
      </c>
      <c r="O36" s="61">
        <v>0</v>
      </c>
    </row>
    <row r="37" spans="1:15" x14ac:dyDescent="0.45">
      <c r="A37" s="106">
        <v>44442</v>
      </c>
      <c r="B37" s="104" t="str">
        <f t="shared" si="0"/>
        <v>(金)</v>
      </c>
      <c r="C37" s="61">
        <f t="shared" si="5"/>
        <v>1095045</v>
      </c>
      <c r="D37" s="61">
        <v>558201</v>
      </c>
      <c r="E37" s="61">
        <v>139098</v>
      </c>
      <c r="F37" s="61">
        <v>1910</v>
      </c>
      <c r="G37" s="61">
        <v>279379</v>
      </c>
      <c r="H37" s="61">
        <v>116454</v>
      </c>
      <c r="I37" s="61">
        <v>3</v>
      </c>
      <c r="J37" s="61">
        <v>16157</v>
      </c>
      <c r="K37" s="61">
        <v>534</v>
      </c>
      <c r="L37" s="61">
        <v>64</v>
      </c>
      <c r="M37" s="61">
        <v>15512</v>
      </c>
      <c r="N37" s="61">
        <v>904</v>
      </c>
      <c r="O37" s="61">
        <v>1</v>
      </c>
    </row>
    <row r="38" spans="1:15" x14ac:dyDescent="0.45">
      <c r="A38" s="106">
        <v>44441</v>
      </c>
      <c r="B38" s="104" t="str">
        <f t="shared" si="0"/>
        <v>(木)</v>
      </c>
      <c r="C38" s="61">
        <f t="shared" si="5"/>
        <v>872521</v>
      </c>
      <c r="D38" s="61">
        <v>256762</v>
      </c>
      <c r="E38" s="61">
        <v>135256</v>
      </c>
      <c r="F38" s="61">
        <v>1832</v>
      </c>
      <c r="G38" s="61">
        <v>367769</v>
      </c>
      <c r="H38" s="61">
        <v>110902</v>
      </c>
      <c r="I38" s="61">
        <v>0</v>
      </c>
      <c r="J38" s="61">
        <v>7328</v>
      </c>
      <c r="K38" s="61">
        <v>721</v>
      </c>
      <c r="L38" s="61">
        <v>105</v>
      </c>
      <c r="M38" s="61">
        <v>24743</v>
      </c>
      <c r="N38" s="61">
        <v>1025</v>
      </c>
      <c r="O38" s="61">
        <v>0</v>
      </c>
    </row>
    <row r="39" spans="1:15" x14ac:dyDescent="0.45">
      <c r="A39" s="106">
        <v>44440</v>
      </c>
      <c r="B39" s="104" t="str">
        <f t="shared" si="0"/>
        <v>(水)</v>
      </c>
      <c r="C39" s="61">
        <f t="shared" si="5"/>
        <v>1080065</v>
      </c>
      <c r="D39" s="61">
        <v>482904</v>
      </c>
      <c r="E39" s="61">
        <v>126843</v>
      </c>
      <c r="F39" s="61">
        <v>1672</v>
      </c>
      <c r="G39" s="61">
        <v>366186</v>
      </c>
      <c r="H39" s="61">
        <v>102459</v>
      </c>
      <c r="I39" s="61">
        <v>1</v>
      </c>
      <c r="J39" s="61">
        <v>18737</v>
      </c>
      <c r="K39" s="61">
        <v>792</v>
      </c>
      <c r="L39" s="61">
        <v>100</v>
      </c>
      <c r="M39" s="61">
        <v>27715</v>
      </c>
      <c r="N39" s="61">
        <v>1164</v>
      </c>
      <c r="O39" s="61">
        <v>0</v>
      </c>
    </row>
    <row r="40" spans="1:15" x14ac:dyDescent="0.45">
      <c r="A40" s="106">
        <v>44439</v>
      </c>
      <c r="B40" s="104" t="str">
        <f t="shared" si="0"/>
        <v>(火)</v>
      </c>
      <c r="C40" s="61">
        <f t="shared" si="5"/>
        <v>1129241</v>
      </c>
      <c r="D40" s="61">
        <v>499481</v>
      </c>
      <c r="E40" s="61">
        <v>123377</v>
      </c>
      <c r="F40" s="61">
        <v>1603</v>
      </c>
      <c r="G40" s="61">
        <v>387331</v>
      </c>
      <c r="H40" s="61">
        <v>117449</v>
      </c>
      <c r="I40" s="61">
        <v>0</v>
      </c>
      <c r="J40" s="61">
        <v>21538</v>
      </c>
      <c r="K40" s="61">
        <v>703</v>
      </c>
      <c r="L40" s="61">
        <v>88</v>
      </c>
      <c r="M40" s="61">
        <v>33957</v>
      </c>
      <c r="N40" s="61">
        <v>1307</v>
      </c>
      <c r="O40" s="61">
        <v>0</v>
      </c>
    </row>
    <row r="41" spans="1:15" x14ac:dyDescent="0.45">
      <c r="A41" s="106">
        <v>44438</v>
      </c>
      <c r="B41" s="104" t="str">
        <f t="shared" si="0"/>
        <v>(月)</v>
      </c>
      <c r="C41" s="61">
        <f t="shared" si="5"/>
        <v>630919</v>
      </c>
      <c r="D41" s="61">
        <v>250370</v>
      </c>
      <c r="E41" s="61">
        <v>118784</v>
      </c>
      <c r="F41" s="61">
        <v>1325</v>
      </c>
      <c r="G41" s="61">
        <v>137649</v>
      </c>
      <c r="H41" s="61">
        <v>122791</v>
      </c>
      <c r="I41" s="61">
        <v>0</v>
      </c>
      <c r="J41" s="61">
        <v>8943</v>
      </c>
      <c r="K41" s="61">
        <v>616</v>
      </c>
      <c r="L41" s="61">
        <v>69</v>
      </c>
      <c r="M41" s="61">
        <v>9411</v>
      </c>
      <c r="N41" s="61">
        <v>1239</v>
      </c>
      <c r="O41" s="61">
        <v>0</v>
      </c>
    </row>
    <row r="42" spans="1:15" x14ac:dyDescent="0.45">
      <c r="A42" s="106">
        <v>44437</v>
      </c>
      <c r="B42" s="104" t="str">
        <f t="shared" si="0"/>
        <v>(日)</v>
      </c>
      <c r="C42" s="61">
        <f t="shared" si="5"/>
        <v>1201024</v>
      </c>
      <c r="D42" s="61">
        <v>469944</v>
      </c>
      <c r="E42" s="61">
        <v>115349</v>
      </c>
      <c r="F42" s="61">
        <v>1127</v>
      </c>
      <c r="G42" s="61">
        <v>497778</v>
      </c>
      <c r="H42" s="61">
        <v>116825</v>
      </c>
      <c r="I42" s="61">
        <v>1</v>
      </c>
      <c r="J42" s="61">
        <v>9487</v>
      </c>
      <c r="K42" s="61">
        <v>816</v>
      </c>
      <c r="L42" s="61">
        <v>49</v>
      </c>
      <c r="M42" s="61">
        <v>19761</v>
      </c>
      <c r="N42" s="61">
        <v>2658</v>
      </c>
      <c r="O42" s="61">
        <v>0</v>
      </c>
    </row>
    <row r="43" spans="1:15" x14ac:dyDescent="0.45">
      <c r="A43" s="106">
        <v>44436</v>
      </c>
      <c r="B43" s="104" t="str">
        <f t="shared" si="0"/>
        <v>(土)</v>
      </c>
      <c r="C43" s="61">
        <f t="shared" si="5"/>
        <v>1434745</v>
      </c>
      <c r="D43" s="61">
        <v>582038</v>
      </c>
      <c r="E43" s="61">
        <v>129454</v>
      </c>
      <c r="F43" s="61">
        <v>544</v>
      </c>
      <c r="G43" s="61">
        <v>595403</v>
      </c>
      <c r="H43" s="61">
        <v>127306</v>
      </c>
      <c r="I43" s="61">
        <v>0</v>
      </c>
      <c r="J43" s="61">
        <v>13310</v>
      </c>
      <c r="K43" s="61">
        <v>699</v>
      </c>
      <c r="L43" s="61">
        <v>12</v>
      </c>
      <c r="M43" s="61">
        <v>31609</v>
      </c>
      <c r="N43" s="61">
        <v>3214</v>
      </c>
      <c r="O43" s="61">
        <v>0</v>
      </c>
    </row>
    <row r="44" spans="1:15" x14ac:dyDescent="0.45">
      <c r="A44" s="106">
        <v>44435</v>
      </c>
      <c r="B44" s="104" t="str">
        <f t="shared" si="0"/>
        <v>(金)</v>
      </c>
      <c r="C44" s="61">
        <f t="shared" si="5"/>
        <v>1250482</v>
      </c>
      <c r="D44" s="61">
        <v>514897</v>
      </c>
      <c r="E44" s="61">
        <v>103863</v>
      </c>
      <c r="F44" s="61">
        <v>981</v>
      </c>
      <c r="G44" s="61">
        <v>479226</v>
      </c>
      <c r="H44" s="61">
        <v>151515</v>
      </c>
      <c r="I44" s="61">
        <v>0</v>
      </c>
      <c r="J44" s="61">
        <v>18009</v>
      </c>
      <c r="K44" s="61">
        <v>492</v>
      </c>
      <c r="L44" s="61">
        <v>22</v>
      </c>
      <c r="M44" s="61">
        <v>39088</v>
      </c>
      <c r="N44" s="61">
        <v>1536</v>
      </c>
      <c r="O44" s="61">
        <v>0</v>
      </c>
    </row>
    <row r="45" spans="1:15" x14ac:dyDescent="0.45">
      <c r="A45" s="106">
        <v>44434</v>
      </c>
      <c r="B45" s="104" t="str">
        <f t="shared" si="0"/>
        <v>(木)</v>
      </c>
      <c r="C45" s="61">
        <f t="shared" si="5"/>
        <v>1124323</v>
      </c>
      <c r="D45" s="61">
        <v>460799</v>
      </c>
      <c r="E45" s="61">
        <v>90391</v>
      </c>
      <c r="F45" s="61">
        <v>2007</v>
      </c>
      <c r="G45" s="61">
        <v>433422</v>
      </c>
      <c r="H45" s="61">
        <v>137703</v>
      </c>
      <c r="I45" s="61">
        <v>1</v>
      </c>
      <c r="J45" s="61">
        <v>18823</v>
      </c>
      <c r="K45" s="61">
        <v>634</v>
      </c>
      <c r="L45" s="61">
        <v>64</v>
      </c>
      <c r="M45" s="61">
        <v>39751</v>
      </c>
      <c r="N45" s="61">
        <v>1753</v>
      </c>
      <c r="O45" s="61">
        <v>0</v>
      </c>
    </row>
    <row r="46" spans="1:15" x14ac:dyDescent="0.45">
      <c r="A46" s="106">
        <v>44433</v>
      </c>
      <c r="B46" s="104" t="str">
        <f t="shared" si="0"/>
        <v>(水)</v>
      </c>
      <c r="C46" s="61">
        <f t="shared" si="5"/>
        <v>1186441</v>
      </c>
      <c r="D46" s="61">
        <v>472327</v>
      </c>
      <c r="E46" s="61">
        <v>111399</v>
      </c>
      <c r="F46" s="61">
        <v>1957</v>
      </c>
      <c r="G46" s="61">
        <v>448510</v>
      </c>
      <c r="H46" s="61">
        <v>152246</v>
      </c>
      <c r="I46" s="61">
        <v>2</v>
      </c>
      <c r="J46" s="61">
        <v>21416</v>
      </c>
      <c r="K46" s="61">
        <v>706</v>
      </c>
      <c r="L46" s="61">
        <v>64</v>
      </c>
      <c r="M46" s="61">
        <v>44774</v>
      </c>
      <c r="N46" s="61">
        <v>1975</v>
      </c>
      <c r="O46" s="61">
        <v>0</v>
      </c>
    </row>
    <row r="47" spans="1:15" x14ac:dyDescent="0.45">
      <c r="A47" s="106">
        <v>44432</v>
      </c>
      <c r="B47" s="104" t="str">
        <f t="shared" si="0"/>
        <v>(火)</v>
      </c>
      <c r="C47" s="61">
        <f t="shared" si="5"/>
        <v>1206961</v>
      </c>
      <c r="D47" s="61">
        <v>476142</v>
      </c>
      <c r="E47" s="61">
        <v>116381</v>
      </c>
      <c r="F47" s="61">
        <v>975</v>
      </c>
      <c r="G47" s="61">
        <v>455964</v>
      </c>
      <c r="H47" s="61">
        <v>157497</v>
      </c>
      <c r="I47" s="61">
        <v>2</v>
      </c>
      <c r="J47" s="61">
        <v>25260</v>
      </c>
      <c r="K47" s="61">
        <v>767</v>
      </c>
      <c r="L47" s="61">
        <v>48</v>
      </c>
      <c r="M47" s="61">
        <v>54399</v>
      </c>
      <c r="N47" s="61">
        <v>2230</v>
      </c>
      <c r="O47" s="61">
        <v>1</v>
      </c>
    </row>
    <row r="48" spans="1:15" x14ac:dyDescent="0.45">
      <c r="A48" s="106">
        <v>44431</v>
      </c>
      <c r="B48" s="104" t="str">
        <f t="shared" si="0"/>
        <v>(月)</v>
      </c>
      <c r="C48" s="61">
        <f t="shared" si="5"/>
        <v>1145156</v>
      </c>
      <c r="D48" s="61">
        <v>438767</v>
      </c>
      <c r="E48" s="61">
        <v>93068</v>
      </c>
      <c r="F48" s="61">
        <v>985</v>
      </c>
      <c r="G48" s="61">
        <v>438459</v>
      </c>
      <c r="H48" s="61">
        <v>173876</v>
      </c>
      <c r="I48" s="61">
        <v>1</v>
      </c>
      <c r="J48" s="61">
        <v>23596</v>
      </c>
      <c r="K48" s="61">
        <v>674</v>
      </c>
      <c r="L48" s="61">
        <v>50</v>
      </c>
      <c r="M48" s="61">
        <v>58025</v>
      </c>
      <c r="N48" s="61">
        <v>2962</v>
      </c>
      <c r="O48" s="66">
        <v>1</v>
      </c>
    </row>
    <row r="49" spans="1:15" x14ac:dyDescent="0.45">
      <c r="A49" s="106">
        <v>44430</v>
      </c>
      <c r="B49" s="104" t="str">
        <f t="shared" si="0"/>
        <v>(日)</v>
      </c>
      <c r="C49" s="61">
        <f t="shared" si="5"/>
        <v>1207189</v>
      </c>
      <c r="D49" s="61">
        <v>514903</v>
      </c>
      <c r="E49" s="61">
        <v>102935</v>
      </c>
      <c r="F49" s="61">
        <v>0</v>
      </c>
      <c r="G49" s="61">
        <v>443533</v>
      </c>
      <c r="H49" s="61">
        <v>145818</v>
      </c>
      <c r="I49" s="61">
        <v>0</v>
      </c>
      <c r="J49" s="61">
        <v>11607</v>
      </c>
      <c r="K49" s="61">
        <v>846</v>
      </c>
      <c r="L49" s="61">
        <v>0</v>
      </c>
      <c r="M49" s="61">
        <v>33578</v>
      </c>
      <c r="N49" s="61">
        <v>4378</v>
      </c>
      <c r="O49" s="66">
        <v>0</v>
      </c>
    </row>
    <row r="50" spans="1:15" x14ac:dyDescent="0.45">
      <c r="A50" s="106">
        <v>44429</v>
      </c>
      <c r="B50" s="104" t="str">
        <f t="shared" si="0"/>
        <v>(土)</v>
      </c>
      <c r="C50" s="61">
        <f t="shared" si="5"/>
        <v>1394654</v>
      </c>
      <c r="D50" s="66">
        <v>605489</v>
      </c>
      <c r="E50" s="61">
        <v>98504</v>
      </c>
      <c r="F50" s="61">
        <v>42</v>
      </c>
      <c r="G50" s="61">
        <v>528734</v>
      </c>
      <c r="H50" s="61">
        <v>161885</v>
      </c>
      <c r="I50" s="61">
        <v>0</v>
      </c>
      <c r="J50" s="61">
        <v>16926</v>
      </c>
      <c r="K50" s="61">
        <v>699</v>
      </c>
      <c r="L50" s="61">
        <v>3</v>
      </c>
      <c r="M50" s="61">
        <v>61577</v>
      </c>
      <c r="N50" s="61">
        <v>4635</v>
      </c>
      <c r="O50" s="66">
        <v>0</v>
      </c>
    </row>
    <row r="51" spans="1:15" x14ac:dyDescent="0.45">
      <c r="A51" s="106">
        <v>44428</v>
      </c>
      <c r="B51" s="104" t="str">
        <f t="shared" si="0"/>
        <v>(金)</v>
      </c>
      <c r="C51" s="61">
        <f t="shared" si="5"/>
        <v>1248507</v>
      </c>
      <c r="D51" s="61">
        <v>510095</v>
      </c>
      <c r="E51" s="61">
        <v>86482</v>
      </c>
      <c r="F51" s="61">
        <v>0</v>
      </c>
      <c r="G51" s="61">
        <v>470071</v>
      </c>
      <c r="H51" s="61">
        <v>181859</v>
      </c>
      <c r="I51" s="61">
        <v>0</v>
      </c>
      <c r="J51" s="61">
        <v>24553</v>
      </c>
      <c r="K51" s="61">
        <v>444</v>
      </c>
      <c r="L51" s="61">
        <v>0</v>
      </c>
      <c r="M51" s="61">
        <v>78835</v>
      </c>
      <c r="N51" s="61">
        <v>2648</v>
      </c>
      <c r="O51" s="66">
        <v>0</v>
      </c>
    </row>
    <row r="52" spans="1:15" x14ac:dyDescent="0.45">
      <c r="A52" s="106">
        <v>44427</v>
      </c>
      <c r="B52" s="104" t="str">
        <f t="shared" si="0"/>
        <v>(木)</v>
      </c>
      <c r="C52" s="61">
        <f t="shared" si="5"/>
        <v>1161346</v>
      </c>
      <c r="D52" s="61">
        <v>468912</v>
      </c>
      <c r="E52" s="61">
        <v>92281</v>
      </c>
      <c r="F52" s="61">
        <v>1</v>
      </c>
      <c r="G52" s="61">
        <v>424161</v>
      </c>
      <c r="H52" s="61">
        <v>175991</v>
      </c>
      <c r="I52" s="61">
        <v>0</v>
      </c>
      <c r="J52" s="61">
        <v>24573</v>
      </c>
      <c r="K52" s="61">
        <v>596</v>
      </c>
      <c r="L52" s="61">
        <v>1</v>
      </c>
      <c r="M52" s="61">
        <v>78832</v>
      </c>
      <c r="N52" s="61">
        <v>3430</v>
      </c>
      <c r="O52" s="66">
        <v>0</v>
      </c>
    </row>
    <row r="53" spans="1:15" x14ac:dyDescent="0.45">
      <c r="A53" s="106">
        <v>44426</v>
      </c>
      <c r="B53" s="104" t="str">
        <f t="shared" si="0"/>
        <v>(水)</v>
      </c>
      <c r="C53" s="61">
        <f t="shared" si="5"/>
        <v>1200388</v>
      </c>
      <c r="D53" s="61">
        <v>480607</v>
      </c>
      <c r="E53" s="61">
        <v>84348</v>
      </c>
      <c r="F53" s="61">
        <v>0</v>
      </c>
      <c r="G53" s="61">
        <v>435171</v>
      </c>
      <c r="H53" s="61">
        <v>200262</v>
      </c>
      <c r="I53" s="61">
        <v>0</v>
      </c>
      <c r="J53" s="61">
        <v>27818</v>
      </c>
      <c r="K53" s="61">
        <v>677</v>
      </c>
      <c r="L53" s="61">
        <v>0</v>
      </c>
      <c r="M53" s="61">
        <v>86766</v>
      </c>
      <c r="N53" s="61">
        <v>3295</v>
      </c>
      <c r="O53" s="61">
        <v>0</v>
      </c>
    </row>
    <row r="54" spans="1:15" x14ac:dyDescent="0.45">
      <c r="A54" s="106">
        <v>44425</v>
      </c>
      <c r="B54" s="104" t="str">
        <f t="shared" si="0"/>
        <v>(火)</v>
      </c>
      <c r="C54" s="61">
        <f t="shared" si="5"/>
        <v>1190896</v>
      </c>
      <c r="D54" s="61">
        <v>453267</v>
      </c>
      <c r="E54" s="61">
        <v>82694</v>
      </c>
      <c r="F54" s="61">
        <v>1</v>
      </c>
      <c r="G54" s="61">
        <v>448128</v>
      </c>
      <c r="H54" s="61">
        <v>206806</v>
      </c>
      <c r="I54" s="61">
        <v>0</v>
      </c>
      <c r="J54" s="61">
        <v>30577</v>
      </c>
      <c r="K54" s="61">
        <v>643</v>
      </c>
      <c r="L54" s="61">
        <v>0</v>
      </c>
      <c r="M54" s="61">
        <v>103697</v>
      </c>
      <c r="N54" s="61">
        <v>2763</v>
      </c>
      <c r="O54" s="61">
        <v>0</v>
      </c>
    </row>
    <row r="55" spans="1:15" x14ac:dyDescent="0.45">
      <c r="A55" s="106">
        <v>44424</v>
      </c>
      <c r="B55" s="104" t="str">
        <f t="shared" si="0"/>
        <v>(月)</v>
      </c>
      <c r="C55" s="61">
        <f t="shared" si="5"/>
        <v>963162</v>
      </c>
      <c r="D55" s="61">
        <v>350290</v>
      </c>
      <c r="E55" s="61">
        <v>76357</v>
      </c>
      <c r="F55" s="61">
        <v>0</v>
      </c>
      <c r="G55" s="61">
        <v>361917</v>
      </c>
      <c r="H55" s="61">
        <v>174598</v>
      </c>
      <c r="I55" s="61">
        <v>0</v>
      </c>
      <c r="J55" s="61">
        <v>24097</v>
      </c>
      <c r="K55" s="61">
        <v>573</v>
      </c>
      <c r="L55" s="61">
        <v>0</v>
      </c>
      <c r="M55" s="61">
        <v>85105</v>
      </c>
      <c r="N55" s="61">
        <v>2714</v>
      </c>
      <c r="O55" s="61">
        <v>0</v>
      </c>
    </row>
    <row r="56" spans="1:15" x14ac:dyDescent="0.45">
      <c r="A56" s="106">
        <v>44423</v>
      </c>
      <c r="B56" s="104" t="str">
        <f t="shared" si="0"/>
        <v>(日)</v>
      </c>
      <c r="C56" s="61">
        <f t="shared" si="5"/>
        <v>718226</v>
      </c>
      <c r="D56" s="61">
        <v>277435</v>
      </c>
      <c r="E56" s="61">
        <v>86370</v>
      </c>
      <c r="F56" s="61">
        <v>0</v>
      </c>
      <c r="G56" s="61">
        <v>244830</v>
      </c>
      <c r="H56" s="61">
        <v>109591</v>
      </c>
      <c r="I56" s="61">
        <v>0</v>
      </c>
      <c r="J56" s="61">
        <v>7178</v>
      </c>
      <c r="K56" s="61">
        <v>938</v>
      </c>
      <c r="L56" s="61">
        <v>0</v>
      </c>
      <c r="M56" s="61">
        <v>35144</v>
      </c>
      <c r="N56" s="61">
        <v>2407</v>
      </c>
      <c r="O56" s="61">
        <v>0</v>
      </c>
    </row>
    <row r="57" spans="1:15" x14ac:dyDescent="0.45">
      <c r="A57" s="106">
        <v>44422</v>
      </c>
      <c r="B57" s="104" t="str">
        <f t="shared" si="0"/>
        <v>(土)</v>
      </c>
      <c r="C57" s="61">
        <f t="shared" si="5"/>
        <v>727554</v>
      </c>
      <c r="D57" s="61">
        <v>266804</v>
      </c>
      <c r="E57" s="61">
        <v>81758</v>
      </c>
      <c r="F57" s="61">
        <v>0</v>
      </c>
      <c r="G57" s="61">
        <v>252298</v>
      </c>
      <c r="H57" s="61">
        <v>126694</v>
      </c>
      <c r="I57" s="61">
        <v>0</v>
      </c>
      <c r="J57" s="61">
        <v>8529</v>
      </c>
      <c r="K57" s="61">
        <v>813</v>
      </c>
      <c r="L57" s="61">
        <v>0</v>
      </c>
      <c r="M57" s="61">
        <v>43528</v>
      </c>
      <c r="N57" s="61">
        <v>2554</v>
      </c>
      <c r="O57" s="61">
        <v>0</v>
      </c>
    </row>
    <row r="58" spans="1:15" x14ac:dyDescent="0.45">
      <c r="A58" s="106">
        <v>44421</v>
      </c>
      <c r="B58" s="104" t="str">
        <f t="shared" si="0"/>
        <v>(金)</v>
      </c>
      <c r="C58" s="61">
        <f t="shared" si="5"/>
        <v>637547</v>
      </c>
      <c r="D58" s="61">
        <v>263582</v>
      </c>
      <c r="E58" s="61">
        <v>74302</v>
      </c>
      <c r="F58" s="61">
        <v>0</v>
      </c>
      <c r="G58" s="61">
        <v>136336</v>
      </c>
      <c r="H58" s="61">
        <v>163327</v>
      </c>
      <c r="I58" s="61">
        <v>0</v>
      </c>
      <c r="J58" s="61">
        <v>14165</v>
      </c>
      <c r="K58" s="61">
        <v>624</v>
      </c>
      <c r="L58" s="61">
        <v>0</v>
      </c>
      <c r="M58" s="61">
        <v>23337</v>
      </c>
      <c r="N58" s="61">
        <v>3475</v>
      </c>
      <c r="O58" s="61">
        <v>0</v>
      </c>
    </row>
    <row r="59" spans="1:15" x14ac:dyDescent="0.45">
      <c r="A59" s="106">
        <v>44420</v>
      </c>
      <c r="B59" s="104" t="str">
        <f t="shared" si="0"/>
        <v>(木)</v>
      </c>
      <c r="C59" s="61">
        <f t="shared" si="5"/>
        <v>880110</v>
      </c>
      <c r="D59" s="61">
        <v>397506</v>
      </c>
      <c r="E59" s="61">
        <v>83521</v>
      </c>
      <c r="F59" s="61">
        <v>0</v>
      </c>
      <c r="G59" s="61">
        <v>226195</v>
      </c>
      <c r="H59" s="61">
        <v>172888</v>
      </c>
      <c r="I59" s="61">
        <v>0</v>
      </c>
      <c r="J59" s="61">
        <v>24083</v>
      </c>
      <c r="K59" s="61">
        <v>789</v>
      </c>
      <c r="L59" s="61">
        <v>0</v>
      </c>
      <c r="M59" s="61">
        <v>48987</v>
      </c>
      <c r="N59" s="61">
        <v>3545</v>
      </c>
      <c r="O59" s="61">
        <v>0</v>
      </c>
    </row>
    <row r="60" spans="1:15" x14ac:dyDescent="0.45">
      <c r="A60" s="106">
        <v>44419</v>
      </c>
      <c r="B60" s="104" t="str">
        <f t="shared" si="0"/>
        <v>(水)</v>
      </c>
      <c r="C60" s="61">
        <f t="shared" si="5"/>
        <v>1179483</v>
      </c>
      <c r="D60" s="61">
        <v>402734</v>
      </c>
      <c r="E60" s="61">
        <v>84562</v>
      </c>
      <c r="F60" s="61">
        <v>0</v>
      </c>
      <c r="G60" s="61">
        <v>497773</v>
      </c>
      <c r="H60" s="61">
        <v>194414</v>
      </c>
      <c r="I60" s="61">
        <v>0</v>
      </c>
      <c r="J60" s="61">
        <v>26999</v>
      </c>
      <c r="K60" s="61">
        <v>731</v>
      </c>
      <c r="L60" s="61">
        <v>0</v>
      </c>
      <c r="M60" s="61">
        <v>138359</v>
      </c>
      <c r="N60" s="61">
        <v>2717</v>
      </c>
      <c r="O60" s="61">
        <v>0</v>
      </c>
    </row>
    <row r="61" spans="1:15" x14ac:dyDescent="0.45">
      <c r="A61" s="106">
        <v>44418</v>
      </c>
      <c r="B61" s="104" t="str">
        <f t="shared" si="0"/>
        <v>(火)</v>
      </c>
      <c r="C61" s="61">
        <f t="shared" si="5"/>
        <v>1258554</v>
      </c>
      <c r="D61" s="61">
        <v>391252</v>
      </c>
      <c r="E61" s="61">
        <v>86336</v>
      </c>
      <c r="F61" s="61">
        <v>0</v>
      </c>
      <c r="G61" s="61">
        <v>572959</v>
      </c>
      <c r="H61" s="61">
        <v>208007</v>
      </c>
      <c r="I61" s="61">
        <v>0</v>
      </c>
      <c r="J61" s="61">
        <v>30980</v>
      </c>
      <c r="K61" s="61">
        <v>735</v>
      </c>
      <c r="L61" s="61">
        <v>0</v>
      </c>
      <c r="M61" s="61">
        <v>175395</v>
      </c>
      <c r="N61" s="61">
        <v>3155</v>
      </c>
      <c r="O61" s="61">
        <v>0</v>
      </c>
    </row>
    <row r="62" spans="1:15" x14ac:dyDescent="0.45">
      <c r="A62" s="106">
        <v>44417</v>
      </c>
      <c r="B62" s="104" t="str">
        <f t="shared" si="0"/>
        <v>(月)</v>
      </c>
      <c r="C62" s="61">
        <f t="shared" si="5"/>
        <v>361552</v>
      </c>
      <c r="D62" s="61">
        <v>102678</v>
      </c>
      <c r="E62" s="61">
        <v>61326</v>
      </c>
      <c r="F62" s="61">
        <v>0</v>
      </c>
      <c r="G62" s="61">
        <v>101547</v>
      </c>
      <c r="H62" s="61">
        <v>96001</v>
      </c>
      <c r="I62" s="61">
        <v>0</v>
      </c>
      <c r="J62" s="61">
        <v>3427</v>
      </c>
      <c r="K62" s="61">
        <v>668</v>
      </c>
      <c r="L62" s="61">
        <v>0</v>
      </c>
      <c r="M62" s="61">
        <v>20962</v>
      </c>
      <c r="N62" s="61">
        <v>2134</v>
      </c>
      <c r="O62" s="61">
        <v>0</v>
      </c>
    </row>
    <row r="63" spans="1:15" x14ac:dyDescent="0.45">
      <c r="A63" s="106">
        <v>44416</v>
      </c>
      <c r="B63" s="104" t="str">
        <f t="shared" si="0"/>
        <v>(日)</v>
      </c>
      <c r="C63" s="61">
        <f t="shared" si="5"/>
        <v>1207756</v>
      </c>
      <c r="D63" s="61">
        <v>490593</v>
      </c>
      <c r="E63" s="61">
        <v>108868</v>
      </c>
      <c r="F63" s="61">
        <v>0</v>
      </c>
      <c r="G63" s="61">
        <v>441089</v>
      </c>
      <c r="H63" s="61">
        <v>167206</v>
      </c>
      <c r="I63" s="61">
        <v>0</v>
      </c>
      <c r="J63" s="61">
        <v>17017</v>
      </c>
      <c r="K63" s="61">
        <v>1889</v>
      </c>
      <c r="L63" s="61">
        <v>0</v>
      </c>
      <c r="M63" s="61">
        <v>98861</v>
      </c>
      <c r="N63" s="61">
        <v>2630</v>
      </c>
      <c r="O63" s="61">
        <v>0</v>
      </c>
    </row>
    <row r="64" spans="1:15" x14ac:dyDescent="0.45">
      <c r="A64" s="106">
        <v>44415</v>
      </c>
      <c r="B64" s="104" t="str">
        <f t="shared" si="0"/>
        <v>(土)</v>
      </c>
      <c r="C64" s="61">
        <f t="shared" si="5"/>
        <v>1524603</v>
      </c>
      <c r="D64" s="61">
        <v>580925</v>
      </c>
      <c r="E64" s="61">
        <v>104769</v>
      </c>
      <c r="F64" s="61">
        <v>0</v>
      </c>
      <c r="G64" s="61">
        <v>629132</v>
      </c>
      <c r="H64" s="61">
        <v>209777</v>
      </c>
      <c r="I64" s="61">
        <v>0</v>
      </c>
      <c r="J64" s="61">
        <v>26940</v>
      </c>
      <c r="K64" s="61">
        <v>1972</v>
      </c>
      <c r="L64" s="61">
        <v>0</v>
      </c>
      <c r="M64" s="61">
        <v>161075</v>
      </c>
      <c r="N64" s="61">
        <v>2792</v>
      </c>
      <c r="O64" s="61">
        <v>0</v>
      </c>
    </row>
    <row r="65" spans="1:15" x14ac:dyDescent="0.45">
      <c r="A65" s="106">
        <v>44414</v>
      </c>
      <c r="B65" s="104" t="str">
        <f t="shared" si="0"/>
        <v>(金)</v>
      </c>
      <c r="C65" s="61">
        <f t="shared" si="5"/>
        <v>1442600</v>
      </c>
      <c r="D65" s="61">
        <v>465036</v>
      </c>
      <c r="E65" s="61">
        <v>100703</v>
      </c>
      <c r="F65" s="61">
        <v>0</v>
      </c>
      <c r="G65" s="61">
        <v>614394</v>
      </c>
      <c r="H65" s="61">
        <v>262467</v>
      </c>
      <c r="I65" s="61">
        <v>0</v>
      </c>
      <c r="J65" s="61">
        <v>35390</v>
      </c>
      <c r="K65" s="61">
        <v>732</v>
      </c>
      <c r="L65" s="61">
        <v>0</v>
      </c>
      <c r="M65" s="61">
        <v>213901</v>
      </c>
      <c r="N65" s="61">
        <v>3147</v>
      </c>
      <c r="O65" s="61">
        <v>0</v>
      </c>
    </row>
    <row r="66" spans="1:15" x14ac:dyDescent="0.45">
      <c r="A66" s="106">
        <v>44413</v>
      </c>
      <c r="B66" s="104" t="str">
        <f t="shared" si="0"/>
        <v>(木)</v>
      </c>
      <c r="C66" s="61">
        <f t="shared" si="5"/>
        <v>1370090</v>
      </c>
      <c r="D66" s="61">
        <v>438726</v>
      </c>
      <c r="E66" s="61">
        <v>107227</v>
      </c>
      <c r="F66" s="61">
        <v>0</v>
      </c>
      <c r="G66" s="61">
        <v>580731</v>
      </c>
      <c r="H66" s="61">
        <v>243406</v>
      </c>
      <c r="I66" s="61">
        <v>0</v>
      </c>
      <c r="J66" s="61">
        <v>36065</v>
      </c>
      <c r="K66" s="61">
        <v>951</v>
      </c>
      <c r="L66" s="61">
        <v>0</v>
      </c>
      <c r="M66" s="61">
        <v>219864</v>
      </c>
      <c r="N66" s="61">
        <v>3296</v>
      </c>
      <c r="O66" s="61">
        <v>0</v>
      </c>
    </row>
    <row r="67" spans="1:15" x14ac:dyDescent="0.45">
      <c r="A67" s="106">
        <v>44412</v>
      </c>
      <c r="B67" s="104" t="str">
        <f t="shared" si="0"/>
        <v>(水)</v>
      </c>
      <c r="C67" s="61">
        <f t="shared" si="5"/>
        <v>1364538</v>
      </c>
      <c r="D67" s="61">
        <v>452019</v>
      </c>
      <c r="E67" s="61">
        <v>105193</v>
      </c>
      <c r="F67" s="61">
        <v>0</v>
      </c>
      <c r="G67" s="61">
        <v>591672</v>
      </c>
      <c r="H67" s="61">
        <v>215654</v>
      </c>
      <c r="I67" s="61">
        <v>0</v>
      </c>
      <c r="J67" s="61">
        <v>40124</v>
      </c>
      <c r="K67" s="61">
        <v>972</v>
      </c>
      <c r="L67" s="61">
        <v>0</v>
      </c>
      <c r="M67" s="61">
        <v>237706</v>
      </c>
      <c r="N67" s="61">
        <v>3388</v>
      </c>
      <c r="O67" s="61">
        <v>0</v>
      </c>
    </row>
    <row r="68" spans="1:15" x14ac:dyDescent="0.45">
      <c r="A68" s="106">
        <v>44411</v>
      </c>
      <c r="B68" s="104" t="str">
        <f t="shared" si="0"/>
        <v>(火)</v>
      </c>
      <c r="C68" s="61">
        <f t="shared" si="5"/>
        <v>1376710</v>
      </c>
      <c r="D68" s="61">
        <v>456250</v>
      </c>
      <c r="E68" s="61">
        <v>110432</v>
      </c>
      <c r="F68" s="61">
        <v>0</v>
      </c>
      <c r="G68" s="61">
        <v>596891</v>
      </c>
      <c r="H68" s="61">
        <v>213137</v>
      </c>
      <c r="I68" s="61">
        <v>0</v>
      </c>
      <c r="J68" s="61">
        <v>48747</v>
      </c>
      <c r="K68" s="61">
        <v>990</v>
      </c>
      <c r="L68" s="61">
        <v>0</v>
      </c>
      <c r="M68" s="61">
        <v>265901</v>
      </c>
      <c r="N68" s="61">
        <v>3129</v>
      </c>
      <c r="O68" s="61">
        <v>0</v>
      </c>
    </row>
    <row r="69" spans="1:15" x14ac:dyDescent="0.45">
      <c r="A69" s="106">
        <v>44410</v>
      </c>
      <c r="B69" s="104" t="str">
        <f t="shared" si="0"/>
        <v>(月)</v>
      </c>
      <c r="C69" s="61">
        <f t="shared" si="5"/>
        <v>1318876</v>
      </c>
      <c r="D69" s="61">
        <v>435261</v>
      </c>
      <c r="E69" s="61">
        <v>114722</v>
      </c>
      <c r="F69" s="61">
        <v>0</v>
      </c>
      <c r="G69" s="61">
        <v>563462</v>
      </c>
      <c r="H69" s="61">
        <v>205431</v>
      </c>
      <c r="I69" s="61">
        <v>0</v>
      </c>
      <c r="J69" s="61">
        <v>51922</v>
      </c>
      <c r="K69" s="61">
        <v>1004</v>
      </c>
      <c r="L69" s="61">
        <v>0</v>
      </c>
      <c r="M69" s="61">
        <v>257849</v>
      </c>
      <c r="N69" s="61">
        <v>3344</v>
      </c>
      <c r="O69" s="61">
        <v>0</v>
      </c>
    </row>
    <row r="70" spans="1:15" x14ac:dyDescent="0.45">
      <c r="A70" s="106">
        <v>44409</v>
      </c>
      <c r="B70" s="104" t="str">
        <f t="shared" si="0"/>
        <v>(日)</v>
      </c>
      <c r="C70" s="61">
        <f t="shared" si="5"/>
        <v>1209266</v>
      </c>
      <c r="D70" s="61">
        <v>431548</v>
      </c>
      <c r="E70" s="61">
        <v>109674</v>
      </c>
      <c r="F70" s="61">
        <v>0</v>
      </c>
      <c r="G70" s="61">
        <v>534658</v>
      </c>
      <c r="H70" s="61">
        <v>133386</v>
      </c>
      <c r="I70" s="61">
        <v>0</v>
      </c>
      <c r="J70" s="61">
        <v>26277</v>
      </c>
      <c r="K70" s="61">
        <v>2567</v>
      </c>
      <c r="L70" s="61">
        <v>0</v>
      </c>
      <c r="M70" s="61">
        <v>207900</v>
      </c>
      <c r="N70" s="61">
        <v>5746</v>
      </c>
      <c r="O70" s="61">
        <v>0</v>
      </c>
    </row>
    <row r="71" spans="1:15" x14ac:dyDescent="0.45">
      <c r="A71" s="106">
        <v>44408</v>
      </c>
      <c r="B71" s="104" t="str">
        <f t="shared" ref="B71:B134" si="6">"(" &amp; TEXT(A71,"aaa") &amp; ")"</f>
        <v>(土)</v>
      </c>
      <c r="C71" s="61">
        <f t="shared" si="5"/>
        <v>1575680</v>
      </c>
      <c r="D71" s="61">
        <v>495889</v>
      </c>
      <c r="E71" s="61">
        <v>123189</v>
      </c>
      <c r="F71" s="61">
        <v>0</v>
      </c>
      <c r="G71" s="61">
        <v>789742</v>
      </c>
      <c r="H71" s="61">
        <v>166860</v>
      </c>
      <c r="I71" s="61">
        <v>0</v>
      </c>
      <c r="J71" s="61">
        <v>52986</v>
      </c>
      <c r="K71" s="61">
        <v>3266</v>
      </c>
      <c r="L71" s="61">
        <v>0</v>
      </c>
      <c r="M71" s="61">
        <v>394503</v>
      </c>
      <c r="N71" s="61">
        <v>11442</v>
      </c>
      <c r="O71" s="61">
        <v>0</v>
      </c>
    </row>
    <row r="72" spans="1:15" x14ac:dyDescent="0.45">
      <c r="A72" s="106">
        <v>44407</v>
      </c>
      <c r="B72" s="104" t="str">
        <f t="shared" si="6"/>
        <v>(金)</v>
      </c>
      <c r="C72" s="61">
        <f t="shared" si="5"/>
        <v>1553582</v>
      </c>
      <c r="D72" s="61">
        <v>454818</v>
      </c>
      <c r="E72" s="61">
        <v>153331</v>
      </c>
      <c r="F72" s="61">
        <v>0</v>
      </c>
      <c r="G72" s="61">
        <v>739283</v>
      </c>
      <c r="H72" s="61">
        <v>206150</v>
      </c>
      <c r="I72" s="61">
        <v>0</v>
      </c>
      <c r="J72" s="61">
        <v>73473</v>
      </c>
      <c r="K72" s="61">
        <v>1478</v>
      </c>
      <c r="L72" s="61">
        <v>0</v>
      </c>
      <c r="M72" s="61">
        <v>412899</v>
      </c>
      <c r="N72" s="61">
        <v>9625</v>
      </c>
      <c r="O72" s="61">
        <v>0</v>
      </c>
    </row>
    <row r="73" spans="1:15" x14ac:dyDescent="0.45">
      <c r="A73" s="106">
        <v>44406</v>
      </c>
      <c r="B73" s="104" t="str">
        <f t="shared" si="6"/>
        <v>(木)</v>
      </c>
      <c r="C73" s="61">
        <f t="shared" si="5"/>
        <v>1492776</v>
      </c>
      <c r="D73" s="61">
        <v>424094</v>
      </c>
      <c r="E73" s="61">
        <v>153594</v>
      </c>
      <c r="F73" s="61">
        <v>0</v>
      </c>
      <c r="G73" s="61">
        <v>741762</v>
      </c>
      <c r="H73" s="61">
        <v>173326</v>
      </c>
      <c r="I73" s="61">
        <v>0</v>
      </c>
      <c r="J73" s="61">
        <v>72311</v>
      </c>
      <c r="K73" s="61">
        <v>1488</v>
      </c>
      <c r="L73" s="61">
        <v>0</v>
      </c>
      <c r="M73" s="61">
        <v>459721</v>
      </c>
      <c r="N73" s="61">
        <v>9518</v>
      </c>
      <c r="O73" s="61">
        <v>0</v>
      </c>
    </row>
    <row r="74" spans="1:15" x14ac:dyDescent="0.45">
      <c r="A74" s="106">
        <v>44405</v>
      </c>
      <c r="B74" s="104" t="str">
        <f t="shared" si="6"/>
        <v>(水)</v>
      </c>
      <c r="C74" s="61">
        <f t="shared" si="5"/>
        <v>1506253</v>
      </c>
      <c r="D74" s="61">
        <v>426935</v>
      </c>
      <c r="E74" s="61">
        <v>147631</v>
      </c>
      <c r="F74" s="61">
        <v>0</v>
      </c>
      <c r="G74" s="61">
        <v>760049</v>
      </c>
      <c r="H74" s="61">
        <v>171638</v>
      </c>
      <c r="I74" s="61">
        <v>0</v>
      </c>
      <c r="J74" s="61">
        <v>78311</v>
      </c>
      <c r="K74" s="61">
        <v>1346</v>
      </c>
      <c r="L74" s="61">
        <v>0</v>
      </c>
      <c r="M74" s="61">
        <v>487804</v>
      </c>
      <c r="N74" s="61">
        <v>13294</v>
      </c>
      <c r="O74" s="61">
        <v>0</v>
      </c>
    </row>
    <row r="75" spans="1:15" x14ac:dyDescent="0.45">
      <c r="A75" s="106">
        <v>44404</v>
      </c>
      <c r="B75" s="104" t="str">
        <f t="shared" si="6"/>
        <v>(火)</v>
      </c>
      <c r="C75" s="61">
        <f t="shared" si="5"/>
        <v>1479993</v>
      </c>
      <c r="D75" s="61">
        <v>432535</v>
      </c>
      <c r="E75" s="61">
        <v>150558</v>
      </c>
      <c r="F75" s="61">
        <v>0</v>
      </c>
      <c r="G75" s="61">
        <v>743555</v>
      </c>
      <c r="H75" s="61">
        <v>153345</v>
      </c>
      <c r="I75" s="61">
        <v>0</v>
      </c>
      <c r="J75" s="61">
        <v>92255</v>
      </c>
      <c r="K75" s="61">
        <v>1491</v>
      </c>
      <c r="L75" s="61">
        <v>0</v>
      </c>
      <c r="M75" s="61">
        <v>490292</v>
      </c>
      <c r="N75" s="61">
        <v>12872</v>
      </c>
      <c r="O75" s="61">
        <v>0</v>
      </c>
    </row>
    <row r="76" spans="1:15" x14ac:dyDescent="0.45">
      <c r="A76" s="106">
        <v>44403</v>
      </c>
      <c r="B76" s="104" t="str">
        <f t="shared" si="6"/>
        <v>(月)</v>
      </c>
      <c r="C76" s="61">
        <f t="shared" si="5"/>
        <v>1407262</v>
      </c>
      <c r="D76" s="61">
        <v>364944</v>
      </c>
      <c r="E76" s="61">
        <v>166549</v>
      </c>
      <c r="F76" s="61">
        <v>0</v>
      </c>
      <c r="G76" s="61">
        <v>728114</v>
      </c>
      <c r="H76" s="61">
        <v>147655</v>
      </c>
      <c r="I76" s="61">
        <v>0</v>
      </c>
      <c r="J76" s="61">
        <v>79887</v>
      </c>
      <c r="K76" s="61">
        <v>1848</v>
      </c>
      <c r="L76" s="61">
        <v>0</v>
      </c>
      <c r="M76" s="61">
        <v>495563</v>
      </c>
      <c r="N76" s="61">
        <v>14900</v>
      </c>
      <c r="O76" s="61">
        <v>0</v>
      </c>
    </row>
    <row r="77" spans="1:15" x14ac:dyDescent="0.45">
      <c r="A77" s="106">
        <v>44402</v>
      </c>
      <c r="B77" s="104" t="str">
        <f t="shared" si="6"/>
        <v>(日)</v>
      </c>
      <c r="C77" s="61">
        <f t="shared" si="5"/>
        <v>1167056</v>
      </c>
      <c r="D77" s="61">
        <v>268527</v>
      </c>
      <c r="E77" s="61">
        <v>129982</v>
      </c>
      <c r="F77" s="61">
        <v>0</v>
      </c>
      <c r="G77" s="61">
        <v>680872</v>
      </c>
      <c r="H77" s="61">
        <v>87675</v>
      </c>
      <c r="I77" s="61">
        <v>0</v>
      </c>
      <c r="J77" s="61">
        <v>38255</v>
      </c>
      <c r="K77" s="61">
        <v>4373</v>
      </c>
      <c r="L77" s="61">
        <v>0</v>
      </c>
      <c r="M77" s="61">
        <v>458009</v>
      </c>
      <c r="N77" s="61">
        <v>16951</v>
      </c>
      <c r="O77" s="61">
        <v>0</v>
      </c>
    </row>
    <row r="78" spans="1:15" x14ac:dyDescent="0.45">
      <c r="A78" s="106">
        <v>44401</v>
      </c>
      <c r="B78" s="104" t="str">
        <f t="shared" si="6"/>
        <v>(土)</v>
      </c>
      <c r="C78" s="61">
        <f t="shared" si="5"/>
        <v>1266206</v>
      </c>
      <c r="D78" s="61">
        <v>299805</v>
      </c>
      <c r="E78" s="61">
        <v>143345</v>
      </c>
      <c r="F78" s="61">
        <v>0</v>
      </c>
      <c r="G78" s="61">
        <v>732255</v>
      </c>
      <c r="H78" s="61">
        <v>90801</v>
      </c>
      <c r="I78" s="61">
        <v>0</v>
      </c>
      <c r="J78" s="61">
        <v>49426</v>
      </c>
      <c r="K78" s="61">
        <v>4683</v>
      </c>
      <c r="L78" s="61">
        <v>0</v>
      </c>
      <c r="M78" s="61">
        <v>504628</v>
      </c>
      <c r="N78" s="61">
        <v>21739</v>
      </c>
      <c r="O78" s="61">
        <v>0</v>
      </c>
    </row>
    <row r="79" spans="1:15" x14ac:dyDescent="0.45">
      <c r="A79" s="106">
        <v>44400</v>
      </c>
      <c r="B79" s="104" t="str">
        <f t="shared" si="6"/>
        <v>(金)</v>
      </c>
      <c r="C79" s="61">
        <f t="shared" si="5"/>
        <v>496522</v>
      </c>
      <c r="D79" s="61">
        <v>126505</v>
      </c>
      <c r="E79" s="61">
        <v>109577</v>
      </c>
      <c r="F79" s="61">
        <v>0</v>
      </c>
      <c r="G79" s="61">
        <v>194663</v>
      </c>
      <c r="H79" s="61">
        <v>65777</v>
      </c>
      <c r="I79" s="61">
        <v>0</v>
      </c>
      <c r="J79" s="61">
        <v>16032</v>
      </c>
      <c r="K79" s="61">
        <v>2177</v>
      </c>
      <c r="L79" s="61">
        <v>0</v>
      </c>
      <c r="M79" s="61">
        <v>133421</v>
      </c>
      <c r="N79" s="61">
        <v>18096</v>
      </c>
      <c r="O79" s="61">
        <v>0</v>
      </c>
    </row>
    <row r="80" spans="1:15" x14ac:dyDescent="0.45">
      <c r="A80" s="106">
        <v>44399</v>
      </c>
      <c r="B80" s="104" t="str">
        <f t="shared" si="6"/>
        <v>(木)</v>
      </c>
      <c r="C80" s="61">
        <f t="shared" si="5"/>
        <v>632003</v>
      </c>
      <c r="D80" s="61">
        <v>185366</v>
      </c>
      <c r="E80" s="61">
        <v>115735</v>
      </c>
      <c r="F80" s="61">
        <v>0</v>
      </c>
      <c r="G80" s="61">
        <v>273633</v>
      </c>
      <c r="H80" s="61">
        <v>57269</v>
      </c>
      <c r="I80" s="61">
        <v>0</v>
      </c>
      <c r="J80" s="61">
        <v>29615</v>
      </c>
      <c r="K80" s="61">
        <v>3159</v>
      </c>
      <c r="L80" s="61">
        <v>0</v>
      </c>
      <c r="M80" s="61">
        <v>208468</v>
      </c>
      <c r="N80" s="61">
        <v>18819</v>
      </c>
      <c r="O80" s="61">
        <v>0</v>
      </c>
    </row>
    <row r="81" spans="1:15" x14ac:dyDescent="0.45">
      <c r="A81" s="106">
        <v>44398</v>
      </c>
      <c r="B81" s="104" t="str">
        <f t="shared" si="6"/>
        <v>(水)</v>
      </c>
      <c r="C81" s="61">
        <f t="shared" si="5"/>
        <v>1438294</v>
      </c>
      <c r="D81" s="61">
        <v>489653</v>
      </c>
      <c r="E81" s="61">
        <v>209694</v>
      </c>
      <c r="F81" s="61">
        <v>0</v>
      </c>
      <c r="G81" s="61">
        <v>647503</v>
      </c>
      <c r="H81" s="61">
        <v>91444</v>
      </c>
      <c r="I81" s="61">
        <v>0</v>
      </c>
      <c r="J81" s="61">
        <v>124960</v>
      </c>
      <c r="K81" s="61">
        <v>2809</v>
      </c>
      <c r="L81" s="61">
        <v>0</v>
      </c>
      <c r="M81" s="61">
        <v>507138</v>
      </c>
      <c r="N81" s="61">
        <v>20088</v>
      </c>
      <c r="O81" s="61">
        <v>0</v>
      </c>
    </row>
    <row r="82" spans="1:15" x14ac:dyDescent="0.45">
      <c r="A82" s="106">
        <v>44397</v>
      </c>
      <c r="B82" s="104" t="str">
        <f t="shared" si="6"/>
        <v>(火)</v>
      </c>
      <c r="C82" s="61">
        <f t="shared" si="5"/>
        <v>1424513</v>
      </c>
      <c r="D82" s="61">
        <v>527793</v>
      </c>
      <c r="E82" s="61">
        <v>203465</v>
      </c>
      <c r="F82" s="61">
        <v>0</v>
      </c>
      <c r="G82" s="61">
        <v>611235</v>
      </c>
      <c r="H82" s="61">
        <v>82020</v>
      </c>
      <c r="I82" s="61">
        <v>0</v>
      </c>
      <c r="J82" s="61">
        <v>151315</v>
      </c>
      <c r="K82" s="61">
        <v>2709</v>
      </c>
      <c r="L82" s="61">
        <v>0</v>
      </c>
      <c r="M82" s="61">
        <v>492380</v>
      </c>
      <c r="N82" s="61">
        <v>23640</v>
      </c>
      <c r="O82" s="61">
        <v>0</v>
      </c>
    </row>
    <row r="83" spans="1:15" x14ac:dyDescent="0.45">
      <c r="A83" s="106">
        <v>44396</v>
      </c>
      <c r="B83" s="104" t="str">
        <f t="shared" si="6"/>
        <v>(月)</v>
      </c>
      <c r="C83" s="61">
        <f t="shared" si="5"/>
        <v>1096713</v>
      </c>
      <c r="D83" s="61">
        <v>273007</v>
      </c>
      <c r="E83" s="61">
        <v>190065</v>
      </c>
      <c r="F83" s="61">
        <v>0</v>
      </c>
      <c r="G83" s="61">
        <v>562606</v>
      </c>
      <c r="H83" s="61">
        <v>71035</v>
      </c>
      <c r="I83" s="61">
        <v>0</v>
      </c>
      <c r="J83" s="61">
        <v>68318</v>
      </c>
      <c r="K83" s="61">
        <v>3217</v>
      </c>
      <c r="L83" s="61">
        <v>0</v>
      </c>
      <c r="M83" s="61">
        <v>458885</v>
      </c>
      <c r="N83" s="61">
        <v>22950</v>
      </c>
      <c r="O83" s="61">
        <v>0</v>
      </c>
    </row>
    <row r="84" spans="1:15" x14ac:dyDescent="0.45">
      <c r="A84" s="106">
        <v>44395</v>
      </c>
      <c r="B84" s="104" t="str">
        <f t="shared" si="6"/>
        <v>(日)</v>
      </c>
      <c r="C84" s="61">
        <f t="shared" si="5"/>
        <v>1290237</v>
      </c>
      <c r="D84" s="61">
        <v>458575</v>
      </c>
      <c r="E84" s="61">
        <v>134498</v>
      </c>
      <c r="F84" s="61">
        <v>0</v>
      </c>
      <c r="G84" s="61">
        <v>652349</v>
      </c>
      <c r="H84" s="61">
        <v>44815</v>
      </c>
      <c r="I84" s="61">
        <v>0</v>
      </c>
      <c r="J84" s="61">
        <v>95028</v>
      </c>
      <c r="K84" s="61">
        <v>3293</v>
      </c>
      <c r="L84" s="61">
        <v>0</v>
      </c>
      <c r="M84" s="61">
        <v>538624</v>
      </c>
      <c r="N84" s="61">
        <v>28535</v>
      </c>
      <c r="O84" s="61">
        <v>0</v>
      </c>
    </row>
    <row r="85" spans="1:15" x14ac:dyDescent="0.45">
      <c r="A85" s="106">
        <v>44394</v>
      </c>
      <c r="B85" s="104" t="str">
        <f t="shared" si="6"/>
        <v>(土)</v>
      </c>
      <c r="C85" s="61">
        <f t="shared" si="5"/>
        <v>1466023</v>
      </c>
      <c r="D85" s="61">
        <v>623375</v>
      </c>
      <c r="E85" s="61">
        <v>167081</v>
      </c>
      <c r="F85" s="61">
        <v>0</v>
      </c>
      <c r="G85" s="61">
        <v>636275</v>
      </c>
      <c r="H85" s="61">
        <v>39292</v>
      </c>
      <c r="I85" s="61">
        <v>0</v>
      </c>
      <c r="J85" s="61">
        <v>154103</v>
      </c>
      <c r="K85" s="61">
        <v>2946</v>
      </c>
      <c r="L85" s="61">
        <v>0</v>
      </c>
      <c r="M85" s="61">
        <v>529706</v>
      </c>
      <c r="N85" s="61">
        <v>29511</v>
      </c>
      <c r="O85" s="61">
        <v>0</v>
      </c>
    </row>
    <row r="86" spans="1:15" x14ac:dyDescent="0.45">
      <c r="A86" s="106">
        <v>44393</v>
      </c>
      <c r="B86" s="104" t="str">
        <f t="shared" si="6"/>
        <v>(金)</v>
      </c>
      <c r="C86" s="61">
        <f t="shared" si="5"/>
        <v>1453965</v>
      </c>
      <c r="D86" s="61">
        <v>607881</v>
      </c>
      <c r="E86" s="61">
        <v>218722</v>
      </c>
      <c r="F86" s="61">
        <v>0</v>
      </c>
      <c r="G86" s="61">
        <v>593873</v>
      </c>
      <c r="H86" s="61">
        <v>33489</v>
      </c>
      <c r="I86" s="61">
        <v>0</v>
      </c>
      <c r="J86" s="61">
        <v>203784</v>
      </c>
      <c r="K86" s="61">
        <v>2243</v>
      </c>
      <c r="L86" s="61">
        <v>0</v>
      </c>
      <c r="M86" s="61">
        <v>501425</v>
      </c>
      <c r="N86" s="61">
        <v>24544</v>
      </c>
      <c r="O86" s="61">
        <v>0</v>
      </c>
    </row>
    <row r="87" spans="1:15" x14ac:dyDescent="0.45">
      <c r="A87" s="106">
        <v>44392</v>
      </c>
      <c r="B87" s="104" t="str">
        <f t="shared" si="6"/>
        <v>(木)</v>
      </c>
      <c r="C87" s="61">
        <f t="shared" si="5"/>
        <v>1439113</v>
      </c>
      <c r="D87" s="61">
        <v>586046</v>
      </c>
      <c r="E87" s="61">
        <v>210995</v>
      </c>
      <c r="F87" s="61">
        <v>0</v>
      </c>
      <c r="G87" s="61">
        <v>607672</v>
      </c>
      <c r="H87" s="61">
        <v>34400</v>
      </c>
      <c r="I87" s="61">
        <v>0</v>
      </c>
      <c r="J87" s="61">
        <v>210011</v>
      </c>
      <c r="K87" s="61">
        <v>5309</v>
      </c>
      <c r="L87" s="61">
        <v>0</v>
      </c>
      <c r="M87" s="61">
        <v>534633</v>
      </c>
      <c r="N87" s="61">
        <v>28802</v>
      </c>
      <c r="O87" s="61">
        <v>0</v>
      </c>
    </row>
    <row r="88" spans="1:15" x14ac:dyDescent="0.45">
      <c r="A88" s="106">
        <v>44391</v>
      </c>
      <c r="B88" s="104" t="str">
        <f t="shared" si="6"/>
        <v>(水)</v>
      </c>
      <c r="C88" s="61">
        <f t="shared" si="5"/>
        <v>1475669</v>
      </c>
      <c r="D88" s="61">
        <v>600634</v>
      </c>
      <c r="E88" s="61">
        <v>213201</v>
      </c>
      <c r="F88" s="61">
        <v>0</v>
      </c>
      <c r="G88" s="61">
        <v>627007</v>
      </c>
      <c r="H88" s="61">
        <v>34827</v>
      </c>
      <c r="I88" s="61">
        <v>0</v>
      </c>
      <c r="J88" s="61">
        <v>231670</v>
      </c>
      <c r="K88" s="61">
        <v>1989</v>
      </c>
      <c r="L88" s="61">
        <v>0</v>
      </c>
      <c r="M88" s="61">
        <v>555980</v>
      </c>
      <c r="N88" s="61">
        <v>28401</v>
      </c>
      <c r="O88" s="61">
        <v>0</v>
      </c>
    </row>
    <row r="89" spans="1:15" x14ac:dyDescent="0.45">
      <c r="A89" s="106">
        <v>44390</v>
      </c>
      <c r="B89" s="104" t="str">
        <f t="shared" si="6"/>
        <v>(火)</v>
      </c>
      <c r="C89" s="61">
        <f t="shared" si="5"/>
        <v>1475553</v>
      </c>
      <c r="D89" s="61">
        <v>602008</v>
      </c>
      <c r="E89" s="61">
        <v>220999</v>
      </c>
      <c r="F89" s="61">
        <v>0</v>
      </c>
      <c r="G89" s="61">
        <v>619443</v>
      </c>
      <c r="H89" s="61">
        <v>33103</v>
      </c>
      <c r="I89" s="61">
        <v>0</v>
      </c>
      <c r="J89" s="61">
        <v>258999</v>
      </c>
      <c r="K89" s="61">
        <v>2386</v>
      </c>
      <c r="L89" s="61">
        <v>0</v>
      </c>
      <c r="M89" s="61">
        <v>557108</v>
      </c>
      <c r="N89" s="61">
        <v>28708</v>
      </c>
      <c r="O89" s="61">
        <v>0</v>
      </c>
    </row>
    <row r="90" spans="1:15" x14ac:dyDescent="0.45">
      <c r="A90" s="106">
        <v>44389</v>
      </c>
      <c r="B90" s="104" t="str">
        <f t="shared" si="6"/>
        <v>(月)</v>
      </c>
      <c r="C90" s="61">
        <f t="shared" si="5"/>
        <v>1391314</v>
      </c>
      <c r="D90" s="61">
        <v>566577</v>
      </c>
      <c r="E90" s="61">
        <v>190921</v>
      </c>
      <c r="F90" s="61">
        <v>0</v>
      </c>
      <c r="G90" s="61">
        <v>601256</v>
      </c>
      <c r="H90" s="61">
        <v>32560</v>
      </c>
      <c r="I90" s="61">
        <v>0</v>
      </c>
      <c r="J90" s="61">
        <v>254179</v>
      </c>
      <c r="K90" s="61">
        <v>1908</v>
      </c>
      <c r="L90" s="61">
        <v>0</v>
      </c>
      <c r="M90" s="61">
        <v>548179</v>
      </c>
      <c r="N90" s="61">
        <v>28742</v>
      </c>
      <c r="O90" s="61">
        <v>0</v>
      </c>
    </row>
    <row r="91" spans="1:15" x14ac:dyDescent="0.45">
      <c r="A91" s="106">
        <v>44388</v>
      </c>
      <c r="B91" s="104" t="str">
        <f t="shared" si="6"/>
        <v>(日)</v>
      </c>
      <c r="C91" s="61">
        <f t="shared" si="5"/>
        <v>1390398</v>
      </c>
      <c r="D91" s="61">
        <v>560124</v>
      </c>
      <c r="E91" s="61">
        <v>175739</v>
      </c>
      <c r="F91" s="61">
        <v>0</v>
      </c>
      <c r="G91" s="61">
        <v>618281</v>
      </c>
      <c r="H91" s="61">
        <v>36254</v>
      </c>
      <c r="I91" s="61">
        <v>0</v>
      </c>
      <c r="J91" s="61">
        <v>210445</v>
      </c>
      <c r="K91" s="61">
        <v>3277</v>
      </c>
      <c r="L91" s="61">
        <v>0</v>
      </c>
      <c r="M91" s="61">
        <v>558869</v>
      </c>
      <c r="N91" s="61">
        <v>30652</v>
      </c>
      <c r="O91" s="61">
        <v>0</v>
      </c>
    </row>
    <row r="92" spans="1:15" x14ac:dyDescent="0.45">
      <c r="A92" s="106">
        <v>44387</v>
      </c>
      <c r="B92" s="104" t="str">
        <f t="shared" si="6"/>
        <v>(土)</v>
      </c>
      <c r="C92" s="61">
        <f t="shared" ref="C92:C155" si="7">SUM(D92:I92)</f>
        <v>1629347</v>
      </c>
      <c r="D92" s="61">
        <v>760769</v>
      </c>
      <c r="E92" s="61">
        <v>224182</v>
      </c>
      <c r="F92" s="61">
        <v>0</v>
      </c>
      <c r="G92" s="61">
        <v>609750</v>
      </c>
      <c r="H92" s="61">
        <v>34646</v>
      </c>
      <c r="I92" s="61">
        <v>0</v>
      </c>
      <c r="J92" s="61">
        <v>366912</v>
      </c>
      <c r="K92" s="61">
        <v>3788</v>
      </c>
      <c r="L92" s="61">
        <v>0</v>
      </c>
      <c r="M92" s="61">
        <v>554671</v>
      </c>
      <c r="N92" s="61">
        <v>30477</v>
      </c>
      <c r="O92" s="61">
        <v>0</v>
      </c>
    </row>
    <row r="93" spans="1:15" x14ac:dyDescent="0.45">
      <c r="A93" s="106">
        <v>44386</v>
      </c>
      <c r="B93" s="104" t="str">
        <f t="shared" si="6"/>
        <v>(金)</v>
      </c>
      <c r="C93" s="61">
        <f t="shared" si="7"/>
        <v>1584564</v>
      </c>
      <c r="D93" s="61">
        <v>710708</v>
      </c>
      <c r="E93" s="61">
        <v>258440</v>
      </c>
      <c r="F93" s="61">
        <v>0</v>
      </c>
      <c r="G93" s="61">
        <v>585424</v>
      </c>
      <c r="H93" s="61">
        <v>29992</v>
      </c>
      <c r="I93" s="61">
        <v>0</v>
      </c>
      <c r="J93" s="61">
        <v>386351</v>
      </c>
      <c r="K93" s="61">
        <v>3286</v>
      </c>
      <c r="L93" s="61">
        <v>0</v>
      </c>
      <c r="M93" s="61">
        <v>537364</v>
      </c>
      <c r="N93" s="61">
        <v>26844</v>
      </c>
      <c r="O93" s="61">
        <v>0</v>
      </c>
    </row>
    <row r="94" spans="1:15" x14ac:dyDescent="0.45">
      <c r="A94" s="106">
        <v>44385</v>
      </c>
      <c r="B94" s="104" t="str">
        <f t="shared" si="6"/>
        <v>(木)</v>
      </c>
      <c r="C94" s="61">
        <f t="shared" si="7"/>
        <v>1582515</v>
      </c>
      <c r="D94" s="61">
        <v>713388</v>
      </c>
      <c r="E94" s="61">
        <v>250071</v>
      </c>
      <c r="F94" s="61">
        <v>0</v>
      </c>
      <c r="G94" s="61">
        <v>587536</v>
      </c>
      <c r="H94" s="61">
        <v>31520</v>
      </c>
      <c r="I94" s="61">
        <v>0</v>
      </c>
      <c r="J94" s="61">
        <v>430254</v>
      </c>
      <c r="K94" s="61">
        <v>3375</v>
      </c>
      <c r="L94" s="61">
        <v>0</v>
      </c>
      <c r="M94" s="61">
        <v>548868</v>
      </c>
      <c r="N94" s="61">
        <v>26537</v>
      </c>
      <c r="O94" s="61">
        <v>0</v>
      </c>
    </row>
    <row r="95" spans="1:15" x14ac:dyDescent="0.45">
      <c r="A95" s="106">
        <v>44384</v>
      </c>
      <c r="B95" s="104" t="str">
        <f t="shared" si="6"/>
        <v>(水)</v>
      </c>
      <c r="C95" s="61">
        <f t="shared" si="7"/>
        <v>1586860</v>
      </c>
      <c r="D95" s="61">
        <v>740622</v>
      </c>
      <c r="E95" s="61">
        <v>225824</v>
      </c>
      <c r="F95" s="61">
        <v>0</v>
      </c>
      <c r="G95" s="61">
        <v>591433</v>
      </c>
      <c r="H95" s="61">
        <v>28981</v>
      </c>
      <c r="I95" s="61">
        <v>0</v>
      </c>
      <c r="J95" s="61">
        <v>465913</v>
      </c>
      <c r="K95" s="61">
        <v>3521</v>
      </c>
      <c r="L95" s="61">
        <v>0</v>
      </c>
      <c r="M95" s="61">
        <v>553988</v>
      </c>
      <c r="N95" s="61">
        <v>25088</v>
      </c>
      <c r="O95" s="61">
        <v>0</v>
      </c>
    </row>
    <row r="96" spans="1:15" x14ac:dyDescent="0.45">
      <c r="A96" s="106">
        <v>44383</v>
      </c>
      <c r="B96" s="104" t="str">
        <f t="shared" si="6"/>
        <v>(火)</v>
      </c>
      <c r="C96" s="61">
        <f t="shared" si="7"/>
        <v>1572626</v>
      </c>
      <c r="D96" s="61">
        <v>710160</v>
      </c>
      <c r="E96" s="61">
        <v>225073</v>
      </c>
      <c r="F96" s="61">
        <v>0</v>
      </c>
      <c r="G96" s="61">
        <v>608348</v>
      </c>
      <c r="H96" s="61">
        <v>29045</v>
      </c>
      <c r="I96" s="61">
        <v>0</v>
      </c>
      <c r="J96" s="61">
        <v>458488</v>
      </c>
      <c r="K96" s="61">
        <v>3210</v>
      </c>
      <c r="L96" s="61">
        <v>0</v>
      </c>
      <c r="M96" s="61">
        <v>574633</v>
      </c>
      <c r="N96" s="61">
        <v>27122</v>
      </c>
      <c r="O96" s="61">
        <v>0</v>
      </c>
    </row>
    <row r="97" spans="1:15" x14ac:dyDescent="0.45">
      <c r="A97" s="106">
        <v>44382</v>
      </c>
      <c r="B97" s="104" t="str">
        <f t="shared" si="6"/>
        <v>(月)</v>
      </c>
      <c r="C97" s="61">
        <f t="shared" si="7"/>
        <v>1477942</v>
      </c>
      <c r="D97" s="61">
        <v>671110</v>
      </c>
      <c r="E97" s="61">
        <v>212047</v>
      </c>
      <c r="F97" s="61">
        <v>0</v>
      </c>
      <c r="G97" s="61">
        <v>566248</v>
      </c>
      <c r="H97" s="61">
        <v>28537</v>
      </c>
      <c r="I97" s="61">
        <v>0</v>
      </c>
      <c r="J97" s="61">
        <v>448373</v>
      </c>
      <c r="K97" s="61">
        <v>3352</v>
      </c>
      <c r="L97" s="61">
        <v>0</v>
      </c>
      <c r="M97" s="61">
        <v>537234</v>
      </c>
      <c r="N97" s="61">
        <v>26829</v>
      </c>
      <c r="O97" s="61">
        <v>0</v>
      </c>
    </row>
    <row r="98" spans="1:15" x14ac:dyDescent="0.45">
      <c r="A98" s="106">
        <v>44381</v>
      </c>
      <c r="B98" s="104" t="str">
        <f t="shared" si="6"/>
        <v>(日)</v>
      </c>
      <c r="C98" s="61">
        <f t="shared" si="7"/>
        <v>1371042</v>
      </c>
      <c r="D98" s="61">
        <v>674669</v>
      </c>
      <c r="E98" s="61">
        <v>137582</v>
      </c>
      <c r="F98" s="61">
        <v>0</v>
      </c>
      <c r="G98" s="61">
        <v>536455</v>
      </c>
      <c r="H98" s="61">
        <v>22336</v>
      </c>
      <c r="I98" s="61">
        <v>0</v>
      </c>
      <c r="J98" s="61">
        <v>447726</v>
      </c>
      <c r="K98" s="61">
        <v>4986</v>
      </c>
      <c r="L98" s="61">
        <v>0</v>
      </c>
      <c r="M98" s="61">
        <v>508354</v>
      </c>
      <c r="N98" s="61">
        <v>21468</v>
      </c>
      <c r="O98" s="61">
        <v>0</v>
      </c>
    </row>
    <row r="99" spans="1:15" x14ac:dyDescent="0.45">
      <c r="A99" s="106">
        <v>44380</v>
      </c>
      <c r="B99" s="104" t="str">
        <f t="shared" si="6"/>
        <v>(土)</v>
      </c>
      <c r="C99" s="61">
        <f t="shared" si="7"/>
        <v>1461555</v>
      </c>
      <c r="D99" s="61">
        <v>672560</v>
      </c>
      <c r="E99" s="61">
        <v>164551</v>
      </c>
      <c r="F99" s="61">
        <v>0</v>
      </c>
      <c r="G99" s="61">
        <v>604556</v>
      </c>
      <c r="H99" s="61">
        <v>19888</v>
      </c>
      <c r="I99" s="61">
        <v>0</v>
      </c>
      <c r="J99" s="61">
        <v>454124</v>
      </c>
      <c r="K99" s="61">
        <v>10065</v>
      </c>
      <c r="L99" s="61">
        <v>0</v>
      </c>
      <c r="M99" s="61">
        <v>572658</v>
      </c>
      <c r="N99" s="61">
        <v>18765</v>
      </c>
      <c r="O99" s="61">
        <v>0</v>
      </c>
    </row>
    <row r="100" spans="1:15" x14ac:dyDescent="0.45">
      <c r="A100" s="106">
        <v>44379</v>
      </c>
      <c r="B100" s="104" t="str">
        <f t="shared" si="6"/>
        <v>(金)</v>
      </c>
      <c r="C100" s="61">
        <f t="shared" si="7"/>
        <v>1219791</v>
      </c>
      <c r="D100" s="61">
        <v>349786</v>
      </c>
      <c r="E100" s="61">
        <v>196217</v>
      </c>
      <c r="F100" s="61">
        <v>0</v>
      </c>
      <c r="G100" s="61">
        <v>654238</v>
      </c>
      <c r="H100" s="61">
        <v>19550</v>
      </c>
      <c r="I100" s="61">
        <v>0</v>
      </c>
      <c r="J100" s="61">
        <v>237167</v>
      </c>
      <c r="K100" s="61">
        <v>7803</v>
      </c>
      <c r="L100" s="61">
        <v>0</v>
      </c>
      <c r="M100" s="61">
        <v>621062</v>
      </c>
      <c r="N100" s="61">
        <v>18481</v>
      </c>
      <c r="O100" s="61">
        <v>0</v>
      </c>
    </row>
    <row r="101" spans="1:15" x14ac:dyDescent="0.45">
      <c r="A101" s="106">
        <v>44378</v>
      </c>
      <c r="B101" s="104" t="str">
        <f t="shared" si="6"/>
        <v>(木)</v>
      </c>
      <c r="C101" s="61">
        <f t="shared" si="7"/>
        <v>1251538</v>
      </c>
      <c r="D101" s="61">
        <v>410198</v>
      </c>
      <c r="E101" s="61">
        <v>178391</v>
      </c>
      <c r="F101" s="61">
        <v>0</v>
      </c>
      <c r="G101" s="61">
        <v>643367</v>
      </c>
      <c r="H101" s="61">
        <v>19582</v>
      </c>
      <c r="I101" s="61">
        <v>0</v>
      </c>
      <c r="J101" s="61">
        <v>306368</v>
      </c>
      <c r="K101" s="61">
        <v>7962</v>
      </c>
      <c r="L101" s="61">
        <v>0</v>
      </c>
      <c r="M101" s="61">
        <v>614851</v>
      </c>
      <c r="N101" s="61">
        <v>18645</v>
      </c>
      <c r="O101" s="61">
        <v>0</v>
      </c>
    </row>
    <row r="102" spans="1:15" x14ac:dyDescent="0.45">
      <c r="A102" s="106">
        <v>44377</v>
      </c>
      <c r="B102" s="104" t="str">
        <f t="shared" si="6"/>
        <v>(水)</v>
      </c>
      <c r="C102" s="61">
        <f t="shared" si="7"/>
        <v>1479950</v>
      </c>
      <c r="D102" s="61">
        <v>616998</v>
      </c>
      <c r="E102" s="61">
        <v>165121</v>
      </c>
      <c r="F102" s="61">
        <v>0</v>
      </c>
      <c r="G102" s="61">
        <v>678686</v>
      </c>
      <c r="H102" s="61">
        <v>19145</v>
      </c>
      <c r="I102" s="61">
        <v>0</v>
      </c>
      <c r="J102" s="61">
        <v>482285</v>
      </c>
      <c r="K102" s="61">
        <v>11578</v>
      </c>
      <c r="L102" s="61">
        <v>0</v>
      </c>
      <c r="M102" s="61">
        <v>644894</v>
      </c>
      <c r="N102" s="61">
        <v>18196</v>
      </c>
      <c r="O102" s="61">
        <v>0</v>
      </c>
    </row>
    <row r="103" spans="1:15" x14ac:dyDescent="0.45">
      <c r="A103" s="106">
        <v>44376</v>
      </c>
      <c r="B103" s="104" t="str">
        <f t="shared" si="6"/>
        <v>(火)</v>
      </c>
      <c r="C103" s="61">
        <f t="shared" si="7"/>
        <v>1443593</v>
      </c>
      <c r="D103" s="61">
        <v>598975</v>
      </c>
      <c r="E103" s="61">
        <v>142733</v>
      </c>
      <c r="F103" s="61">
        <v>0</v>
      </c>
      <c r="G103" s="61">
        <v>682706</v>
      </c>
      <c r="H103" s="61">
        <v>19179</v>
      </c>
      <c r="I103" s="61">
        <v>0</v>
      </c>
      <c r="J103" s="61">
        <v>475840</v>
      </c>
      <c r="K103" s="61">
        <v>11097</v>
      </c>
      <c r="L103" s="61">
        <v>0</v>
      </c>
      <c r="M103" s="61">
        <v>651713</v>
      </c>
      <c r="N103" s="61">
        <v>18126</v>
      </c>
      <c r="O103" s="61">
        <v>0</v>
      </c>
    </row>
    <row r="104" spans="1:15" x14ac:dyDescent="0.45">
      <c r="A104" s="106">
        <v>44375</v>
      </c>
      <c r="B104" s="104" t="str">
        <f t="shared" si="6"/>
        <v>(月)</v>
      </c>
      <c r="C104" s="61">
        <f t="shared" si="7"/>
        <v>1332768</v>
      </c>
      <c r="D104" s="61">
        <v>559833</v>
      </c>
      <c r="E104" s="61">
        <v>131617</v>
      </c>
      <c r="F104" s="61">
        <v>0</v>
      </c>
      <c r="G104" s="61">
        <v>622766</v>
      </c>
      <c r="H104" s="61">
        <v>18552</v>
      </c>
      <c r="I104" s="61">
        <v>0</v>
      </c>
      <c r="J104" s="61">
        <v>452193</v>
      </c>
      <c r="K104" s="61">
        <v>12730</v>
      </c>
      <c r="L104" s="61">
        <v>0</v>
      </c>
      <c r="M104" s="61">
        <v>596580</v>
      </c>
      <c r="N104" s="61">
        <v>17673</v>
      </c>
      <c r="O104" s="61">
        <v>0</v>
      </c>
    </row>
    <row r="105" spans="1:15" x14ac:dyDescent="0.45">
      <c r="A105" s="106">
        <v>44374</v>
      </c>
      <c r="B105" s="104" t="str">
        <f t="shared" si="6"/>
        <v>(日)</v>
      </c>
      <c r="C105" s="61">
        <f t="shared" si="7"/>
        <v>1303120</v>
      </c>
      <c r="D105" s="61">
        <v>666562</v>
      </c>
      <c r="E105" s="61">
        <v>94935</v>
      </c>
      <c r="F105" s="61">
        <v>0</v>
      </c>
      <c r="G105" s="61">
        <v>537000</v>
      </c>
      <c r="H105" s="61">
        <v>4623</v>
      </c>
      <c r="I105" s="61">
        <v>0</v>
      </c>
      <c r="J105" s="61">
        <v>540641</v>
      </c>
      <c r="K105" s="61">
        <v>15651</v>
      </c>
      <c r="L105" s="61">
        <v>0</v>
      </c>
      <c r="M105" s="61">
        <v>515388</v>
      </c>
      <c r="N105" s="61">
        <v>4415</v>
      </c>
      <c r="O105" s="61">
        <v>0</v>
      </c>
    </row>
    <row r="106" spans="1:15" x14ac:dyDescent="0.45">
      <c r="A106" s="106">
        <v>44373</v>
      </c>
      <c r="B106" s="104" t="str">
        <f t="shared" si="6"/>
        <v>(土)</v>
      </c>
      <c r="C106" s="61">
        <f t="shared" si="7"/>
        <v>1320660</v>
      </c>
      <c r="D106" s="61">
        <v>635879</v>
      </c>
      <c r="E106" s="61">
        <v>96251</v>
      </c>
      <c r="F106" s="61">
        <v>0</v>
      </c>
      <c r="G106" s="61">
        <v>584705</v>
      </c>
      <c r="H106" s="61">
        <v>3825</v>
      </c>
      <c r="I106" s="61">
        <v>0</v>
      </c>
      <c r="J106" s="61">
        <v>517843</v>
      </c>
      <c r="K106" s="61">
        <v>19125</v>
      </c>
      <c r="L106" s="61">
        <v>0</v>
      </c>
      <c r="M106" s="61">
        <v>559532</v>
      </c>
      <c r="N106" s="61">
        <v>3583</v>
      </c>
      <c r="O106" s="61">
        <v>0</v>
      </c>
    </row>
    <row r="107" spans="1:15" x14ac:dyDescent="0.45">
      <c r="A107" s="106">
        <v>44372</v>
      </c>
      <c r="B107" s="104" t="str">
        <f t="shared" si="6"/>
        <v>(金)</v>
      </c>
      <c r="C107" s="61">
        <f t="shared" si="7"/>
        <v>1313521</v>
      </c>
      <c r="D107" s="61">
        <v>586182</v>
      </c>
      <c r="E107" s="61">
        <v>101025</v>
      </c>
      <c r="F107" s="61">
        <v>0</v>
      </c>
      <c r="G107" s="61">
        <v>622486</v>
      </c>
      <c r="H107" s="61">
        <v>3828</v>
      </c>
      <c r="I107" s="61">
        <v>0</v>
      </c>
      <c r="J107" s="61">
        <v>487813</v>
      </c>
      <c r="K107" s="61">
        <v>14488</v>
      </c>
      <c r="L107" s="61">
        <v>0</v>
      </c>
      <c r="M107" s="61">
        <v>590295</v>
      </c>
      <c r="N107" s="61">
        <v>3623</v>
      </c>
      <c r="O107" s="61">
        <v>0</v>
      </c>
    </row>
    <row r="108" spans="1:15" x14ac:dyDescent="0.45">
      <c r="A108" s="106">
        <v>44371</v>
      </c>
      <c r="B108" s="104" t="str">
        <f t="shared" si="6"/>
        <v>(木)</v>
      </c>
      <c r="C108" s="61">
        <f t="shared" si="7"/>
        <v>1333665</v>
      </c>
      <c r="D108" s="61">
        <v>608193</v>
      </c>
      <c r="E108" s="61">
        <v>93074</v>
      </c>
      <c r="F108" s="61">
        <v>0</v>
      </c>
      <c r="G108" s="61">
        <v>629047</v>
      </c>
      <c r="H108" s="61">
        <v>3351</v>
      </c>
      <c r="I108" s="61">
        <v>0</v>
      </c>
      <c r="J108" s="61">
        <v>525488</v>
      </c>
      <c r="K108" s="61">
        <v>14637</v>
      </c>
      <c r="L108" s="61">
        <v>0</v>
      </c>
      <c r="M108" s="61">
        <v>599629</v>
      </c>
      <c r="N108" s="61">
        <v>3176</v>
      </c>
      <c r="O108" s="61">
        <v>0</v>
      </c>
    </row>
    <row r="109" spans="1:15" x14ac:dyDescent="0.45">
      <c r="A109" s="106">
        <v>44370</v>
      </c>
      <c r="B109" s="104" t="str">
        <f t="shared" si="6"/>
        <v>(水)</v>
      </c>
      <c r="C109" s="61">
        <f t="shared" si="7"/>
        <v>1351010</v>
      </c>
      <c r="D109" s="61">
        <v>621734</v>
      </c>
      <c r="E109" s="61">
        <v>98345</v>
      </c>
      <c r="F109" s="61">
        <v>0</v>
      </c>
      <c r="G109" s="61">
        <v>627537</v>
      </c>
      <c r="H109" s="61">
        <v>3394</v>
      </c>
      <c r="I109" s="61">
        <v>0</v>
      </c>
      <c r="J109" s="61">
        <v>546612</v>
      </c>
      <c r="K109" s="61">
        <v>15260</v>
      </c>
      <c r="L109" s="61">
        <v>0</v>
      </c>
      <c r="M109" s="61">
        <v>599246</v>
      </c>
      <c r="N109" s="61">
        <v>3206</v>
      </c>
      <c r="O109" s="61">
        <v>0</v>
      </c>
    </row>
    <row r="110" spans="1:15" x14ac:dyDescent="0.45">
      <c r="A110" s="106">
        <v>44369</v>
      </c>
      <c r="B110" s="104" t="str">
        <f t="shared" si="6"/>
        <v>(火)</v>
      </c>
      <c r="C110" s="61">
        <f t="shared" si="7"/>
        <v>1323180</v>
      </c>
      <c r="D110" s="61">
        <v>619384</v>
      </c>
      <c r="E110" s="61">
        <v>93661</v>
      </c>
      <c r="F110" s="61">
        <v>0</v>
      </c>
      <c r="G110" s="61">
        <v>607391</v>
      </c>
      <c r="H110" s="61">
        <v>2744</v>
      </c>
      <c r="I110" s="61">
        <v>0</v>
      </c>
      <c r="J110" s="61">
        <v>550544</v>
      </c>
      <c r="K110" s="61">
        <v>18903</v>
      </c>
      <c r="L110" s="61">
        <v>0</v>
      </c>
      <c r="M110" s="61">
        <v>581416</v>
      </c>
      <c r="N110" s="61">
        <v>2601</v>
      </c>
      <c r="O110" s="61">
        <v>0</v>
      </c>
    </row>
    <row r="111" spans="1:15" x14ac:dyDescent="0.45">
      <c r="A111" s="106">
        <v>44368</v>
      </c>
      <c r="B111" s="104" t="str">
        <f t="shared" si="6"/>
        <v>(月)</v>
      </c>
      <c r="C111" s="61">
        <f t="shared" si="7"/>
        <v>1187535</v>
      </c>
      <c r="D111" s="61">
        <v>597619</v>
      </c>
      <c r="E111" s="61">
        <v>84902</v>
      </c>
      <c r="F111" s="61">
        <v>0</v>
      </c>
      <c r="G111" s="61">
        <v>501757</v>
      </c>
      <c r="H111" s="61">
        <v>3257</v>
      </c>
      <c r="I111" s="61">
        <v>0</v>
      </c>
      <c r="J111" s="61">
        <v>540332</v>
      </c>
      <c r="K111" s="61">
        <v>18910</v>
      </c>
      <c r="L111" s="61">
        <v>0</v>
      </c>
      <c r="M111" s="61">
        <v>481805</v>
      </c>
      <c r="N111" s="61">
        <v>3129</v>
      </c>
      <c r="O111" s="61">
        <v>0</v>
      </c>
    </row>
    <row r="112" spans="1:15" x14ac:dyDescent="0.45">
      <c r="A112" s="106">
        <v>44367</v>
      </c>
      <c r="B112" s="104" t="str">
        <f t="shared" si="6"/>
        <v>(日)</v>
      </c>
      <c r="C112" s="61">
        <f t="shared" si="7"/>
        <v>1098021</v>
      </c>
      <c r="D112" s="61">
        <v>612973</v>
      </c>
      <c r="E112" s="61">
        <v>46121</v>
      </c>
      <c r="F112" s="61">
        <v>0</v>
      </c>
      <c r="G112" s="61">
        <v>438927</v>
      </c>
      <c r="H112" s="61">
        <v>0</v>
      </c>
      <c r="I112" s="61">
        <v>0</v>
      </c>
      <c r="J112" s="61">
        <v>550084</v>
      </c>
      <c r="K112" s="61">
        <v>23587</v>
      </c>
      <c r="L112" s="61">
        <v>0</v>
      </c>
      <c r="M112" s="61">
        <v>424078</v>
      </c>
      <c r="N112" s="61">
        <v>0</v>
      </c>
      <c r="O112" s="61">
        <v>0</v>
      </c>
    </row>
    <row r="113" spans="1:15" x14ac:dyDescent="0.45">
      <c r="A113" s="106">
        <v>44366</v>
      </c>
      <c r="B113" s="104" t="str">
        <f t="shared" si="6"/>
        <v>(土)</v>
      </c>
      <c r="C113" s="61">
        <f t="shared" si="7"/>
        <v>1103069</v>
      </c>
      <c r="D113" s="61">
        <v>617251</v>
      </c>
      <c r="E113" s="61">
        <v>43174</v>
      </c>
      <c r="F113" s="61">
        <v>0</v>
      </c>
      <c r="G113" s="61">
        <v>442644</v>
      </c>
      <c r="H113" s="61">
        <v>0</v>
      </c>
      <c r="I113" s="61">
        <v>0</v>
      </c>
      <c r="J113" s="61">
        <v>556590</v>
      </c>
      <c r="K113" s="61">
        <v>24878</v>
      </c>
      <c r="L113" s="61">
        <v>0</v>
      </c>
      <c r="M113" s="61">
        <v>422909</v>
      </c>
      <c r="N113" s="61">
        <v>0</v>
      </c>
      <c r="O113" s="61">
        <v>0</v>
      </c>
    </row>
    <row r="114" spans="1:15" x14ac:dyDescent="0.45">
      <c r="A114" s="106">
        <v>44365</v>
      </c>
      <c r="B114" s="104" t="str">
        <f t="shared" si="6"/>
        <v>(金)</v>
      </c>
      <c r="C114" s="61">
        <f t="shared" si="7"/>
        <v>1119520</v>
      </c>
      <c r="D114" s="61">
        <v>587219</v>
      </c>
      <c r="E114" s="61">
        <v>34313</v>
      </c>
      <c r="F114" s="61">
        <v>0</v>
      </c>
      <c r="G114" s="61">
        <v>497988</v>
      </c>
      <c r="H114" s="61">
        <v>0</v>
      </c>
      <c r="I114" s="61">
        <v>0</v>
      </c>
      <c r="J114" s="61">
        <v>533837</v>
      </c>
      <c r="K114" s="61">
        <v>20008</v>
      </c>
      <c r="L114" s="61">
        <v>0</v>
      </c>
      <c r="M114" s="61">
        <v>471527</v>
      </c>
      <c r="N114" s="61">
        <v>0</v>
      </c>
      <c r="O114" s="61">
        <v>0</v>
      </c>
    </row>
    <row r="115" spans="1:15" x14ac:dyDescent="0.45">
      <c r="A115" s="106">
        <v>44364</v>
      </c>
      <c r="B115" s="104" t="str">
        <f t="shared" si="6"/>
        <v>(木)</v>
      </c>
      <c r="C115" s="61">
        <f t="shared" si="7"/>
        <v>1161804</v>
      </c>
      <c r="D115" s="61">
        <v>604991</v>
      </c>
      <c r="E115" s="61">
        <v>35529</v>
      </c>
      <c r="F115" s="61">
        <v>0</v>
      </c>
      <c r="G115" s="61">
        <v>521284</v>
      </c>
      <c r="H115" s="61">
        <v>0</v>
      </c>
      <c r="I115" s="61">
        <v>0</v>
      </c>
      <c r="J115" s="61">
        <v>557740</v>
      </c>
      <c r="K115" s="61">
        <v>24436</v>
      </c>
      <c r="L115" s="61">
        <v>0</v>
      </c>
      <c r="M115" s="61">
        <v>495324</v>
      </c>
      <c r="N115" s="61">
        <v>0</v>
      </c>
      <c r="O115" s="61">
        <v>0</v>
      </c>
    </row>
    <row r="116" spans="1:15" x14ac:dyDescent="0.45">
      <c r="A116" s="106">
        <v>44363</v>
      </c>
      <c r="B116" s="104" t="str">
        <f t="shared" si="6"/>
        <v>(水)</v>
      </c>
      <c r="C116" s="61">
        <f t="shared" si="7"/>
        <v>1168624</v>
      </c>
      <c r="D116" s="61">
        <v>598806</v>
      </c>
      <c r="E116" s="61">
        <v>35246</v>
      </c>
      <c r="F116" s="61">
        <v>0</v>
      </c>
      <c r="G116" s="61">
        <v>534572</v>
      </c>
      <c r="H116" s="61">
        <v>0</v>
      </c>
      <c r="I116" s="61">
        <v>0</v>
      </c>
      <c r="J116" s="61">
        <v>555390</v>
      </c>
      <c r="K116" s="61">
        <v>26010</v>
      </c>
      <c r="L116" s="61">
        <v>0</v>
      </c>
      <c r="M116" s="61">
        <v>507629</v>
      </c>
      <c r="N116" s="61">
        <v>0</v>
      </c>
      <c r="O116" s="61">
        <v>0</v>
      </c>
    </row>
    <row r="117" spans="1:15" x14ac:dyDescent="0.45">
      <c r="A117" s="106">
        <v>44362</v>
      </c>
      <c r="B117" s="104" t="str">
        <f t="shared" si="6"/>
        <v>(火)</v>
      </c>
      <c r="C117" s="61">
        <f t="shared" si="7"/>
        <v>1137011</v>
      </c>
      <c r="D117" s="67">
        <v>620056</v>
      </c>
      <c r="E117" s="67">
        <v>34308</v>
      </c>
      <c r="F117" s="61">
        <v>0</v>
      </c>
      <c r="G117" s="67">
        <v>482647</v>
      </c>
      <c r="H117" s="61">
        <v>0</v>
      </c>
      <c r="I117" s="61">
        <v>0</v>
      </c>
      <c r="J117" s="67">
        <v>580157</v>
      </c>
      <c r="K117" s="67">
        <v>26425</v>
      </c>
      <c r="L117" s="61">
        <v>0</v>
      </c>
      <c r="M117" s="67">
        <v>457250</v>
      </c>
      <c r="N117" s="61">
        <v>0</v>
      </c>
      <c r="O117" s="61">
        <v>0</v>
      </c>
    </row>
    <row r="118" spans="1:15" x14ac:dyDescent="0.45">
      <c r="A118" s="106">
        <v>44361</v>
      </c>
      <c r="B118" s="104" t="str">
        <f t="shared" si="6"/>
        <v>(月)</v>
      </c>
      <c r="C118" s="61">
        <f t="shared" si="7"/>
        <v>1023365</v>
      </c>
      <c r="D118" s="67">
        <v>571485</v>
      </c>
      <c r="E118" s="67">
        <v>35704</v>
      </c>
      <c r="F118" s="61">
        <v>0</v>
      </c>
      <c r="G118" s="67">
        <v>416176</v>
      </c>
      <c r="H118" s="61">
        <v>0</v>
      </c>
      <c r="I118" s="61">
        <v>0</v>
      </c>
      <c r="J118" s="67">
        <v>537657</v>
      </c>
      <c r="K118" s="67">
        <v>27277</v>
      </c>
      <c r="L118" s="61">
        <v>0</v>
      </c>
      <c r="M118" s="67">
        <v>395836</v>
      </c>
      <c r="N118" s="61">
        <v>0</v>
      </c>
      <c r="O118" s="61">
        <v>0</v>
      </c>
    </row>
    <row r="119" spans="1:15" x14ac:dyDescent="0.45">
      <c r="A119" s="106">
        <v>44360</v>
      </c>
      <c r="B119" s="104" t="str">
        <f t="shared" si="6"/>
        <v>(日)</v>
      </c>
      <c r="C119" s="61">
        <f t="shared" si="7"/>
        <v>918252</v>
      </c>
      <c r="D119" s="67">
        <v>563347</v>
      </c>
      <c r="E119" s="67">
        <v>38015</v>
      </c>
      <c r="F119" s="61">
        <v>0</v>
      </c>
      <c r="G119" s="67">
        <v>316890</v>
      </c>
      <c r="H119" s="61">
        <v>0</v>
      </c>
      <c r="I119" s="61">
        <v>0</v>
      </c>
      <c r="J119" s="67">
        <v>530900</v>
      </c>
      <c r="K119" s="67">
        <v>30936</v>
      </c>
      <c r="L119" s="61">
        <v>0</v>
      </c>
      <c r="M119" s="67">
        <v>304772</v>
      </c>
      <c r="N119" s="61">
        <v>0</v>
      </c>
      <c r="O119" s="61">
        <v>0</v>
      </c>
    </row>
    <row r="120" spans="1:15" x14ac:dyDescent="0.45">
      <c r="A120" s="106">
        <v>44359</v>
      </c>
      <c r="B120" s="104" t="str">
        <f t="shared" si="6"/>
        <v>(土)</v>
      </c>
      <c r="C120" s="61">
        <f t="shared" si="7"/>
        <v>937533</v>
      </c>
      <c r="D120" s="67">
        <v>624235</v>
      </c>
      <c r="E120" s="67">
        <v>37293</v>
      </c>
      <c r="F120" s="61">
        <v>0</v>
      </c>
      <c r="G120" s="67">
        <v>276005</v>
      </c>
      <c r="H120" s="61">
        <v>0</v>
      </c>
      <c r="I120" s="61">
        <v>0</v>
      </c>
      <c r="J120" s="67">
        <v>589265</v>
      </c>
      <c r="K120" s="67">
        <v>30797</v>
      </c>
      <c r="L120" s="61">
        <v>0</v>
      </c>
      <c r="M120" s="67">
        <v>259968</v>
      </c>
      <c r="N120" s="61">
        <v>0</v>
      </c>
      <c r="O120" s="61">
        <v>0</v>
      </c>
    </row>
    <row r="121" spans="1:15" x14ac:dyDescent="0.45">
      <c r="A121" s="106">
        <v>44358</v>
      </c>
      <c r="B121" s="104" t="str">
        <f t="shared" si="6"/>
        <v>(金)</v>
      </c>
      <c r="C121" s="61">
        <f t="shared" si="7"/>
        <v>972241</v>
      </c>
      <c r="D121" s="67">
        <v>668893</v>
      </c>
      <c r="E121" s="67">
        <v>35115</v>
      </c>
      <c r="F121" s="61">
        <v>0</v>
      </c>
      <c r="G121" s="67">
        <v>268233</v>
      </c>
      <c r="H121" s="61">
        <v>0</v>
      </c>
      <c r="I121" s="61">
        <v>0</v>
      </c>
      <c r="J121" s="67">
        <v>629556</v>
      </c>
      <c r="K121" s="67">
        <v>27288</v>
      </c>
      <c r="L121" s="61">
        <v>0</v>
      </c>
      <c r="M121" s="67">
        <v>245225</v>
      </c>
      <c r="N121" s="61">
        <v>0</v>
      </c>
      <c r="O121" s="61">
        <v>0</v>
      </c>
    </row>
    <row r="122" spans="1:15" x14ac:dyDescent="0.45">
      <c r="A122" s="106">
        <v>44357</v>
      </c>
      <c r="B122" s="104" t="str">
        <f t="shared" si="6"/>
        <v>(木)</v>
      </c>
      <c r="C122" s="61">
        <f t="shared" si="7"/>
        <v>999876</v>
      </c>
      <c r="D122" s="67">
        <v>663518</v>
      </c>
      <c r="E122" s="67">
        <v>32168</v>
      </c>
      <c r="F122" s="61">
        <v>0</v>
      </c>
      <c r="G122" s="67">
        <v>304190</v>
      </c>
      <c r="H122" s="61">
        <v>0</v>
      </c>
      <c r="I122" s="61">
        <v>0</v>
      </c>
      <c r="J122" s="67">
        <v>628473</v>
      </c>
      <c r="K122" s="67">
        <v>27150</v>
      </c>
      <c r="L122" s="61">
        <v>0</v>
      </c>
      <c r="M122" s="67">
        <v>280149</v>
      </c>
      <c r="N122" s="61">
        <v>0</v>
      </c>
      <c r="O122" s="61">
        <v>0</v>
      </c>
    </row>
    <row r="123" spans="1:15" x14ac:dyDescent="0.45">
      <c r="A123" s="106">
        <v>44356</v>
      </c>
      <c r="B123" s="104" t="str">
        <f t="shared" si="6"/>
        <v>(水)</v>
      </c>
      <c r="C123" s="61">
        <f t="shared" si="7"/>
        <v>997636</v>
      </c>
      <c r="D123" s="67">
        <v>679824</v>
      </c>
      <c r="E123" s="67">
        <v>30135</v>
      </c>
      <c r="F123" s="61">
        <v>0</v>
      </c>
      <c r="G123" s="67">
        <v>287677</v>
      </c>
      <c r="H123" s="61">
        <v>0</v>
      </c>
      <c r="I123" s="61">
        <v>0</v>
      </c>
      <c r="J123" s="67">
        <v>644263</v>
      </c>
      <c r="K123" s="67">
        <v>25743</v>
      </c>
      <c r="L123" s="61">
        <v>0</v>
      </c>
      <c r="M123" s="67">
        <v>265752</v>
      </c>
      <c r="N123" s="61">
        <v>0</v>
      </c>
      <c r="O123" s="61">
        <v>0</v>
      </c>
    </row>
    <row r="124" spans="1:15" x14ac:dyDescent="0.45">
      <c r="A124" s="106">
        <v>44355</v>
      </c>
      <c r="B124" s="104" t="str">
        <f t="shared" si="6"/>
        <v>(火)</v>
      </c>
      <c r="C124" s="61">
        <f t="shared" si="7"/>
        <v>960809</v>
      </c>
      <c r="D124" s="67">
        <v>695493</v>
      </c>
      <c r="E124" s="67">
        <v>31675</v>
      </c>
      <c r="F124" s="61">
        <v>0</v>
      </c>
      <c r="G124" s="67">
        <v>233641</v>
      </c>
      <c r="H124" s="61">
        <v>0</v>
      </c>
      <c r="I124" s="61">
        <v>0</v>
      </c>
      <c r="J124" s="67">
        <v>662354</v>
      </c>
      <c r="K124" s="67">
        <v>27854</v>
      </c>
      <c r="L124" s="61">
        <v>0</v>
      </c>
      <c r="M124" s="67">
        <v>214675</v>
      </c>
      <c r="N124" s="61">
        <v>0</v>
      </c>
      <c r="O124" s="61">
        <v>0</v>
      </c>
    </row>
    <row r="125" spans="1:15" x14ac:dyDescent="0.45">
      <c r="A125" s="106">
        <v>44354</v>
      </c>
      <c r="B125" s="104" t="str">
        <f t="shared" si="6"/>
        <v>(月)</v>
      </c>
      <c r="C125" s="61">
        <f t="shared" si="7"/>
        <v>858352</v>
      </c>
      <c r="D125" s="67">
        <v>637565</v>
      </c>
      <c r="E125" s="67">
        <v>29219</v>
      </c>
      <c r="F125" s="61">
        <v>0</v>
      </c>
      <c r="G125" s="67">
        <v>191568</v>
      </c>
      <c r="H125" s="61">
        <v>0</v>
      </c>
      <c r="I125" s="61">
        <v>0</v>
      </c>
      <c r="J125" s="67">
        <v>609606</v>
      </c>
      <c r="K125" s="67">
        <v>27556</v>
      </c>
      <c r="L125" s="61">
        <v>0</v>
      </c>
      <c r="M125" s="67">
        <v>176491</v>
      </c>
      <c r="N125" s="61">
        <v>0</v>
      </c>
      <c r="O125" s="61">
        <v>0</v>
      </c>
    </row>
    <row r="126" spans="1:15" x14ac:dyDescent="0.45">
      <c r="A126" s="106">
        <v>44353</v>
      </c>
      <c r="B126" s="104" t="str">
        <f t="shared" si="6"/>
        <v>(日)</v>
      </c>
      <c r="C126" s="61">
        <f t="shared" si="7"/>
        <v>744813</v>
      </c>
      <c r="D126" s="67">
        <v>541697</v>
      </c>
      <c r="E126" s="67">
        <v>22907</v>
      </c>
      <c r="F126" s="61">
        <v>0</v>
      </c>
      <c r="G126" s="67">
        <v>180209</v>
      </c>
      <c r="H126" s="61">
        <v>0</v>
      </c>
      <c r="I126" s="61">
        <v>0</v>
      </c>
      <c r="J126" s="67">
        <v>518688</v>
      </c>
      <c r="K126" s="67">
        <v>21761</v>
      </c>
      <c r="L126" s="61">
        <v>0</v>
      </c>
      <c r="M126" s="67">
        <v>172934</v>
      </c>
      <c r="N126" s="61">
        <v>0</v>
      </c>
      <c r="O126" s="61">
        <v>0</v>
      </c>
    </row>
    <row r="127" spans="1:15" x14ac:dyDescent="0.45">
      <c r="A127" s="106">
        <v>44352</v>
      </c>
      <c r="B127" s="104" t="str">
        <f t="shared" si="6"/>
        <v>(土)</v>
      </c>
      <c r="C127" s="61">
        <f t="shared" si="7"/>
        <v>747403</v>
      </c>
      <c r="D127" s="67">
        <v>598332</v>
      </c>
      <c r="E127" s="67">
        <v>20399</v>
      </c>
      <c r="F127" s="61">
        <v>0</v>
      </c>
      <c r="G127" s="67">
        <v>128672</v>
      </c>
      <c r="H127" s="61">
        <v>0</v>
      </c>
      <c r="I127" s="61">
        <v>0</v>
      </c>
      <c r="J127" s="67">
        <v>571811</v>
      </c>
      <c r="K127" s="67">
        <v>19157</v>
      </c>
      <c r="L127" s="61">
        <v>0</v>
      </c>
      <c r="M127" s="67">
        <v>117025</v>
      </c>
      <c r="N127" s="61">
        <v>0</v>
      </c>
      <c r="O127" s="61">
        <v>0</v>
      </c>
    </row>
    <row r="128" spans="1:15" x14ac:dyDescent="0.45">
      <c r="A128" s="106">
        <v>44351</v>
      </c>
      <c r="B128" s="104" t="str">
        <f t="shared" si="6"/>
        <v>(金)</v>
      </c>
      <c r="C128" s="61">
        <f t="shared" si="7"/>
        <v>780115</v>
      </c>
      <c r="D128" s="67">
        <v>636669</v>
      </c>
      <c r="E128" s="67">
        <v>20255</v>
      </c>
      <c r="F128" s="61">
        <v>0</v>
      </c>
      <c r="G128" s="67">
        <v>123191</v>
      </c>
      <c r="H128" s="61">
        <v>0</v>
      </c>
      <c r="I128" s="61">
        <v>0</v>
      </c>
      <c r="J128" s="67">
        <v>604058</v>
      </c>
      <c r="K128" s="67">
        <v>19094</v>
      </c>
      <c r="L128" s="61">
        <v>0</v>
      </c>
      <c r="M128" s="67">
        <v>104695</v>
      </c>
      <c r="N128" s="61">
        <v>0</v>
      </c>
      <c r="O128" s="61">
        <v>0</v>
      </c>
    </row>
    <row r="129" spans="1:15" x14ac:dyDescent="0.45">
      <c r="A129" s="106">
        <v>44350</v>
      </c>
      <c r="B129" s="104" t="str">
        <f t="shared" si="6"/>
        <v>(木)</v>
      </c>
      <c r="C129" s="61">
        <f t="shared" si="7"/>
        <v>819094</v>
      </c>
      <c r="D129" s="67">
        <v>655312</v>
      </c>
      <c r="E129" s="67">
        <v>20091</v>
      </c>
      <c r="F129" s="61">
        <v>0</v>
      </c>
      <c r="G129" s="67">
        <v>143691</v>
      </c>
      <c r="H129" s="61">
        <v>0</v>
      </c>
      <c r="I129" s="61">
        <v>0</v>
      </c>
      <c r="J129" s="67">
        <v>622912</v>
      </c>
      <c r="K129" s="67">
        <v>19051</v>
      </c>
      <c r="L129" s="61">
        <v>0</v>
      </c>
      <c r="M129" s="67">
        <v>125684</v>
      </c>
      <c r="N129" s="61">
        <v>0</v>
      </c>
      <c r="O129" s="61">
        <v>0</v>
      </c>
    </row>
    <row r="130" spans="1:15" x14ac:dyDescent="0.45">
      <c r="A130" s="106">
        <v>44349</v>
      </c>
      <c r="B130" s="104" t="str">
        <f t="shared" si="6"/>
        <v>(水)</v>
      </c>
      <c r="C130" s="61">
        <f t="shared" si="7"/>
        <v>817111</v>
      </c>
      <c r="D130" s="67">
        <v>651772</v>
      </c>
      <c r="E130" s="67">
        <v>19675</v>
      </c>
      <c r="F130" s="61">
        <v>0</v>
      </c>
      <c r="G130" s="67">
        <v>145664</v>
      </c>
      <c r="H130" s="61">
        <v>0</v>
      </c>
      <c r="I130" s="61">
        <v>0</v>
      </c>
      <c r="J130" s="67">
        <v>620684</v>
      </c>
      <c r="K130" s="67">
        <v>18663</v>
      </c>
      <c r="L130" s="61">
        <v>0</v>
      </c>
      <c r="M130" s="67">
        <v>127306</v>
      </c>
      <c r="N130" s="61">
        <v>0</v>
      </c>
      <c r="O130" s="61">
        <v>0</v>
      </c>
    </row>
    <row r="131" spans="1:15" x14ac:dyDescent="0.45">
      <c r="A131" s="106">
        <v>44348</v>
      </c>
      <c r="B131" s="104" t="str">
        <f t="shared" si="6"/>
        <v>(火)</v>
      </c>
      <c r="C131" s="61">
        <f t="shared" si="7"/>
        <v>768828</v>
      </c>
      <c r="D131" s="67">
        <v>630526</v>
      </c>
      <c r="E131" s="67">
        <v>19256</v>
      </c>
      <c r="F131" s="61">
        <v>0</v>
      </c>
      <c r="G131" s="67">
        <v>119046</v>
      </c>
      <c r="H131" s="61">
        <v>0</v>
      </c>
      <c r="I131" s="61">
        <v>0</v>
      </c>
      <c r="J131" s="67">
        <v>602011</v>
      </c>
      <c r="K131" s="67">
        <v>18285</v>
      </c>
      <c r="L131" s="61">
        <v>0</v>
      </c>
      <c r="M131" s="67">
        <v>101084</v>
      </c>
      <c r="N131" s="61">
        <v>0</v>
      </c>
      <c r="O131" s="61">
        <v>0</v>
      </c>
    </row>
    <row r="132" spans="1:15" x14ac:dyDescent="0.45">
      <c r="A132" s="106">
        <v>44347</v>
      </c>
      <c r="B132" s="104" t="str">
        <f t="shared" si="6"/>
        <v>(月)</v>
      </c>
      <c r="C132" s="61">
        <f t="shared" si="7"/>
        <v>630769</v>
      </c>
      <c r="D132" s="67">
        <v>516501</v>
      </c>
      <c r="E132" s="67">
        <v>18342</v>
      </c>
      <c r="F132" s="61">
        <v>0</v>
      </c>
      <c r="G132" s="67">
        <v>95926</v>
      </c>
      <c r="H132" s="61">
        <v>0</v>
      </c>
      <c r="I132" s="61">
        <v>0</v>
      </c>
      <c r="J132" s="67">
        <v>493872</v>
      </c>
      <c r="K132" s="67">
        <v>17377</v>
      </c>
      <c r="L132" s="61">
        <v>0</v>
      </c>
      <c r="M132" s="67">
        <v>78020</v>
      </c>
      <c r="N132" s="61">
        <v>0</v>
      </c>
      <c r="O132" s="61">
        <v>0</v>
      </c>
    </row>
    <row r="133" spans="1:15" x14ac:dyDescent="0.45">
      <c r="A133" s="106">
        <v>44346</v>
      </c>
      <c r="B133" s="104" t="str">
        <f t="shared" si="6"/>
        <v>(日)</v>
      </c>
      <c r="C133" s="61">
        <f t="shared" si="7"/>
        <v>529610</v>
      </c>
      <c r="D133" s="67">
        <v>447226</v>
      </c>
      <c r="E133" s="67">
        <v>15966</v>
      </c>
      <c r="F133" s="61">
        <v>0</v>
      </c>
      <c r="G133" s="67">
        <v>66418</v>
      </c>
      <c r="H133" s="61">
        <v>0</v>
      </c>
      <c r="I133" s="61">
        <v>0</v>
      </c>
      <c r="J133" s="67">
        <v>430952</v>
      </c>
      <c r="K133" s="67">
        <v>15215</v>
      </c>
      <c r="L133" s="61">
        <v>0</v>
      </c>
      <c r="M133" s="67">
        <v>59292</v>
      </c>
      <c r="N133" s="61">
        <v>0</v>
      </c>
      <c r="O133" s="61">
        <v>0</v>
      </c>
    </row>
    <row r="134" spans="1:15" x14ac:dyDescent="0.45">
      <c r="A134" s="106">
        <v>44345</v>
      </c>
      <c r="B134" s="104" t="str">
        <f t="shared" si="6"/>
        <v>(土)</v>
      </c>
      <c r="C134" s="61">
        <f t="shared" si="7"/>
        <v>534953</v>
      </c>
      <c r="D134" s="67">
        <v>459389</v>
      </c>
      <c r="E134" s="67">
        <v>15549</v>
      </c>
      <c r="F134" s="61">
        <v>0</v>
      </c>
      <c r="G134" s="67">
        <v>60015</v>
      </c>
      <c r="H134" s="61">
        <v>0</v>
      </c>
      <c r="I134" s="61">
        <v>0</v>
      </c>
      <c r="J134" s="67">
        <v>437832</v>
      </c>
      <c r="K134" s="67">
        <v>14803</v>
      </c>
      <c r="L134" s="61">
        <v>0</v>
      </c>
      <c r="M134" s="67">
        <v>47181</v>
      </c>
      <c r="N134" s="61">
        <v>0</v>
      </c>
      <c r="O134" s="61">
        <v>0</v>
      </c>
    </row>
    <row r="135" spans="1:15" x14ac:dyDescent="0.45">
      <c r="A135" s="106">
        <v>44344</v>
      </c>
      <c r="B135" s="104" t="str">
        <f t="shared" ref="B135:B181" si="8">"(" &amp; TEXT(A135,"aaa") &amp; ")"</f>
        <v>(金)</v>
      </c>
      <c r="C135" s="61">
        <f t="shared" si="7"/>
        <v>579598</v>
      </c>
      <c r="D135" s="67">
        <v>517623</v>
      </c>
      <c r="E135" s="67">
        <v>14241</v>
      </c>
      <c r="F135" s="61">
        <v>0</v>
      </c>
      <c r="G135" s="67">
        <v>47734</v>
      </c>
      <c r="H135" s="61">
        <v>0</v>
      </c>
      <c r="I135" s="61">
        <v>0</v>
      </c>
      <c r="J135" s="67">
        <v>487817</v>
      </c>
      <c r="K135" s="67">
        <v>13601</v>
      </c>
      <c r="L135" s="61">
        <v>0</v>
      </c>
      <c r="M135" s="67">
        <v>30007</v>
      </c>
      <c r="N135" s="61">
        <v>0</v>
      </c>
      <c r="O135" s="61">
        <v>0</v>
      </c>
    </row>
    <row r="136" spans="1:15" x14ac:dyDescent="0.45">
      <c r="A136" s="106">
        <v>44343</v>
      </c>
      <c r="B136" s="104" t="str">
        <f t="shared" si="8"/>
        <v>(木)</v>
      </c>
      <c r="C136" s="61">
        <f t="shared" si="7"/>
        <v>602468</v>
      </c>
      <c r="D136" s="67">
        <v>544048</v>
      </c>
      <c r="E136" s="67">
        <v>12388</v>
      </c>
      <c r="F136" s="61">
        <v>0</v>
      </c>
      <c r="G136" s="67">
        <v>46032</v>
      </c>
      <c r="H136" s="61">
        <v>0</v>
      </c>
      <c r="I136" s="61">
        <v>0</v>
      </c>
      <c r="J136" s="67">
        <v>513047</v>
      </c>
      <c r="K136" s="67">
        <v>11879</v>
      </c>
      <c r="L136" s="61">
        <v>0</v>
      </c>
      <c r="M136" s="67">
        <v>32207</v>
      </c>
      <c r="N136" s="61">
        <v>0</v>
      </c>
      <c r="O136" s="61">
        <v>0</v>
      </c>
    </row>
    <row r="137" spans="1:15" x14ac:dyDescent="0.45">
      <c r="A137" s="106">
        <v>44342</v>
      </c>
      <c r="B137" s="104" t="str">
        <f t="shared" si="8"/>
        <v>(水)</v>
      </c>
      <c r="C137" s="61">
        <f t="shared" si="7"/>
        <v>589105</v>
      </c>
      <c r="D137" s="67">
        <v>564707</v>
      </c>
      <c r="E137" s="67">
        <v>11453</v>
      </c>
      <c r="F137" s="61">
        <v>0</v>
      </c>
      <c r="G137" s="67">
        <v>12945</v>
      </c>
      <c r="H137" s="61">
        <v>0</v>
      </c>
      <c r="I137" s="61">
        <v>0</v>
      </c>
      <c r="J137" s="67">
        <v>532050</v>
      </c>
      <c r="K137" s="67">
        <v>10905</v>
      </c>
      <c r="L137" s="61">
        <v>0</v>
      </c>
      <c r="M137" s="67">
        <v>9232</v>
      </c>
      <c r="N137" s="61">
        <v>0</v>
      </c>
      <c r="O137" s="61">
        <v>0</v>
      </c>
    </row>
    <row r="138" spans="1:15" x14ac:dyDescent="0.45">
      <c r="A138" s="106">
        <v>44341</v>
      </c>
      <c r="B138" s="104" t="str">
        <f t="shared" si="8"/>
        <v>(火)</v>
      </c>
      <c r="C138" s="61">
        <f t="shared" si="7"/>
        <v>530982</v>
      </c>
      <c r="D138" s="67">
        <v>509910</v>
      </c>
      <c r="E138" s="67">
        <v>9753</v>
      </c>
      <c r="F138" s="61">
        <v>0</v>
      </c>
      <c r="G138" s="67">
        <v>11319</v>
      </c>
      <c r="H138" s="61">
        <v>0</v>
      </c>
      <c r="I138" s="61">
        <v>0</v>
      </c>
      <c r="J138" s="67">
        <v>480090</v>
      </c>
      <c r="K138" s="67">
        <v>9376</v>
      </c>
      <c r="L138" s="61">
        <v>0</v>
      </c>
      <c r="M138" s="67">
        <v>7807</v>
      </c>
      <c r="N138" s="61">
        <v>0</v>
      </c>
      <c r="O138" s="61">
        <v>0</v>
      </c>
    </row>
    <row r="139" spans="1:15" x14ac:dyDescent="0.45">
      <c r="A139" s="106">
        <v>44340</v>
      </c>
      <c r="B139" s="104" t="str">
        <f t="shared" si="8"/>
        <v>(月)</v>
      </c>
      <c r="C139" s="61">
        <f t="shared" si="7"/>
        <v>459458</v>
      </c>
      <c r="D139" s="67">
        <v>439186</v>
      </c>
      <c r="E139" s="67">
        <v>9820</v>
      </c>
      <c r="F139" s="61">
        <v>0</v>
      </c>
      <c r="G139" s="67">
        <v>10452</v>
      </c>
      <c r="H139" s="61">
        <v>0</v>
      </c>
      <c r="I139" s="61">
        <v>0</v>
      </c>
      <c r="J139" s="67">
        <v>415360</v>
      </c>
      <c r="K139" s="67">
        <v>9408</v>
      </c>
      <c r="L139" s="61">
        <v>0</v>
      </c>
      <c r="M139" s="67">
        <v>6967</v>
      </c>
      <c r="N139" s="61">
        <v>0</v>
      </c>
      <c r="O139" s="61">
        <v>0</v>
      </c>
    </row>
    <row r="140" spans="1:15" x14ac:dyDescent="0.45">
      <c r="A140" s="106">
        <v>44339</v>
      </c>
      <c r="B140" s="104" t="str">
        <f t="shared" si="8"/>
        <v>(日)</v>
      </c>
      <c r="C140" s="61">
        <f t="shared" si="7"/>
        <v>353000</v>
      </c>
      <c r="D140" s="67">
        <v>326197</v>
      </c>
      <c r="E140" s="67">
        <v>0</v>
      </c>
      <c r="F140" s="61">
        <v>0</v>
      </c>
      <c r="G140" s="67">
        <v>26803</v>
      </c>
      <c r="H140" s="61">
        <v>0</v>
      </c>
      <c r="I140" s="61">
        <v>0</v>
      </c>
      <c r="J140" s="67">
        <v>313167</v>
      </c>
      <c r="K140" s="67">
        <v>0</v>
      </c>
      <c r="L140" s="61">
        <v>0</v>
      </c>
      <c r="M140" s="67">
        <v>20798</v>
      </c>
      <c r="N140" s="61">
        <v>0</v>
      </c>
      <c r="O140" s="61">
        <v>0</v>
      </c>
    </row>
    <row r="141" spans="1:15" x14ac:dyDescent="0.45">
      <c r="A141" s="106">
        <v>44338</v>
      </c>
      <c r="B141" s="104" t="str">
        <f t="shared" si="8"/>
        <v>(土)</v>
      </c>
      <c r="C141" s="61">
        <f t="shared" si="7"/>
        <v>329173</v>
      </c>
      <c r="D141" s="67">
        <v>286132</v>
      </c>
      <c r="E141" s="67">
        <v>0</v>
      </c>
      <c r="F141" s="61">
        <v>0</v>
      </c>
      <c r="G141" s="67">
        <v>43041</v>
      </c>
      <c r="H141" s="61">
        <v>0</v>
      </c>
      <c r="I141" s="61">
        <v>0</v>
      </c>
      <c r="J141" s="67">
        <v>268531</v>
      </c>
      <c r="K141" s="67">
        <v>0</v>
      </c>
      <c r="L141" s="61">
        <v>0</v>
      </c>
      <c r="M141" s="67">
        <v>22987</v>
      </c>
      <c r="N141" s="61">
        <v>0</v>
      </c>
      <c r="O141" s="61">
        <v>0</v>
      </c>
    </row>
    <row r="142" spans="1:15" x14ac:dyDescent="0.45">
      <c r="A142" s="106">
        <v>44337</v>
      </c>
      <c r="B142" s="104" t="str">
        <f t="shared" si="8"/>
        <v>(金)</v>
      </c>
      <c r="C142" s="61">
        <f t="shared" si="7"/>
        <v>340108</v>
      </c>
      <c r="D142" s="67">
        <v>280546</v>
      </c>
      <c r="E142" s="67">
        <v>0</v>
      </c>
      <c r="F142" s="61">
        <v>0</v>
      </c>
      <c r="G142" s="67">
        <v>59562</v>
      </c>
      <c r="H142" s="61">
        <v>0</v>
      </c>
      <c r="I142" s="61">
        <v>0</v>
      </c>
      <c r="J142" s="67">
        <v>254385</v>
      </c>
      <c r="K142" s="67">
        <v>0</v>
      </c>
      <c r="L142" s="61">
        <v>0</v>
      </c>
      <c r="M142" s="67">
        <v>25144</v>
      </c>
      <c r="N142" s="61">
        <v>0</v>
      </c>
      <c r="O142" s="61">
        <v>0</v>
      </c>
    </row>
    <row r="143" spans="1:15" x14ac:dyDescent="0.45">
      <c r="A143" s="106">
        <v>44336</v>
      </c>
      <c r="B143" s="104" t="str">
        <f t="shared" si="8"/>
        <v>(木)</v>
      </c>
      <c r="C143" s="61">
        <f t="shared" si="7"/>
        <v>350592</v>
      </c>
      <c r="D143" s="67">
        <v>323354</v>
      </c>
      <c r="E143" s="67">
        <v>0</v>
      </c>
      <c r="F143" s="61">
        <v>0</v>
      </c>
      <c r="G143" s="67">
        <v>27238</v>
      </c>
      <c r="H143" s="61">
        <v>0</v>
      </c>
      <c r="I143" s="61">
        <v>0</v>
      </c>
      <c r="J143" s="67">
        <v>294425</v>
      </c>
      <c r="K143" s="67">
        <v>0</v>
      </c>
      <c r="L143" s="61">
        <v>0</v>
      </c>
      <c r="M143" s="67">
        <v>14182</v>
      </c>
      <c r="N143" s="61">
        <v>0</v>
      </c>
      <c r="O143" s="61">
        <v>0</v>
      </c>
    </row>
    <row r="144" spans="1:15" x14ac:dyDescent="0.45">
      <c r="A144" s="106">
        <v>44335</v>
      </c>
      <c r="B144" s="104" t="str">
        <f t="shared" si="8"/>
        <v>(水)</v>
      </c>
      <c r="C144" s="61">
        <f t="shared" si="7"/>
        <v>381352</v>
      </c>
      <c r="D144" s="67">
        <v>308760</v>
      </c>
      <c r="E144" s="67">
        <v>0</v>
      </c>
      <c r="F144" s="61">
        <v>0</v>
      </c>
      <c r="G144" s="67">
        <v>72592</v>
      </c>
      <c r="H144" s="61">
        <v>0</v>
      </c>
      <c r="I144" s="61">
        <v>0</v>
      </c>
      <c r="J144" s="67">
        <v>282616</v>
      </c>
      <c r="K144" s="67">
        <v>0</v>
      </c>
      <c r="L144" s="61">
        <v>0</v>
      </c>
      <c r="M144" s="67">
        <v>34288</v>
      </c>
      <c r="N144" s="61">
        <v>0</v>
      </c>
      <c r="O144" s="61">
        <v>0</v>
      </c>
    </row>
    <row r="145" spans="1:15" x14ac:dyDescent="0.45">
      <c r="A145" s="106">
        <v>44334</v>
      </c>
      <c r="B145" s="104" t="str">
        <f t="shared" si="8"/>
        <v>(火)</v>
      </c>
      <c r="C145" s="61">
        <f t="shared" si="7"/>
        <v>322541</v>
      </c>
      <c r="D145" s="67">
        <v>254662</v>
      </c>
      <c r="E145" s="67">
        <v>0</v>
      </c>
      <c r="F145" s="61">
        <v>0</v>
      </c>
      <c r="G145" s="67">
        <v>67879</v>
      </c>
      <c r="H145" s="61">
        <v>0</v>
      </c>
      <c r="I145" s="61">
        <v>0</v>
      </c>
      <c r="J145" s="67">
        <v>231937</v>
      </c>
      <c r="K145" s="67">
        <v>0</v>
      </c>
      <c r="L145" s="61">
        <v>0</v>
      </c>
      <c r="M145" s="67">
        <v>35225</v>
      </c>
      <c r="N145" s="61">
        <v>0</v>
      </c>
      <c r="O145" s="61">
        <v>0</v>
      </c>
    </row>
    <row r="146" spans="1:15" x14ac:dyDescent="0.45">
      <c r="A146" s="106">
        <v>44333</v>
      </c>
      <c r="B146" s="104" t="str">
        <f t="shared" si="8"/>
        <v>(月)</v>
      </c>
      <c r="C146" s="61">
        <f t="shared" si="7"/>
        <v>263150</v>
      </c>
      <c r="D146" s="67">
        <v>210398</v>
      </c>
      <c r="E146" s="67">
        <v>0</v>
      </c>
      <c r="F146" s="61">
        <v>0</v>
      </c>
      <c r="G146" s="67">
        <v>52752</v>
      </c>
      <c r="H146" s="61">
        <v>0</v>
      </c>
      <c r="I146" s="61">
        <v>0</v>
      </c>
      <c r="J146" s="67">
        <v>192069</v>
      </c>
      <c r="K146" s="67">
        <v>0</v>
      </c>
      <c r="L146" s="61">
        <v>0</v>
      </c>
      <c r="M146" s="67">
        <v>26332</v>
      </c>
      <c r="N146" s="61">
        <v>0</v>
      </c>
      <c r="O146" s="61">
        <v>0</v>
      </c>
    </row>
    <row r="147" spans="1:15" x14ac:dyDescent="0.45">
      <c r="A147" s="106">
        <v>44332</v>
      </c>
      <c r="B147" s="104" t="str">
        <f t="shared" si="8"/>
        <v>(日)</v>
      </c>
      <c r="C147" s="61">
        <f t="shared" si="7"/>
        <v>212136</v>
      </c>
      <c r="D147" s="67">
        <v>187660</v>
      </c>
      <c r="E147" s="67">
        <v>0</v>
      </c>
      <c r="F147" s="61">
        <v>0</v>
      </c>
      <c r="G147" s="67">
        <v>24476</v>
      </c>
      <c r="H147" s="61">
        <v>0</v>
      </c>
      <c r="I147" s="61">
        <v>0</v>
      </c>
      <c r="J147" s="67">
        <v>179442</v>
      </c>
      <c r="K147" s="67">
        <v>0</v>
      </c>
      <c r="L147" s="61">
        <v>0</v>
      </c>
      <c r="M147" s="67">
        <v>15209</v>
      </c>
      <c r="N147" s="61">
        <v>0</v>
      </c>
      <c r="O147" s="61">
        <v>0</v>
      </c>
    </row>
    <row r="148" spans="1:15" x14ac:dyDescent="0.45">
      <c r="A148" s="106">
        <v>44331</v>
      </c>
      <c r="B148" s="104" t="str">
        <f t="shared" si="8"/>
        <v>(土)</v>
      </c>
      <c r="C148" s="61">
        <f t="shared" si="7"/>
        <v>172956</v>
      </c>
      <c r="D148" s="67">
        <v>138321</v>
      </c>
      <c r="E148" s="67">
        <v>0</v>
      </c>
      <c r="F148" s="61">
        <v>0</v>
      </c>
      <c r="G148" s="67">
        <v>34635</v>
      </c>
      <c r="H148" s="61">
        <v>0</v>
      </c>
      <c r="I148" s="61">
        <v>0</v>
      </c>
      <c r="J148" s="67">
        <v>125717</v>
      </c>
      <c r="K148" s="67">
        <v>0</v>
      </c>
      <c r="L148" s="61">
        <v>0</v>
      </c>
      <c r="M148" s="67">
        <v>16018</v>
      </c>
      <c r="N148" s="61">
        <v>0</v>
      </c>
      <c r="O148" s="61">
        <v>0</v>
      </c>
    </row>
    <row r="149" spans="1:15" x14ac:dyDescent="0.45">
      <c r="A149" s="106">
        <v>44330</v>
      </c>
      <c r="B149" s="104" t="str">
        <f t="shared" si="8"/>
        <v>(金)</v>
      </c>
      <c r="C149" s="61">
        <f t="shared" si="7"/>
        <v>185261</v>
      </c>
      <c r="D149" s="67">
        <v>135198</v>
      </c>
      <c r="E149" s="67">
        <v>0</v>
      </c>
      <c r="F149" s="61">
        <v>0</v>
      </c>
      <c r="G149" s="67">
        <v>50063</v>
      </c>
      <c r="H149" s="61">
        <v>0</v>
      </c>
      <c r="I149" s="61">
        <v>0</v>
      </c>
      <c r="J149" s="67">
        <v>113084</v>
      </c>
      <c r="K149" s="67">
        <v>0</v>
      </c>
      <c r="L149" s="61">
        <v>0</v>
      </c>
      <c r="M149" s="67">
        <v>18517</v>
      </c>
      <c r="N149" s="61">
        <v>0</v>
      </c>
      <c r="O149" s="61">
        <v>0</v>
      </c>
    </row>
    <row r="150" spans="1:15" x14ac:dyDescent="0.45">
      <c r="A150" s="106">
        <v>44329</v>
      </c>
      <c r="B150" s="104" t="str">
        <f t="shared" si="8"/>
        <v>(木)</v>
      </c>
      <c r="C150" s="61">
        <f t="shared" si="7"/>
        <v>212684</v>
      </c>
      <c r="D150" s="67">
        <v>158755</v>
      </c>
      <c r="E150" s="67">
        <v>0</v>
      </c>
      <c r="F150" s="61">
        <v>0</v>
      </c>
      <c r="G150" s="67">
        <v>53929</v>
      </c>
      <c r="H150" s="61">
        <v>0</v>
      </c>
      <c r="I150" s="61">
        <v>0</v>
      </c>
      <c r="J150" s="67">
        <v>136793</v>
      </c>
      <c r="K150" s="67">
        <v>0</v>
      </c>
      <c r="L150" s="61">
        <v>0</v>
      </c>
      <c r="M150" s="67">
        <v>25058</v>
      </c>
      <c r="N150" s="61">
        <v>0</v>
      </c>
      <c r="O150" s="61">
        <v>0</v>
      </c>
    </row>
    <row r="151" spans="1:15" x14ac:dyDescent="0.45">
      <c r="A151" s="106">
        <v>44328</v>
      </c>
      <c r="B151" s="104" t="str">
        <f t="shared" si="8"/>
        <v>(水)</v>
      </c>
      <c r="C151" s="61">
        <f t="shared" si="7"/>
        <v>216638</v>
      </c>
      <c r="D151" s="67">
        <v>162045</v>
      </c>
      <c r="E151" s="67">
        <v>0</v>
      </c>
      <c r="F151" s="61">
        <v>0</v>
      </c>
      <c r="G151" s="67">
        <v>54593</v>
      </c>
      <c r="H151" s="61">
        <v>0</v>
      </c>
      <c r="I151" s="61">
        <v>0</v>
      </c>
      <c r="J151" s="67">
        <v>139569</v>
      </c>
      <c r="K151" s="67">
        <v>0</v>
      </c>
      <c r="L151" s="61">
        <v>0</v>
      </c>
      <c r="M151" s="67">
        <v>26195</v>
      </c>
      <c r="N151" s="61">
        <v>0</v>
      </c>
      <c r="O151" s="61">
        <v>0</v>
      </c>
    </row>
    <row r="152" spans="1:15" x14ac:dyDescent="0.45">
      <c r="A152" s="106">
        <v>44327</v>
      </c>
      <c r="B152" s="104" t="str">
        <f t="shared" si="8"/>
        <v>(火)</v>
      </c>
      <c r="C152" s="61">
        <f t="shared" si="7"/>
        <v>178204</v>
      </c>
      <c r="D152" s="67">
        <v>132464</v>
      </c>
      <c r="E152" s="67">
        <v>0</v>
      </c>
      <c r="F152" s="61">
        <v>0</v>
      </c>
      <c r="G152" s="67">
        <v>45740</v>
      </c>
      <c r="H152" s="61">
        <v>0</v>
      </c>
      <c r="I152" s="61">
        <v>0</v>
      </c>
      <c r="J152" s="67">
        <v>110088</v>
      </c>
      <c r="K152" s="67">
        <v>0</v>
      </c>
      <c r="L152" s="61">
        <v>0</v>
      </c>
      <c r="M152" s="67">
        <v>22232</v>
      </c>
      <c r="N152" s="61">
        <v>0</v>
      </c>
      <c r="O152" s="61">
        <v>0</v>
      </c>
    </row>
    <row r="153" spans="1:15" x14ac:dyDescent="0.45">
      <c r="A153" s="106">
        <v>44326</v>
      </c>
      <c r="B153" s="104" t="str">
        <f t="shared" si="8"/>
        <v>(月)</v>
      </c>
      <c r="C153" s="61">
        <f t="shared" si="7"/>
        <v>135543</v>
      </c>
      <c r="D153" s="67">
        <v>106247</v>
      </c>
      <c r="E153" s="67">
        <v>0</v>
      </c>
      <c r="F153" s="61">
        <v>0</v>
      </c>
      <c r="G153" s="67">
        <v>29296</v>
      </c>
      <c r="H153" s="61">
        <v>0</v>
      </c>
      <c r="I153" s="61">
        <v>0</v>
      </c>
      <c r="J153" s="67">
        <v>86772</v>
      </c>
      <c r="K153" s="67">
        <v>0</v>
      </c>
      <c r="L153" s="61">
        <v>0</v>
      </c>
      <c r="M153" s="67">
        <v>14104</v>
      </c>
      <c r="N153" s="61">
        <v>0</v>
      </c>
      <c r="O153" s="61">
        <v>0</v>
      </c>
    </row>
    <row r="154" spans="1:15" x14ac:dyDescent="0.45">
      <c r="A154" s="106">
        <v>44325</v>
      </c>
      <c r="B154" s="104" t="str">
        <f t="shared" si="8"/>
        <v>(日)</v>
      </c>
      <c r="C154" s="61">
        <f t="shared" si="7"/>
        <v>83615</v>
      </c>
      <c r="D154" s="67">
        <v>74658</v>
      </c>
      <c r="E154" s="67">
        <v>0</v>
      </c>
      <c r="F154" s="61">
        <v>0</v>
      </c>
      <c r="G154" s="67">
        <v>8957</v>
      </c>
      <c r="H154" s="61">
        <v>0</v>
      </c>
      <c r="I154" s="61">
        <v>0</v>
      </c>
      <c r="J154" s="67">
        <v>67042</v>
      </c>
      <c r="K154" s="67">
        <v>0</v>
      </c>
      <c r="L154" s="61">
        <v>0</v>
      </c>
      <c r="M154" s="67">
        <v>5846</v>
      </c>
      <c r="N154" s="61">
        <v>0</v>
      </c>
      <c r="O154" s="61">
        <v>0</v>
      </c>
    </row>
    <row r="155" spans="1:15" x14ac:dyDescent="0.45">
      <c r="A155" s="106">
        <v>44324</v>
      </c>
      <c r="B155" s="104" t="str">
        <f t="shared" si="8"/>
        <v>(土)</v>
      </c>
      <c r="C155" s="61">
        <f t="shared" si="7"/>
        <v>70685</v>
      </c>
      <c r="D155" s="67">
        <v>62842</v>
      </c>
      <c r="E155" s="67">
        <v>0</v>
      </c>
      <c r="F155" s="61">
        <v>0</v>
      </c>
      <c r="G155" s="67">
        <v>7843</v>
      </c>
      <c r="H155" s="61">
        <v>0</v>
      </c>
      <c r="I155" s="61">
        <v>0</v>
      </c>
      <c r="J155" s="67">
        <v>50081</v>
      </c>
      <c r="K155" s="67">
        <v>0</v>
      </c>
      <c r="L155" s="61">
        <v>0</v>
      </c>
      <c r="M155" s="67">
        <v>3976</v>
      </c>
      <c r="N155" s="61">
        <v>0</v>
      </c>
      <c r="O155" s="61">
        <v>0</v>
      </c>
    </row>
    <row r="156" spans="1:15" x14ac:dyDescent="0.45">
      <c r="A156" s="106">
        <v>44323</v>
      </c>
      <c r="B156" s="104" t="str">
        <f t="shared" si="8"/>
        <v>(金)</v>
      </c>
      <c r="C156" s="61">
        <f t="shared" ref="C156:C181" si="9">SUM(D156:I156)</f>
        <v>61157</v>
      </c>
      <c r="D156" s="67">
        <v>50263</v>
      </c>
      <c r="E156" s="67">
        <v>0</v>
      </c>
      <c r="F156" s="61">
        <v>0</v>
      </c>
      <c r="G156" s="67">
        <v>10894</v>
      </c>
      <c r="H156" s="61">
        <v>0</v>
      </c>
      <c r="I156" s="61">
        <v>0</v>
      </c>
      <c r="J156" s="67">
        <v>32682</v>
      </c>
      <c r="K156" s="67">
        <v>0</v>
      </c>
      <c r="L156" s="61">
        <v>0</v>
      </c>
      <c r="M156" s="67">
        <v>4527</v>
      </c>
      <c r="N156" s="61">
        <v>0</v>
      </c>
      <c r="O156" s="61">
        <v>0</v>
      </c>
    </row>
    <row r="157" spans="1:15" x14ac:dyDescent="0.45">
      <c r="A157" s="106">
        <v>44322</v>
      </c>
      <c r="B157" s="104" t="str">
        <f t="shared" si="8"/>
        <v>(木)</v>
      </c>
      <c r="C157" s="61">
        <f t="shared" si="9"/>
        <v>56568</v>
      </c>
      <c r="D157" s="67">
        <v>48036</v>
      </c>
      <c r="E157" s="67">
        <v>0</v>
      </c>
      <c r="F157" s="61">
        <v>0</v>
      </c>
      <c r="G157" s="67">
        <v>8532</v>
      </c>
      <c r="H157" s="61">
        <v>0</v>
      </c>
      <c r="I157" s="61">
        <v>0</v>
      </c>
      <c r="J157" s="67">
        <v>34139</v>
      </c>
      <c r="K157" s="67">
        <v>0</v>
      </c>
      <c r="L157" s="61">
        <v>0</v>
      </c>
      <c r="M157" s="67">
        <v>4883</v>
      </c>
      <c r="N157" s="61">
        <v>0</v>
      </c>
      <c r="O157" s="61">
        <v>0</v>
      </c>
    </row>
    <row r="158" spans="1:15" x14ac:dyDescent="0.45">
      <c r="A158" s="106">
        <v>44321</v>
      </c>
      <c r="B158" s="104" t="str">
        <f t="shared" si="8"/>
        <v>(水)</v>
      </c>
      <c r="C158" s="61">
        <f t="shared" si="9"/>
        <v>10953</v>
      </c>
      <c r="D158" s="67">
        <v>10074</v>
      </c>
      <c r="E158" s="67">
        <v>0</v>
      </c>
      <c r="F158" s="61">
        <v>0</v>
      </c>
      <c r="G158" s="67">
        <v>879</v>
      </c>
      <c r="H158" s="61">
        <v>0</v>
      </c>
      <c r="I158" s="61">
        <v>0</v>
      </c>
      <c r="J158" s="67">
        <v>8340</v>
      </c>
      <c r="K158" s="67">
        <v>0</v>
      </c>
      <c r="L158" s="61">
        <v>0</v>
      </c>
      <c r="M158" s="67">
        <v>723</v>
      </c>
      <c r="N158" s="61">
        <v>0</v>
      </c>
      <c r="O158" s="61">
        <v>0</v>
      </c>
    </row>
    <row r="159" spans="1:15" x14ac:dyDescent="0.45">
      <c r="A159" s="106">
        <v>44320</v>
      </c>
      <c r="B159" s="104" t="str">
        <f t="shared" si="8"/>
        <v>(火)</v>
      </c>
      <c r="C159" s="61">
        <f t="shared" si="9"/>
        <v>9352</v>
      </c>
      <c r="D159" s="67">
        <v>8658</v>
      </c>
      <c r="E159" s="67">
        <v>0</v>
      </c>
      <c r="F159" s="61">
        <v>0</v>
      </c>
      <c r="G159" s="67">
        <v>694</v>
      </c>
      <c r="H159" s="61">
        <v>0</v>
      </c>
      <c r="I159" s="61">
        <v>0</v>
      </c>
      <c r="J159" s="67">
        <v>6860</v>
      </c>
      <c r="K159" s="67">
        <v>0</v>
      </c>
      <c r="L159" s="61">
        <v>0</v>
      </c>
      <c r="M159" s="67">
        <v>527</v>
      </c>
      <c r="N159" s="61">
        <v>0</v>
      </c>
      <c r="O159" s="61">
        <v>0</v>
      </c>
    </row>
    <row r="160" spans="1:15" x14ac:dyDescent="0.45">
      <c r="A160" s="106">
        <v>44319</v>
      </c>
      <c r="B160" s="104" t="str">
        <f t="shared" si="8"/>
        <v>(月)</v>
      </c>
      <c r="C160" s="61">
        <f t="shared" si="9"/>
        <v>8500</v>
      </c>
      <c r="D160" s="67">
        <v>7690</v>
      </c>
      <c r="E160" s="67">
        <v>0</v>
      </c>
      <c r="F160" s="61">
        <v>0</v>
      </c>
      <c r="G160" s="67">
        <v>810</v>
      </c>
      <c r="H160" s="61">
        <v>0</v>
      </c>
      <c r="I160" s="61">
        <v>0</v>
      </c>
      <c r="J160" s="67">
        <v>5892</v>
      </c>
      <c r="K160" s="67">
        <v>0</v>
      </c>
      <c r="L160" s="61">
        <v>0</v>
      </c>
      <c r="M160" s="67">
        <v>731</v>
      </c>
      <c r="N160" s="61">
        <v>0</v>
      </c>
      <c r="O160" s="61">
        <v>0</v>
      </c>
    </row>
    <row r="161" spans="1:15" x14ac:dyDescent="0.45">
      <c r="A161" s="106">
        <v>44318</v>
      </c>
      <c r="B161" s="104" t="str">
        <f t="shared" si="8"/>
        <v>(日)</v>
      </c>
      <c r="C161" s="61">
        <f t="shared" si="9"/>
        <v>26671</v>
      </c>
      <c r="D161" s="67">
        <v>26671</v>
      </c>
      <c r="E161" s="67">
        <v>0</v>
      </c>
      <c r="F161" s="61">
        <v>0</v>
      </c>
      <c r="G161" s="67">
        <v>0</v>
      </c>
      <c r="H161" s="61">
        <v>0</v>
      </c>
      <c r="I161" s="61">
        <v>0</v>
      </c>
      <c r="J161" s="67">
        <v>20776</v>
      </c>
      <c r="K161" s="67">
        <v>0</v>
      </c>
      <c r="L161" s="61">
        <v>0</v>
      </c>
      <c r="M161" s="67">
        <v>0</v>
      </c>
      <c r="N161" s="61">
        <v>0</v>
      </c>
      <c r="O161" s="61">
        <v>0</v>
      </c>
    </row>
    <row r="162" spans="1:15" x14ac:dyDescent="0.45">
      <c r="A162" s="106">
        <v>44317</v>
      </c>
      <c r="B162" s="104" t="str">
        <f t="shared" si="8"/>
        <v>(土)</v>
      </c>
      <c r="C162" s="61">
        <f t="shared" si="9"/>
        <v>40786</v>
      </c>
      <c r="D162" s="67">
        <v>40786</v>
      </c>
      <c r="E162" s="67">
        <v>0</v>
      </c>
      <c r="F162" s="61">
        <v>0</v>
      </c>
      <c r="G162" s="67">
        <v>0</v>
      </c>
      <c r="H162" s="61">
        <v>0</v>
      </c>
      <c r="I162" s="61">
        <v>0</v>
      </c>
      <c r="J162" s="67">
        <v>22119</v>
      </c>
      <c r="K162" s="67">
        <v>0</v>
      </c>
      <c r="L162" s="61">
        <v>0</v>
      </c>
      <c r="M162" s="67">
        <v>0</v>
      </c>
      <c r="N162" s="61">
        <v>0</v>
      </c>
      <c r="O162" s="61">
        <v>0</v>
      </c>
    </row>
    <row r="163" spans="1:15" x14ac:dyDescent="0.45">
      <c r="A163" s="106">
        <v>44316</v>
      </c>
      <c r="B163" s="104" t="str">
        <f t="shared" si="8"/>
        <v>(金)</v>
      </c>
      <c r="C163" s="61">
        <f t="shared" si="9"/>
        <v>62319</v>
      </c>
      <c r="D163" s="67">
        <v>62319</v>
      </c>
      <c r="E163" s="67">
        <v>0</v>
      </c>
      <c r="F163" s="61">
        <v>0</v>
      </c>
      <c r="G163" s="67">
        <v>0</v>
      </c>
      <c r="H163" s="61">
        <v>0</v>
      </c>
      <c r="I163" s="61">
        <v>0</v>
      </c>
      <c r="J163" s="67">
        <v>27443</v>
      </c>
      <c r="K163" s="67">
        <v>0</v>
      </c>
      <c r="L163" s="61">
        <v>0</v>
      </c>
      <c r="M163" s="67">
        <v>0</v>
      </c>
      <c r="N163" s="61">
        <v>0</v>
      </c>
      <c r="O163" s="61">
        <v>0</v>
      </c>
    </row>
    <row r="164" spans="1:15" x14ac:dyDescent="0.45">
      <c r="A164" s="106">
        <v>44315</v>
      </c>
      <c r="B164" s="104" t="str">
        <f t="shared" si="8"/>
        <v>(木)</v>
      </c>
      <c r="C164" s="61">
        <f t="shared" si="9"/>
        <v>20042</v>
      </c>
      <c r="D164" s="67">
        <v>20042</v>
      </c>
      <c r="E164" s="67">
        <v>0</v>
      </c>
      <c r="F164" s="61">
        <v>0</v>
      </c>
      <c r="G164" s="67">
        <v>0</v>
      </c>
      <c r="H164" s="61">
        <v>0</v>
      </c>
      <c r="I164" s="61">
        <v>0</v>
      </c>
      <c r="J164" s="67">
        <v>13192</v>
      </c>
      <c r="K164" s="67">
        <v>0</v>
      </c>
      <c r="L164" s="61">
        <v>0</v>
      </c>
      <c r="M164" s="67">
        <v>0</v>
      </c>
      <c r="N164" s="61">
        <v>0</v>
      </c>
      <c r="O164" s="61">
        <v>0</v>
      </c>
    </row>
    <row r="165" spans="1:15" x14ac:dyDescent="0.45">
      <c r="A165" s="106">
        <v>44314</v>
      </c>
      <c r="B165" s="104" t="str">
        <f t="shared" si="8"/>
        <v>(水)</v>
      </c>
      <c r="C165" s="61">
        <f t="shared" si="9"/>
        <v>83705</v>
      </c>
      <c r="D165" s="67">
        <v>83705</v>
      </c>
      <c r="E165" s="67">
        <v>0</v>
      </c>
      <c r="F165" s="61">
        <v>0</v>
      </c>
      <c r="G165" s="67">
        <v>0</v>
      </c>
      <c r="H165" s="61">
        <v>0</v>
      </c>
      <c r="I165" s="61">
        <v>0</v>
      </c>
      <c r="J165" s="67">
        <v>37777</v>
      </c>
      <c r="K165" s="67">
        <v>0</v>
      </c>
      <c r="L165" s="61">
        <v>0</v>
      </c>
      <c r="M165" s="67">
        <v>0</v>
      </c>
      <c r="N165" s="61">
        <v>0</v>
      </c>
      <c r="O165" s="61">
        <v>0</v>
      </c>
    </row>
    <row r="166" spans="1:15" x14ac:dyDescent="0.45">
      <c r="A166" s="106">
        <v>44313</v>
      </c>
      <c r="B166" s="104" t="str">
        <f t="shared" si="8"/>
        <v>(火)</v>
      </c>
      <c r="C166" s="61">
        <f t="shared" si="9"/>
        <v>77479</v>
      </c>
      <c r="D166" s="67">
        <v>77479</v>
      </c>
      <c r="E166" s="67">
        <v>0</v>
      </c>
      <c r="F166" s="61">
        <v>0</v>
      </c>
      <c r="G166" s="67">
        <v>0</v>
      </c>
      <c r="H166" s="61">
        <v>0</v>
      </c>
      <c r="I166" s="61">
        <v>0</v>
      </c>
      <c r="J166" s="67">
        <v>38273</v>
      </c>
      <c r="K166" s="67">
        <v>0</v>
      </c>
      <c r="L166" s="61">
        <v>0</v>
      </c>
      <c r="M166" s="67">
        <v>0</v>
      </c>
      <c r="N166" s="61">
        <v>0</v>
      </c>
      <c r="O166" s="61">
        <v>0</v>
      </c>
    </row>
    <row r="167" spans="1:15" x14ac:dyDescent="0.45">
      <c r="A167" s="106">
        <v>44312</v>
      </c>
      <c r="B167" s="104" t="str">
        <f t="shared" si="8"/>
        <v>(月)</v>
      </c>
      <c r="C167" s="61">
        <f t="shared" si="9"/>
        <v>58564</v>
      </c>
      <c r="D167" s="67">
        <v>58564</v>
      </c>
      <c r="E167" s="67">
        <v>0</v>
      </c>
      <c r="F167" s="61">
        <v>0</v>
      </c>
      <c r="G167" s="67">
        <v>0</v>
      </c>
      <c r="H167" s="61">
        <v>0</v>
      </c>
      <c r="I167" s="61">
        <v>0</v>
      </c>
      <c r="J167" s="67">
        <v>28360</v>
      </c>
      <c r="K167" s="67">
        <v>0</v>
      </c>
      <c r="L167" s="61">
        <v>0</v>
      </c>
      <c r="M167" s="67">
        <v>0</v>
      </c>
      <c r="N167" s="61">
        <v>0</v>
      </c>
      <c r="O167" s="61">
        <v>0</v>
      </c>
    </row>
    <row r="168" spans="1:15" x14ac:dyDescent="0.45">
      <c r="A168" s="106">
        <v>44311</v>
      </c>
      <c r="B168" s="104" t="str">
        <f t="shared" si="8"/>
        <v>(日)</v>
      </c>
      <c r="C168" s="61">
        <f t="shared" si="9"/>
        <v>25693</v>
      </c>
      <c r="D168" s="67">
        <v>25693</v>
      </c>
      <c r="E168" s="67">
        <v>0</v>
      </c>
      <c r="F168" s="61">
        <v>0</v>
      </c>
      <c r="G168" s="67">
        <v>0</v>
      </c>
      <c r="H168" s="61">
        <v>0</v>
      </c>
      <c r="I168" s="61">
        <v>0</v>
      </c>
      <c r="J168" s="67">
        <v>15700</v>
      </c>
      <c r="K168" s="67">
        <v>0</v>
      </c>
      <c r="L168" s="61">
        <v>0</v>
      </c>
      <c r="M168" s="67">
        <v>0</v>
      </c>
      <c r="N168" s="61">
        <v>0</v>
      </c>
      <c r="O168" s="61">
        <v>0</v>
      </c>
    </row>
    <row r="169" spans="1:15" x14ac:dyDescent="0.45">
      <c r="A169" s="106">
        <v>44310</v>
      </c>
      <c r="B169" s="104" t="str">
        <f t="shared" si="8"/>
        <v>(土)</v>
      </c>
      <c r="C169" s="61">
        <f t="shared" si="9"/>
        <v>35206</v>
      </c>
      <c r="D169" s="67">
        <v>35206</v>
      </c>
      <c r="E169" s="67">
        <v>0</v>
      </c>
      <c r="F169" s="61">
        <v>0</v>
      </c>
      <c r="G169" s="67">
        <v>0</v>
      </c>
      <c r="H169" s="61">
        <v>0</v>
      </c>
      <c r="I169" s="61">
        <v>0</v>
      </c>
      <c r="J169" s="67">
        <v>16631</v>
      </c>
      <c r="K169" s="67">
        <v>0</v>
      </c>
      <c r="L169" s="61">
        <v>0</v>
      </c>
      <c r="M169" s="67">
        <v>0</v>
      </c>
      <c r="N169" s="61">
        <v>0</v>
      </c>
      <c r="O169" s="61">
        <v>0</v>
      </c>
    </row>
    <row r="170" spans="1:15" x14ac:dyDescent="0.45">
      <c r="A170" s="106">
        <v>44309</v>
      </c>
      <c r="B170" s="104" t="str">
        <f t="shared" si="8"/>
        <v>(金)</v>
      </c>
      <c r="C170" s="61">
        <f t="shared" si="9"/>
        <v>54170</v>
      </c>
      <c r="D170" s="67">
        <v>54170</v>
      </c>
      <c r="E170" s="67">
        <v>0</v>
      </c>
      <c r="F170" s="61">
        <v>0</v>
      </c>
      <c r="G170" s="67">
        <v>0</v>
      </c>
      <c r="H170" s="61">
        <v>0</v>
      </c>
      <c r="I170" s="61">
        <v>0</v>
      </c>
      <c r="J170" s="67">
        <v>19501</v>
      </c>
      <c r="K170" s="67">
        <v>0</v>
      </c>
      <c r="L170" s="61">
        <v>0</v>
      </c>
      <c r="M170" s="67">
        <v>0</v>
      </c>
      <c r="N170" s="61">
        <v>0</v>
      </c>
      <c r="O170" s="61">
        <v>0</v>
      </c>
    </row>
    <row r="171" spans="1:15" x14ac:dyDescent="0.45">
      <c r="A171" s="106">
        <v>44308</v>
      </c>
      <c r="B171" s="104" t="str">
        <f t="shared" si="8"/>
        <v>(木)</v>
      </c>
      <c r="C171" s="61">
        <f t="shared" si="9"/>
        <v>58231</v>
      </c>
      <c r="D171" s="67">
        <v>58231</v>
      </c>
      <c r="E171" s="67">
        <v>0</v>
      </c>
      <c r="F171" s="61">
        <v>0</v>
      </c>
      <c r="G171" s="67">
        <v>0</v>
      </c>
      <c r="H171" s="61">
        <v>0</v>
      </c>
      <c r="I171" s="61">
        <v>0</v>
      </c>
      <c r="J171" s="67">
        <v>26109</v>
      </c>
      <c r="K171" s="67">
        <v>0</v>
      </c>
      <c r="L171" s="61">
        <v>0</v>
      </c>
      <c r="M171" s="67">
        <v>0</v>
      </c>
      <c r="N171" s="61">
        <v>0</v>
      </c>
      <c r="O171" s="61">
        <v>0</v>
      </c>
    </row>
    <row r="172" spans="1:15" x14ac:dyDescent="0.45">
      <c r="A172" s="106">
        <v>44307</v>
      </c>
      <c r="B172" s="104" t="str">
        <f t="shared" si="8"/>
        <v>(水)</v>
      </c>
      <c r="C172" s="61">
        <f t="shared" si="9"/>
        <v>60356</v>
      </c>
      <c r="D172" s="67">
        <v>60356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27416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06">
        <v>44306</v>
      </c>
      <c r="B173" s="104" t="str">
        <f t="shared" si="8"/>
        <v>(火)</v>
      </c>
      <c r="C173" s="61">
        <f t="shared" si="9"/>
        <v>50160</v>
      </c>
      <c r="D173" s="67">
        <v>50160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23304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06">
        <v>44305</v>
      </c>
      <c r="B174" s="104" t="str">
        <f t="shared" si="8"/>
        <v>(月)</v>
      </c>
      <c r="C174" s="61">
        <f t="shared" si="9"/>
        <v>32401</v>
      </c>
      <c r="D174" s="67">
        <v>32401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14601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06">
        <v>44304</v>
      </c>
      <c r="B175" s="104" t="str">
        <f t="shared" si="8"/>
        <v>(日)</v>
      </c>
      <c r="C175" s="61">
        <f t="shared" si="9"/>
        <v>8973</v>
      </c>
      <c r="D175" s="67">
        <v>8973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5682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06">
        <v>44303</v>
      </c>
      <c r="B176" s="104" t="str">
        <f t="shared" si="8"/>
        <v>(土)</v>
      </c>
      <c r="C176" s="61">
        <f t="shared" si="9"/>
        <v>7439</v>
      </c>
      <c r="D176" s="67">
        <v>7439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3660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06">
        <v>44302</v>
      </c>
      <c r="B177" s="104" t="str">
        <f t="shared" si="8"/>
        <v>(金)</v>
      </c>
      <c r="C177" s="61">
        <f t="shared" si="9"/>
        <v>9983</v>
      </c>
      <c r="D177" s="67">
        <v>9983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3496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06">
        <v>44301</v>
      </c>
      <c r="B178" s="104" t="str">
        <f t="shared" si="8"/>
        <v>(木)</v>
      </c>
      <c r="C178" s="61">
        <f t="shared" si="9"/>
        <v>8569</v>
      </c>
      <c r="D178" s="67">
        <v>8569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4427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06">
        <v>44300</v>
      </c>
      <c r="B179" s="104" t="str">
        <f t="shared" si="8"/>
        <v>(水)</v>
      </c>
      <c r="C179" s="61">
        <f t="shared" si="9"/>
        <v>4985</v>
      </c>
      <c r="D179" s="67">
        <v>4985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3167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06">
        <v>44299</v>
      </c>
      <c r="B180" s="104" t="str">
        <f t="shared" si="8"/>
        <v>(火)</v>
      </c>
      <c r="C180" s="61">
        <f t="shared" si="9"/>
        <v>3923</v>
      </c>
      <c r="D180" s="67">
        <v>3923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2794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06">
        <v>44298</v>
      </c>
      <c r="B181" s="104" t="str">
        <f t="shared" si="8"/>
        <v>(月)</v>
      </c>
      <c r="C181" s="61">
        <f t="shared" si="9"/>
        <v>4637</v>
      </c>
      <c r="D181" s="79">
        <v>4637</v>
      </c>
      <c r="E181" s="79">
        <v>0</v>
      </c>
      <c r="F181" s="61">
        <v>0</v>
      </c>
      <c r="G181" s="79">
        <v>0</v>
      </c>
      <c r="H181" s="61">
        <v>0</v>
      </c>
      <c r="I181" s="61">
        <v>0</v>
      </c>
      <c r="J181" s="79">
        <v>3373</v>
      </c>
      <c r="K181" s="79">
        <v>0</v>
      </c>
      <c r="L181" s="61">
        <v>0</v>
      </c>
      <c r="M181" s="79">
        <v>0</v>
      </c>
      <c r="N181" s="61">
        <v>0</v>
      </c>
      <c r="O181" s="61">
        <v>0</v>
      </c>
    </row>
    <row r="182" spans="1:15" x14ac:dyDescent="0.4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</row>
    <row r="183" spans="1:15" x14ac:dyDescent="0.45">
      <c r="A183" s="77" t="s">
        <v>326</v>
      </c>
      <c r="B183" s="77"/>
    </row>
    <row r="184" spans="1:15" x14ac:dyDescent="0.45">
      <c r="A184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33" t="s">
        <v>296</v>
      </c>
      <c r="B3" s="131" t="s">
        <v>297</v>
      </c>
      <c r="C3" s="129" t="s">
        <v>298</v>
      </c>
      <c r="D3" s="129" t="s">
        <v>299</v>
      </c>
      <c r="E3" s="132"/>
      <c r="F3" s="129" t="s">
        <v>300</v>
      </c>
      <c r="G3" s="132"/>
      <c r="H3" s="75"/>
      <c r="I3" s="75"/>
    </row>
    <row r="4" spans="1:9" x14ac:dyDescent="0.45">
      <c r="A4" s="132"/>
      <c r="B4" s="134"/>
      <c r="C4" s="132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30" t="s">
        <v>287</v>
      </c>
      <c r="B5" s="132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1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1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1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1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1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1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1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1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1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1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1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1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1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1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1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1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1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1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1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1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1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1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1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1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1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1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1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1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1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1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1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1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1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1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1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1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1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1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1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2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2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2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2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2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2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2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2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2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2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2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2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2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2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2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2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2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2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2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2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2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2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2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2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2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2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2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2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2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7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35" t="s">
        <v>331</v>
      </c>
      <c r="B3" s="131" t="s">
        <v>297</v>
      </c>
      <c r="C3" s="131" t="s">
        <v>334</v>
      </c>
      <c r="D3" s="131" t="s">
        <v>297</v>
      </c>
      <c r="E3" s="129" t="s">
        <v>298</v>
      </c>
      <c r="F3" s="107" t="s">
        <v>299</v>
      </c>
      <c r="G3" s="107" t="s">
        <v>300</v>
      </c>
      <c r="H3" s="75"/>
      <c r="I3" s="75"/>
    </row>
    <row r="4" spans="1:9" x14ac:dyDescent="0.45">
      <c r="A4" s="131"/>
      <c r="B4" s="131"/>
      <c r="C4" s="131"/>
      <c r="D4" s="131"/>
      <c r="E4" s="129"/>
      <c r="F4" s="109" t="s">
        <v>302</v>
      </c>
      <c r="G4" s="109" t="s">
        <v>302</v>
      </c>
      <c r="H4" s="74"/>
      <c r="I4" s="74"/>
    </row>
    <row r="5" spans="1:9" x14ac:dyDescent="0.45">
      <c r="A5" s="106">
        <v>44468</v>
      </c>
      <c r="B5" s="108" t="s">
        <v>306</v>
      </c>
      <c r="C5" s="106">
        <v>44465</v>
      </c>
      <c r="D5" s="108" t="s">
        <v>335</v>
      </c>
      <c r="E5" s="84">
        <v>16729009</v>
      </c>
      <c r="F5" s="84">
        <v>9578689</v>
      </c>
      <c r="G5" s="84">
        <v>7150320</v>
      </c>
      <c r="H5" s="74"/>
      <c r="I5" s="74"/>
    </row>
    <row r="6" spans="1:9" x14ac:dyDescent="0.45">
      <c r="A6" s="106">
        <v>44461</v>
      </c>
      <c r="B6" s="108" t="s">
        <v>306</v>
      </c>
      <c r="C6" s="106">
        <v>44458</v>
      </c>
      <c r="D6" s="108" t="s">
        <v>335</v>
      </c>
      <c r="E6" s="84">
        <v>16106155</v>
      </c>
      <c r="F6" s="84">
        <v>9364198</v>
      </c>
      <c r="G6" s="84">
        <v>6741957</v>
      </c>
      <c r="H6" s="74"/>
      <c r="I6" s="74"/>
    </row>
    <row r="7" spans="1:9" x14ac:dyDescent="0.45">
      <c r="A7" s="106">
        <v>44454</v>
      </c>
      <c r="B7" s="108" t="s">
        <v>306</v>
      </c>
      <c r="C7" s="106">
        <v>44451</v>
      </c>
      <c r="D7" s="108" t="s">
        <v>335</v>
      </c>
      <c r="E7" s="84">
        <v>15400219</v>
      </c>
      <c r="F7" s="84">
        <v>8914497</v>
      </c>
      <c r="G7" s="84">
        <v>6485722</v>
      </c>
      <c r="H7" s="74"/>
      <c r="I7" s="74"/>
    </row>
    <row r="8" spans="1:9" x14ac:dyDescent="0.45">
      <c r="A8" s="106">
        <v>44447</v>
      </c>
      <c r="B8" s="108" t="s">
        <v>306</v>
      </c>
      <c r="C8" s="106">
        <v>44444</v>
      </c>
      <c r="D8" s="108" t="s">
        <v>335</v>
      </c>
      <c r="E8" s="84">
        <v>14362075</v>
      </c>
      <c r="F8" s="84">
        <v>8141454</v>
      </c>
      <c r="G8" s="84">
        <v>6220621</v>
      </c>
      <c r="H8" s="74"/>
      <c r="I8" s="74"/>
    </row>
    <row r="9" spans="1:9" x14ac:dyDescent="0.45">
      <c r="A9" s="106">
        <v>44440</v>
      </c>
      <c r="B9" s="108" t="s">
        <v>306</v>
      </c>
      <c r="C9" s="106">
        <v>44437</v>
      </c>
      <c r="D9" s="108" t="s">
        <v>335</v>
      </c>
      <c r="E9" s="84">
        <v>13225021</v>
      </c>
      <c r="F9" s="84">
        <v>7426698</v>
      </c>
      <c r="G9" s="84">
        <v>5798323</v>
      </c>
      <c r="H9" s="74"/>
      <c r="I9" s="74"/>
    </row>
    <row r="10" spans="1:9" x14ac:dyDescent="0.45">
      <c r="A10" s="106">
        <v>44433</v>
      </c>
      <c r="B10" s="108" t="s">
        <v>306</v>
      </c>
      <c r="C10" s="106">
        <v>44430</v>
      </c>
      <c r="D10" s="108" t="s">
        <v>335</v>
      </c>
      <c r="E10" s="84">
        <v>12029002</v>
      </c>
      <c r="F10" s="84">
        <v>7013578</v>
      </c>
      <c r="G10" s="84">
        <v>5015424</v>
      </c>
      <c r="H10" s="74"/>
      <c r="I10" s="74"/>
    </row>
    <row r="11" spans="1:9" x14ac:dyDescent="0.45">
      <c r="A11" s="106">
        <v>44426</v>
      </c>
      <c r="B11" s="108" t="s">
        <v>306</v>
      </c>
      <c r="C11" s="106">
        <v>44423</v>
      </c>
      <c r="D11" s="108" t="s">
        <v>335</v>
      </c>
      <c r="E11" s="84">
        <v>10579702</v>
      </c>
      <c r="F11" s="84">
        <v>6761659</v>
      </c>
      <c r="G11" s="84">
        <v>3818043</v>
      </c>
      <c r="H11" s="74"/>
      <c r="I11" s="74"/>
    </row>
    <row r="12" spans="1:9" x14ac:dyDescent="0.45">
      <c r="A12" s="106">
        <v>44419</v>
      </c>
      <c r="B12" s="108" t="s">
        <v>306</v>
      </c>
      <c r="C12" s="106">
        <v>44416</v>
      </c>
      <c r="D12" s="108" t="s">
        <v>335</v>
      </c>
      <c r="E12" s="84">
        <v>9282019</v>
      </c>
      <c r="F12" s="84">
        <v>6577221</v>
      </c>
      <c r="G12" s="84">
        <v>2704798</v>
      </c>
      <c r="H12" s="74"/>
      <c r="I12" s="74"/>
    </row>
    <row r="13" spans="1:9" x14ac:dyDescent="0.45">
      <c r="A13" s="106">
        <v>44412</v>
      </c>
      <c r="B13" s="108" t="s">
        <v>306</v>
      </c>
      <c r="C13" s="106">
        <v>44409</v>
      </c>
      <c r="D13" s="108" t="s">
        <v>335</v>
      </c>
      <c r="E13" s="84">
        <v>7723380</v>
      </c>
      <c r="F13" s="84">
        <v>6269246</v>
      </c>
      <c r="G13" s="84">
        <v>1454134</v>
      </c>
      <c r="H13" s="74"/>
      <c r="I13" s="74"/>
    </row>
    <row r="14" spans="1:9" x14ac:dyDescent="0.45">
      <c r="A14" s="85"/>
      <c r="B14" s="73"/>
      <c r="C14" s="73"/>
      <c r="D14" s="73"/>
      <c r="E14" s="73"/>
      <c r="F14" s="73"/>
      <c r="G14" s="74"/>
      <c r="H14" s="74"/>
    </row>
    <row r="15" spans="1:9" x14ac:dyDescent="0.45">
      <c r="A15" s="75" t="s">
        <v>332</v>
      </c>
      <c r="B15" s="74"/>
      <c r="C15" s="74"/>
      <c r="D15" s="74"/>
      <c r="E15" s="74"/>
      <c r="F15" s="74"/>
      <c r="G15" s="75"/>
      <c r="H15" s="74"/>
    </row>
    <row r="16" spans="1:9" x14ac:dyDescent="0.45">
      <c r="A16" s="75"/>
      <c r="B16" s="75"/>
      <c r="C16" s="75"/>
      <c r="D16" s="75"/>
      <c r="E16" s="75"/>
      <c r="F16" s="75"/>
      <c r="G16" s="75"/>
      <c r="H16" s="74"/>
    </row>
    <row r="17" spans="8:8" x14ac:dyDescent="0.45">
      <c r="H17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49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（１０月４日公表時点）</v>
      </c>
    </row>
    <row r="3" spans="1:9" x14ac:dyDescent="0.45">
      <c r="A3" s="135" t="s">
        <v>331</v>
      </c>
      <c r="B3" s="131" t="s">
        <v>297</v>
      </c>
      <c r="C3" s="131" t="s">
        <v>334</v>
      </c>
      <c r="D3" s="131" t="s">
        <v>297</v>
      </c>
      <c r="E3" s="129" t="s">
        <v>337</v>
      </c>
      <c r="F3" s="107" t="s">
        <v>299</v>
      </c>
      <c r="G3" s="107" t="s">
        <v>300</v>
      </c>
      <c r="H3" s="75"/>
      <c r="I3" s="75"/>
    </row>
    <row r="4" spans="1:9" x14ac:dyDescent="0.45">
      <c r="A4" s="131"/>
      <c r="B4" s="131"/>
      <c r="C4" s="131"/>
      <c r="D4" s="131"/>
      <c r="E4" s="129"/>
      <c r="F4" s="109" t="s">
        <v>302</v>
      </c>
      <c r="G4" s="109" t="s">
        <v>302</v>
      </c>
      <c r="H4" s="74"/>
      <c r="I4" s="74"/>
    </row>
    <row r="5" spans="1:9" x14ac:dyDescent="0.45">
      <c r="A5" s="106">
        <v>44473</v>
      </c>
      <c r="B5" s="108" t="s">
        <v>350</v>
      </c>
      <c r="C5" s="106">
        <v>44465</v>
      </c>
      <c r="D5" s="108" t="s">
        <v>348</v>
      </c>
      <c r="E5" s="84">
        <v>13752173</v>
      </c>
      <c r="F5" s="84">
        <v>7997873</v>
      </c>
      <c r="G5" s="84">
        <v>5754300</v>
      </c>
      <c r="H5" s="74"/>
      <c r="I5" s="74"/>
    </row>
    <row r="6" spans="1:9" x14ac:dyDescent="0.45">
      <c r="A6" s="106">
        <v>44470</v>
      </c>
      <c r="B6" s="108" t="s">
        <v>347</v>
      </c>
      <c r="C6" s="106">
        <v>44465</v>
      </c>
      <c r="D6" s="108" t="s">
        <v>348</v>
      </c>
      <c r="E6" s="84">
        <v>13619566</v>
      </c>
      <c r="F6" s="84">
        <v>7923835</v>
      </c>
      <c r="G6" s="84">
        <v>5695731</v>
      </c>
      <c r="H6" s="74"/>
      <c r="I6" s="74"/>
    </row>
    <row r="7" spans="1:9" x14ac:dyDescent="0.45">
      <c r="A7" s="106">
        <v>44469</v>
      </c>
      <c r="B7" s="108" t="s">
        <v>316</v>
      </c>
      <c r="C7" s="106">
        <v>44465</v>
      </c>
      <c r="D7" s="108" t="s">
        <v>348</v>
      </c>
      <c r="E7" s="84">
        <v>13471048</v>
      </c>
      <c r="F7" s="84">
        <v>7852469</v>
      </c>
      <c r="G7" s="84">
        <v>5618579</v>
      </c>
      <c r="H7" s="74"/>
      <c r="I7" s="74"/>
    </row>
    <row r="8" spans="1:9" x14ac:dyDescent="0.45">
      <c r="A8" s="106">
        <v>44468</v>
      </c>
      <c r="B8" s="108" t="s">
        <v>352</v>
      </c>
      <c r="C8" s="106">
        <v>44465</v>
      </c>
      <c r="D8" s="108" t="s">
        <v>348</v>
      </c>
      <c r="E8" s="84">
        <v>13308466</v>
      </c>
      <c r="F8" s="84">
        <v>7774650</v>
      </c>
      <c r="G8" s="84">
        <v>5533816</v>
      </c>
      <c r="H8" s="74"/>
      <c r="I8" s="74"/>
    </row>
    <row r="9" spans="1:9" x14ac:dyDescent="0.45">
      <c r="A9" s="106">
        <v>44467</v>
      </c>
      <c r="B9" s="108" t="s">
        <v>349</v>
      </c>
      <c r="C9" s="106">
        <v>44458</v>
      </c>
      <c r="D9" s="108" t="s">
        <v>348</v>
      </c>
      <c r="E9" s="84">
        <v>12796816</v>
      </c>
      <c r="F9" s="84">
        <v>7550051</v>
      </c>
      <c r="G9" s="84">
        <v>5246765</v>
      </c>
      <c r="H9" s="74"/>
      <c r="I9" s="74"/>
    </row>
    <row r="10" spans="1:9" x14ac:dyDescent="0.45">
      <c r="A10" s="106">
        <v>44466</v>
      </c>
      <c r="B10" s="108" t="s">
        <v>350</v>
      </c>
      <c r="C10" s="106">
        <v>44458</v>
      </c>
      <c r="D10" s="108" t="s">
        <v>348</v>
      </c>
      <c r="E10" s="84">
        <v>12687469</v>
      </c>
      <c r="F10" s="84">
        <v>7509874</v>
      </c>
      <c r="G10" s="84">
        <v>5177595</v>
      </c>
      <c r="H10" s="74"/>
      <c r="I10" s="74"/>
    </row>
    <row r="11" spans="1:9" x14ac:dyDescent="0.45">
      <c r="A11" s="106">
        <v>44463</v>
      </c>
      <c r="B11" s="108" t="s">
        <v>347</v>
      </c>
      <c r="C11" s="106">
        <v>44458</v>
      </c>
      <c r="D11" s="108" t="s">
        <v>348</v>
      </c>
      <c r="E11" s="84">
        <v>12394639</v>
      </c>
      <c r="F11" s="84">
        <v>7338505</v>
      </c>
      <c r="G11" s="84">
        <v>5056134</v>
      </c>
      <c r="H11" s="74"/>
      <c r="I11" s="74"/>
    </row>
    <row r="12" spans="1:9" x14ac:dyDescent="0.45">
      <c r="A12" s="106">
        <v>44461</v>
      </c>
      <c r="B12" s="108" t="s">
        <v>352</v>
      </c>
      <c r="C12" s="106">
        <v>44458</v>
      </c>
      <c r="D12" s="108" t="s">
        <v>348</v>
      </c>
      <c r="E12" s="84">
        <v>12127735</v>
      </c>
      <c r="F12" s="84">
        <v>7183591</v>
      </c>
      <c r="G12" s="84">
        <v>4944144</v>
      </c>
      <c r="H12" s="74"/>
      <c r="I12" s="74"/>
    </row>
    <row r="13" spans="1:9" x14ac:dyDescent="0.45">
      <c r="A13" s="106">
        <v>44460</v>
      </c>
      <c r="B13" s="108" t="s">
        <v>349</v>
      </c>
      <c r="C13" s="106">
        <v>44451</v>
      </c>
      <c r="D13" s="108" t="s">
        <v>348</v>
      </c>
      <c r="E13" s="84">
        <v>11493995</v>
      </c>
      <c r="F13" s="84">
        <v>6765420</v>
      </c>
      <c r="G13" s="84">
        <v>4728575</v>
      </c>
      <c r="H13" s="74"/>
      <c r="I13" s="74"/>
    </row>
    <row r="14" spans="1:9" x14ac:dyDescent="0.45">
      <c r="A14" s="106">
        <v>44456</v>
      </c>
      <c r="B14" s="108" t="s">
        <v>347</v>
      </c>
      <c r="C14" s="106">
        <v>44451</v>
      </c>
      <c r="D14" s="108" t="s">
        <v>348</v>
      </c>
      <c r="E14" s="84">
        <v>11190658</v>
      </c>
      <c r="F14" s="84">
        <v>6593989</v>
      </c>
      <c r="G14" s="84">
        <v>4596669</v>
      </c>
      <c r="H14" s="74"/>
      <c r="I14" s="74"/>
    </row>
    <row r="15" spans="1:9" x14ac:dyDescent="0.45">
      <c r="A15" s="106">
        <v>44455</v>
      </c>
      <c r="B15" s="108" t="s">
        <v>316</v>
      </c>
      <c r="C15" s="106">
        <v>44451</v>
      </c>
      <c r="D15" s="108" t="s">
        <v>348</v>
      </c>
      <c r="E15" s="84">
        <v>10948632</v>
      </c>
      <c r="F15" s="84">
        <v>6453594</v>
      </c>
      <c r="G15" s="84">
        <v>4495038</v>
      </c>
      <c r="H15" s="74"/>
      <c r="I15" s="74"/>
    </row>
    <row r="16" spans="1:9" x14ac:dyDescent="0.45">
      <c r="A16" s="106">
        <v>44454</v>
      </c>
      <c r="B16" s="108" t="s">
        <v>352</v>
      </c>
      <c r="C16" s="106">
        <v>44451</v>
      </c>
      <c r="D16" s="108" t="s">
        <v>348</v>
      </c>
      <c r="E16" s="84">
        <v>10693135</v>
      </c>
      <c r="F16" s="84">
        <v>6315611</v>
      </c>
      <c r="G16" s="84">
        <v>4377524</v>
      </c>
      <c r="H16" s="74"/>
      <c r="I16" s="74"/>
    </row>
    <row r="17" spans="1:9" x14ac:dyDescent="0.45">
      <c r="A17" s="106">
        <v>44453</v>
      </c>
      <c r="B17" s="108" t="s">
        <v>349</v>
      </c>
      <c r="C17" s="106">
        <v>44444</v>
      </c>
      <c r="D17" s="108" t="s">
        <v>348</v>
      </c>
      <c r="E17" s="84">
        <v>9899421</v>
      </c>
      <c r="F17" s="84">
        <v>5741895</v>
      </c>
      <c r="G17" s="84">
        <v>4157526</v>
      </c>
      <c r="H17" s="74"/>
      <c r="I17" s="74"/>
    </row>
    <row r="18" spans="1:9" x14ac:dyDescent="0.45">
      <c r="A18" s="106">
        <v>44452</v>
      </c>
      <c r="B18" s="108" t="s">
        <v>350</v>
      </c>
      <c r="C18" s="106">
        <v>44444</v>
      </c>
      <c r="D18" s="108" t="s">
        <v>348</v>
      </c>
      <c r="E18" s="84">
        <v>9673723</v>
      </c>
      <c r="F18" s="84">
        <v>5630938</v>
      </c>
      <c r="G18" s="84">
        <v>4042785</v>
      </c>
      <c r="H18" s="74"/>
      <c r="I18" s="74"/>
    </row>
    <row r="19" spans="1:9" x14ac:dyDescent="0.45">
      <c r="A19" s="106">
        <v>44449</v>
      </c>
      <c r="B19" s="108" t="s">
        <v>347</v>
      </c>
      <c r="C19" s="106">
        <v>44444</v>
      </c>
      <c r="D19" s="108" t="s">
        <v>348</v>
      </c>
      <c r="E19" s="84">
        <v>9364622</v>
      </c>
      <c r="F19" s="84">
        <v>5477379</v>
      </c>
      <c r="G19" s="84">
        <v>3887243</v>
      </c>
      <c r="H19" s="74"/>
      <c r="I19" s="74"/>
    </row>
    <row r="20" spans="1:9" x14ac:dyDescent="0.45">
      <c r="A20" s="106">
        <v>44448</v>
      </c>
      <c r="B20" s="108" t="s">
        <v>316</v>
      </c>
      <c r="C20" s="106">
        <v>44444</v>
      </c>
      <c r="D20" s="108" t="s">
        <v>348</v>
      </c>
      <c r="E20" s="84">
        <v>9087375</v>
      </c>
      <c r="F20" s="84">
        <v>5323073</v>
      </c>
      <c r="G20" s="84">
        <v>3764302</v>
      </c>
      <c r="H20" s="74"/>
      <c r="I20" s="74"/>
    </row>
    <row r="21" spans="1:9" x14ac:dyDescent="0.45">
      <c r="A21" s="106">
        <v>44447</v>
      </c>
      <c r="B21" s="108" t="s">
        <v>352</v>
      </c>
      <c r="C21" s="106">
        <v>44444</v>
      </c>
      <c r="D21" s="108" t="s">
        <v>348</v>
      </c>
      <c r="E21" s="84">
        <v>8831775</v>
      </c>
      <c r="F21" s="84">
        <v>5194005</v>
      </c>
      <c r="G21" s="84">
        <v>3637770</v>
      </c>
      <c r="H21" s="74"/>
      <c r="I21" s="74"/>
    </row>
    <row r="22" spans="1:9" x14ac:dyDescent="0.45">
      <c r="A22" s="106">
        <v>44446</v>
      </c>
      <c r="B22" s="108" t="s">
        <v>349</v>
      </c>
      <c r="C22" s="106">
        <v>44437</v>
      </c>
      <c r="D22" s="108" t="s">
        <v>348</v>
      </c>
      <c r="E22" s="84">
        <v>8015343</v>
      </c>
      <c r="F22" s="84">
        <v>4705820</v>
      </c>
      <c r="G22" s="84">
        <v>3309523</v>
      </c>
      <c r="H22" s="74"/>
      <c r="I22" s="74"/>
    </row>
    <row r="23" spans="1:9" x14ac:dyDescent="0.45">
      <c r="A23" s="106">
        <v>44445</v>
      </c>
      <c r="B23" s="108" t="s">
        <v>350</v>
      </c>
      <c r="C23" s="106">
        <v>44437</v>
      </c>
      <c r="D23" s="108" t="s">
        <v>348</v>
      </c>
      <c r="E23" s="84">
        <v>7832204</v>
      </c>
      <c r="F23" s="84">
        <v>4609625</v>
      </c>
      <c r="G23" s="84">
        <v>3222579</v>
      </c>
      <c r="H23" s="74"/>
      <c r="I23" s="74"/>
    </row>
    <row r="24" spans="1:9" x14ac:dyDescent="0.45">
      <c r="A24" s="106">
        <v>44442</v>
      </c>
      <c r="B24" s="108" t="s">
        <v>347</v>
      </c>
      <c r="C24" s="106">
        <v>44437</v>
      </c>
      <c r="D24" s="108" t="s">
        <v>348</v>
      </c>
      <c r="E24" s="84">
        <v>7532648</v>
      </c>
      <c r="F24" s="84">
        <v>4446465</v>
      </c>
      <c r="G24" s="84">
        <v>3086183</v>
      </c>
      <c r="H24" s="74"/>
      <c r="I24" s="74"/>
    </row>
    <row r="25" spans="1:9" x14ac:dyDescent="0.45">
      <c r="A25" s="106">
        <v>44441</v>
      </c>
      <c r="B25" s="108" t="s">
        <v>316</v>
      </c>
      <c r="C25" s="106">
        <v>44437</v>
      </c>
      <c r="D25" s="108" t="s">
        <v>348</v>
      </c>
      <c r="E25" s="84">
        <v>7293150</v>
      </c>
      <c r="F25" s="84">
        <v>4323860</v>
      </c>
      <c r="G25" s="84">
        <v>2969290</v>
      </c>
      <c r="H25" s="74"/>
      <c r="I25" s="74"/>
    </row>
    <row r="26" spans="1:9" x14ac:dyDescent="0.45">
      <c r="A26" s="106">
        <v>44440</v>
      </c>
      <c r="B26" s="108" t="s">
        <v>352</v>
      </c>
      <c r="C26" s="106">
        <v>44437</v>
      </c>
      <c r="D26" s="108" t="s">
        <v>348</v>
      </c>
      <c r="E26" s="84">
        <v>7049347</v>
      </c>
      <c r="F26" s="84">
        <v>4206037</v>
      </c>
      <c r="G26" s="84">
        <v>2843310</v>
      </c>
      <c r="H26" s="74"/>
      <c r="I26" s="74"/>
    </row>
    <row r="27" spans="1:9" x14ac:dyDescent="0.45">
      <c r="A27" s="106">
        <v>44439</v>
      </c>
      <c r="B27" s="108" t="s">
        <v>349</v>
      </c>
      <c r="C27" s="106">
        <v>44430</v>
      </c>
      <c r="D27" s="108" t="s">
        <v>348</v>
      </c>
      <c r="E27" s="84">
        <v>6366259</v>
      </c>
      <c r="F27" s="84">
        <v>3939155</v>
      </c>
      <c r="G27" s="84">
        <v>2427104</v>
      </c>
      <c r="H27" s="74"/>
      <c r="I27" s="74"/>
    </row>
    <row r="28" spans="1:9" x14ac:dyDescent="0.45">
      <c r="A28" s="106">
        <v>44438</v>
      </c>
      <c r="B28" s="108" t="s">
        <v>350</v>
      </c>
      <c r="C28" s="106">
        <v>44430</v>
      </c>
      <c r="D28" s="108" t="s">
        <v>348</v>
      </c>
      <c r="E28" s="84">
        <v>6130651</v>
      </c>
      <c r="F28" s="84">
        <v>3818332</v>
      </c>
      <c r="G28" s="84">
        <v>2312319</v>
      </c>
      <c r="H28" s="74"/>
      <c r="I28" s="74"/>
    </row>
    <row r="29" spans="1:9" x14ac:dyDescent="0.45">
      <c r="A29" s="106">
        <v>44435</v>
      </c>
      <c r="B29" s="108" t="s">
        <v>347</v>
      </c>
      <c r="C29" s="106">
        <v>44430</v>
      </c>
      <c r="D29" s="108" t="s">
        <v>348</v>
      </c>
      <c r="E29" s="84">
        <v>5767203</v>
      </c>
      <c r="F29" s="84">
        <v>3613973</v>
      </c>
      <c r="G29" s="84">
        <v>2153230</v>
      </c>
      <c r="H29" s="74"/>
      <c r="I29" s="74"/>
    </row>
    <row r="30" spans="1:9" x14ac:dyDescent="0.45">
      <c r="A30" s="106">
        <v>44434</v>
      </c>
      <c r="B30" s="108" t="s">
        <v>316</v>
      </c>
      <c r="C30" s="106">
        <v>44430</v>
      </c>
      <c r="D30" s="108" t="s">
        <v>348</v>
      </c>
      <c r="E30" s="84">
        <v>5515725</v>
      </c>
      <c r="F30" s="84">
        <v>3481057</v>
      </c>
      <c r="G30" s="84">
        <v>2034668</v>
      </c>
      <c r="H30" s="74"/>
      <c r="I30" s="74"/>
    </row>
    <row r="31" spans="1:9" x14ac:dyDescent="0.45">
      <c r="A31" s="106">
        <v>44433</v>
      </c>
      <c r="B31" s="108" t="s">
        <v>352</v>
      </c>
      <c r="C31" s="106">
        <v>44430</v>
      </c>
      <c r="D31" s="108" t="s">
        <v>348</v>
      </c>
      <c r="E31" s="84">
        <v>5251138</v>
      </c>
      <c r="F31" s="84">
        <v>3336803</v>
      </c>
      <c r="G31" s="84">
        <v>1914335</v>
      </c>
      <c r="H31" s="74"/>
      <c r="I31" s="74"/>
    </row>
    <row r="32" spans="1:9" x14ac:dyDescent="0.45">
      <c r="A32" s="106">
        <v>44432</v>
      </c>
      <c r="B32" s="108" t="s">
        <v>349</v>
      </c>
      <c r="C32" s="106">
        <v>44423</v>
      </c>
      <c r="D32" s="108" t="s">
        <v>348</v>
      </c>
      <c r="E32" s="84">
        <v>4642683</v>
      </c>
      <c r="F32" s="84">
        <v>3121870</v>
      </c>
      <c r="G32" s="84">
        <v>1520813</v>
      </c>
      <c r="H32" s="74"/>
      <c r="I32" s="74"/>
    </row>
    <row r="33" spans="1:9" x14ac:dyDescent="0.45">
      <c r="A33" s="106">
        <v>44431</v>
      </c>
      <c r="B33" s="108" t="s">
        <v>350</v>
      </c>
      <c r="C33" s="106">
        <v>44423</v>
      </c>
      <c r="D33" s="108" t="s">
        <v>348</v>
      </c>
      <c r="E33" s="84">
        <v>4441321</v>
      </c>
      <c r="F33" s="84">
        <v>3000348</v>
      </c>
      <c r="G33" s="84">
        <v>1440973</v>
      </c>
      <c r="H33" s="74"/>
      <c r="I33" s="74"/>
    </row>
    <row r="34" spans="1:9" x14ac:dyDescent="0.45">
      <c r="A34" s="106">
        <v>44428</v>
      </c>
      <c r="B34" s="108" t="s">
        <v>347</v>
      </c>
      <c r="C34" s="106">
        <v>44423</v>
      </c>
      <c r="D34" s="108" t="s">
        <v>348</v>
      </c>
      <c r="E34" s="84">
        <v>4130976</v>
      </c>
      <c r="F34" s="84">
        <v>2827197</v>
      </c>
      <c r="G34" s="84">
        <v>1303779</v>
      </c>
      <c r="H34" s="74"/>
      <c r="I34" s="74"/>
    </row>
    <row r="35" spans="1:9" x14ac:dyDescent="0.45">
      <c r="A35" s="106">
        <v>44427</v>
      </c>
      <c r="B35" s="108" t="s">
        <v>316</v>
      </c>
      <c r="C35" s="106">
        <v>44423</v>
      </c>
      <c r="D35" s="108" t="s">
        <v>348</v>
      </c>
      <c r="E35" s="84">
        <v>3902839</v>
      </c>
      <c r="F35" s="84">
        <v>2705274</v>
      </c>
      <c r="G35" s="84">
        <v>1197565</v>
      </c>
      <c r="H35" s="74"/>
      <c r="I35" s="74"/>
    </row>
    <row r="36" spans="1:9" x14ac:dyDescent="0.45">
      <c r="A36" s="106">
        <v>44426</v>
      </c>
      <c r="B36" s="108" t="str">
        <f t="shared" ref="B36:B41" si="0">"("&amp;TEXT(A36,"AAA")&amp;")"</f>
        <v>(水)</v>
      </c>
      <c r="C36" s="106">
        <v>44423</v>
      </c>
      <c r="D36" s="108" t="str">
        <f t="shared" ref="D36:D41" si="1">"("&amp;TEXT(C36,"AAA")&amp;")"</f>
        <v>(日)</v>
      </c>
      <c r="E36" s="84">
        <v>3663878</v>
      </c>
      <c r="F36" s="84">
        <v>2572887</v>
      </c>
      <c r="G36" s="84">
        <v>1090991</v>
      </c>
      <c r="H36" s="74"/>
      <c r="I36" s="74"/>
    </row>
    <row r="37" spans="1:9" x14ac:dyDescent="0.45">
      <c r="A37" s="106">
        <v>44425</v>
      </c>
      <c r="B37" s="108" t="str">
        <f t="shared" si="0"/>
        <v>(火)</v>
      </c>
      <c r="C37" s="106">
        <v>44416</v>
      </c>
      <c r="D37" s="108" t="str">
        <f t="shared" si="1"/>
        <v>(日)</v>
      </c>
      <c r="E37" s="84">
        <v>3224734</v>
      </c>
      <c r="F37" s="84">
        <v>2409948</v>
      </c>
      <c r="G37" s="84">
        <v>814786</v>
      </c>
      <c r="H37" s="74"/>
      <c r="I37" s="74"/>
    </row>
    <row r="38" spans="1:9" x14ac:dyDescent="0.45">
      <c r="A38" s="106">
        <v>44424</v>
      </c>
      <c r="B38" s="108" t="str">
        <f t="shared" si="0"/>
        <v>(月)</v>
      </c>
      <c r="C38" s="106">
        <v>44416</v>
      </c>
      <c r="D38" s="108" t="str">
        <f t="shared" si="1"/>
        <v>(日)</v>
      </c>
      <c r="E38" s="84">
        <v>3080184</v>
      </c>
      <c r="F38" s="84">
        <v>2325181</v>
      </c>
      <c r="G38" s="84">
        <v>755003</v>
      </c>
      <c r="H38" s="74"/>
      <c r="I38" s="74"/>
    </row>
    <row r="39" spans="1:9" x14ac:dyDescent="0.45">
      <c r="A39" s="106">
        <v>44421</v>
      </c>
      <c r="B39" s="108" t="str">
        <f t="shared" si="0"/>
        <v>(金)</v>
      </c>
      <c r="C39" s="106">
        <v>44416</v>
      </c>
      <c r="D39" s="108" t="str">
        <f t="shared" si="1"/>
        <v>(日)</v>
      </c>
      <c r="E39" s="84">
        <v>2899381</v>
      </c>
      <c r="F39" s="84">
        <v>2215605</v>
      </c>
      <c r="G39" s="84">
        <v>683776</v>
      </c>
      <c r="H39" s="74"/>
      <c r="I39" s="74"/>
    </row>
    <row r="40" spans="1:9" x14ac:dyDescent="0.45">
      <c r="A40" s="106">
        <v>44420</v>
      </c>
      <c r="B40" s="108" t="str">
        <f t="shared" si="0"/>
        <v>(木)</v>
      </c>
      <c r="C40" s="106">
        <v>44416</v>
      </c>
      <c r="D40" s="108" t="str">
        <f t="shared" si="1"/>
        <v>(日)</v>
      </c>
      <c r="E40" s="84">
        <v>2748556</v>
      </c>
      <c r="F40" s="84">
        <v>2115570</v>
      </c>
      <c r="G40" s="84">
        <v>632986</v>
      </c>
      <c r="H40" s="74"/>
      <c r="I40" s="74"/>
    </row>
    <row r="41" spans="1:9" x14ac:dyDescent="0.45">
      <c r="A41" s="106">
        <v>44419</v>
      </c>
      <c r="B41" s="108" t="str">
        <f t="shared" si="0"/>
        <v>(水)</v>
      </c>
      <c r="C41" s="106">
        <v>44416</v>
      </c>
      <c r="D41" s="108" t="str">
        <f t="shared" si="1"/>
        <v>(日)</v>
      </c>
      <c r="E41" s="84">
        <v>2576423</v>
      </c>
      <c r="F41" s="84">
        <v>2005958</v>
      </c>
      <c r="G41" s="84">
        <v>570465</v>
      </c>
      <c r="H41" s="74"/>
      <c r="I41" s="74"/>
    </row>
    <row r="42" spans="1:9" x14ac:dyDescent="0.45">
      <c r="A42" s="106">
        <v>44418</v>
      </c>
      <c r="B42" s="108" t="s">
        <v>338</v>
      </c>
      <c r="C42" s="106">
        <v>44409</v>
      </c>
      <c r="D42" s="108" t="s">
        <v>335</v>
      </c>
      <c r="E42" s="84">
        <v>2107992</v>
      </c>
      <c r="F42" s="84">
        <v>1814876</v>
      </c>
      <c r="G42" s="84">
        <v>293116</v>
      </c>
      <c r="H42" s="74"/>
      <c r="I42" s="74"/>
    </row>
    <row r="43" spans="1:9" x14ac:dyDescent="0.45">
      <c r="A43" s="106">
        <v>44414</v>
      </c>
      <c r="B43" s="108" t="s">
        <v>309</v>
      </c>
      <c r="C43" s="106">
        <v>44409</v>
      </c>
      <c r="D43" s="108" t="s">
        <v>335</v>
      </c>
      <c r="E43" s="84">
        <v>1774733</v>
      </c>
      <c r="F43" s="84">
        <v>1551425</v>
      </c>
      <c r="G43" s="84">
        <v>223308</v>
      </c>
      <c r="H43" s="74"/>
      <c r="I43" s="74"/>
    </row>
    <row r="44" spans="1:9" x14ac:dyDescent="0.45">
      <c r="A44" s="106">
        <v>44413</v>
      </c>
      <c r="B44" s="108" t="s">
        <v>310</v>
      </c>
      <c r="C44" s="106">
        <v>44409</v>
      </c>
      <c r="D44" s="108" t="s">
        <v>335</v>
      </c>
      <c r="E44" s="84">
        <v>1774269</v>
      </c>
      <c r="F44" s="84">
        <v>1550961</v>
      </c>
      <c r="G44" s="84">
        <v>223308</v>
      </c>
      <c r="H44" s="74"/>
      <c r="I44" s="74"/>
    </row>
    <row r="45" spans="1:9" x14ac:dyDescent="0.45">
      <c r="A45" s="106">
        <v>44412</v>
      </c>
      <c r="B45" s="108" t="s">
        <v>306</v>
      </c>
      <c r="C45" s="106">
        <v>44409</v>
      </c>
      <c r="D45" s="108" t="s">
        <v>335</v>
      </c>
      <c r="E45" s="84">
        <v>1637626</v>
      </c>
      <c r="F45" s="84">
        <v>1449639</v>
      </c>
      <c r="G45" s="84">
        <v>187987</v>
      </c>
      <c r="H45" s="74"/>
      <c r="I45" s="74"/>
    </row>
    <row r="46" spans="1:9" x14ac:dyDescent="0.45">
      <c r="A46" s="85"/>
      <c r="B46" s="73"/>
      <c r="C46" s="73"/>
      <c r="D46" s="73"/>
      <c r="E46" s="73"/>
      <c r="F46" s="73"/>
      <c r="G46" s="74"/>
      <c r="H46" s="74"/>
    </row>
    <row r="47" spans="1:9" x14ac:dyDescent="0.45">
      <c r="A47" s="75" t="s">
        <v>339</v>
      </c>
      <c r="B47" s="74"/>
      <c r="C47" s="74"/>
      <c r="D47" s="74"/>
      <c r="E47" s="74"/>
      <c r="F47" s="74"/>
      <c r="G47" s="75"/>
      <c r="H47" s="74"/>
    </row>
    <row r="48" spans="1:9" x14ac:dyDescent="0.45">
      <c r="A48" s="75"/>
      <c r="B48" s="75"/>
      <c r="C48" s="75"/>
      <c r="D48" s="75"/>
      <c r="E48" s="75"/>
      <c r="F48" s="75"/>
      <c r="G48" s="75"/>
      <c r="H48" s="74"/>
    </row>
    <row r="49" spans="8:8" x14ac:dyDescent="0.45">
      <c r="H49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2021-10-04T15:54:41Z</dcterms:modified>
</cp:coreProperties>
</file>