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19CDCAE-A860-4FA5-BCA3-085BD966EB2A}" xr6:coauthVersionLast="47" xr6:coauthVersionMax="47" xr10:uidLastSave="{00000000-0000-0000-0000-000000000000}"/>
  <bookViews>
    <workbookView xWindow="1860" yWindow="-13455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" i="11" l="1"/>
  <c r="B50" i="11"/>
  <c r="D49" i="11"/>
  <c r="B49" i="11"/>
  <c r="D48" i="11"/>
  <c r="B48" i="11"/>
  <c r="D47" i="11"/>
  <c r="B47" i="11"/>
  <c r="D46" i="11"/>
  <c r="B46" i="11"/>
  <c r="D45" i="11"/>
  <c r="B45" i="11"/>
  <c r="G2" i="11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<sst xmlns="http://schemas.openxmlformats.org/spreadsheetml/2006/main" count="38233" uniqueCount="364">
  <si>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</si>
  <si>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</si>
  <si>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</si>
  <si>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</si>
  <si>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</si>
  <si>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</si>
  <si>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</si>
  <si>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</si>
  <si>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</si>
  <si>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</si>
  <si>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</si>
  <si>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</si>
  <si>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</si>
  <si>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</si>
  <si>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</si>
  <si>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</si>
  <si>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</si>
  <si>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</si>
  <si>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</si>
  <si>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</si>
  <si>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</si>
  <si>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</si>
  <si>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</si>
  <si>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</si>
  <si>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</si>
  <si>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</si>
  <si>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</si>
  <si>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</si>
  <si>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</si>
  <si>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</si>
  <si>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</si>
  <si>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</si>
  <si>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</si>
  <si>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</si>
  <si>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</si>
  <si>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</si>
  <si>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</si>
  <si>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</si>
  <si>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</si>
  <si>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</si>
  <si>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</si>
  <si>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</si>
  <si>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</si>
  <si>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</si>
  <si>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</si>
  <si>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</si>
  <si>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</si>
  <si>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</si>
  <si>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</si>
  <si>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</si>
  <si>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</si>
  <si>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</si>
  <si>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</si>
  <si>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</si>
  <si>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</si>
  <si>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</si>
  <si>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</si>
  <si>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</si>
  <si>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</si>
  <si>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</si>
  <si>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</si>
  <si>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</si>
  <si>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</si>
  <si>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</si>
  <si>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</si>
  <si>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</si>
  <si>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</si>
  <si>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</si>
  <si>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</si>
  <si>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</si>
  <si>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</si>
  <si>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</si>
  <si>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</si>
  <si>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</si>
  <si>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</si>
  <si>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</si>
  <si>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</si>
  <si>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</si>
  <si>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</si>
  <si>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</si>
  <si>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</si>
  <si>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</si>
  <si>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</si>
  <si>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</si>
  <si>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</si>
  <si>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</si>
  <si>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</si>
  <si>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</si>
  <si>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</si>
  <si>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</si>
  <si>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</si>
  <si>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</si>
  <si>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</si>
  <si>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</si>
  <si>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</si>
  <si>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</si>
  <si>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</si>
  <si>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</si>
  <si>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</si>
  <si>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</si>
  <si>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</si>
  <si>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</si>
  <si>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</si>
  <si>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</si>
  <si>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</si>
  <si>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</si>
  <si>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</si>
  <si>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</si>
  <si>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</si>
  <si>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</si>
  <si>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</si>
  <si>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</si>
  <si>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</si>
  <si>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</si>
  <si>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</si>
  <si>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</si>
  <si>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</si>
  <si>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</si>
  <si>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</si>
  <si>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</si>
  <si>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</si>
  <si>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</si>
  <si>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</si>
  <si>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</si>
  <si>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</si>
  <si>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</si>
  <si>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</si>
  <si>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</si>
  <si>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</si>
  <si>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</si>
  <si>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</si>
  <si>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</si>
  <si>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</si>
  <si>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</si>
  <si>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</si>
  <si>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</si>
  <si>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</si>
  <si>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</si>
  <si>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</si>
  <si>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</si>
  <si>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</si>
  <si>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</si>
  <si>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</si>
  <si>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</si>
  <si>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</si>
  <si>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</si>
  <si>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</si>
  <si>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</si>
  <si>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</si>
  <si>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</si>
  <si>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</si>
  <si>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</si>
  <si>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</si>
  <si>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</si>
  <si>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</si>
  <si>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</si>
  <si>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</si>
  <si>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</si>
  <si>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</si>
  <si>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</si>
  <si>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</si>
  <si>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</si>
  <si>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</si>
  <si>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</si>
  <si>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</si>
  <si>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</si>
  <si>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</si>
  <si>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</si>
  <si>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</si>
  <si>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</si>
  <si>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</si>
  <si>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</si>
  <si>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</si>
  <si>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</si>
  <si>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</si>
  <si>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</si>
  <si>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</si>
  <si>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</si>
  <si>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</si>
  <si>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</si>
  <si>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</si>
  <si>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</si>
  <si>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</si>
  <si>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</si>
  <si>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</si>
  <si>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</si>
  <si>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</si>
  <si>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</si>
  <si>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</si>
  <si>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</si>
  <si>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</si>
  <si>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</si>
  <si>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</si>
  <si>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</si>
  <si>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</si>
  <si>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</si>
  <si>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</si>
  <si>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</si>
  <si>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</si>
  <si>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</si>
  <si>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</si>
  <si>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</si>
  <si>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</si>
  <si>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</si>
  <si>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</si>
  <si>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</si>
  <si>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</si>
  <si>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</si>
  <si>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</si>
  <si>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</si>
  <si>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</si>
  <si>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</si>
  <si>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</si>
  <si>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</si>
  <si>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</si>
  <si>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</si>
  <si>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</si>
  <si>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</si>
  <si>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</si>
  <si>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</si>
  <si>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</si>
  <si>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</si>
  <si>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</si>
  <si>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</si>
  <si>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</si>
  <si>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</si>
  <si>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</si>
  <si>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</si>
  <si>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</si>
  <si>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</si>
  <si>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</si>
  <si>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</si>
  <si>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</si>
  <si>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</si>
  <si>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</si>
  <si>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</si>
  <si>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</si>
  <si>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</si>
  <si>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</si>
  <si>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</si>
  <si>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</si>
  <si>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</si>
  <si>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</si>
  <si>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</si>
  <si>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</si>
  <si>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</si>
  <si>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</si>
  <si>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</si>
  <si>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</si>
  <si>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</si>
  <si>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</si>
  <si>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</si>
  <si>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</si>
  <si>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</si>
  <si>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</si>
  <si>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</si>
  <si>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</si>
  <si>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</si>
  <si>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</si>
  <si>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</si>
  <si>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</si>
  <si>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</si>
  <si>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</si>
  <si>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</si>
  <si>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</si>
  <si>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</si>
  <si>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</si>
  <si>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</si>
  <si>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</si>
  <si>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</si>
  <si>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</si>
  <si>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</si>
  <si>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</si>
  <si>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</si>
  <si>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</si>
  <si>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</si>
  <si>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</si>
  <si>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</si>
  <si>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</si>
  <si>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</si>
  <si>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</si>
  <si>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</si>
  <si>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</si>
  <si>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</si>
  <si>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</si>
  <si>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</si>
  <si>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</si>
  <si>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</si>
  <si>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</si>
  <si>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</si>
  <si>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</si>
  <si>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</si>
  <si>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</si>
  <si>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</si>
  <si>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</si>
  <si>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</si>
  <si>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</si>
  <si>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</si>
  <si>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</si>
  <si>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</si>
  <si>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</si>
  <si>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</si>
  <si>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</si>
  <si>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</si>
  <si>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</si>
  <si>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</si>
  <si>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</si>
  <si>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</si>
  <si>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</si>
  <si>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</si>
  <si>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</si>
  <si>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</si>
  <si>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</si>
  <si>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</si>
  <si>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</si>
  <si>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</si>
  <si>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</si>
  <si>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</si>
  <si>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</si>
  <si>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</si>
  <si>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</si>
  <si>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</si>
  <si>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</si>
  <si>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</si>
  <si>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</si>
  <si>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</si>
  <si>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</si>
  <si>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</si>
  <si>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</si>
  <si>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</si>
  <si>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</si>
  <si>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</si>
  <si>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</si>
  <si>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</si>
  <si>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</si>
  <si>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</si>
  <si>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</si>
  <si>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</si>
  <si>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</si>
  <si>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</si>
  <si>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</si>
  <si>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</si>
  <si>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</si>
  <si>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</si>
  <si>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</si>
  <si>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</si>
  <si>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</si>
  <si>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</si>
  <si>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</si>
  <si>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</si>
  <si>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</si>
  <si>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</si>
  <si>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</si>
  <si>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</si>
  <si>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</si>
  <si>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</si>
  <si>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t>（１０月１３日公表時点）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</si>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</sst>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66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left" vertical="top" wrapText="1" indent="1"/>
    </xf>
    <xf numFmtId="0" fontId="25" fillId="0" borderId="8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25" fillId="0" borderId="19" xfId="0" applyFont="1" applyBorder="1" applyAlignment="1">
      <alignment horizontal="left" vertical="top" wrapText="1" indent="1"/>
    </xf>
    <xf numFmtId="0" fontId="25" fillId="0" borderId="20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right" vertical="top" wrapText="1"/>
    </xf>
    <xf numFmtId="3" fontId="27" fillId="0" borderId="21" xfId="0" applyNumberFormat="1" applyFont="1" applyBorder="1" applyAlignment="1">
      <alignment horizontal="left" vertical="top" indent="3" shrinkToFit="1"/>
    </xf>
    <xf numFmtId="3" fontId="27" fillId="0" borderId="22" xfId="0" applyNumberFormat="1" applyFont="1" applyBorder="1" applyAlignment="1">
      <alignment horizontal="left" vertical="top" indent="3" shrinkToFit="1"/>
    </xf>
    <xf numFmtId="3" fontId="27" fillId="0" borderId="21" xfId="0" applyNumberFormat="1" applyFont="1" applyBorder="1" applyAlignment="1">
      <alignment horizontal="left" vertical="top" indent="2" shrinkToFit="1"/>
    </xf>
    <xf numFmtId="3" fontId="27" fillId="0" borderId="22" xfId="0" applyNumberFormat="1" applyFont="1" applyBorder="1" applyAlignment="1">
      <alignment horizontal="left" vertical="top" indent="2" shrinkToFit="1"/>
    </xf>
    <xf numFmtId="1" fontId="27" fillId="0" borderId="21" xfId="0" applyNumberFormat="1" applyFont="1" applyBorder="1" applyAlignment="1">
      <alignment horizontal="left" vertical="top" indent="4" shrinkToFit="1"/>
    </xf>
    <xf numFmtId="1" fontId="27" fillId="0" borderId="22" xfId="0" applyNumberFormat="1" applyFont="1" applyBorder="1" applyAlignment="1">
      <alignment horizontal="left" vertical="top" indent="4" shrinkToFit="1"/>
    </xf>
    <xf numFmtId="3" fontId="27" fillId="0" borderId="21" xfId="0" applyNumberFormat="1" applyFont="1" applyBorder="1" applyAlignment="1">
      <alignment horizontal="left" vertical="top" indent="1" shrinkToFit="1"/>
    </xf>
    <xf numFmtId="3" fontId="27" fillId="0" borderId="22" xfId="0" applyNumberFormat="1" applyFont="1" applyBorder="1" applyAlignment="1">
      <alignment horizontal="left" vertical="top" indent="1" shrinkToFi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20"/>
  <sheetViews>
    <sheetView workbookViewId="0">
      <pane ySplit="1" topLeftCell="A1779" activePane="bottomLeft" state="frozen"/>
      <selection activeCell="A27121" sqref="A27121:H27167"/>
      <selection pane="bottomLeft" activeCell="A27121" sqref="A27121:H27167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31461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17886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14550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25400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39828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7589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9144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96929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148145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186121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185955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201680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35460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25648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279164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248673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276795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20247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289766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41184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27710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7703</v>
      </c>
      <c r="P1320" s="26">
        <v>797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8749</v>
      </c>
      <c r="P1323" s="26">
        <v>700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10222</v>
      </c>
      <c r="P1326" s="26">
        <v>878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317372</v>
      </c>
      <c r="P1329" s="26">
        <v>71657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147488</v>
      </c>
      <c r="P1332" s="26">
        <v>54220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62973</v>
      </c>
      <c r="P1335" s="26">
        <v>7853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75686</v>
      </c>
      <c r="P1338" s="26">
        <v>8999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261623</v>
      </c>
      <c r="P1341" s="26">
        <v>97585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222824</v>
      </c>
      <c r="P1344" s="26">
        <v>123930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245107</v>
      </c>
      <c r="P1347" s="26">
        <v>153196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252642</v>
      </c>
      <c r="P1350" s="26">
        <v>178623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234605</v>
      </c>
      <c r="P1353" s="26">
        <v>193289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138884</v>
      </c>
      <c r="P1356" s="26">
        <v>34601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189013</v>
      </c>
      <c r="P1359" s="26">
        <v>24512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344663</v>
      </c>
      <c r="P1362" s="26">
        <v>268017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349817</v>
      </c>
      <c r="P1365" s="26">
        <v>223385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398512</v>
      </c>
      <c r="P1368" s="26">
        <v>252207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405747</v>
      </c>
      <c r="P1371" s="26">
        <v>136802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381249</v>
      </c>
      <c r="P1374" s="26">
        <v>209476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286814</v>
      </c>
      <c r="P1377" s="26">
        <v>43401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326214</v>
      </c>
      <c r="P1380" s="26">
        <v>28210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586450</v>
      </c>
      <c r="P1383" s="26">
        <v>204344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608121</v>
      </c>
      <c r="P1386" s="26">
        <v>63402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670747</v>
      </c>
      <c r="P1389" s="26">
        <v>62292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641661</v>
      </c>
      <c r="P1392" s="26">
        <v>107138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620194</v>
      </c>
      <c r="P1395" s="26">
        <v>124524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475761</v>
      </c>
      <c r="P1398" s="26">
        <v>60117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462514</v>
      </c>
      <c r="P1401" s="26">
        <v>67416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667394</v>
      </c>
      <c r="P1404" s="26">
        <v>237115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718315</v>
      </c>
      <c r="P1407" s="26">
        <v>212445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745655</v>
      </c>
      <c r="P1410" s="26">
        <v>234142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737461</v>
      </c>
      <c r="P1413" s="26">
        <v>228235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722677</v>
      </c>
      <c r="P1416" s="26">
        <v>219165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619945</v>
      </c>
      <c r="P1419" s="26">
        <v>129635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565330</v>
      </c>
      <c r="P1422" s="26">
        <v>181252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775962</v>
      </c>
      <c r="P1425" s="26">
        <v>325250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802127</v>
      </c>
      <c r="P1428" s="26">
        <v>324457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781939</v>
      </c>
      <c r="P1431" s="26">
        <v>388076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751938</v>
      </c>
      <c r="P1434" s="26">
        <v>388696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762605</v>
      </c>
      <c r="P1437" s="26">
        <v>361097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662693</v>
      </c>
      <c r="P1440" s="26">
        <v>276765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602463</v>
      </c>
      <c r="P1443" s="26">
        <v>316754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701349</v>
      </c>
      <c r="P1446" s="26">
        <v>541383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700227</v>
      </c>
      <c r="P1449" s="26">
        <v>556822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683129</v>
      </c>
      <c r="P1452" s="26">
        <v>609059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693813</v>
      </c>
      <c r="P1455" s="26">
        <v>600993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675849</v>
      </c>
      <c r="P1458" s="26">
        <v>573436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661715</v>
      </c>
      <c r="P1461" s="26">
        <v>443885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660322</v>
      </c>
      <c r="P1464" s="26">
        <v>438659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762792</v>
      </c>
      <c r="P1467" s="26">
        <v>626550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764737</v>
      </c>
      <c r="P1470" s="26">
        <v>657002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780595</v>
      </c>
      <c r="P1473" s="26">
        <v>690060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752832</v>
      </c>
      <c r="P1476" s="26">
        <v>695290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747700</v>
      </c>
      <c r="P1479" s="26">
        <v>699944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735173</v>
      </c>
      <c r="P1482" s="26">
        <v>585833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765260</v>
      </c>
      <c r="P1485" s="26">
        <v>537714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780037</v>
      </c>
      <c r="P1488" s="26">
        <v>705584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792043</v>
      </c>
      <c r="P1491" s="26">
        <v>740506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824427</v>
      </c>
      <c r="P1494" s="26">
        <v>729020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636044</v>
      </c>
      <c r="P1497" s="26">
        <v>704686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583259</v>
      </c>
      <c r="P1500" s="26">
        <v>713474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847195</v>
      </c>
      <c r="P1503" s="26">
        <v>606077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818949</v>
      </c>
      <c r="P1506" s="26">
        <v>538218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960558</v>
      </c>
      <c r="P1509" s="26">
        <v>651110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994996</v>
      </c>
      <c r="P1512" s="26">
        <v>664984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1009686</v>
      </c>
      <c r="P1515" s="26">
        <v>640309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1015107</v>
      </c>
      <c r="P1518" s="26">
        <v>637320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1017469</v>
      </c>
      <c r="P1521" s="26">
        <v>635556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999366</v>
      </c>
      <c r="P1524" s="26">
        <v>611642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742923</v>
      </c>
      <c r="P1527" s="26">
        <v>621116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837575</v>
      </c>
      <c r="P1530" s="26">
        <v>676166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868971</v>
      </c>
      <c r="P1533" s="26">
        <v>660733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845316</v>
      </c>
      <c r="P1536" s="26">
        <v>669916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831758</v>
      </c>
      <c r="P1539" s="26">
        <v>643846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864597</v>
      </c>
      <c r="P1542" s="26">
        <v>634278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796681</v>
      </c>
      <c r="P1545" s="26">
        <v>637777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595824</v>
      </c>
      <c r="P1548" s="26">
        <v>655859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515326</v>
      </c>
      <c r="P1551" s="26">
        <v>632757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779611</v>
      </c>
      <c r="P1554" s="26">
        <v>647428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712621</v>
      </c>
      <c r="P1557" s="26">
        <v>693907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304579</v>
      </c>
      <c r="P1560" s="26">
        <v>274727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240212</v>
      </c>
      <c r="P1563" s="26">
        <v>195454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447313</v>
      </c>
      <c r="P1566" s="26">
        <v>735977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401756</v>
      </c>
      <c r="P1569" s="26">
        <v>683783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564812</v>
      </c>
      <c r="P1572" s="26">
        <v>774089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605798</v>
      </c>
      <c r="P1575" s="26">
        <v>773692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593721</v>
      </c>
      <c r="P1578" s="26">
        <v>781677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595368</v>
      </c>
      <c r="P1581" s="26">
        <v>766914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626108</v>
      </c>
      <c r="P1584" s="26">
        <v>772260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622842</v>
      </c>
      <c r="P1587" s="26">
        <v>792222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445834</v>
      </c>
      <c r="P1590" s="26">
        <v>1061896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554867</v>
      </c>
      <c r="P1593" s="26">
        <v>564280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571932</v>
      </c>
      <c r="P1596" s="26">
        <v>598590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561633</v>
      </c>
      <c r="P1599" s="26">
        <v>592433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550516</v>
      </c>
      <c r="P1602" s="26">
        <v>581807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570025</v>
      </c>
      <c r="P1605" s="26">
        <v>615433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687816</v>
      </c>
      <c r="P1608" s="26">
        <v>629751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-3893866</v>
      </c>
      <c r="P1611" s="26">
        <v>-310486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165109</v>
      </c>
      <c r="P1614" s="26">
        <v>101615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480229</v>
      </c>
      <c r="P1617" s="26">
        <v>574031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490011</v>
      </c>
      <c r="P1620" s="26">
        <v>498612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483161</v>
      </c>
      <c r="P1623" s="26">
        <v>226587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339435</v>
      </c>
      <c r="P1626" s="26">
        <v>136579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349217</v>
      </c>
      <c r="P1629" s="26">
        <v>252436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-7101882</v>
      </c>
      <c r="P1632" s="26">
        <v>-2491026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428419</v>
      </c>
      <c r="P1635" s="26">
        <v>362647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538550</v>
      </c>
      <c r="P1638" s="26">
        <v>448852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567816</v>
      </c>
      <c r="P1641" s="26">
        <v>435885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565522</v>
      </c>
      <c r="P1644" s="26">
        <v>424903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600778</v>
      </c>
      <c r="P1647" s="26">
        <v>471031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708075</v>
      </c>
      <c r="P1650" s="26">
        <v>529689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-10555133</v>
      </c>
      <c r="P1653" s="26">
        <v>-5382492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534446</v>
      </c>
      <c r="P1656" s="26">
        <v>440318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597271</v>
      </c>
      <c r="P1659" s="26">
        <v>457734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587145</v>
      </c>
      <c r="P1662" s="26">
        <v>451265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554447</v>
      </c>
      <c r="P1665" s="26">
        <v>436816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623315</v>
      </c>
      <c r="P1668" s="26">
        <v>481377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714973</v>
      </c>
      <c r="P1671" s="26">
        <v>597043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-14277102</v>
      </c>
      <c r="P1674" s="26">
        <v>-9133312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377245</v>
      </c>
      <c r="P1677" s="26">
        <v>138958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631075</v>
      </c>
      <c r="P1680" s="26">
        <v>389934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622403</v>
      </c>
      <c r="P1683" s="26">
        <v>372036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402220</v>
      </c>
      <c r="P1686" s="26">
        <v>372995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714775</v>
      </c>
      <c r="P1689" s="26">
        <v>284360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930808</v>
      </c>
      <c r="P1692" s="26">
        <v>325879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-18466748</v>
      </c>
      <c r="P1695" s="26">
        <v>-12985240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596859</v>
      </c>
      <c r="P1698" s="26">
        <v>336190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607841</v>
      </c>
      <c r="P1701" s="26">
        <v>426928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578951</v>
      </c>
      <c r="P1704" s="26">
        <v>455987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562533</v>
      </c>
      <c r="P1707" s="26">
        <v>441362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623662</v>
      </c>
      <c r="P1710" s="26">
        <v>507784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762972</v>
      </c>
      <c r="P1713" s="26">
        <v>614055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-16613866</v>
      </c>
      <c r="P1716" s="26">
        <v>-11212725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495667</v>
      </c>
      <c r="P1719" s="26">
        <v>429905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518430</v>
      </c>
      <c r="P1722" s="26">
        <v>459567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498448</v>
      </c>
      <c r="P1725" s="26">
        <v>458803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483204</v>
      </c>
      <c r="P1728" s="26">
        <v>448826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554348</v>
      </c>
      <c r="P1731" s="26">
        <v>524778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718369</v>
      </c>
      <c r="P1734" s="26">
        <v>605961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-19654989</v>
      </c>
      <c r="P1737" s="26">
        <v>-13221794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150581</v>
      </c>
      <c r="P1740" s="26">
        <v>79719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397848</v>
      </c>
      <c r="P1743" s="26">
        <v>550476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406830</v>
      </c>
      <c r="P1746" s="26">
        <v>516726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189111</v>
      </c>
      <c r="P1749" s="26">
        <v>147261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418685</v>
      </c>
      <c r="P1752" s="26">
        <v>620115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555242</v>
      </c>
      <c r="P1755" s="26">
        <v>777901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-29595341</v>
      </c>
      <c r="P1758" s="26">
        <v>-20658484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365742</v>
      </c>
      <c r="P1761" s="26">
        <v>465190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394153</v>
      </c>
      <c r="P1764" s="26">
        <v>471615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387825</v>
      </c>
      <c r="P1767" s="26">
        <v>437083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372943</v>
      </c>
      <c r="P1770" s="26">
        <v>425519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409965</v>
      </c>
      <c r="P1773" s="26">
        <v>446400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568580</v>
      </c>
      <c r="P1776" s="26">
        <v>563673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-31294575</v>
      </c>
      <c r="P1779" s="26">
        <v>-24091843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299426</v>
      </c>
      <c r="P1782" s="26">
        <v>350771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310320</v>
      </c>
      <c r="P1785" s="26">
        <v>369229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296703</v>
      </c>
      <c r="P1788" s="26">
        <v>354262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281775</v>
      </c>
      <c r="P1791" s="26">
        <v>342184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329310</v>
      </c>
      <c r="P1794" s="26">
        <v>414714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453113</v>
      </c>
      <c r="P1797" s="26">
        <v>553386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-15437201</v>
      </c>
      <c r="P1800" s="26">
        <v>-12999366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227026</v>
      </c>
      <c r="P1803" s="26">
        <v>98910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207296</v>
      </c>
      <c r="P1806" s="26">
        <v>261507</v>
      </c>
    </row>
    <row r="1807" spans="1:16" x14ac:dyDescent="0.45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100048</v>
      </c>
      <c r="P1809" s="26">
        <v>240904</v>
      </c>
    </row>
    <row r="1810" spans="1:16" x14ac:dyDescent="0.45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142148</v>
      </c>
      <c r="P1812" s="26">
        <v>88330</v>
      </c>
    </row>
    <row r="1813" spans="1:16" x14ac:dyDescent="0.45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</row>
    <row r="1814" spans="1:16" x14ac:dyDescent="0.45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</row>
    <row r="1815" spans="1:16" x14ac:dyDescent="0.45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>
        <v>0</v>
      </c>
      <c r="P1815">
        <v>0</v>
      </c>
    </row>
    <row r="1816" spans="1:16" x14ac:dyDescent="0.45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>
        <v>0</v>
      </c>
      <c r="P1816">
        <v>0</v>
      </c>
    </row>
    <row r="1817" spans="1:16" x14ac:dyDescent="0.45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>
        <v>0</v>
      </c>
      <c r="P1817">
        <v>0</v>
      </c>
    </row>
    <row r="1818" spans="1:16" x14ac:dyDescent="0.45">
      <c r="A1818" s="32">
        <v>44485</v>
      </c>
      <c r="B1818" t="s">
        <v>153</v>
      </c>
      <c r="C1818">
        <v>1709449</v>
      </c>
      <c r="D1818">
        <v>24626201</v>
      </c>
      <c r="F1818" t="s">
        <v>277</v>
      </c>
      <c r="G1818" t="s">
        <v>277</v>
      </c>
      <c r="H1818">
        <v>7135</v>
      </c>
      <c r="I1818" t="s">
        <v>277</v>
      </c>
      <c r="J1818">
        <v>335</v>
      </c>
      <c r="K1818" t="s">
        <v>277</v>
      </c>
      <c r="L1818" t="s">
        <v>277</v>
      </c>
      <c r="M1818">
        <v>1683043</v>
      </c>
      <c r="N1818">
        <v>18070</v>
      </c>
      <c r="O1818">
        <v>0</v>
      </c>
      <c r="P1818">
        <v>0</v>
      </c>
    </row>
    <row r="1819" spans="1:16" x14ac:dyDescent="0.45">
      <c r="A1819" s="32">
        <v>44485</v>
      </c>
      <c r="B1819" t="s">
        <v>154</v>
      </c>
      <c r="C1819">
        <v>4338</v>
      </c>
      <c r="D1819">
        <v>1098936</v>
      </c>
      <c r="E1819" t="s">
        <v>277</v>
      </c>
      <c r="F1819" t="s">
        <v>277</v>
      </c>
      <c r="G1819" t="s">
        <v>277</v>
      </c>
      <c r="H1819">
        <v>82</v>
      </c>
      <c r="I1819" t="s">
        <v>277</v>
      </c>
      <c r="J1819">
        <v>0</v>
      </c>
      <c r="K1819" t="s">
        <v>277</v>
      </c>
      <c r="L1819" t="s">
        <v>277</v>
      </c>
      <c r="M1819">
        <v>4248</v>
      </c>
      <c r="N1819">
        <v>8</v>
      </c>
      <c r="O1819">
        <v>0</v>
      </c>
      <c r="P1819">
        <v>0</v>
      </c>
    </row>
    <row r="1820" spans="1:16" x14ac:dyDescent="0.45">
      <c r="A1820" s="32">
        <v>44485</v>
      </c>
      <c r="B1820" t="s">
        <v>155</v>
      </c>
      <c r="C1820">
        <v>15</v>
      </c>
      <c r="D1820">
        <v>829</v>
      </c>
      <c r="E1820" t="s">
        <v>277</v>
      </c>
      <c r="F1820" t="s">
        <v>277</v>
      </c>
      <c r="G1820" t="s">
        <v>277</v>
      </c>
      <c r="H1820">
        <v>0</v>
      </c>
      <c r="I1820" t="s">
        <v>277</v>
      </c>
      <c r="J1820">
        <v>0</v>
      </c>
      <c r="K1820" t="s">
        <v>277</v>
      </c>
      <c r="L1820" t="s">
        <v>277</v>
      </c>
      <c r="M1820">
        <v>15</v>
      </c>
      <c r="N1820">
        <v>0</v>
      </c>
      <c r="O1820">
        <v>0</v>
      </c>
      <c r="P182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120"/>
  <sheetViews>
    <sheetView workbookViewId="0">
      <pane xSplit="1" ySplit="1" topLeftCell="B27097" activePane="bottomRight" state="frozen"/>
      <selection activeCell="O1257" sqref="O1257:P1814"/>
      <selection pane="topRight" activeCell="O1257" sqref="O1257:P1814"/>
      <selection pane="bottomLeft" activeCell="O1257" sqref="O1257:P1814"/>
      <selection pane="bottomRight" activeCell="A27121" sqref="A27121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 x14ac:dyDescent="0.45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 x14ac:dyDescent="0.45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 x14ac:dyDescent="0.45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 x14ac:dyDescent="0.45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 x14ac:dyDescent="0.45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 x14ac:dyDescent="0.45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 x14ac:dyDescent="0.45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 x14ac:dyDescent="0.45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 x14ac:dyDescent="0.45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 x14ac:dyDescent="0.45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 x14ac:dyDescent="0.45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 x14ac:dyDescent="0.45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 x14ac:dyDescent="0.45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 x14ac:dyDescent="0.45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 x14ac:dyDescent="0.45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 x14ac:dyDescent="0.45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 x14ac:dyDescent="0.45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 x14ac:dyDescent="0.45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 x14ac:dyDescent="0.45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 x14ac:dyDescent="0.45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 x14ac:dyDescent="0.45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 x14ac:dyDescent="0.45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 x14ac:dyDescent="0.45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 x14ac:dyDescent="0.45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 x14ac:dyDescent="0.45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 x14ac:dyDescent="0.45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 x14ac:dyDescent="0.45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 x14ac:dyDescent="0.45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 x14ac:dyDescent="0.45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 x14ac:dyDescent="0.45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 x14ac:dyDescent="0.45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 x14ac:dyDescent="0.45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 x14ac:dyDescent="0.45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 x14ac:dyDescent="0.45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 x14ac:dyDescent="0.45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 x14ac:dyDescent="0.45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 x14ac:dyDescent="0.45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 x14ac:dyDescent="0.45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 x14ac:dyDescent="0.45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 x14ac:dyDescent="0.45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 x14ac:dyDescent="0.45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 x14ac:dyDescent="0.45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 x14ac:dyDescent="0.45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 x14ac:dyDescent="0.45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 x14ac:dyDescent="0.45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 x14ac:dyDescent="0.45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 x14ac:dyDescent="0.45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 x14ac:dyDescent="0.45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 x14ac:dyDescent="0.45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 x14ac:dyDescent="0.45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 x14ac:dyDescent="0.45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 x14ac:dyDescent="0.45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 x14ac:dyDescent="0.45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 x14ac:dyDescent="0.45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 x14ac:dyDescent="0.45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 x14ac:dyDescent="0.45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 x14ac:dyDescent="0.45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 x14ac:dyDescent="0.45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 x14ac:dyDescent="0.45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 x14ac:dyDescent="0.45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 x14ac:dyDescent="0.45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 x14ac:dyDescent="0.45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 x14ac:dyDescent="0.45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 x14ac:dyDescent="0.45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 x14ac:dyDescent="0.45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 x14ac:dyDescent="0.45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 x14ac:dyDescent="0.45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 x14ac:dyDescent="0.45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 x14ac:dyDescent="0.45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 x14ac:dyDescent="0.45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 x14ac:dyDescent="0.45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 x14ac:dyDescent="0.45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 x14ac:dyDescent="0.45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 x14ac:dyDescent="0.45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 x14ac:dyDescent="0.45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 x14ac:dyDescent="0.45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 x14ac:dyDescent="0.45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 x14ac:dyDescent="0.45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 x14ac:dyDescent="0.45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 x14ac:dyDescent="0.45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 x14ac:dyDescent="0.45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 x14ac:dyDescent="0.45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 x14ac:dyDescent="0.45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 x14ac:dyDescent="0.45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 x14ac:dyDescent="0.45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 x14ac:dyDescent="0.45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 x14ac:dyDescent="0.45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 x14ac:dyDescent="0.45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 x14ac:dyDescent="0.45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 x14ac:dyDescent="0.45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 x14ac:dyDescent="0.45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 x14ac:dyDescent="0.45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 x14ac:dyDescent="0.45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 x14ac:dyDescent="0.45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 x14ac:dyDescent="0.45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 x14ac:dyDescent="0.45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 x14ac:dyDescent="0.45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 x14ac:dyDescent="0.45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 x14ac:dyDescent="0.45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 x14ac:dyDescent="0.45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 x14ac:dyDescent="0.45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 x14ac:dyDescent="0.45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 x14ac:dyDescent="0.45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 x14ac:dyDescent="0.45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 x14ac:dyDescent="0.45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 x14ac:dyDescent="0.45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 x14ac:dyDescent="0.45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 x14ac:dyDescent="0.45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 x14ac:dyDescent="0.45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 x14ac:dyDescent="0.45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 x14ac:dyDescent="0.45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 x14ac:dyDescent="0.45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 x14ac:dyDescent="0.45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 x14ac:dyDescent="0.45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 x14ac:dyDescent="0.45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 x14ac:dyDescent="0.45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 x14ac:dyDescent="0.45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 x14ac:dyDescent="0.45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 x14ac:dyDescent="0.45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 x14ac:dyDescent="0.45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 x14ac:dyDescent="0.45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 x14ac:dyDescent="0.45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 x14ac:dyDescent="0.45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 x14ac:dyDescent="0.45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 x14ac:dyDescent="0.45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 x14ac:dyDescent="0.45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 x14ac:dyDescent="0.45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 x14ac:dyDescent="0.45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 x14ac:dyDescent="0.45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 x14ac:dyDescent="0.45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 x14ac:dyDescent="0.45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 x14ac:dyDescent="0.45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 x14ac:dyDescent="0.45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 x14ac:dyDescent="0.45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 x14ac:dyDescent="0.45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 x14ac:dyDescent="0.45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 x14ac:dyDescent="0.45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 x14ac:dyDescent="0.45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 x14ac:dyDescent="0.45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 x14ac:dyDescent="0.45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 x14ac:dyDescent="0.45">
      <c r="A27074" s="32">
        <v>44484</v>
      </c>
      <c r="B27074" s="1" t="s">
        <v>7</v>
      </c>
      <c r="C27074">
        <v>60546</v>
      </c>
      <c r="D27074" t="s">
        <v>277</v>
      </c>
      <c r="E27074" s="31">
        <v>0</v>
      </c>
      <c r="F27074">
        <v>58871</v>
      </c>
      <c r="G27074" s="31">
        <v>1128719</v>
      </c>
      <c r="H27074" s="31">
        <v>212</v>
      </c>
    </row>
    <row r="27075" spans="1:8" x14ac:dyDescent="0.45">
      <c r="A27075" s="32">
        <v>44484</v>
      </c>
      <c r="B27075" s="1" t="s">
        <v>11</v>
      </c>
      <c r="C27075">
        <v>5866</v>
      </c>
      <c r="D27075" t="s">
        <v>277</v>
      </c>
      <c r="E27075" s="31">
        <v>2</v>
      </c>
      <c r="F27075">
        <v>5669</v>
      </c>
      <c r="G27075" s="31">
        <v>90770</v>
      </c>
      <c r="H27075" s="31">
        <v>159</v>
      </c>
    </row>
    <row r="27076" spans="1:8" x14ac:dyDescent="0.45">
      <c r="A27076" s="32">
        <v>44484</v>
      </c>
      <c r="B27076" s="1" t="s">
        <v>12</v>
      </c>
      <c r="C27076">
        <v>3486</v>
      </c>
      <c r="D27076" t="s">
        <v>277</v>
      </c>
      <c r="E27076" s="31">
        <v>0</v>
      </c>
      <c r="F27076">
        <v>3431</v>
      </c>
      <c r="G27076" s="31">
        <v>123312</v>
      </c>
      <c r="H27076" s="31">
        <v>2</v>
      </c>
    </row>
    <row r="27077" spans="1:8" x14ac:dyDescent="0.45">
      <c r="A27077" s="32">
        <v>44484</v>
      </c>
      <c r="B27077" s="1" t="s">
        <v>13</v>
      </c>
      <c r="C27077">
        <v>16250</v>
      </c>
      <c r="D27077" t="s">
        <v>277</v>
      </c>
      <c r="E27077" s="31">
        <v>1</v>
      </c>
      <c r="F27077">
        <v>16109</v>
      </c>
      <c r="G27077" s="31">
        <v>243451</v>
      </c>
      <c r="H27077" s="31">
        <v>22</v>
      </c>
    </row>
    <row r="27078" spans="1:8" x14ac:dyDescent="0.45">
      <c r="A27078" s="32">
        <v>44484</v>
      </c>
      <c r="B27078" s="1" t="s">
        <v>14</v>
      </c>
      <c r="C27078">
        <v>1893</v>
      </c>
      <c r="D27078" t="s">
        <v>277</v>
      </c>
      <c r="E27078" s="31">
        <v>0</v>
      </c>
      <c r="F27078">
        <v>1860</v>
      </c>
      <c r="G27078" s="31">
        <v>26739</v>
      </c>
      <c r="H27078" s="31">
        <v>6</v>
      </c>
    </row>
    <row r="27079" spans="1:8" x14ac:dyDescent="0.45">
      <c r="A27079" s="32">
        <v>44484</v>
      </c>
      <c r="B27079" s="1" t="s">
        <v>15</v>
      </c>
      <c r="C27079">
        <v>3528</v>
      </c>
      <c r="D27079" t="s">
        <v>277</v>
      </c>
      <c r="E27079" s="31">
        <v>0</v>
      </c>
      <c r="F27079">
        <v>3453</v>
      </c>
      <c r="G27079" s="31">
        <v>99990</v>
      </c>
      <c r="H27079" s="31">
        <v>19</v>
      </c>
    </row>
    <row r="27080" spans="1:8" x14ac:dyDescent="0.45">
      <c r="A27080" s="32">
        <v>44484</v>
      </c>
      <c r="B27080" s="1" t="s">
        <v>16</v>
      </c>
      <c r="C27080">
        <v>9473</v>
      </c>
      <c r="D27080" t="s">
        <v>277</v>
      </c>
      <c r="E27080" s="31">
        <v>2</v>
      </c>
      <c r="F27080">
        <v>9280</v>
      </c>
      <c r="G27080" s="31">
        <v>415976</v>
      </c>
      <c r="H27080" s="31">
        <v>18</v>
      </c>
    </row>
    <row r="27081" spans="1:8" x14ac:dyDescent="0.45">
      <c r="A27081" s="32">
        <v>44484</v>
      </c>
      <c r="B27081" s="1" t="s">
        <v>17</v>
      </c>
      <c r="C27081">
        <v>24346</v>
      </c>
      <c r="D27081" t="s">
        <v>277</v>
      </c>
      <c r="E27081" s="31">
        <v>8</v>
      </c>
      <c r="F27081">
        <v>24029</v>
      </c>
      <c r="G27081" s="31">
        <v>40366</v>
      </c>
      <c r="H27081" s="31">
        <v>100</v>
      </c>
    </row>
    <row r="27082" spans="1:8" x14ac:dyDescent="0.45">
      <c r="A27082" s="32">
        <v>44484</v>
      </c>
      <c r="B27082" s="1" t="s">
        <v>18</v>
      </c>
      <c r="C27082">
        <v>15411</v>
      </c>
      <c r="D27082" t="s">
        <v>277</v>
      </c>
      <c r="E27082" s="31">
        <v>2</v>
      </c>
      <c r="F27082">
        <v>15221</v>
      </c>
      <c r="G27082" s="31">
        <v>487745</v>
      </c>
      <c r="H27082" s="31">
        <v>74</v>
      </c>
    </row>
    <row r="27083" spans="1:8" x14ac:dyDescent="0.45">
      <c r="A27083" s="32">
        <v>44484</v>
      </c>
      <c r="B27083" s="1" t="s">
        <v>19</v>
      </c>
      <c r="C27083">
        <v>16685</v>
      </c>
      <c r="D27083" t="s">
        <v>277</v>
      </c>
      <c r="E27083" s="31">
        <v>3</v>
      </c>
      <c r="F27083">
        <v>16456</v>
      </c>
      <c r="G27083" s="31">
        <v>301432</v>
      </c>
      <c r="H27083" s="31">
        <v>55</v>
      </c>
    </row>
    <row r="27084" spans="1:8" x14ac:dyDescent="0.45">
      <c r="A27084" s="32">
        <v>44484</v>
      </c>
      <c r="B27084" s="1" t="s">
        <v>20</v>
      </c>
      <c r="C27084">
        <v>115397</v>
      </c>
      <c r="D27084" t="s">
        <v>277</v>
      </c>
      <c r="E27084" s="31">
        <v>26</v>
      </c>
      <c r="F27084">
        <v>113954</v>
      </c>
      <c r="G27084" s="31">
        <v>1476293</v>
      </c>
      <c r="H27084" s="31">
        <v>422</v>
      </c>
    </row>
    <row r="27085" spans="1:8" x14ac:dyDescent="0.45">
      <c r="A27085" s="32">
        <v>44484</v>
      </c>
      <c r="B27085" s="1" t="s">
        <v>21</v>
      </c>
      <c r="C27085">
        <v>100160</v>
      </c>
      <c r="D27085" t="s">
        <v>277</v>
      </c>
      <c r="E27085" s="31">
        <v>14</v>
      </c>
      <c r="F27085">
        <v>98812</v>
      </c>
      <c r="G27085" s="31">
        <v>1087502</v>
      </c>
      <c r="H27085" s="31">
        <v>319</v>
      </c>
    </row>
    <row r="27086" spans="1:8" x14ac:dyDescent="0.45">
      <c r="A27086" s="32">
        <v>44484</v>
      </c>
      <c r="B27086" s="1" t="s">
        <v>22</v>
      </c>
      <c r="C27086">
        <v>377093</v>
      </c>
      <c r="D27086" t="s">
        <v>277</v>
      </c>
      <c r="E27086" s="31">
        <v>39</v>
      </c>
      <c r="F27086">
        <v>372994</v>
      </c>
      <c r="G27086" s="31">
        <v>3712141</v>
      </c>
      <c r="H27086" s="31">
        <v>1023</v>
      </c>
    </row>
    <row r="27087" spans="1:8" x14ac:dyDescent="0.45">
      <c r="A27087" s="32">
        <v>44484</v>
      </c>
      <c r="B27087" s="1" t="s">
        <v>23</v>
      </c>
      <c r="C27087">
        <v>168619</v>
      </c>
      <c r="D27087" t="s">
        <v>277</v>
      </c>
      <c r="E27087" s="31">
        <v>24</v>
      </c>
      <c r="F27087">
        <v>166802</v>
      </c>
      <c r="G27087" s="31">
        <v>1624122</v>
      </c>
      <c r="H27087" s="31">
        <v>523</v>
      </c>
    </row>
    <row r="27088" spans="1:8" x14ac:dyDescent="0.45">
      <c r="A27088" s="32">
        <v>44484</v>
      </c>
      <c r="B27088" s="1" t="s">
        <v>24</v>
      </c>
      <c r="C27088">
        <v>7967</v>
      </c>
      <c r="D27088" t="s">
        <v>277</v>
      </c>
      <c r="E27088" s="31">
        <v>1</v>
      </c>
      <c r="F27088">
        <v>7863</v>
      </c>
      <c r="G27088" s="31">
        <v>290569</v>
      </c>
      <c r="H27088" s="31">
        <v>43</v>
      </c>
    </row>
    <row r="27089" spans="1:8" x14ac:dyDescent="0.45">
      <c r="A27089" s="32">
        <v>44484</v>
      </c>
      <c r="B27089" s="1" t="s">
        <v>25</v>
      </c>
      <c r="C27089">
        <v>4845</v>
      </c>
      <c r="D27089" t="s">
        <v>277</v>
      </c>
      <c r="E27089" s="31">
        <v>1</v>
      </c>
      <c r="F27089">
        <v>4764</v>
      </c>
      <c r="G27089" s="31">
        <v>116672</v>
      </c>
      <c r="H27089" s="31">
        <v>30</v>
      </c>
    </row>
    <row r="27090" spans="1:8" x14ac:dyDescent="0.45">
      <c r="A27090" s="32">
        <v>44484</v>
      </c>
      <c r="B27090" s="1" t="s">
        <v>26</v>
      </c>
      <c r="C27090">
        <v>7931</v>
      </c>
      <c r="D27090" t="s">
        <v>277</v>
      </c>
      <c r="E27090" s="31">
        <v>0</v>
      </c>
      <c r="F27090">
        <v>7741</v>
      </c>
      <c r="G27090" s="31">
        <v>196997</v>
      </c>
      <c r="H27090" s="31">
        <v>39</v>
      </c>
    </row>
    <row r="27091" spans="1:8" x14ac:dyDescent="0.45">
      <c r="A27091" s="32">
        <v>44484</v>
      </c>
      <c r="B27091" s="1" t="s">
        <v>27</v>
      </c>
      <c r="C27091">
        <v>3098</v>
      </c>
      <c r="D27091" t="s">
        <v>277</v>
      </c>
      <c r="E27091" s="31">
        <v>0</v>
      </c>
      <c r="F27091">
        <v>3038</v>
      </c>
      <c r="G27091" s="31">
        <v>117884</v>
      </c>
      <c r="H27091" s="31">
        <v>23</v>
      </c>
    </row>
    <row r="27092" spans="1:8" x14ac:dyDescent="0.45">
      <c r="A27092" s="32">
        <v>44484</v>
      </c>
      <c r="B27092" s="1" t="s">
        <v>28</v>
      </c>
      <c r="C27092">
        <v>5144</v>
      </c>
      <c r="D27092" t="s">
        <v>277</v>
      </c>
      <c r="E27092" s="31">
        <v>0</v>
      </c>
      <c r="F27092">
        <v>5108</v>
      </c>
      <c r="G27092" s="31">
        <v>111974</v>
      </c>
      <c r="H27092" s="31">
        <v>8</v>
      </c>
    </row>
    <row r="27093" spans="1:8" x14ac:dyDescent="0.45">
      <c r="A27093" s="32">
        <v>44484</v>
      </c>
      <c r="B27093" s="1" t="s">
        <v>29</v>
      </c>
      <c r="C27093">
        <v>8824</v>
      </c>
      <c r="D27093" t="s">
        <v>277</v>
      </c>
      <c r="E27093" s="31">
        <v>0</v>
      </c>
      <c r="F27093">
        <v>8739</v>
      </c>
      <c r="G27093" s="31">
        <v>322195</v>
      </c>
      <c r="H27093" s="31">
        <v>44</v>
      </c>
    </row>
    <row r="27094" spans="1:8" x14ac:dyDescent="0.45">
      <c r="A27094" s="32">
        <v>44484</v>
      </c>
      <c r="B27094" s="1" t="s">
        <v>30</v>
      </c>
      <c r="C27094">
        <v>19005</v>
      </c>
      <c r="D27094" t="s">
        <v>277</v>
      </c>
      <c r="E27094" s="31">
        <v>3</v>
      </c>
      <c r="F27094">
        <v>18839</v>
      </c>
      <c r="G27094" s="31">
        <v>415673</v>
      </c>
      <c r="H27094" s="31">
        <v>159</v>
      </c>
    </row>
    <row r="27095" spans="1:8" x14ac:dyDescent="0.45">
      <c r="A27095" s="32">
        <v>44484</v>
      </c>
      <c r="B27095" s="1" t="s">
        <v>31</v>
      </c>
      <c r="C27095">
        <v>26705</v>
      </c>
      <c r="D27095" t="s">
        <v>277</v>
      </c>
      <c r="E27095" s="31">
        <v>0</v>
      </c>
      <c r="F27095">
        <v>26401</v>
      </c>
      <c r="G27095" s="31">
        <v>630210</v>
      </c>
      <c r="H27095" s="31">
        <v>37</v>
      </c>
    </row>
    <row r="27096" spans="1:8" x14ac:dyDescent="0.45">
      <c r="A27096" s="32">
        <v>44484</v>
      </c>
      <c r="B27096" s="1" t="s">
        <v>32</v>
      </c>
      <c r="C27096">
        <v>105998</v>
      </c>
      <c r="D27096" t="s">
        <v>277</v>
      </c>
      <c r="E27096" s="31">
        <v>6</v>
      </c>
      <c r="F27096">
        <v>104415</v>
      </c>
      <c r="G27096" s="31">
        <v>1330052</v>
      </c>
      <c r="H27096" s="31">
        <v>431</v>
      </c>
    </row>
    <row r="27097" spans="1:8" x14ac:dyDescent="0.45">
      <c r="A27097" s="32">
        <v>44484</v>
      </c>
      <c r="B27097" s="1" t="s">
        <v>33</v>
      </c>
      <c r="C27097">
        <v>14736</v>
      </c>
      <c r="D27097" t="s">
        <v>277</v>
      </c>
      <c r="E27097" s="31">
        <v>2</v>
      </c>
      <c r="F27097">
        <v>14810</v>
      </c>
      <c r="G27097" s="31">
        <v>267510</v>
      </c>
      <c r="H27097" s="31">
        <v>86</v>
      </c>
    </row>
    <row r="27098" spans="1:8" x14ac:dyDescent="0.45">
      <c r="A27098" s="32">
        <v>44484</v>
      </c>
      <c r="B27098" s="1" t="s">
        <v>34</v>
      </c>
      <c r="C27098">
        <v>12341</v>
      </c>
      <c r="D27098" t="s">
        <v>277</v>
      </c>
      <c r="E27098" s="31">
        <v>1</v>
      </c>
      <c r="F27098">
        <v>12190</v>
      </c>
      <c r="G27098" s="31">
        <v>259785</v>
      </c>
      <c r="H27098" s="31">
        <v>49</v>
      </c>
    </row>
    <row r="27099" spans="1:8" x14ac:dyDescent="0.45">
      <c r="A27099" s="32">
        <v>44484</v>
      </c>
      <c r="B27099" s="1" t="s">
        <v>35</v>
      </c>
      <c r="C27099">
        <v>35779</v>
      </c>
      <c r="D27099" t="s">
        <v>277</v>
      </c>
      <c r="E27099" s="31">
        <v>8</v>
      </c>
      <c r="F27099">
        <v>35303</v>
      </c>
      <c r="G27099" s="31">
        <v>427002</v>
      </c>
      <c r="H27099" s="31">
        <v>174</v>
      </c>
    </row>
    <row r="27100" spans="1:8" x14ac:dyDescent="0.45">
      <c r="A27100" s="32">
        <v>44484</v>
      </c>
      <c r="B27100" s="1" t="s">
        <v>36</v>
      </c>
      <c r="C27100">
        <v>201606</v>
      </c>
      <c r="D27100" t="s">
        <v>277</v>
      </c>
      <c r="E27100" s="31">
        <v>151</v>
      </c>
      <c r="F27100">
        <v>195688</v>
      </c>
      <c r="G27100" s="31">
        <v>3556202</v>
      </c>
      <c r="H27100" s="31">
        <v>1304</v>
      </c>
    </row>
    <row r="27101" spans="1:8" x14ac:dyDescent="0.45">
      <c r="A27101" s="32">
        <v>44484</v>
      </c>
      <c r="B27101" s="1" t="s">
        <v>37</v>
      </c>
      <c r="C27101">
        <v>78084</v>
      </c>
      <c r="D27101" t="s">
        <v>277</v>
      </c>
      <c r="E27101" s="31">
        <v>12</v>
      </c>
      <c r="F27101">
        <v>76243</v>
      </c>
      <c r="G27101" s="31">
        <v>758361</v>
      </c>
      <c r="H27101" s="31">
        <v>449</v>
      </c>
    </row>
    <row r="27102" spans="1:8" x14ac:dyDescent="0.45">
      <c r="A27102" s="32">
        <v>44484</v>
      </c>
      <c r="B27102" s="1" t="s">
        <v>38</v>
      </c>
      <c r="C27102">
        <v>15811</v>
      </c>
      <c r="D27102" t="s">
        <v>277</v>
      </c>
      <c r="E27102" s="31">
        <v>3</v>
      </c>
      <c r="F27102">
        <v>15551</v>
      </c>
      <c r="G27102" s="31">
        <v>253223</v>
      </c>
      <c r="H27102" s="31">
        <v>111</v>
      </c>
    </row>
    <row r="27103" spans="1:8" x14ac:dyDescent="0.45">
      <c r="A27103" s="32">
        <v>44484</v>
      </c>
      <c r="B27103" s="1" t="s">
        <v>39</v>
      </c>
      <c r="C27103">
        <v>5284</v>
      </c>
      <c r="D27103" t="s">
        <v>277</v>
      </c>
      <c r="E27103" s="31">
        <v>1</v>
      </c>
      <c r="F27103">
        <v>5108</v>
      </c>
      <c r="G27103" s="31">
        <v>65626</v>
      </c>
      <c r="H27103" s="31">
        <v>10</v>
      </c>
    </row>
    <row r="27104" spans="1:8" x14ac:dyDescent="0.45">
      <c r="A27104" s="32">
        <v>44484</v>
      </c>
      <c r="B27104" s="1" t="s">
        <v>40</v>
      </c>
      <c r="C27104">
        <v>1658</v>
      </c>
      <c r="D27104" t="s">
        <v>277</v>
      </c>
      <c r="E27104" s="31">
        <v>0</v>
      </c>
      <c r="F27104">
        <v>1619</v>
      </c>
      <c r="G27104" s="31">
        <v>149369</v>
      </c>
      <c r="H27104" s="31">
        <v>9</v>
      </c>
    </row>
    <row r="27105" spans="1:8" x14ac:dyDescent="0.45">
      <c r="A27105" s="32">
        <v>44484</v>
      </c>
      <c r="B27105" s="1" t="s">
        <v>41</v>
      </c>
      <c r="C27105">
        <v>1638</v>
      </c>
      <c r="D27105" t="s">
        <v>277</v>
      </c>
      <c r="E27105" s="31">
        <v>0</v>
      </c>
      <c r="F27105">
        <v>1625</v>
      </c>
      <c r="G27105" s="31">
        <v>55806</v>
      </c>
      <c r="H27105" s="31">
        <v>8</v>
      </c>
    </row>
    <row r="27106" spans="1:8" x14ac:dyDescent="0.45">
      <c r="A27106" s="32">
        <v>44484</v>
      </c>
      <c r="B27106" s="1" t="s">
        <v>42</v>
      </c>
      <c r="C27106">
        <v>15212</v>
      </c>
      <c r="D27106" t="s">
        <v>277</v>
      </c>
      <c r="E27106" s="31">
        <v>2</v>
      </c>
      <c r="F27106">
        <v>15000</v>
      </c>
      <c r="G27106" s="31">
        <v>268198</v>
      </c>
      <c r="H27106" s="31">
        <v>66</v>
      </c>
    </row>
    <row r="27107" spans="1:8" x14ac:dyDescent="0.45">
      <c r="A27107" s="32">
        <v>44484</v>
      </c>
      <c r="B27107" s="1" t="s">
        <v>43</v>
      </c>
      <c r="C27107">
        <v>21884</v>
      </c>
      <c r="D27107" t="s">
        <v>277</v>
      </c>
      <c r="E27107" s="31">
        <v>3</v>
      </c>
      <c r="F27107">
        <v>21548</v>
      </c>
      <c r="G27107" s="31">
        <v>905700</v>
      </c>
      <c r="H27107" s="31">
        <v>137</v>
      </c>
    </row>
    <row r="27108" spans="1:8" x14ac:dyDescent="0.45">
      <c r="A27108" s="32">
        <v>44484</v>
      </c>
      <c r="B27108" s="1" t="s">
        <v>44</v>
      </c>
      <c r="C27108">
        <v>5673</v>
      </c>
      <c r="D27108" t="s">
        <v>277</v>
      </c>
      <c r="E27108" s="31">
        <v>0</v>
      </c>
      <c r="F27108">
        <v>5521</v>
      </c>
      <c r="G27108" s="31">
        <v>189336</v>
      </c>
      <c r="H27108" s="31">
        <v>60</v>
      </c>
    </row>
    <row r="27109" spans="1:8" x14ac:dyDescent="0.45">
      <c r="A27109" s="32">
        <v>44484</v>
      </c>
      <c r="B27109" s="1" t="s">
        <v>45</v>
      </c>
      <c r="C27109">
        <v>3280</v>
      </c>
      <c r="D27109" t="s">
        <v>277</v>
      </c>
      <c r="E27109" s="31">
        <v>0</v>
      </c>
      <c r="F27109">
        <v>3204</v>
      </c>
      <c r="G27109" s="31">
        <v>105216</v>
      </c>
      <c r="H27109" s="31">
        <v>11</v>
      </c>
    </row>
    <row r="27110" spans="1:8" x14ac:dyDescent="0.45">
      <c r="A27110" s="32">
        <v>44484</v>
      </c>
      <c r="B27110" s="1" t="s">
        <v>46</v>
      </c>
      <c r="C27110">
        <v>4695</v>
      </c>
      <c r="D27110" t="s">
        <v>277</v>
      </c>
      <c r="E27110" s="31">
        <v>1</v>
      </c>
      <c r="F27110">
        <v>4646</v>
      </c>
      <c r="G27110" s="31">
        <v>130479</v>
      </c>
      <c r="H27110" s="31">
        <v>11</v>
      </c>
    </row>
    <row r="27111" spans="1:8" x14ac:dyDescent="0.45">
      <c r="A27111" s="32">
        <v>44484</v>
      </c>
      <c r="B27111" s="1" t="s">
        <v>47</v>
      </c>
      <c r="C27111">
        <v>5299</v>
      </c>
      <c r="D27111" t="s">
        <v>277</v>
      </c>
      <c r="E27111" s="31">
        <v>1</v>
      </c>
      <c r="F27111">
        <v>5130</v>
      </c>
      <c r="G27111" s="31">
        <v>155428</v>
      </c>
      <c r="H27111" s="31">
        <v>87</v>
      </c>
    </row>
    <row r="27112" spans="1:8" x14ac:dyDescent="0.45">
      <c r="A27112" s="32">
        <v>44484</v>
      </c>
      <c r="B27112" s="1" t="s">
        <v>48</v>
      </c>
      <c r="C27112">
        <v>4128</v>
      </c>
      <c r="D27112" t="s">
        <v>277</v>
      </c>
      <c r="E27112" s="31">
        <v>1</v>
      </c>
      <c r="F27112">
        <v>4083</v>
      </c>
      <c r="G27112" s="31">
        <v>99126</v>
      </c>
      <c r="H27112" s="31">
        <v>13</v>
      </c>
    </row>
    <row r="27113" spans="1:8" x14ac:dyDescent="0.45">
      <c r="A27113" s="32">
        <v>44484</v>
      </c>
      <c r="B27113" s="1" t="s">
        <v>49</v>
      </c>
      <c r="C27113">
        <v>74271</v>
      </c>
      <c r="D27113" t="s">
        <v>277</v>
      </c>
      <c r="E27113" s="31">
        <v>13</v>
      </c>
      <c r="F27113">
        <v>73288</v>
      </c>
      <c r="G27113" s="31">
        <v>1268568</v>
      </c>
      <c r="H27113" s="31">
        <v>348</v>
      </c>
    </row>
    <row r="27114" spans="1:8" x14ac:dyDescent="0.45">
      <c r="A27114" s="32">
        <v>44484</v>
      </c>
      <c r="B27114" s="1" t="s">
        <v>50</v>
      </c>
      <c r="C27114">
        <v>5805</v>
      </c>
      <c r="D27114" t="s">
        <v>277</v>
      </c>
      <c r="E27114" s="31">
        <v>1</v>
      </c>
      <c r="F27114">
        <v>5801</v>
      </c>
      <c r="G27114" s="31">
        <v>105263</v>
      </c>
      <c r="H27114" s="31">
        <v>27</v>
      </c>
    </row>
    <row r="27115" spans="1:8" x14ac:dyDescent="0.45">
      <c r="A27115" s="32">
        <v>44484</v>
      </c>
      <c r="B27115" s="1" t="s">
        <v>51</v>
      </c>
      <c r="C27115">
        <v>6060</v>
      </c>
      <c r="D27115" t="s">
        <v>277</v>
      </c>
      <c r="E27115" s="31">
        <v>0</v>
      </c>
      <c r="F27115">
        <v>5944</v>
      </c>
      <c r="G27115" s="31">
        <v>181858</v>
      </c>
      <c r="H27115" s="31">
        <v>43</v>
      </c>
    </row>
    <row r="27116" spans="1:8" x14ac:dyDescent="0.45">
      <c r="A27116" s="32">
        <v>44484</v>
      </c>
      <c r="B27116" s="1" t="s">
        <v>52</v>
      </c>
      <c r="C27116">
        <v>14355</v>
      </c>
      <c r="D27116" t="s">
        <v>277</v>
      </c>
      <c r="E27116" s="31">
        <v>2</v>
      </c>
      <c r="F27116">
        <v>14184</v>
      </c>
      <c r="G27116" s="31">
        <v>123181</v>
      </c>
      <c r="H27116" s="31">
        <v>35</v>
      </c>
    </row>
    <row r="27117" spans="1:8" x14ac:dyDescent="0.45">
      <c r="A27117" s="32">
        <v>44484</v>
      </c>
      <c r="B27117" s="1" t="s">
        <v>53</v>
      </c>
      <c r="C27117">
        <v>8178</v>
      </c>
      <c r="D27117" t="s">
        <v>277</v>
      </c>
      <c r="E27117" s="31">
        <v>0</v>
      </c>
      <c r="F27117">
        <v>8061</v>
      </c>
      <c r="G27117" s="31">
        <v>268618</v>
      </c>
      <c r="H27117" s="31">
        <v>33</v>
      </c>
    </row>
    <row r="27118" spans="1:8" x14ac:dyDescent="0.45">
      <c r="A27118" s="32">
        <v>44484</v>
      </c>
      <c r="B27118" s="1" t="s">
        <v>54</v>
      </c>
      <c r="C27118">
        <v>6150</v>
      </c>
      <c r="D27118" t="s">
        <v>277</v>
      </c>
      <c r="E27118" s="31">
        <v>0</v>
      </c>
      <c r="F27118">
        <v>6079</v>
      </c>
      <c r="G27118" s="31">
        <v>72948</v>
      </c>
      <c r="H27118" s="31">
        <v>14</v>
      </c>
    </row>
    <row r="27119" spans="1:8" x14ac:dyDescent="0.45">
      <c r="A27119" s="32">
        <v>44484</v>
      </c>
      <c r="B27119" s="1" t="s">
        <v>55</v>
      </c>
      <c r="C27119">
        <v>9092</v>
      </c>
      <c r="D27119" t="s">
        <v>277</v>
      </c>
      <c r="E27119" s="31">
        <v>0</v>
      </c>
      <c r="F27119">
        <v>9066</v>
      </c>
      <c r="G27119" s="31">
        <v>169015</v>
      </c>
      <c r="H27119" s="31">
        <v>23</v>
      </c>
    </row>
    <row r="27120" spans="1:8" x14ac:dyDescent="0.45">
      <c r="A27120" s="32">
        <v>44484</v>
      </c>
      <c r="B27120" s="1" t="s">
        <v>56</v>
      </c>
      <c r="C27120">
        <v>50011</v>
      </c>
      <c r="D27120" t="s">
        <v>277</v>
      </c>
      <c r="E27120" s="31">
        <v>1</v>
      </c>
      <c r="F27120">
        <v>49353</v>
      </c>
      <c r="G27120" s="31">
        <v>399599</v>
      </c>
      <c r="H27120" s="31">
        <v>259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6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44485</v>
      </c>
      <c r="B3" s="25" t="s">
        <v>153</v>
      </c>
      <c r="C3" s="25">
        <f>IF(D21="", "", D21)</f>
        <v>1709449</v>
      </c>
      <c r="D3" s="25">
        <f>IF(C21="", "", C21)</f>
        <v>24626201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7135</v>
      </c>
      <c r="I3" s="25" t="str">
        <f t="shared" si="1"/>
        <v/>
      </c>
      <c r="J3" s="25">
        <f t="shared" si="1"/>
        <v>335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1683043</v>
      </c>
      <c r="N3" s="25">
        <f t="shared" si="2"/>
        <v>18070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44485</v>
      </c>
      <c r="B4" s="25" t="s">
        <v>154</v>
      </c>
      <c r="C4" s="25">
        <f>IF(D22="", "", D22)</f>
        <v>4338</v>
      </c>
      <c r="D4" s="25">
        <f>IF(C22="", "", C22)</f>
        <v>1098936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82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4248</v>
      </c>
      <c r="N4" s="25">
        <f t="shared" si="2"/>
        <v>8</v>
      </c>
      <c r="O4" s="26">
        <v>0</v>
      </c>
      <c r="P4" s="26">
        <v>0</v>
      </c>
    </row>
    <row r="5" spans="1:17" x14ac:dyDescent="0.45">
      <c r="A5" s="36">
        <f>DATE($A$8, $B$8, $C$8)</f>
        <v>44485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16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6" t="s">
        <v>355</v>
      </c>
      <c r="B9" s="116"/>
      <c r="C9" s="116"/>
      <c r="D9" s="116"/>
      <c r="E9" s="116"/>
      <c r="F9" s="116"/>
      <c r="G9" s="116"/>
      <c r="H9" s="116"/>
      <c r="I9" s="116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6"/>
      <c r="H11" s="116"/>
      <c r="I11" s="118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24626201</v>
      </c>
      <c r="D12" s="45">
        <v>1709449</v>
      </c>
      <c r="E12" s="45">
        <v>7135</v>
      </c>
      <c r="F12" s="45">
        <v>335</v>
      </c>
      <c r="G12" s="45">
        <v>1683043</v>
      </c>
      <c r="H12" s="45">
        <v>18070</v>
      </c>
      <c r="I12" s="3"/>
      <c r="J12" s="55"/>
      <c r="K12" s="119" t="s">
        <v>354</v>
      </c>
      <c r="L12" s="119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1098936</v>
      </c>
      <c r="D13" s="45">
        <v>4338</v>
      </c>
      <c r="E13" s="45">
        <v>82</v>
      </c>
      <c r="F13" s="45">
        <v>0</v>
      </c>
      <c r="G13" s="45">
        <v>4248</v>
      </c>
      <c r="H13" s="45">
        <v>8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25725966</v>
      </c>
      <c r="D15" s="44">
        <f t="shared" si="3"/>
        <v>1713802</v>
      </c>
      <c r="E15" s="44">
        <f t="shared" si="3"/>
        <v>7217</v>
      </c>
      <c r="F15" s="44">
        <f t="shared" si="3"/>
        <v>335</v>
      </c>
      <c r="G15" s="44">
        <f t="shared" si="3"/>
        <v>1687306</v>
      </c>
      <c r="H15" s="44">
        <f t="shared" si="3"/>
        <v>18078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6" t="s">
        <v>157</v>
      </c>
      <c r="D18" s="118"/>
      <c r="E18" s="116" t="s">
        <v>169</v>
      </c>
      <c r="F18" s="118"/>
      <c r="G18" s="118"/>
      <c r="H18" s="116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45">
      <c r="C19" s="118"/>
      <c r="D19" s="118"/>
      <c r="E19" s="118"/>
      <c r="F19" s="118"/>
      <c r="G19" s="118"/>
      <c r="H19" s="116" t="s">
        <v>158</v>
      </c>
      <c r="I19" s="118"/>
      <c r="J19" s="118"/>
      <c r="K19" s="118"/>
      <c r="L19" s="118"/>
      <c r="M19" s="118"/>
      <c r="N19" s="118"/>
      <c r="O19" s="116" t="s">
        <v>159</v>
      </c>
      <c r="P19" s="116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8"/>
      <c r="P20" s="118"/>
    </row>
    <row r="21" spans="1:16" x14ac:dyDescent="0.45">
      <c r="B21" s="25" t="s">
        <v>166</v>
      </c>
      <c r="C21" s="27">
        <f t="shared" ref="C21:D23" si="4">C12</f>
        <v>24626201</v>
      </c>
      <c r="D21" s="27">
        <f t="shared" si="4"/>
        <v>1709449</v>
      </c>
      <c r="E21" s="3"/>
      <c r="F21" s="3"/>
      <c r="G21" s="3"/>
      <c r="H21" s="3"/>
      <c r="I21" s="27">
        <f>E12</f>
        <v>7135</v>
      </c>
      <c r="J21" s="3"/>
      <c r="K21" s="27">
        <f>F12</f>
        <v>335</v>
      </c>
      <c r="L21" s="3"/>
      <c r="M21" s="3"/>
      <c r="N21" s="16">
        <f>G21</f>
        <v>0</v>
      </c>
      <c r="O21" s="27">
        <f t="shared" ref="O21:P23" si="5">G12</f>
        <v>1683043</v>
      </c>
      <c r="P21" s="27">
        <f t="shared" si="5"/>
        <v>18070</v>
      </c>
    </row>
    <row r="22" spans="1:16" x14ac:dyDescent="0.45">
      <c r="B22" s="25" t="s">
        <v>167</v>
      </c>
      <c r="C22" s="27">
        <f t="shared" si="4"/>
        <v>1098936</v>
      </c>
      <c r="D22" s="27">
        <f t="shared" si="4"/>
        <v>4338</v>
      </c>
      <c r="E22" s="3"/>
      <c r="F22" s="3"/>
      <c r="G22" s="3"/>
      <c r="H22" s="3"/>
      <c r="I22" s="27">
        <f>E13</f>
        <v>82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4248</v>
      </c>
      <c r="P22" s="27">
        <f t="shared" si="5"/>
        <v>8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25725966</v>
      </c>
      <c r="D24" s="25">
        <f t="shared" si="6"/>
        <v>1713802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7217</v>
      </c>
      <c r="J24" s="25">
        <f t="shared" si="6"/>
        <v>0</v>
      </c>
      <c r="K24" s="25">
        <f t="shared" si="6"/>
        <v>335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1687306</v>
      </c>
      <c r="P24" s="25">
        <f t="shared" si="6"/>
        <v>18078</v>
      </c>
    </row>
    <row r="26" spans="1:16" x14ac:dyDescent="0.45">
      <c r="F26" s="116" t="s">
        <v>278</v>
      </c>
      <c r="G26" s="118"/>
      <c r="H26" s="118"/>
      <c r="I26" s="118"/>
      <c r="J26" s="118"/>
      <c r="K26" s="118"/>
    </row>
    <row r="27" spans="1:16" x14ac:dyDescent="0.45">
      <c r="E27" s="25" t="s">
        <v>291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45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45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6" t="s">
        <v>293</v>
      </c>
      <c r="H32" s="116"/>
      <c r="I32" s="116"/>
      <c r="J32" s="116"/>
      <c r="K32" s="116"/>
      <c r="L32" s="116"/>
    </row>
    <row r="33" spans="6:14" x14ac:dyDescent="0.45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6" t="s">
        <v>177</v>
      </c>
      <c r="B1" s="116"/>
      <c r="C1" s="116"/>
      <c r="D1" s="121"/>
      <c r="E1" s="121"/>
      <c r="F1" s="121"/>
      <c r="G1" s="121"/>
      <c r="H1" s="121"/>
      <c r="I1" s="121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15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44484</v>
      </c>
      <c r="C5" s="29" t="s">
        <v>7</v>
      </c>
      <c r="D5" s="39">
        <f>IFERROR(INT(TRIM(SUBSTITUTE(VLOOKUP($A5&amp;"*",各都道府県の状況!$A:$I,D$3,FALSE), "※5", ""))), "")</f>
        <v>60546</v>
      </c>
      <c r="E5" s="39" t="str">
        <f>IFERROR(INT(TRIM(SUBSTITUTE(VLOOKUP($A5&amp;"*",各都道府県の状況!$A:$I,E$3,FALSE), "※5", ""))), "")</f>
        <v/>
      </c>
      <c r="F5" s="39">
        <f>IFERROR(INT(TRIM(SUBSTITUTE(VLOOKUP($A5&amp;"*",各都道府県の状況!$A:$I,F$3,FALSE), "※5", ""))), "")</f>
        <v>0</v>
      </c>
      <c r="G5" s="39">
        <f>IFERROR(INT(TRIM(SUBSTITUTE(VLOOKUP($A5&amp;"*",各都道府県の状況!$A:$I,G$3,FALSE), "※5", ""))), "")</f>
        <v>58871</v>
      </c>
      <c r="H5" s="39">
        <f>IFERROR(INT(TRIM(SUBSTITUTE(VLOOKUP($A5&amp;"*",各都道府県の状況!$A:$I,H$3,FALSE), "※5", ""))), "")</f>
        <v>1128719</v>
      </c>
      <c r="I5" s="39">
        <f>IFERROR(INT(TRIM(SUBSTITUTE(VLOOKUP($A5&amp;"*",各都道府県の状況!$A:$I,I$3,FALSE), "※5", ""))), "")</f>
        <v>212</v>
      </c>
      <c r="J5" s="2"/>
    </row>
    <row r="6" spans="1:10" x14ac:dyDescent="0.45">
      <c r="A6" s="12" t="s">
        <v>182</v>
      </c>
      <c r="B6" s="13">
        <f t="shared" si="0"/>
        <v>44484</v>
      </c>
      <c r="C6" s="29" t="s">
        <v>11</v>
      </c>
      <c r="D6" s="39">
        <f>IFERROR(INT(TRIM(SUBSTITUTE(VLOOKUP($A6&amp;"*",各都道府県の状況!$A:$I,D$3,FALSE), "※5", ""))), "")</f>
        <v>5866</v>
      </c>
      <c r="E6" s="39" t="str">
        <f>IFERROR(INT(TRIM(SUBSTITUTE(VLOOKUP($A6&amp;"*",各都道府県の状況!$A:$I,E$3,FALSE), "※5", ""))), "")</f>
        <v/>
      </c>
      <c r="F6" s="39">
        <f>IFERROR(INT(TRIM(SUBSTITUTE(VLOOKUP($A6&amp;"*",各都道府県の状況!$A:$I,F$3,FALSE), "※5", ""))), "")</f>
        <v>2</v>
      </c>
      <c r="G6" s="39">
        <f>IFERROR(INT(TRIM(SUBSTITUTE(VLOOKUP($A6&amp;"*",各都道府県の状況!$A:$I,G$3,FALSE), "※5", ""))), "")</f>
        <v>5669</v>
      </c>
      <c r="H6" s="39">
        <f>IFERROR(INT(TRIM(SUBSTITUTE(VLOOKUP($A6&amp;"*",各都道府県の状況!$A:$I,H$3,FALSE), "※5", ""))), "")</f>
        <v>90770</v>
      </c>
      <c r="I6" s="39">
        <f>IFERROR(INT(TRIM(SUBSTITUTE(VLOOKUP($A6&amp;"*",各都道府県の状況!$A:$I,I$3,FALSE), "※5", ""))), "")</f>
        <v>159</v>
      </c>
    </row>
    <row r="7" spans="1:10" x14ac:dyDescent="0.45">
      <c r="A7" s="12" t="s">
        <v>183</v>
      </c>
      <c r="B7" s="13">
        <f t="shared" si="0"/>
        <v>44484</v>
      </c>
      <c r="C7" s="29" t="s">
        <v>12</v>
      </c>
      <c r="D7" s="39">
        <f>IFERROR(INT(TRIM(SUBSTITUTE(VLOOKUP($A7&amp;"*",各都道府県の状況!$A:$I,D$3,FALSE), "※5", ""))), "")</f>
        <v>3486</v>
      </c>
      <c r="E7" s="39" t="str">
        <f>IFERROR(INT(TRIM(SUBSTITUTE(VLOOKUP($A7&amp;"*",各都道府県の状況!$A:$I,E$3,FALSE), "※5", ""))), "")</f>
        <v/>
      </c>
      <c r="F7" s="39">
        <f>IFERROR(INT(TRIM(SUBSTITUTE(VLOOKUP($A7&amp;"*",各都道府県の状況!$A:$I,F$3,FALSE), "※5", ""))), "")</f>
        <v>0</v>
      </c>
      <c r="G7" s="39">
        <f>IFERROR(INT(TRIM(SUBSTITUTE(VLOOKUP($A7&amp;"*",各都道府県の状況!$A:$I,G$3,FALSE), "※5", ""))), "")</f>
        <v>3431</v>
      </c>
      <c r="H7" s="39">
        <f>IFERROR(INT(TRIM(SUBSTITUTE(VLOOKUP($A7&amp;"*",各都道府県の状況!$A:$I,H$3,FALSE), "※5", ""))), "")</f>
        <v>123312</v>
      </c>
      <c r="I7" s="39">
        <f>IFERROR(INT(TRIM(SUBSTITUTE(VLOOKUP($A7&amp;"*",各都道府県の状況!$A:$I,I$3,FALSE), "※5", ""))), "")</f>
        <v>2</v>
      </c>
    </row>
    <row r="8" spans="1:10" x14ac:dyDescent="0.45">
      <c r="A8" s="12" t="s">
        <v>184</v>
      </c>
      <c r="B8" s="13">
        <f t="shared" si="0"/>
        <v>44484</v>
      </c>
      <c r="C8" s="29" t="s">
        <v>13</v>
      </c>
      <c r="D8" s="39">
        <f>IFERROR(INT(TRIM(SUBSTITUTE(VLOOKUP($A8&amp;"*",各都道府県の状況!$A:$I,D$3,FALSE), "※5", ""))), "")</f>
        <v>16250</v>
      </c>
      <c r="E8" s="39" t="str">
        <f>IFERROR(INT(TRIM(SUBSTITUTE(VLOOKUP($A8&amp;"*",各都道府県の状況!$A:$I,E$3,FALSE), "※5", ""))), "")</f>
        <v/>
      </c>
      <c r="F8" s="39">
        <f>IFERROR(INT(TRIM(SUBSTITUTE(VLOOKUP($A8&amp;"*",各都道府県の状況!$A:$I,F$3,FALSE), "※5", ""))), "")</f>
        <v>1</v>
      </c>
      <c r="G8" s="39">
        <f>IFERROR(INT(TRIM(SUBSTITUTE(VLOOKUP($A8&amp;"*",各都道府県の状況!$A:$I,G$3,FALSE), "※5", ""))), "")</f>
        <v>16109</v>
      </c>
      <c r="H8" s="39">
        <f>IFERROR(INT(TRIM(SUBSTITUTE(VLOOKUP($A8&amp;"*",各都道府県の状況!$A:$I,H$3,FALSE), "※5", ""))), "")</f>
        <v>243451</v>
      </c>
      <c r="I8" s="39">
        <f>IFERROR(INT(TRIM(SUBSTITUTE(VLOOKUP($A8&amp;"*",各都道府県の状況!$A:$I,I$3,FALSE), "※5", ""))), "")</f>
        <v>22</v>
      </c>
    </row>
    <row r="9" spans="1:10" ht="21" customHeight="1" x14ac:dyDescent="0.45">
      <c r="A9" s="12" t="s">
        <v>185</v>
      </c>
      <c r="B9" s="13">
        <f t="shared" si="0"/>
        <v>44484</v>
      </c>
      <c r="C9" s="29" t="s">
        <v>14</v>
      </c>
      <c r="D9" s="39">
        <f>IFERROR(INT(TRIM(SUBSTITUTE(VLOOKUP($A9&amp;"*",各都道府県の状況!$A:$I,D$3,FALSE), "※5", ""))), "")</f>
        <v>1893</v>
      </c>
      <c r="E9" s="39" t="str">
        <f>IFERROR(INT(TRIM(SUBSTITUTE(VLOOKUP($A9&amp;"*",各都道府県の状況!$A:$I,E$3,FALSE), "※5", ""))), "")</f>
        <v/>
      </c>
      <c r="F9" s="39">
        <f>IFERROR(INT(TRIM(SUBSTITUTE(VLOOKUP($A9&amp;"*",各都道府県の状況!$A:$I,F$3,FALSE), "※5", ""))), "")</f>
        <v>0</v>
      </c>
      <c r="G9" s="39">
        <f>IFERROR(INT(TRIM(SUBSTITUTE(VLOOKUP($A9&amp;"*",各都道府県の状況!$A:$I,G$3,FALSE), "※5", ""))), "")</f>
        <v>1860</v>
      </c>
      <c r="H9" s="39">
        <f>IFERROR(INT(TRIM(SUBSTITUTE(VLOOKUP($A9&amp;"*",各都道府県の状況!$A:$I,H$3,FALSE), "※5", ""))), "")</f>
        <v>26739</v>
      </c>
      <c r="I9" s="39">
        <f>IFERROR(INT(TRIM(SUBSTITUTE(VLOOKUP($A9&amp;"*",各都道府県の状況!$A:$I,I$3,FALSE), "※5", ""))), "")</f>
        <v>6</v>
      </c>
    </row>
    <row r="10" spans="1:10" ht="21" customHeight="1" x14ac:dyDescent="0.45">
      <c r="A10" s="12" t="s">
        <v>186</v>
      </c>
      <c r="B10" s="13">
        <f t="shared" si="0"/>
        <v>44484</v>
      </c>
      <c r="C10" s="29" t="s">
        <v>15</v>
      </c>
      <c r="D10" s="39">
        <f>IFERROR(INT(TRIM(SUBSTITUTE(VLOOKUP($A10&amp;"*",各都道府県の状況!$A:$I,D$3,FALSE), "※5", ""))), "")</f>
        <v>3528</v>
      </c>
      <c r="E10" s="39" t="str">
        <f>IFERROR(INT(TRIM(SUBSTITUTE(VLOOKUP($A10&amp;"*",各都道府県の状況!$A:$I,E$3,FALSE), "※5", ""))), "")</f>
        <v/>
      </c>
      <c r="F10" s="39">
        <f>IFERROR(INT(TRIM(SUBSTITUTE(VLOOKUP($A10&amp;"*",各都道府県の状況!$A:$I,F$3,FALSE), "※5", ""))), "")</f>
        <v>0</v>
      </c>
      <c r="G10" s="39">
        <f>IFERROR(INT(TRIM(SUBSTITUTE(VLOOKUP($A10&amp;"*",各都道府県の状況!$A:$I,G$3,FALSE), "※5", ""))), "")</f>
        <v>3453</v>
      </c>
      <c r="H10" s="39">
        <f>IFERROR(INT(TRIM(SUBSTITUTE(VLOOKUP($A10&amp;"*",各都道府県の状況!$A:$I,H$3,FALSE), "※5", ""))), "")</f>
        <v>99990</v>
      </c>
      <c r="I10" s="39">
        <f>IFERROR(INT(TRIM(SUBSTITUTE(VLOOKUP($A10&amp;"*",各都道府県の状況!$A:$I,I$3,FALSE), "※5", ""))), "")</f>
        <v>19</v>
      </c>
    </row>
    <row r="11" spans="1:10" x14ac:dyDescent="0.45">
      <c r="A11" s="12" t="s">
        <v>187</v>
      </c>
      <c r="B11" s="13">
        <f t="shared" si="0"/>
        <v>44484</v>
      </c>
      <c r="C11" s="29" t="s">
        <v>16</v>
      </c>
      <c r="D11" s="39">
        <f>IFERROR(INT(TRIM(SUBSTITUTE(VLOOKUP($A11&amp;"*",各都道府県の状況!$A:$I,D$3,FALSE), "※5", ""))), "")</f>
        <v>9473</v>
      </c>
      <c r="E11" s="39" t="str">
        <f>IFERROR(INT(TRIM(SUBSTITUTE(VLOOKUP($A11&amp;"*",各都道府県の状況!$A:$I,E$3,FALSE), "※5", ""))), "")</f>
        <v/>
      </c>
      <c r="F11" s="39">
        <f>IFERROR(INT(TRIM(SUBSTITUTE(VLOOKUP($A11&amp;"*",各都道府県の状況!$A:$I,F$3,FALSE), "※5", ""))), "")</f>
        <v>2</v>
      </c>
      <c r="G11" s="39">
        <f>IFERROR(INT(TRIM(SUBSTITUTE(VLOOKUP($A11&amp;"*",各都道府県の状況!$A:$I,G$3,FALSE), "※5", ""))), "")</f>
        <v>9280</v>
      </c>
      <c r="H11" s="39">
        <f>IFERROR(INT(TRIM(SUBSTITUTE(VLOOKUP($A11&amp;"*",各都道府県の状況!$A:$I,H$3,FALSE), "※5", ""))), "")</f>
        <v>415976</v>
      </c>
      <c r="I11" s="39">
        <f>IFERROR(INT(TRIM(SUBSTITUTE(VLOOKUP($A11&amp;"*",各都道府県の状況!$A:$I,I$3,FALSE), "※5", ""))), "")</f>
        <v>18</v>
      </c>
    </row>
    <row r="12" spans="1:10" x14ac:dyDescent="0.45">
      <c r="A12" s="12" t="s">
        <v>188</v>
      </c>
      <c r="B12" s="13">
        <f t="shared" si="0"/>
        <v>44484</v>
      </c>
      <c r="C12" s="29" t="s">
        <v>17</v>
      </c>
      <c r="D12" s="39">
        <f>IFERROR(INT(TRIM(SUBSTITUTE(VLOOKUP($A12&amp;"*",各都道府県の状況!$A:$I,D$3,FALSE), "※5", ""))), "")</f>
        <v>24346</v>
      </c>
      <c r="E12" s="39" t="str">
        <f>IFERROR(INT(TRIM(SUBSTITUTE(VLOOKUP($A12&amp;"*",各都道府県の状況!$A:$I,E$3,FALSE), "※5", ""))), "")</f>
        <v/>
      </c>
      <c r="F12" s="39">
        <f>IFERROR(INT(TRIM(SUBSTITUTE(VLOOKUP($A12&amp;"*",各都道府県の状況!$A:$I,F$3,FALSE), "※5", ""))), "")</f>
        <v>8</v>
      </c>
      <c r="G12" s="39">
        <f>IFERROR(INT(TRIM(SUBSTITUTE(VLOOKUP($A12&amp;"*",各都道府県の状況!$A:$I,G$3,FALSE), "※5", ""))), "")</f>
        <v>24029</v>
      </c>
      <c r="H12" s="39">
        <f>IFERROR(INT(TRIM(SUBSTITUTE(VLOOKUP($A12&amp;"*",各都道府県の状況!$A:$I,H$3,FALSE), "※5", ""))), "")</f>
        <v>40366</v>
      </c>
      <c r="I12" s="39">
        <f>IFERROR(INT(TRIM(SUBSTITUTE(VLOOKUP($A12&amp;"*",各都道府県の状況!$A:$I,I$3,FALSE), "※5", ""))), "")</f>
        <v>100</v>
      </c>
    </row>
    <row r="13" spans="1:10" x14ac:dyDescent="0.45">
      <c r="A13" s="12" t="s">
        <v>189</v>
      </c>
      <c r="B13" s="13">
        <f t="shared" si="0"/>
        <v>44484</v>
      </c>
      <c r="C13" s="29" t="s">
        <v>18</v>
      </c>
      <c r="D13" s="39">
        <f>IFERROR(INT(TRIM(SUBSTITUTE(VLOOKUP($A13&amp;"*",各都道府県の状況!$A:$I,D$3,FALSE), "※5", ""))), "")</f>
        <v>15411</v>
      </c>
      <c r="E13" s="39" t="str">
        <f>IFERROR(INT(TRIM(SUBSTITUTE(VLOOKUP($A13&amp;"*",各都道府県の状況!$A:$I,E$3,FALSE), "※5", ""))), "")</f>
        <v/>
      </c>
      <c r="F13" s="39">
        <f>IFERROR(INT(TRIM(SUBSTITUTE(VLOOKUP($A13&amp;"*",各都道府県の状況!$A:$I,F$3,FALSE), "※5", ""))), "")</f>
        <v>2</v>
      </c>
      <c r="G13" s="39">
        <f>IFERROR(INT(TRIM(SUBSTITUTE(VLOOKUP($A13&amp;"*",各都道府県の状況!$A:$I,G$3,FALSE), "※5", ""))), "")</f>
        <v>15221</v>
      </c>
      <c r="H13" s="39">
        <f>IFERROR(INT(TRIM(SUBSTITUTE(VLOOKUP($A13&amp;"*",各都道府県の状況!$A:$I,H$3,FALSE), "※5", ""))), "")</f>
        <v>487745</v>
      </c>
      <c r="I13" s="39">
        <f>IFERROR(INT(TRIM(SUBSTITUTE(VLOOKUP($A13&amp;"*",各都道府県の状況!$A:$I,I$3,FALSE), "※5", ""))), "")</f>
        <v>74</v>
      </c>
    </row>
    <row r="14" spans="1:10" x14ac:dyDescent="0.45">
      <c r="A14" s="12" t="s">
        <v>190</v>
      </c>
      <c r="B14" s="13">
        <f t="shared" si="0"/>
        <v>44484</v>
      </c>
      <c r="C14" s="29" t="s">
        <v>19</v>
      </c>
      <c r="D14" s="39">
        <f>IFERROR(INT(TRIM(SUBSTITUTE(VLOOKUP($A14&amp;"*",各都道府県の状況!$A:$I,D$3,FALSE), "※5", ""))), "")</f>
        <v>16685</v>
      </c>
      <c r="E14" s="39" t="str">
        <f>IFERROR(INT(TRIM(SUBSTITUTE(VLOOKUP($A14&amp;"*",各都道府県の状況!$A:$I,E$3,FALSE), "※5", ""))), "")</f>
        <v/>
      </c>
      <c r="F14" s="39">
        <f>IFERROR(INT(TRIM(SUBSTITUTE(VLOOKUP($A14&amp;"*",各都道府県の状況!$A:$I,F$3,FALSE), "※5", ""))), "")</f>
        <v>3</v>
      </c>
      <c r="G14" s="39">
        <f>IFERROR(INT(TRIM(SUBSTITUTE(VLOOKUP($A14&amp;"*",各都道府県の状況!$A:$I,G$3,FALSE), "※5", ""))), "")</f>
        <v>16456</v>
      </c>
      <c r="H14" s="39">
        <f>IFERROR(INT(TRIM(SUBSTITUTE(VLOOKUP($A14&amp;"*",各都道府県の状況!$A:$I,H$3,FALSE), "※5", ""))), "")</f>
        <v>301432</v>
      </c>
      <c r="I14" s="39">
        <f>IFERROR(INT(TRIM(SUBSTITUTE(VLOOKUP($A14&amp;"*",各都道府県の状況!$A:$I,I$3,FALSE), "※5", ""))), "")</f>
        <v>55</v>
      </c>
    </row>
    <row r="15" spans="1:10" x14ac:dyDescent="0.45">
      <c r="A15" s="12" t="s">
        <v>191</v>
      </c>
      <c r="B15" s="13">
        <f t="shared" si="0"/>
        <v>44484</v>
      </c>
      <c r="C15" s="29" t="s">
        <v>20</v>
      </c>
      <c r="D15" s="39">
        <f>IFERROR(INT(TRIM(SUBSTITUTE(VLOOKUP($A15&amp;"*",各都道府県の状況!$A:$I,D$3,FALSE), "※5", ""))), "")</f>
        <v>115397</v>
      </c>
      <c r="E15" s="39" t="str">
        <f>IFERROR(INT(TRIM(SUBSTITUTE(VLOOKUP($A15&amp;"*",各都道府県の状況!$A:$I,E$3,FALSE), "※5", ""))), "")</f>
        <v/>
      </c>
      <c r="F15" s="39">
        <f>IFERROR(INT(TRIM(SUBSTITUTE(VLOOKUP($A15&amp;"*",各都道府県の状況!$A:$I,F$3,FALSE), "※5", ""))), "")</f>
        <v>26</v>
      </c>
      <c r="G15" s="39">
        <f>IFERROR(INT(TRIM(SUBSTITUTE(VLOOKUP($A15&amp;"*",各都道府県の状況!$A:$I,G$3,FALSE), "※5", ""))), "")</f>
        <v>113954</v>
      </c>
      <c r="H15" s="39">
        <f>IFERROR(INT(TRIM(SUBSTITUTE(VLOOKUP($A15&amp;"*",各都道府県の状況!$A:$I,H$3,FALSE), "※5", ""))), "")</f>
        <v>1476293</v>
      </c>
      <c r="I15" s="39">
        <f>IFERROR(INT(TRIM(SUBSTITUTE(VLOOKUP($A15&amp;"*",各都道府県の状況!$A:$I,I$3,FALSE), "※5", ""))), "")</f>
        <v>422</v>
      </c>
    </row>
    <row r="16" spans="1:10" x14ac:dyDescent="0.45">
      <c r="A16" s="12" t="s">
        <v>192</v>
      </c>
      <c r="B16" s="13">
        <f t="shared" si="0"/>
        <v>44484</v>
      </c>
      <c r="C16" s="29" t="s">
        <v>21</v>
      </c>
      <c r="D16" s="39">
        <f>IFERROR(INT(TRIM(SUBSTITUTE(VLOOKUP($A16&amp;"*",各都道府県の状況!$A:$I,D$3,FALSE), "※5", ""))), "")</f>
        <v>100160</v>
      </c>
      <c r="E16" s="39" t="str">
        <f>IFERROR(INT(TRIM(SUBSTITUTE(VLOOKUP($A16&amp;"*",各都道府県の状況!$A:$I,E$3,FALSE), "※5", ""))), "")</f>
        <v/>
      </c>
      <c r="F16" s="39">
        <f>IFERROR(INT(TRIM(SUBSTITUTE(VLOOKUP($A16&amp;"*",各都道府県の状況!$A:$I,F$3,FALSE), "※5", ""))), "")</f>
        <v>14</v>
      </c>
      <c r="G16" s="39">
        <f>IFERROR(INT(TRIM(SUBSTITUTE(VLOOKUP($A16&amp;"*",各都道府県の状況!$A:$I,G$3,FALSE), "※5", ""))), "")</f>
        <v>98812</v>
      </c>
      <c r="H16" s="39">
        <f>IFERROR(INT(TRIM(SUBSTITUTE(VLOOKUP($A16&amp;"*",各都道府県の状況!$A:$I,H$3,FALSE), "※5", ""))), "")</f>
        <v>1087502</v>
      </c>
      <c r="I16" s="39">
        <f>IFERROR(INT(TRIM(SUBSTITUTE(VLOOKUP($A16&amp;"*",各都道府県の状況!$A:$I,I$3,FALSE), "※5", ""))), "")</f>
        <v>319</v>
      </c>
    </row>
    <row r="17" spans="1:9" x14ac:dyDescent="0.45">
      <c r="A17" s="12" t="s">
        <v>193</v>
      </c>
      <c r="B17" s="13">
        <f t="shared" si="0"/>
        <v>44484</v>
      </c>
      <c r="C17" s="29" t="s">
        <v>22</v>
      </c>
      <c r="D17" s="39">
        <f>IFERROR(INT(TRIM(SUBSTITUTE(VLOOKUP($A17&amp;"*",各都道府県の状況!$A:$I,D$3,FALSE), "※5", ""))), "")</f>
        <v>377093</v>
      </c>
      <c r="E17" s="39" t="str">
        <f>IFERROR(INT(TRIM(SUBSTITUTE(VLOOKUP($A17&amp;"*",各都道府県の状況!$A:$I,E$3,FALSE), "※5", ""))), "")</f>
        <v/>
      </c>
      <c r="F17" s="39">
        <f>IFERROR(INT(TRIM(SUBSTITUTE(VLOOKUP($A17&amp;"*",各都道府県の状況!$A:$I,F$3,FALSE), "※5", ""))), "")</f>
        <v>39</v>
      </c>
      <c r="G17" s="39">
        <f>IFERROR(INT(TRIM(SUBSTITUTE(VLOOKUP($A17&amp;"*",各都道府県の状況!$A:$I,G$3,FALSE), "※5", ""))), "")</f>
        <v>372994</v>
      </c>
      <c r="H17" s="39">
        <f>IFERROR(INT(TRIM(SUBSTITUTE(VLOOKUP($A17&amp;"*",各都道府県の状況!$A:$I,H$3,FALSE), "※5", ""))), "")</f>
        <v>3712141</v>
      </c>
      <c r="I17" s="39">
        <f>IFERROR(INT(TRIM(SUBSTITUTE(VLOOKUP($A17&amp;"*",各都道府県の状況!$A:$I,I$3,FALSE), "※5", ""))), "")</f>
        <v>1023</v>
      </c>
    </row>
    <row r="18" spans="1:9" x14ac:dyDescent="0.45">
      <c r="A18" s="12" t="s">
        <v>194</v>
      </c>
      <c r="B18" s="13">
        <f t="shared" si="0"/>
        <v>44484</v>
      </c>
      <c r="C18" s="29" t="s">
        <v>23</v>
      </c>
      <c r="D18" s="39">
        <f>IFERROR(INT(TRIM(SUBSTITUTE(VLOOKUP($A18&amp;"*",各都道府県の状況!$A:$I,D$3,FALSE), "※5", ""))), "")</f>
        <v>168619</v>
      </c>
      <c r="E18" s="39" t="str">
        <f>IFERROR(INT(TRIM(SUBSTITUTE(VLOOKUP($A18&amp;"*",各都道府県の状況!$A:$I,E$3,FALSE), "※5", ""))), "")</f>
        <v/>
      </c>
      <c r="F18" s="39">
        <f>IFERROR(INT(TRIM(SUBSTITUTE(VLOOKUP($A18&amp;"*",各都道府県の状況!$A:$I,F$3,FALSE), "※5", ""))), "")</f>
        <v>24</v>
      </c>
      <c r="G18" s="39">
        <f>IFERROR(INT(TRIM(SUBSTITUTE(VLOOKUP($A18&amp;"*",各都道府県の状況!$A:$I,G$3,FALSE), "※5", ""))), "")</f>
        <v>166802</v>
      </c>
      <c r="H18" s="39">
        <f>IFERROR(INT(TRIM(SUBSTITUTE(VLOOKUP($A18&amp;"*",各都道府県の状況!$A:$I,H$3,FALSE), "※5", ""))), "")</f>
        <v>1624122</v>
      </c>
      <c r="I18" s="39">
        <f>IFERROR(INT(TRIM(SUBSTITUTE(VLOOKUP($A18&amp;"*",各都道府県の状況!$A:$I,I$3,FALSE), "※5", ""))), "")</f>
        <v>523</v>
      </c>
    </row>
    <row r="19" spans="1:9" x14ac:dyDescent="0.45">
      <c r="A19" s="12" t="s">
        <v>195</v>
      </c>
      <c r="B19" s="13">
        <f t="shared" si="0"/>
        <v>44484</v>
      </c>
      <c r="C19" s="29" t="s">
        <v>24</v>
      </c>
      <c r="D19" s="39">
        <f>IFERROR(INT(TRIM(SUBSTITUTE(VLOOKUP($A19&amp;"*",各都道府県の状況!$A:$I,D$3,FALSE), "※5", ""))), "")</f>
        <v>7967</v>
      </c>
      <c r="E19" s="39" t="str">
        <f>IFERROR(INT(TRIM(SUBSTITUTE(VLOOKUP($A19&amp;"*",各都道府県の状況!$A:$I,E$3,FALSE), "※5", ""))), "")</f>
        <v/>
      </c>
      <c r="F19" s="39">
        <f>IFERROR(INT(TRIM(SUBSTITUTE(VLOOKUP($A19&amp;"*",各都道府県の状況!$A:$I,F$3,FALSE), "※5", ""))), "")</f>
        <v>1</v>
      </c>
      <c r="G19" s="39">
        <f>IFERROR(INT(TRIM(SUBSTITUTE(VLOOKUP($A19&amp;"*",各都道府県の状況!$A:$I,G$3,FALSE), "※5", ""))), "")</f>
        <v>7863</v>
      </c>
      <c r="H19" s="39">
        <f>IFERROR(INT(TRIM(SUBSTITUTE(VLOOKUP($A19&amp;"*",各都道府県の状況!$A:$I,H$3,FALSE), "※5", ""))), "")</f>
        <v>290569</v>
      </c>
      <c r="I19" s="39">
        <f>IFERROR(INT(TRIM(SUBSTITUTE(VLOOKUP($A19&amp;"*",各都道府県の状況!$A:$I,I$3,FALSE), "※5", ""))), "")</f>
        <v>43</v>
      </c>
    </row>
    <row r="20" spans="1:9" x14ac:dyDescent="0.45">
      <c r="A20" s="12" t="s">
        <v>196</v>
      </c>
      <c r="B20" s="13">
        <f t="shared" si="0"/>
        <v>44484</v>
      </c>
      <c r="C20" s="29" t="s">
        <v>25</v>
      </c>
      <c r="D20" s="39">
        <f>IFERROR(INT(TRIM(SUBSTITUTE(VLOOKUP($A20&amp;"*",各都道府県の状況!$A:$I,D$3,FALSE), "※5", ""))), "")</f>
        <v>4845</v>
      </c>
      <c r="E20" s="39" t="str">
        <f>IFERROR(INT(TRIM(SUBSTITUTE(VLOOKUP($A20&amp;"*",各都道府県の状況!$A:$I,E$3,FALSE), "※5", ""))), "")</f>
        <v/>
      </c>
      <c r="F20" s="39">
        <f>IFERROR(INT(TRIM(SUBSTITUTE(VLOOKUP($A20&amp;"*",各都道府県の状況!$A:$I,F$3,FALSE), "※5", ""))), "")</f>
        <v>1</v>
      </c>
      <c r="G20" s="39">
        <f>IFERROR(INT(TRIM(SUBSTITUTE(VLOOKUP($A20&amp;"*",各都道府県の状況!$A:$I,G$3,FALSE), "※5", ""))), "")</f>
        <v>4764</v>
      </c>
      <c r="H20" s="39">
        <f>IFERROR(INT(TRIM(SUBSTITUTE(VLOOKUP($A20&amp;"*",各都道府県の状況!$A:$I,H$3,FALSE), "※5", ""))), "")</f>
        <v>116672</v>
      </c>
      <c r="I20" s="39">
        <f>IFERROR(INT(TRIM(SUBSTITUTE(VLOOKUP($A20&amp;"*",各都道府県の状況!$A:$I,I$3,FALSE), "※5", ""))), "")</f>
        <v>30</v>
      </c>
    </row>
    <row r="21" spans="1:9" x14ac:dyDescent="0.45">
      <c r="A21" s="12" t="s">
        <v>197</v>
      </c>
      <c r="B21" s="13">
        <f t="shared" si="0"/>
        <v>44484</v>
      </c>
      <c r="C21" s="29" t="s">
        <v>26</v>
      </c>
      <c r="D21" s="39">
        <f>IFERROR(INT(TRIM(SUBSTITUTE(VLOOKUP($A21&amp;"*",各都道府県の状況!$A:$I,D$3,FALSE), "※5", ""))), "")</f>
        <v>7931</v>
      </c>
      <c r="E21" s="39" t="str">
        <f>IFERROR(INT(TRIM(SUBSTITUTE(VLOOKUP($A21&amp;"*",各都道府県の状況!$A:$I,E$3,FALSE), "※5", ""))), "")</f>
        <v/>
      </c>
      <c r="F21" s="39">
        <f>IFERROR(INT(TRIM(SUBSTITUTE(VLOOKUP($A21&amp;"*",各都道府県の状況!$A:$I,F$3,FALSE), "※5", ""))), "")</f>
        <v>0</v>
      </c>
      <c r="G21" s="39">
        <f>IFERROR(INT(TRIM(SUBSTITUTE(VLOOKUP($A21&amp;"*",各都道府県の状況!$A:$I,G$3,FALSE), "※5", ""))), "")</f>
        <v>7741</v>
      </c>
      <c r="H21" s="39">
        <f>IFERROR(INT(TRIM(SUBSTITUTE(VLOOKUP($A21&amp;"*",各都道府県の状況!$A:$I,H$3,FALSE), "※5", ""))), "")</f>
        <v>196997</v>
      </c>
      <c r="I21" s="39">
        <f>IFERROR(INT(TRIM(SUBSTITUTE(VLOOKUP($A21&amp;"*",各都道府県の状況!$A:$I,I$3,FALSE), "※5", ""))), "")</f>
        <v>39</v>
      </c>
    </row>
    <row r="22" spans="1:9" x14ac:dyDescent="0.45">
      <c r="A22" s="12" t="s">
        <v>198</v>
      </c>
      <c r="B22" s="13">
        <f t="shared" si="0"/>
        <v>44484</v>
      </c>
      <c r="C22" s="29" t="s">
        <v>27</v>
      </c>
      <c r="D22" s="39">
        <f>IFERROR(INT(TRIM(SUBSTITUTE(VLOOKUP($A22&amp;"*",各都道府県の状況!$A:$I,D$3,FALSE), "※5", ""))), "")</f>
        <v>3098</v>
      </c>
      <c r="E22" s="39" t="str">
        <f>IFERROR(INT(TRIM(SUBSTITUTE(VLOOKUP($A22&amp;"*",各都道府県の状況!$A:$I,E$3,FALSE), "※5", ""))), "")</f>
        <v/>
      </c>
      <c r="F22" s="39">
        <f>IFERROR(INT(TRIM(SUBSTITUTE(VLOOKUP($A22&amp;"*",各都道府県の状況!$A:$I,F$3,FALSE), "※5", ""))), "")</f>
        <v>0</v>
      </c>
      <c r="G22" s="39">
        <f>IFERROR(INT(TRIM(SUBSTITUTE(VLOOKUP($A22&amp;"*",各都道府県の状況!$A:$I,G$3,FALSE), "※5", ""))), "")</f>
        <v>3038</v>
      </c>
      <c r="H22" s="39">
        <f>IFERROR(INT(TRIM(SUBSTITUTE(VLOOKUP($A22&amp;"*",各都道府県の状況!$A:$I,H$3,FALSE), "※5", ""))), "")</f>
        <v>117884</v>
      </c>
      <c r="I22" s="39">
        <f>IFERROR(INT(TRIM(SUBSTITUTE(VLOOKUP($A22&amp;"*",各都道府県の状況!$A:$I,I$3,FALSE), "※5", ""))), "")</f>
        <v>23</v>
      </c>
    </row>
    <row r="23" spans="1:9" ht="21" customHeight="1" x14ac:dyDescent="0.45">
      <c r="A23" s="12" t="s">
        <v>199</v>
      </c>
      <c r="B23" s="13">
        <f t="shared" si="0"/>
        <v>44484</v>
      </c>
      <c r="C23" s="29" t="s">
        <v>28</v>
      </c>
      <c r="D23" s="39">
        <f>IFERROR(INT(TRIM(SUBSTITUTE(VLOOKUP($A23&amp;"*",各都道府県の状況!$A:$I,D$3,FALSE), "※5", ""))), "")</f>
        <v>5144</v>
      </c>
      <c r="E23" s="39" t="str">
        <f>IFERROR(INT(TRIM(SUBSTITUTE(VLOOKUP($A23&amp;"*",各都道府県の状況!$A:$I,E$3,FALSE), "※5", ""))), "")</f>
        <v/>
      </c>
      <c r="F23" s="39">
        <f>IFERROR(INT(TRIM(SUBSTITUTE(VLOOKUP($A23&amp;"*",各都道府県の状況!$A:$I,F$3,FALSE), "※5", ""))), "")</f>
        <v>0</v>
      </c>
      <c r="G23" s="39">
        <f>IFERROR(INT(TRIM(SUBSTITUTE(VLOOKUP($A23&amp;"*",各都道府県の状況!$A:$I,G$3,FALSE), "※5", ""))), "")</f>
        <v>5108</v>
      </c>
      <c r="H23" s="39">
        <f>IFERROR(INT(TRIM(SUBSTITUTE(VLOOKUP($A23&amp;"*",各都道府県の状況!$A:$I,H$3,FALSE), "※5", ""))), "")</f>
        <v>111974</v>
      </c>
      <c r="I23" s="39">
        <f>IFERROR(INT(TRIM(SUBSTITUTE(VLOOKUP($A23&amp;"*",各都道府県の状況!$A:$I,I$3,FALSE), "※5", ""))), "")</f>
        <v>8</v>
      </c>
    </row>
    <row r="24" spans="1:9" x14ac:dyDescent="0.45">
      <c r="A24" s="12" t="s">
        <v>200</v>
      </c>
      <c r="B24" s="13">
        <f t="shared" si="0"/>
        <v>44484</v>
      </c>
      <c r="C24" s="29" t="s">
        <v>29</v>
      </c>
      <c r="D24" s="39">
        <f>IFERROR(INT(TRIM(SUBSTITUTE(VLOOKUP($A24&amp;"*",各都道府県の状況!$A:$I,D$3,FALSE), "※5", ""))), "")</f>
        <v>8824</v>
      </c>
      <c r="E24" s="39" t="str">
        <f>IFERROR(INT(TRIM(SUBSTITUTE(VLOOKUP($A24&amp;"*",各都道府県の状況!$A:$I,E$3,FALSE), "※5", ""))), "")</f>
        <v/>
      </c>
      <c r="F24" s="39">
        <f>IFERROR(INT(TRIM(SUBSTITUTE(VLOOKUP($A24&amp;"*",各都道府県の状況!$A:$I,F$3,FALSE), "※5", ""))), "")</f>
        <v>0</v>
      </c>
      <c r="G24" s="39">
        <f>IFERROR(INT(TRIM(SUBSTITUTE(VLOOKUP($A24&amp;"*",各都道府県の状況!$A:$I,G$3,FALSE), "※5", ""))), "")</f>
        <v>8739</v>
      </c>
      <c r="H24" s="39">
        <f>IFERROR(INT(TRIM(SUBSTITUTE(VLOOKUP($A24&amp;"*",各都道府県の状況!$A:$I,H$3,FALSE), "※5", ""))), "")</f>
        <v>322195</v>
      </c>
      <c r="I24" s="39">
        <f>IFERROR(INT(TRIM(SUBSTITUTE(VLOOKUP($A24&amp;"*",各都道府県の状況!$A:$I,I$3,FALSE), "※5", ""))), "")</f>
        <v>44</v>
      </c>
    </row>
    <row r="25" spans="1:9" x14ac:dyDescent="0.45">
      <c r="A25" s="12" t="s">
        <v>201</v>
      </c>
      <c r="B25" s="13">
        <f t="shared" si="0"/>
        <v>44484</v>
      </c>
      <c r="C25" s="29" t="s">
        <v>30</v>
      </c>
      <c r="D25" s="39">
        <f>IFERROR(INT(TRIM(SUBSTITUTE(VLOOKUP($A25&amp;"*",各都道府県の状況!$A:$I,D$3,FALSE), "※5", ""))), "")</f>
        <v>19005</v>
      </c>
      <c r="E25" s="39" t="str">
        <f>IFERROR(INT(TRIM(SUBSTITUTE(VLOOKUP($A25&amp;"*",各都道府県の状況!$A:$I,E$3,FALSE), "※5", ""))), "")</f>
        <v/>
      </c>
      <c r="F25" s="39">
        <f>IFERROR(INT(TRIM(SUBSTITUTE(VLOOKUP($A25&amp;"*",各都道府県の状況!$A:$I,F$3,FALSE), "※5", ""))), "")</f>
        <v>3</v>
      </c>
      <c r="G25" s="39">
        <f>IFERROR(INT(TRIM(SUBSTITUTE(VLOOKUP($A25&amp;"*",各都道府県の状況!$A:$I,G$3,FALSE), "※5", ""))), "")</f>
        <v>18839</v>
      </c>
      <c r="H25" s="39">
        <f>IFERROR(INT(TRIM(SUBSTITUTE(VLOOKUP($A25&amp;"*",各都道府県の状況!$A:$I,H$3,FALSE), "※5", ""))), "")</f>
        <v>415673</v>
      </c>
      <c r="I25" s="39">
        <f>IFERROR(INT(TRIM(SUBSTITUTE(VLOOKUP($A25&amp;"*",各都道府県の状況!$A:$I,I$3,FALSE), "※5", ""))), "")</f>
        <v>159</v>
      </c>
    </row>
    <row r="26" spans="1:9" x14ac:dyDescent="0.45">
      <c r="A26" s="12" t="s">
        <v>202</v>
      </c>
      <c r="B26" s="13">
        <f t="shared" si="0"/>
        <v>44484</v>
      </c>
      <c r="C26" s="29" t="s">
        <v>31</v>
      </c>
      <c r="D26" s="39">
        <f>IFERROR(INT(TRIM(SUBSTITUTE(VLOOKUP($A26&amp;"*",各都道府県の状況!$A:$I,D$3,FALSE), "※5", ""))), "")</f>
        <v>26705</v>
      </c>
      <c r="E26" s="39" t="str">
        <f>IFERROR(INT(TRIM(SUBSTITUTE(VLOOKUP($A26&amp;"*",各都道府県の状況!$A:$I,E$3,FALSE), "※5", ""))), "")</f>
        <v/>
      </c>
      <c r="F26" s="39">
        <f>IFERROR(INT(TRIM(SUBSTITUTE(VLOOKUP($A26&amp;"*",各都道府県の状況!$A:$I,F$3,FALSE), "※5", ""))), "")</f>
        <v>0</v>
      </c>
      <c r="G26" s="39">
        <f>IFERROR(INT(TRIM(SUBSTITUTE(VLOOKUP($A26&amp;"*",各都道府県の状況!$A:$I,G$3,FALSE), "※5", ""))), "")</f>
        <v>26401</v>
      </c>
      <c r="H26" s="39">
        <f>IFERROR(INT(TRIM(SUBSTITUTE(VLOOKUP($A26&amp;"*",各都道府県の状況!$A:$I,H$3,FALSE), "※5", ""))), "")</f>
        <v>630210</v>
      </c>
      <c r="I26" s="39">
        <f>IFERROR(INT(TRIM(SUBSTITUTE(VLOOKUP($A26&amp;"*",各都道府県の状況!$A:$I,I$3,FALSE), "※5", ""))), "")</f>
        <v>37</v>
      </c>
    </row>
    <row r="27" spans="1:9" x14ac:dyDescent="0.45">
      <c r="A27" s="12" t="s">
        <v>203</v>
      </c>
      <c r="B27" s="13">
        <f t="shared" si="0"/>
        <v>44484</v>
      </c>
      <c r="C27" s="29" t="s">
        <v>32</v>
      </c>
      <c r="D27" s="39">
        <f>IFERROR(INT(TRIM(SUBSTITUTE(VLOOKUP($A27&amp;"*",各都道府県の状況!$A:$I,D$3,FALSE), "※5", ""))), "")</f>
        <v>105998</v>
      </c>
      <c r="E27" s="39" t="str">
        <f>IFERROR(INT(TRIM(SUBSTITUTE(VLOOKUP($A27&amp;"*",各都道府県の状況!$A:$I,E$3,FALSE), "※5", ""))), "")</f>
        <v/>
      </c>
      <c r="F27" s="39">
        <f>IFERROR(INT(TRIM(SUBSTITUTE(VLOOKUP($A27&amp;"*",各都道府県の状況!$A:$I,F$3,FALSE), "※5", ""))), "")</f>
        <v>6</v>
      </c>
      <c r="G27" s="39">
        <f>IFERROR(INT(TRIM(SUBSTITUTE(VLOOKUP($A27&amp;"*",各都道府県の状況!$A:$I,G$3,FALSE), "※5", ""))), "")</f>
        <v>104415</v>
      </c>
      <c r="H27" s="39">
        <f>IFERROR(INT(TRIM(SUBSTITUTE(VLOOKUP($A27&amp;"*",各都道府県の状況!$A:$I,H$3,FALSE), "※5", ""))), "")</f>
        <v>1330052</v>
      </c>
      <c r="I27" s="39">
        <f>IFERROR(INT(TRIM(SUBSTITUTE(VLOOKUP($A27&amp;"*",各都道府県の状況!$A:$I,I$3,FALSE), "※5", ""))), "")</f>
        <v>431</v>
      </c>
    </row>
    <row r="28" spans="1:9" x14ac:dyDescent="0.45">
      <c r="A28" s="12" t="s">
        <v>204</v>
      </c>
      <c r="B28" s="13">
        <f t="shared" si="0"/>
        <v>44484</v>
      </c>
      <c r="C28" s="29" t="s">
        <v>33</v>
      </c>
      <c r="D28" s="39">
        <f>IFERROR(INT(TRIM(SUBSTITUTE(VLOOKUP($A28&amp;"*",各都道府県の状況!$A:$I,D$3,FALSE), "※5", ""))), "")</f>
        <v>14736</v>
      </c>
      <c r="E28" s="39" t="str">
        <f>IFERROR(INT(TRIM(SUBSTITUTE(VLOOKUP($A28&amp;"*",各都道府県の状況!$A:$I,E$3,FALSE), "※5", ""))), "")</f>
        <v/>
      </c>
      <c r="F28" s="39">
        <f>IFERROR(INT(TRIM(SUBSTITUTE(VLOOKUP($A28&amp;"*",各都道府県の状況!$A:$I,F$3,FALSE), "※5", ""))), "")</f>
        <v>2</v>
      </c>
      <c r="G28" s="39">
        <f>IFERROR(INT(TRIM(SUBSTITUTE(VLOOKUP($A28&amp;"*",各都道府県の状況!$A:$I,G$3,FALSE), "※5", ""))), "")</f>
        <v>14810</v>
      </c>
      <c r="H28" s="39">
        <f>IFERROR(INT(TRIM(SUBSTITUTE(VLOOKUP($A28&amp;"*",各都道府県の状況!$A:$I,H$3,FALSE), "※5", ""))), "")</f>
        <v>267510</v>
      </c>
      <c r="I28" s="39">
        <f>IFERROR(INT(TRIM(SUBSTITUTE(VLOOKUP($A28&amp;"*",各都道府県の状況!$A:$I,I$3,FALSE), "※5", ""))), "")</f>
        <v>86</v>
      </c>
    </row>
    <row r="29" spans="1:9" x14ac:dyDescent="0.45">
      <c r="A29" s="12" t="s">
        <v>205</v>
      </c>
      <c r="B29" s="13">
        <f t="shared" si="0"/>
        <v>44484</v>
      </c>
      <c r="C29" s="29" t="s">
        <v>34</v>
      </c>
      <c r="D29" s="39">
        <f>IFERROR(INT(TRIM(SUBSTITUTE(VLOOKUP($A29&amp;"*",各都道府県の状況!$A:$I,D$3,FALSE), "※5", ""))), "")</f>
        <v>12341</v>
      </c>
      <c r="E29" s="39" t="str">
        <f>IFERROR(INT(TRIM(SUBSTITUTE(VLOOKUP($A29&amp;"*",各都道府県の状況!$A:$I,E$3,FALSE), "※5", ""))), "")</f>
        <v/>
      </c>
      <c r="F29" s="39">
        <f>IFERROR(INT(TRIM(SUBSTITUTE(VLOOKUP($A29&amp;"*",各都道府県の状況!$A:$I,F$3,FALSE), "※5", ""))), "")</f>
        <v>1</v>
      </c>
      <c r="G29" s="39">
        <f>IFERROR(INT(TRIM(SUBSTITUTE(VLOOKUP($A29&amp;"*",各都道府県の状況!$A:$I,G$3,FALSE), "※5", ""))), "")</f>
        <v>12190</v>
      </c>
      <c r="H29" s="39">
        <f>IFERROR(INT(TRIM(SUBSTITUTE(VLOOKUP($A29&amp;"*",各都道府県の状況!$A:$I,H$3,FALSE), "※5", ""))), "")</f>
        <v>259785</v>
      </c>
      <c r="I29" s="39">
        <f>IFERROR(INT(TRIM(SUBSTITUTE(VLOOKUP($A29&amp;"*",各都道府県の状況!$A:$I,I$3,FALSE), "※5", ""))), "")</f>
        <v>49</v>
      </c>
    </row>
    <row r="30" spans="1:9" x14ac:dyDescent="0.45">
      <c r="A30" s="12" t="s">
        <v>206</v>
      </c>
      <c r="B30" s="13">
        <f t="shared" si="0"/>
        <v>44484</v>
      </c>
      <c r="C30" s="29" t="s">
        <v>35</v>
      </c>
      <c r="D30" s="39">
        <f>IFERROR(INT(TRIM(SUBSTITUTE(VLOOKUP($A30&amp;"*",各都道府県の状況!$A:$I,D$3,FALSE), "※5", ""))), "")</f>
        <v>35779</v>
      </c>
      <c r="E30" s="39" t="str">
        <f>IFERROR(INT(TRIM(SUBSTITUTE(VLOOKUP($A30&amp;"*",各都道府県の状況!$A:$I,E$3,FALSE), "※5", ""))), "")</f>
        <v/>
      </c>
      <c r="F30" s="39">
        <f>IFERROR(INT(TRIM(SUBSTITUTE(VLOOKUP($A30&amp;"*",各都道府県の状況!$A:$I,F$3,FALSE), "※5", ""))), "")</f>
        <v>8</v>
      </c>
      <c r="G30" s="39">
        <f>IFERROR(INT(TRIM(SUBSTITUTE(VLOOKUP($A30&amp;"*",各都道府県の状況!$A:$I,G$3,FALSE), "※5", ""))), "")</f>
        <v>35303</v>
      </c>
      <c r="H30" s="39">
        <f>IFERROR(INT(TRIM(SUBSTITUTE(VLOOKUP($A30&amp;"*",各都道府県の状況!$A:$I,H$3,FALSE), "※5", ""))), "")</f>
        <v>427002</v>
      </c>
      <c r="I30" s="39">
        <f>IFERROR(INT(TRIM(SUBSTITUTE(VLOOKUP($A30&amp;"*",各都道府県の状況!$A:$I,I$3,FALSE), "※5", ""))), "")</f>
        <v>174</v>
      </c>
    </row>
    <row r="31" spans="1:9" x14ac:dyDescent="0.45">
      <c r="A31" s="12" t="s">
        <v>207</v>
      </c>
      <c r="B31" s="13">
        <f t="shared" si="0"/>
        <v>44484</v>
      </c>
      <c r="C31" s="29" t="s">
        <v>36</v>
      </c>
      <c r="D31" s="39">
        <f>IFERROR(INT(TRIM(SUBSTITUTE(VLOOKUP($A31&amp;"*",各都道府県の状況!$A:$I,D$3,FALSE), "※5", ""))), "")</f>
        <v>201606</v>
      </c>
      <c r="E31" s="39" t="str">
        <f>IFERROR(INT(TRIM(SUBSTITUTE(VLOOKUP($A31&amp;"*",各都道府県の状況!$A:$I,E$3,FALSE), "※5", ""))), "")</f>
        <v/>
      </c>
      <c r="F31" s="39">
        <f>IFERROR(INT(TRIM(SUBSTITUTE(VLOOKUP($A31&amp;"*",各都道府県の状況!$A:$I,F$3,FALSE), "※5", ""))), "")</f>
        <v>151</v>
      </c>
      <c r="G31" s="39">
        <f>IFERROR(INT(TRIM(SUBSTITUTE(VLOOKUP($A31&amp;"*",各都道府県の状況!$A:$I,G$3,FALSE), "※5", ""))), "")</f>
        <v>195688</v>
      </c>
      <c r="H31" s="39">
        <f>IFERROR(INT(TRIM(SUBSTITUTE(VLOOKUP($A31&amp;"*",各都道府県の状況!$A:$I,H$3,FALSE), "※5", ""))), "")</f>
        <v>3556202</v>
      </c>
      <c r="I31" s="39">
        <f>IFERROR(INT(TRIM(SUBSTITUTE(VLOOKUP($A31&amp;"*",各都道府県の状況!$A:$I,I$3,FALSE), "※5", ""))), "")</f>
        <v>1304</v>
      </c>
    </row>
    <row r="32" spans="1:9" x14ac:dyDescent="0.45">
      <c r="A32" s="12" t="s">
        <v>208</v>
      </c>
      <c r="B32" s="13">
        <f t="shared" si="0"/>
        <v>44484</v>
      </c>
      <c r="C32" s="29" t="s">
        <v>37</v>
      </c>
      <c r="D32" s="39">
        <f>IFERROR(INT(TRIM(SUBSTITUTE(VLOOKUP($A32&amp;"*",各都道府県の状況!$A:$I,D$3,FALSE), "※5", ""))), "")</f>
        <v>78084</v>
      </c>
      <c r="E32" s="39" t="str">
        <f>IFERROR(INT(TRIM(SUBSTITUTE(VLOOKUP($A32&amp;"*",各都道府県の状況!$A:$I,E$3,FALSE), "※5", ""))), "")</f>
        <v/>
      </c>
      <c r="F32" s="39">
        <f>IFERROR(INT(TRIM(SUBSTITUTE(VLOOKUP($A32&amp;"*",各都道府県の状況!$A:$I,F$3,FALSE), "※5", ""))), "")</f>
        <v>12</v>
      </c>
      <c r="G32" s="39">
        <f>IFERROR(INT(TRIM(SUBSTITUTE(VLOOKUP($A32&amp;"*",各都道府県の状況!$A:$I,G$3,FALSE), "※5", ""))), "")</f>
        <v>76243</v>
      </c>
      <c r="H32" s="39">
        <f>IFERROR(INT(TRIM(SUBSTITUTE(VLOOKUP($A32&amp;"*",各都道府県の状況!$A:$I,H$3,FALSE), "※5", ""))), "")</f>
        <v>758361</v>
      </c>
      <c r="I32" s="39">
        <f>IFERROR(INT(TRIM(SUBSTITUTE(VLOOKUP($A32&amp;"*",各都道府県の状況!$A:$I,I$3,FALSE), "※5", ""))), "")</f>
        <v>449</v>
      </c>
    </row>
    <row r="33" spans="1:9" x14ac:dyDescent="0.45">
      <c r="A33" s="12" t="s">
        <v>209</v>
      </c>
      <c r="B33" s="13">
        <f t="shared" si="0"/>
        <v>44484</v>
      </c>
      <c r="C33" s="29" t="s">
        <v>38</v>
      </c>
      <c r="D33" s="39">
        <f>IFERROR(INT(TRIM(SUBSTITUTE(VLOOKUP($A33&amp;"*",各都道府県の状況!$A:$I,D$3,FALSE), "※5", ""))), "")</f>
        <v>15811</v>
      </c>
      <c r="E33" s="39" t="str">
        <f>IFERROR(INT(TRIM(SUBSTITUTE(VLOOKUP($A33&amp;"*",各都道府県の状況!$A:$I,E$3,FALSE), "※5", ""))), "")</f>
        <v/>
      </c>
      <c r="F33" s="39">
        <f>IFERROR(INT(TRIM(SUBSTITUTE(VLOOKUP($A33&amp;"*",各都道府県の状況!$A:$I,F$3,FALSE), "※5", ""))), "")</f>
        <v>3</v>
      </c>
      <c r="G33" s="39">
        <f>IFERROR(INT(TRIM(SUBSTITUTE(VLOOKUP($A33&amp;"*",各都道府県の状況!$A:$I,G$3,FALSE), "※5", ""))), "")</f>
        <v>15551</v>
      </c>
      <c r="H33" s="39">
        <f>IFERROR(INT(TRIM(SUBSTITUTE(VLOOKUP($A33&amp;"*",各都道府県の状況!$A:$I,H$3,FALSE), "※5", ""))), "")</f>
        <v>253223</v>
      </c>
      <c r="I33" s="39">
        <f>IFERROR(INT(TRIM(SUBSTITUTE(VLOOKUP($A33&amp;"*",各都道府県の状況!$A:$I,I$3,FALSE), "※5", ""))), "")</f>
        <v>111</v>
      </c>
    </row>
    <row r="34" spans="1:9" x14ac:dyDescent="0.45">
      <c r="A34" s="12" t="s">
        <v>210</v>
      </c>
      <c r="B34" s="13">
        <f t="shared" si="0"/>
        <v>44484</v>
      </c>
      <c r="C34" s="29" t="s">
        <v>39</v>
      </c>
      <c r="D34" s="39">
        <f>IFERROR(INT(TRIM(SUBSTITUTE(VLOOKUP($A34&amp;"*",各都道府県の状況!$A:$I,D$3,FALSE), "※5", ""))), "")</f>
        <v>5284</v>
      </c>
      <c r="E34" s="39" t="str">
        <f>IFERROR(INT(TRIM(SUBSTITUTE(VLOOKUP($A34&amp;"*",各都道府県の状況!$A:$I,E$3,FALSE), "※5", ""))), "")</f>
        <v/>
      </c>
      <c r="F34" s="39">
        <f>IFERROR(INT(TRIM(SUBSTITUTE(VLOOKUP($A34&amp;"*",各都道府県の状況!$A:$I,F$3,FALSE), "※5", ""))), "")</f>
        <v>1</v>
      </c>
      <c r="G34" s="39">
        <f>IFERROR(INT(TRIM(SUBSTITUTE(VLOOKUP($A34&amp;"*",各都道府県の状況!$A:$I,G$3,FALSE), "※5", ""))), "")</f>
        <v>5108</v>
      </c>
      <c r="H34" s="39">
        <f>IFERROR(INT(TRIM(SUBSTITUTE(VLOOKUP($A34&amp;"*",各都道府県の状況!$A:$I,H$3,FALSE), "※5", ""))), "")</f>
        <v>65626</v>
      </c>
      <c r="I34" s="39">
        <f>IFERROR(INT(TRIM(SUBSTITUTE(VLOOKUP($A34&amp;"*",各都道府県の状況!$A:$I,I$3,FALSE), "※5", ""))), "")</f>
        <v>10</v>
      </c>
    </row>
    <row r="35" spans="1:9" x14ac:dyDescent="0.45">
      <c r="A35" s="12" t="s">
        <v>211</v>
      </c>
      <c r="B35" s="13">
        <f t="shared" si="0"/>
        <v>44484</v>
      </c>
      <c r="C35" s="29" t="s">
        <v>40</v>
      </c>
      <c r="D35" s="39">
        <f>IFERROR(INT(TRIM(SUBSTITUTE(VLOOKUP($A35&amp;"*",各都道府県の状況!$A:$I,D$3,FALSE), "※5", ""))), "")</f>
        <v>1658</v>
      </c>
      <c r="E35" s="39" t="str">
        <f>IFERROR(INT(TRIM(SUBSTITUTE(VLOOKUP($A35&amp;"*",各都道府県の状況!$A:$I,E$3,FALSE), "※5", ""))), "")</f>
        <v/>
      </c>
      <c r="F35" s="39">
        <f>IFERROR(INT(TRIM(SUBSTITUTE(VLOOKUP($A35&amp;"*",各都道府県の状況!$A:$I,F$3,FALSE), "※5", ""))), "")</f>
        <v>0</v>
      </c>
      <c r="G35" s="39">
        <f>IFERROR(INT(TRIM(SUBSTITUTE(VLOOKUP($A35&amp;"*",各都道府県の状況!$A:$I,G$3,FALSE), "※5", ""))), "")</f>
        <v>1619</v>
      </c>
      <c r="H35" s="39">
        <f>IFERROR(INT(TRIM(SUBSTITUTE(VLOOKUP($A35&amp;"*",各都道府県の状況!$A:$I,H$3,FALSE), "※5", ""))), "")</f>
        <v>149369</v>
      </c>
      <c r="I35" s="39">
        <f>IFERROR(INT(TRIM(SUBSTITUTE(VLOOKUP($A35&amp;"*",各都道府県の状況!$A:$I,I$3,FALSE), "※5", ""))), "")</f>
        <v>9</v>
      </c>
    </row>
    <row r="36" spans="1:9" x14ac:dyDescent="0.45">
      <c r="A36" s="12" t="s">
        <v>212</v>
      </c>
      <c r="B36" s="13">
        <f t="shared" si="0"/>
        <v>44484</v>
      </c>
      <c r="C36" s="29" t="s">
        <v>41</v>
      </c>
      <c r="D36" s="39">
        <f>IFERROR(INT(TRIM(SUBSTITUTE(VLOOKUP($A36&amp;"*",各都道府県の状況!$A:$I,D$3,FALSE), "※5", ""))), "")</f>
        <v>1638</v>
      </c>
      <c r="E36" s="39" t="str">
        <f>IFERROR(INT(TRIM(SUBSTITUTE(VLOOKUP($A36&amp;"*",各都道府県の状況!$A:$I,E$3,FALSE), "※5", ""))), "")</f>
        <v/>
      </c>
      <c r="F36" s="39">
        <f>IFERROR(INT(TRIM(SUBSTITUTE(VLOOKUP($A36&amp;"*",各都道府県の状況!$A:$I,F$3,FALSE), "※5", ""))), "")</f>
        <v>0</v>
      </c>
      <c r="G36" s="39">
        <f>IFERROR(INT(TRIM(SUBSTITUTE(VLOOKUP($A36&amp;"*",各都道府県の状況!$A:$I,G$3,FALSE), "※5", ""))), "")</f>
        <v>1625</v>
      </c>
      <c r="H36" s="39">
        <f>IFERROR(INT(TRIM(SUBSTITUTE(VLOOKUP($A36&amp;"*",各都道府県の状況!$A:$I,H$3,FALSE), "※5", ""))), "")</f>
        <v>55806</v>
      </c>
      <c r="I36" s="39">
        <f>IFERROR(INT(TRIM(SUBSTITUTE(VLOOKUP($A36&amp;"*",各都道府県の状況!$A:$I,I$3,FALSE), "※5", ""))), "")</f>
        <v>8</v>
      </c>
    </row>
    <row r="37" spans="1:9" x14ac:dyDescent="0.45">
      <c r="A37" s="12" t="s">
        <v>213</v>
      </c>
      <c r="B37" s="13">
        <f t="shared" si="0"/>
        <v>44484</v>
      </c>
      <c r="C37" s="29" t="s">
        <v>42</v>
      </c>
      <c r="D37" s="39">
        <f>IFERROR(INT(TRIM(SUBSTITUTE(VLOOKUP($A37&amp;"*",各都道府県の状況!$A:$I,D$3,FALSE), "※5", ""))), "")</f>
        <v>15212</v>
      </c>
      <c r="E37" s="39" t="str">
        <f>IFERROR(INT(TRIM(SUBSTITUTE(VLOOKUP($A37&amp;"*",各都道府県の状況!$A:$I,E$3,FALSE), "※5", ""))), "")</f>
        <v/>
      </c>
      <c r="F37" s="39">
        <f>IFERROR(INT(TRIM(SUBSTITUTE(VLOOKUP($A37&amp;"*",各都道府県の状況!$A:$I,F$3,FALSE), "※5", ""))), "")</f>
        <v>2</v>
      </c>
      <c r="G37" s="39">
        <f>IFERROR(INT(TRIM(SUBSTITUTE(VLOOKUP($A37&amp;"*",各都道府県の状況!$A:$I,G$3,FALSE), "※5", ""))), "")</f>
        <v>15000</v>
      </c>
      <c r="H37" s="39">
        <f>IFERROR(INT(TRIM(SUBSTITUTE(VLOOKUP($A37&amp;"*",各都道府県の状況!$A:$I,H$3,FALSE), "※5", ""))), "")</f>
        <v>268198</v>
      </c>
      <c r="I37" s="39">
        <f>IFERROR(INT(TRIM(SUBSTITUTE(VLOOKUP($A37&amp;"*",各都道府県の状況!$A:$I,I$3,FALSE), "※5", ""))), "")</f>
        <v>66</v>
      </c>
    </row>
    <row r="38" spans="1:9" x14ac:dyDescent="0.45">
      <c r="A38" s="12" t="s">
        <v>214</v>
      </c>
      <c r="B38" s="13">
        <f t="shared" si="0"/>
        <v>44484</v>
      </c>
      <c r="C38" s="29" t="s">
        <v>43</v>
      </c>
      <c r="D38" s="39">
        <f>IFERROR(INT(TRIM(SUBSTITUTE(VLOOKUP($A38&amp;"*",各都道府県の状況!$A:$I,D$3,FALSE), "※5", ""))), "")</f>
        <v>21884</v>
      </c>
      <c r="E38" s="39" t="str">
        <f>IFERROR(INT(TRIM(SUBSTITUTE(VLOOKUP($A38&amp;"*",各都道府県の状況!$A:$I,E$3,FALSE), "※5", ""))), "")</f>
        <v/>
      </c>
      <c r="F38" s="39">
        <f>IFERROR(INT(TRIM(SUBSTITUTE(VLOOKUP($A38&amp;"*",各都道府県の状況!$A:$I,F$3,FALSE), "※5", ""))), "")</f>
        <v>3</v>
      </c>
      <c r="G38" s="39">
        <f>IFERROR(INT(TRIM(SUBSTITUTE(VLOOKUP($A38&amp;"*",各都道府県の状況!$A:$I,G$3,FALSE), "※5", ""))), "")</f>
        <v>21548</v>
      </c>
      <c r="H38" s="39">
        <f>IFERROR(INT(TRIM(SUBSTITUTE(VLOOKUP($A38&amp;"*",各都道府県の状況!$A:$I,H$3,FALSE), "※5", ""))), "")</f>
        <v>905700</v>
      </c>
      <c r="I38" s="39">
        <f>IFERROR(INT(TRIM(SUBSTITUTE(VLOOKUP($A38&amp;"*",各都道府県の状況!$A:$I,I$3,FALSE), "※5", ""))), "")</f>
        <v>137</v>
      </c>
    </row>
    <row r="39" spans="1:9" x14ac:dyDescent="0.45">
      <c r="A39" s="12" t="s">
        <v>215</v>
      </c>
      <c r="B39" s="13">
        <f t="shared" si="0"/>
        <v>44484</v>
      </c>
      <c r="C39" s="29" t="s">
        <v>44</v>
      </c>
      <c r="D39" s="39">
        <f>IFERROR(INT(TRIM(SUBSTITUTE(VLOOKUP($A39&amp;"*",各都道府県の状況!$A:$I,D$3,FALSE), "※5", ""))), "")</f>
        <v>5673</v>
      </c>
      <c r="E39" s="39" t="str">
        <f>IFERROR(INT(TRIM(SUBSTITUTE(VLOOKUP($A39&amp;"*",各都道府県の状況!$A:$I,E$3,FALSE), "※5", ""))), "")</f>
        <v/>
      </c>
      <c r="F39" s="39">
        <f>IFERROR(INT(TRIM(SUBSTITUTE(VLOOKUP($A39&amp;"*",各都道府県の状況!$A:$I,F$3,FALSE), "※5", ""))), "")</f>
        <v>0</v>
      </c>
      <c r="G39" s="39">
        <f>IFERROR(INT(TRIM(SUBSTITUTE(VLOOKUP($A39&amp;"*",各都道府県の状況!$A:$I,G$3,FALSE), "※5", ""))), "")</f>
        <v>5521</v>
      </c>
      <c r="H39" s="39">
        <f>IFERROR(INT(TRIM(SUBSTITUTE(VLOOKUP($A39&amp;"*",各都道府県の状況!$A:$I,H$3,FALSE), "※5", ""))), "")</f>
        <v>189336</v>
      </c>
      <c r="I39" s="39">
        <f>IFERROR(INT(TRIM(SUBSTITUTE(VLOOKUP($A39&amp;"*",各都道府県の状況!$A:$I,I$3,FALSE), "※5", ""))), "")</f>
        <v>60</v>
      </c>
    </row>
    <row r="40" spans="1:9" x14ac:dyDescent="0.45">
      <c r="A40" s="12" t="s">
        <v>216</v>
      </c>
      <c r="B40" s="13">
        <f t="shared" si="0"/>
        <v>44484</v>
      </c>
      <c r="C40" s="29" t="s">
        <v>45</v>
      </c>
      <c r="D40" s="39">
        <f>IFERROR(INT(TRIM(SUBSTITUTE(VLOOKUP($A40&amp;"*",各都道府県の状況!$A:$I,D$3,FALSE), "※5", ""))), "")</f>
        <v>3280</v>
      </c>
      <c r="E40" s="39" t="str">
        <f>IFERROR(INT(TRIM(SUBSTITUTE(VLOOKUP($A40&amp;"*",各都道府県の状況!$A:$I,E$3,FALSE), "※5", ""))), "")</f>
        <v/>
      </c>
      <c r="F40" s="39">
        <f>IFERROR(INT(TRIM(SUBSTITUTE(VLOOKUP($A40&amp;"*",各都道府県の状況!$A:$I,F$3,FALSE), "※5", ""))), "")</f>
        <v>0</v>
      </c>
      <c r="G40" s="39">
        <f>IFERROR(INT(TRIM(SUBSTITUTE(VLOOKUP($A40&amp;"*",各都道府県の状況!$A:$I,G$3,FALSE), "※5", ""))), "")</f>
        <v>3204</v>
      </c>
      <c r="H40" s="39">
        <f>IFERROR(INT(TRIM(SUBSTITUTE(VLOOKUP($A40&amp;"*",各都道府県の状況!$A:$I,H$3,FALSE), "※5", ""))), "")</f>
        <v>105216</v>
      </c>
      <c r="I40" s="39">
        <f>IFERROR(INT(TRIM(SUBSTITUTE(VLOOKUP($A40&amp;"*",各都道府県の状況!$A:$I,I$3,FALSE), "※5", ""))), "")</f>
        <v>11</v>
      </c>
    </row>
    <row r="41" spans="1:9" x14ac:dyDescent="0.45">
      <c r="A41" s="12" t="s">
        <v>217</v>
      </c>
      <c r="B41" s="13">
        <f t="shared" si="0"/>
        <v>44484</v>
      </c>
      <c r="C41" s="29" t="s">
        <v>46</v>
      </c>
      <c r="D41" s="39">
        <f>IFERROR(INT(TRIM(SUBSTITUTE(VLOOKUP($A41&amp;"*",各都道府県の状況!$A:$I,D$3,FALSE), "※5", ""))), "")</f>
        <v>4695</v>
      </c>
      <c r="E41" s="39" t="str">
        <f>IFERROR(INT(TRIM(SUBSTITUTE(VLOOKUP($A41&amp;"*",各都道府県の状況!$A:$I,E$3,FALSE), "※5", ""))), "")</f>
        <v/>
      </c>
      <c r="F41" s="39">
        <f>IFERROR(INT(TRIM(SUBSTITUTE(VLOOKUP($A41&amp;"*",各都道府県の状況!$A:$I,F$3,FALSE), "※5", ""))), "")</f>
        <v>1</v>
      </c>
      <c r="G41" s="39">
        <f>IFERROR(INT(TRIM(SUBSTITUTE(VLOOKUP($A41&amp;"*",各都道府県の状況!$A:$I,G$3,FALSE), "※5", ""))), "")</f>
        <v>4646</v>
      </c>
      <c r="H41" s="39">
        <f>IFERROR(INT(TRIM(SUBSTITUTE(VLOOKUP($A41&amp;"*",各都道府県の状況!$A:$I,H$3,FALSE), "※5", ""))), "")</f>
        <v>130479</v>
      </c>
      <c r="I41" s="39">
        <f>IFERROR(INT(TRIM(SUBSTITUTE(VLOOKUP($A41&amp;"*",各都道府県の状況!$A:$I,I$3,FALSE), "※5", ""))), "")</f>
        <v>11</v>
      </c>
    </row>
    <row r="42" spans="1:9" x14ac:dyDescent="0.45">
      <c r="A42" s="12" t="s">
        <v>218</v>
      </c>
      <c r="B42" s="13">
        <f t="shared" si="0"/>
        <v>44484</v>
      </c>
      <c r="C42" s="29" t="s">
        <v>47</v>
      </c>
      <c r="D42" s="39">
        <f>IFERROR(INT(TRIM(SUBSTITUTE(VLOOKUP($A42&amp;"*",各都道府県の状況!$A:$I,D$3,FALSE), "※5", ""))), "")</f>
        <v>5299</v>
      </c>
      <c r="E42" s="39" t="str">
        <f>IFERROR(INT(TRIM(SUBSTITUTE(VLOOKUP($A42&amp;"*",各都道府県の状況!$A:$I,E$3,FALSE), "※5", ""))), "")</f>
        <v/>
      </c>
      <c r="F42" s="39">
        <f>IFERROR(INT(TRIM(SUBSTITUTE(VLOOKUP($A42&amp;"*",各都道府県の状況!$A:$I,F$3,FALSE), "※5", ""))), "")</f>
        <v>1</v>
      </c>
      <c r="G42" s="39">
        <f>IFERROR(INT(TRIM(SUBSTITUTE(VLOOKUP($A42&amp;"*",各都道府県の状況!$A:$I,G$3,FALSE), "※5", ""))), "")</f>
        <v>5130</v>
      </c>
      <c r="H42" s="39">
        <f>IFERROR(INT(TRIM(SUBSTITUTE(VLOOKUP($A42&amp;"*",各都道府県の状況!$A:$I,H$3,FALSE), "※5", ""))), "")</f>
        <v>155428</v>
      </c>
      <c r="I42" s="39">
        <f>IFERROR(INT(TRIM(SUBSTITUTE(VLOOKUP($A42&amp;"*",各都道府県の状況!$A:$I,I$3,FALSE), "※5", ""))), "")</f>
        <v>87</v>
      </c>
    </row>
    <row r="43" spans="1:9" x14ac:dyDescent="0.45">
      <c r="A43" s="12" t="s">
        <v>219</v>
      </c>
      <c r="B43" s="13">
        <f t="shared" si="0"/>
        <v>44484</v>
      </c>
      <c r="C43" s="29" t="s">
        <v>48</v>
      </c>
      <c r="D43" s="39">
        <f>IFERROR(INT(TRIM(SUBSTITUTE(VLOOKUP($A43&amp;"*",各都道府県の状況!$A:$I,D$3,FALSE), "※5", ""))), "")</f>
        <v>4128</v>
      </c>
      <c r="E43" s="39" t="str">
        <f>IFERROR(INT(TRIM(SUBSTITUTE(VLOOKUP($A43&amp;"*",各都道府県の状況!$A:$I,E$3,FALSE), "※5", ""))), "")</f>
        <v/>
      </c>
      <c r="F43" s="39">
        <f>IFERROR(INT(TRIM(SUBSTITUTE(VLOOKUP($A43&amp;"*",各都道府県の状況!$A:$I,F$3,FALSE), "※5", ""))), "")</f>
        <v>1</v>
      </c>
      <c r="G43" s="39">
        <f>IFERROR(INT(TRIM(SUBSTITUTE(VLOOKUP($A43&amp;"*",各都道府県の状況!$A:$I,G$3,FALSE), "※5", ""))), "")</f>
        <v>4083</v>
      </c>
      <c r="H43" s="39">
        <f>IFERROR(INT(TRIM(SUBSTITUTE(VLOOKUP($A43&amp;"*",各都道府県の状況!$A:$I,H$3,FALSE), "※5", ""))), "")</f>
        <v>99126</v>
      </c>
      <c r="I43" s="39">
        <f>IFERROR(INT(TRIM(SUBSTITUTE(VLOOKUP($A43&amp;"*",各都道府県の状況!$A:$I,I$3,FALSE), "※5", ""))), "")</f>
        <v>13</v>
      </c>
    </row>
    <row r="44" spans="1:9" x14ac:dyDescent="0.45">
      <c r="A44" s="12" t="s">
        <v>220</v>
      </c>
      <c r="B44" s="13">
        <f t="shared" si="0"/>
        <v>44484</v>
      </c>
      <c r="C44" s="29" t="s">
        <v>49</v>
      </c>
      <c r="D44" s="39">
        <f>IFERROR(INT(TRIM(SUBSTITUTE(VLOOKUP($A44&amp;"*",各都道府県の状況!$A:$I,D$3,FALSE), "※5", ""))), "")</f>
        <v>74271</v>
      </c>
      <c r="E44" s="39" t="str">
        <f>IFERROR(INT(TRIM(SUBSTITUTE(VLOOKUP($A44&amp;"*",各都道府県の状況!$A:$I,E$3,FALSE), "※5", ""))), "")</f>
        <v/>
      </c>
      <c r="F44" s="39">
        <f>IFERROR(INT(TRIM(SUBSTITUTE(VLOOKUP($A44&amp;"*",各都道府県の状況!$A:$I,F$3,FALSE), "※5", ""))), "")</f>
        <v>13</v>
      </c>
      <c r="G44" s="39">
        <f>IFERROR(INT(TRIM(SUBSTITUTE(VLOOKUP($A44&amp;"*",各都道府県の状況!$A:$I,G$3,FALSE), "※5", ""))), "")</f>
        <v>73288</v>
      </c>
      <c r="H44" s="39">
        <f>IFERROR(INT(TRIM(SUBSTITUTE(VLOOKUP($A44&amp;"*",各都道府県の状況!$A:$I,H$3,FALSE), "※5", ""))), "")</f>
        <v>1268568</v>
      </c>
      <c r="I44" s="39">
        <f>IFERROR(INT(TRIM(SUBSTITUTE(VLOOKUP($A44&amp;"*",各都道府県の状況!$A:$I,I$3,FALSE), "※5", ""))), "")</f>
        <v>348</v>
      </c>
    </row>
    <row r="45" spans="1:9" x14ac:dyDescent="0.45">
      <c r="A45" s="12" t="s">
        <v>221</v>
      </c>
      <c r="B45" s="13">
        <f t="shared" si="0"/>
        <v>44484</v>
      </c>
      <c r="C45" s="29" t="s">
        <v>50</v>
      </c>
      <c r="D45" s="39">
        <f>IFERROR(INT(TRIM(SUBSTITUTE(VLOOKUP($A45&amp;"*",各都道府県の状況!$A:$I,D$3,FALSE), "※5", ""))), "")</f>
        <v>5805</v>
      </c>
      <c r="E45" s="39" t="str">
        <f>IFERROR(INT(TRIM(SUBSTITUTE(VLOOKUP($A45&amp;"*",各都道府県の状況!$A:$I,E$3,FALSE), "※5", ""))), "")</f>
        <v/>
      </c>
      <c r="F45" s="39">
        <f>IFERROR(INT(TRIM(SUBSTITUTE(VLOOKUP($A45&amp;"*",各都道府県の状況!$A:$I,F$3,FALSE), "※5", ""))), "")</f>
        <v>1</v>
      </c>
      <c r="G45" s="39">
        <f>IFERROR(INT(TRIM(SUBSTITUTE(VLOOKUP($A45&amp;"*",各都道府県の状況!$A:$I,G$3,FALSE), "※5", ""))), "")</f>
        <v>5801</v>
      </c>
      <c r="H45" s="39">
        <f>IFERROR(INT(TRIM(SUBSTITUTE(VLOOKUP($A45&amp;"*",各都道府県の状況!$A:$I,H$3,FALSE), "※5", ""))), "")</f>
        <v>105263</v>
      </c>
      <c r="I45" s="39">
        <f>IFERROR(INT(TRIM(SUBSTITUTE(VLOOKUP($A45&amp;"*",各都道府県の状況!$A:$I,I$3,FALSE), "※5", ""))), "")</f>
        <v>27</v>
      </c>
    </row>
    <row r="46" spans="1:9" ht="21" customHeight="1" x14ac:dyDescent="0.45">
      <c r="A46" s="12" t="s">
        <v>222</v>
      </c>
      <c r="B46" s="13">
        <f t="shared" si="0"/>
        <v>44484</v>
      </c>
      <c r="C46" s="29" t="s">
        <v>51</v>
      </c>
      <c r="D46" s="39">
        <f>IFERROR(INT(TRIM(SUBSTITUTE(VLOOKUP($A46&amp;"*",各都道府県の状況!$A:$I,D$3,FALSE), "※5", ""))), "")</f>
        <v>6060</v>
      </c>
      <c r="E46" s="39" t="str">
        <f>IFERROR(INT(TRIM(SUBSTITUTE(VLOOKUP($A46&amp;"*",各都道府県の状況!$A:$I,E$3,FALSE), "※5", ""))), "")</f>
        <v/>
      </c>
      <c r="F46" s="39">
        <f>IFERROR(INT(TRIM(SUBSTITUTE(VLOOKUP($A46&amp;"*",各都道府県の状況!$A:$I,F$3,FALSE), "※5", ""))), "")</f>
        <v>0</v>
      </c>
      <c r="G46" s="39">
        <f>IFERROR(INT(TRIM(SUBSTITUTE(VLOOKUP($A46&amp;"*",各都道府県の状況!$A:$I,G$3,FALSE), "※5", ""))), "")</f>
        <v>5944</v>
      </c>
      <c r="H46" s="39">
        <f>IFERROR(INT(TRIM(SUBSTITUTE(VLOOKUP($A46&amp;"*",各都道府県の状況!$A:$I,H$3,FALSE), "※5", ""))), "")</f>
        <v>181858</v>
      </c>
      <c r="I46" s="39">
        <f>IFERROR(INT(TRIM(SUBSTITUTE(VLOOKUP($A46&amp;"*",各都道府県の状況!$A:$I,I$3,FALSE), "※5", ""))), "")</f>
        <v>43</v>
      </c>
    </row>
    <row r="47" spans="1:9" x14ac:dyDescent="0.45">
      <c r="A47" s="12" t="s">
        <v>223</v>
      </c>
      <c r="B47" s="13">
        <f t="shared" si="0"/>
        <v>44484</v>
      </c>
      <c r="C47" s="29" t="s">
        <v>52</v>
      </c>
      <c r="D47" s="39">
        <f>IFERROR(INT(TRIM(SUBSTITUTE(VLOOKUP($A47&amp;"*",各都道府県の状況!$A:$I,D$3,FALSE), "※5", ""))), "")</f>
        <v>14355</v>
      </c>
      <c r="E47" s="39" t="str">
        <f>IFERROR(INT(TRIM(SUBSTITUTE(VLOOKUP($A47&amp;"*",各都道府県の状況!$A:$I,E$3,FALSE), "※5", ""))), "")</f>
        <v/>
      </c>
      <c r="F47" s="39">
        <f>IFERROR(INT(TRIM(SUBSTITUTE(VLOOKUP($A47&amp;"*",各都道府県の状況!$A:$I,F$3,FALSE), "※5", ""))), "")</f>
        <v>2</v>
      </c>
      <c r="G47" s="39">
        <f>IFERROR(INT(TRIM(SUBSTITUTE(VLOOKUP($A47&amp;"*",各都道府県の状況!$A:$I,G$3,FALSE), "※5", ""))), "")</f>
        <v>14184</v>
      </c>
      <c r="H47" s="39">
        <f>IFERROR(INT(TRIM(SUBSTITUTE(VLOOKUP($A47&amp;"*",各都道府県の状況!$A:$I,H$3,FALSE), "※5", ""))), "")</f>
        <v>123181</v>
      </c>
      <c r="I47" s="39">
        <f>IFERROR(INT(TRIM(SUBSTITUTE(VLOOKUP($A47&amp;"*",各都道府県の状況!$A:$I,I$3,FALSE), "※5", ""))), "")</f>
        <v>35</v>
      </c>
    </row>
    <row r="48" spans="1:9" x14ac:dyDescent="0.45">
      <c r="A48" s="12" t="s">
        <v>224</v>
      </c>
      <c r="B48" s="13">
        <f t="shared" si="0"/>
        <v>44484</v>
      </c>
      <c r="C48" s="29" t="s">
        <v>53</v>
      </c>
      <c r="D48" s="39">
        <f>IFERROR(INT(TRIM(SUBSTITUTE(VLOOKUP($A48&amp;"*",各都道府県の状況!$A:$I,D$3,FALSE), "※5", ""))), "")</f>
        <v>8178</v>
      </c>
      <c r="E48" s="39" t="str">
        <f>IFERROR(INT(TRIM(SUBSTITUTE(VLOOKUP($A48&amp;"*",各都道府県の状況!$A:$I,E$3,FALSE), "※5", ""))), "")</f>
        <v/>
      </c>
      <c r="F48" s="39">
        <f>IFERROR(INT(TRIM(SUBSTITUTE(VLOOKUP($A48&amp;"*",各都道府県の状況!$A:$I,F$3,FALSE), "※5", ""))), "")</f>
        <v>0</v>
      </c>
      <c r="G48" s="39">
        <f>IFERROR(INT(TRIM(SUBSTITUTE(VLOOKUP($A48&amp;"*",各都道府県の状況!$A:$I,G$3,FALSE), "※5", ""))), "")</f>
        <v>8061</v>
      </c>
      <c r="H48" s="39">
        <f>IFERROR(INT(TRIM(SUBSTITUTE(VLOOKUP($A48&amp;"*",各都道府県の状況!$A:$I,H$3,FALSE), "※5", ""))), "")</f>
        <v>268618</v>
      </c>
      <c r="I48" s="39">
        <f>IFERROR(INT(TRIM(SUBSTITUTE(VLOOKUP($A48&amp;"*",各都道府県の状況!$A:$I,I$3,FALSE), "※5", ""))), "")</f>
        <v>33</v>
      </c>
    </row>
    <row r="49" spans="1:9" x14ac:dyDescent="0.45">
      <c r="A49" s="12" t="s">
        <v>225</v>
      </c>
      <c r="B49" s="13">
        <f t="shared" si="0"/>
        <v>44484</v>
      </c>
      <c r="C49" s="29" t="s">
        <v>54</v>
      </c>
      <c r="D49" s="39">
        <f>IFERROR(INT(TRIM(SUBSTITUTE(VLOOKUP($A49&amp;"*",各都道府県の状況!$A:$I,D$3,FALSE), "※5", ""))), "")</f>
        <v>6150</v>
      </c>
      <c r="E49" s="39" t="str">
        <f>IFERROR(INT(TRIM(SUBSTITUTE(VLOOKUP($A49&amp;"*",各都道府県の状況!$A:$I,E$3,FALSE), "※5", ""))), "")</f>
        <v/>
      </c>
      <c r="F49" s="39">
        <f>IFERROR(INT(TRIM(SUBSTITUTE(VLOOKUP($A49&amp;"*",各都道府県の状況!$A:$I,F$3,FALSE), "※5", ""))), "")</f>
        <v>0</v>
      </c>
      <c r="G49" s="39">
        <f>IFERROR(INT(TRIM(SUBSTITUTE(VLOOKUP($A49&amp;"*",各都道府県の状況!$A:$I,G$3,FALSE), "※5", ""))), "")</f>
        <v>6079</v>
      </c>
      <c r="H49" s="39">
        <f>IFERROR(INT(TRIM(SUBSTITUTE(VLOOKUP($A49&amp;"*",各都道府県の状況!$A:$I,H$3,FALSE), "※5", ""))), "")</f>
        <v>72948</v>
      </c>
      <c r="I49" s="39">
        <f>IFERROR(INT(TRIM(SUBSTITUTE(VLOOKUP($A49&amp;"*",各都道府県の状況!$A:$I,I$3,FALSE), "※5", ""))), "")</f>
        <v>14</v>
      </c>
    </row>
    <row r="50" spans="1:9" x14ac:dyDescent="0.45">
      <c r="A50" s="12" t="s">
        <v>226</v>
      </c>
      <c r="B50" s="13">
        <f t="shared" si="0"/>
        <v>44484</v>
      </c>
      <c r="C50" s="29" t="s">
        <v>55</v>
      </c>
      <c r="D50" s="39">
        <f>IFERROR(INT(TRIM(SUBSTITUTE(VLOOKUP($A50&amp;"*",各都道府県の状況!$A:$I,D$3,FALSE), "※5", ""))), "")</f>
        <v>9092</v>
      </c>
      <c r="E50" s="39" t="str">
        <f>IFERROR(INT(TRIM(SUBSTITUTE(VLOOKUP($A50&amp;"*",各都道府県の状況!$A:$I,E$3,FALSE), "※5", ""))), "")</f>
        <v/>
      </c>
      <c r="F50" s="39">
        <f>IFERROR(INT(TRIM(SUBSTITUTE(VLOOKUP($A50&amp;"*",各都道府県の状況!$A:$I,F$3,FALSE), "※5", ""))), "")</f>
        <v>0</v>
      </c>
      <c r="G50" s="39">
        <f>IFERROR(INT(TRIM(SUBSTITUTE(VLOOKUP($A50&amp;"*",各都道府県の状況!$A:$I,G$3,FALSE), "※5", ""))), "")</f>
        <v>9066</v>
      </c>
      <c r="H50" s="39">
        <f>IFERROR(INT(TRIM(SUBSTITUTE(VLOOKUP($A50&amp;"*",各都道府県の状況!$A:$I,H$3,FALSE), "※5", ""))), "")</f>
        <v>169015</v>
      </c>
      <c r="I50" s="39">
        <f>IFERROR(INT(TRIM(SUBSTITUTE(VLOOKUP($A50&amp;"*",各都道府県の状況!$A:$I,I$3,FALSE), "※5", ""))), "")</f>
        <v>23</v>
      </c>
    </row>
    <row r="51" spans="1:9" x14ac:dyDescent="0.45">
      <c r="A51" s="12" t="s">
        <v>227</v>
      </c>
      <c r="B51" s="13">
        <f t="shared" si="0"/>
        <v>44484</v>
      </c>
      <c r="C51" s="29" t="s">
        <v>56</v>
      </c>
      <c r="D51" s="39">
        <f>IFERROR(INT(TRIM(SUBSTITUTE(VLOOKUP($A51&amp;"*",各都道府県の状況!$A:$I,D$3,FALSE), "※5", ""))), "")</f>
        <v>50011</v>
      </c>
      <c r="E51" s="39" t="str">
        <f>IFERROR(INT(TRIM(SUBSTITUTE(VLOOKUP($A51&amp;"*",各都道府県の状況!$A:$I,E$3,FALSE), "※5", ""))), "")</f>
        <v/>
      </c>
      <c r="F51" s="39">
        <f>IFERROR(INT(TRIM(SUBSTITUTE(VLOOKUP($A51&amp;"*",各都道府県の状況!$A:$I,F$3,FALSE), "※5", ""))), "")</f>
        <v>1</v>
      </c>
      <c r="G51" s="39">
        <f>IFERROR(INT(TRIM(SUBSTITUTE(VLOOKUP($A51&amp;"*",各都道府県の状況!$A:$I,G$3,FALSE), "※5", ""))), "")</f>
        <v>49353</v>
      </c>
      <c r="H51" s="39">
        <f>IFERROR(INT(TRIM(SUBSTITUTE(VLOOKUP($A51&amp;"*",各都道府県の状況!$A:$I,H$3,FALSE), "※5", ""))), "")</f>
        <v>399599</v>
      </c>
      <c r="I51" s="39">
        <f>IFERROR(INT(TRIM(SUBSTITUTE(VLOOKUP($A51&amp;"*",各都道府県の状況!$A:$I,I$3,FALSE), "※5", ""))), "")</f>
        <v>259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I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22"/>
      <c r="C1" s="123"/>
      <c r="D1" s="123"/>
      <c r="E1" s="123"/>
      <c r="F1" s="123"/>
      <c r="G1" s="123"/>
      <c r="H1" s="123"/>
      <c r="I1" s="123"/>
    </row>
    <row r="2" spans="1:9" ht="28.5" customHeight="1" x14ac:dyDescent="0.45">
      <c r="B2" s="124" t="s">
        <v>228</v>
      </c>
      <c r="C2" s="123"/>
      <c r="D2" s="123"/>
      <c r="E2" s="123"/>
      <c r="F2" s="123"/>
      <c r="G2" s="123"/>
      <c r="H2" s="123"/>
      <c r="I2" s="123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5" t="s">
        <v>180</v>
      </c>
      <c r="C4" s="151" t="s">
        <v>357</v>
      </c>
      <c r="D4" s="152"/>
      <c r="E4" s="127" t="s">
        <v>358</v>
      </c>
      <c r="F4" s="153" t="s">
        <v>361</v>
      </c>
      <c r="G4" s="154"/>
      <c r="H4" s="129" t="s">
        <v>362</v>
      </c>
      <c r="I4" s="129" t="s">
        <v>359</v>
      </c>
    </row>
    <row r="5" spans="1:9" ht="13.2" customHeight="1" x14ac:dyDescent="0.45">
      <c r="B5" s="126"/>
      <c r="C5" s="155"/>
      <c r="D5" s="156"/>
      <c r="E5" s="128"/>
      <c r="F5" s="157" t="s">
        <v>363</v>
      </c>
      <c r="G5" s="113" t="s">
        <v>360</v>
      </c>
      <c r="H5" s="130"/>
      <c r="I5" s="130"/>
    </row>
    <row r="6" spans="1:9" ht="12" customHeight="1" x14ac:dyDescent="0.45">
      <c r="A6" s="15" t="s">
        <v>181</v>
      </c>
      <c r="B6" s="20" t="s">
        <v>229</v>
      </c>
      <c r="C6" s="158">
        <v>60546</v>
      </c>
      <c r="D6" s="159"/>
      <c r="E6" s="114">
        <v>1128719</v>
      </c>
      <c r="F6" s="115">
        <v>212</v>
      </c>
      <c r="G6" s="115">
        <v>0</v>
      </c>
      <c r="H6" s="114">
        <v>58871</v>
      </c>
      <c r="I6" s="114">
        <v>1469</v>
      </c>
    </row>
    <row r="7" spans="1:9" ht="12" customHeight="1" x14ac:dyDescent="0.45">
      <c r="A7" s="15" t="s">
        <v>182</v>
      </c>
      <c r="B7" s="21" t="s">
        <v>230</v>
      </c>
      <c r="C7" s="158">
        <v>5866</v>
      </c>
      <c r="D7" s="159"/>
      <c r="E7" s="114">
        <v>90770</v>
      </c>
      <c r="F7" s="115">
        <v>159</v>
      </c>
      <c r="G7" s="115">
        <v>2</v>
      </c>
      <c r="H7" s="114">
        <v>5669</v>
      </c>
      <c r="I7" s="115">
        <v>38</v>
      </c>
    </row>
    <row r="8" spans="1:9" ht="12" customHeight="1" x14ac:dyDescent="0.45">
      <c r="A8" s="15" t="s">
        <v>183</v>
      </c>
      <c r="B8" s="21" t="s">
        <v>231</v>
      </c>
      <c r="C8" s="158">
        <v>3486</v>
      </c>
      <c r="D8" s="159"/>
      <c r="E8" s="114">
        <v>123312</v>
      </c>
      <c r="F8" s="115">
        <v>2</v>
      </c>
      <c r="G8" s="115">
        <v>0</v>
      </c>
      <c r="H8" s="114">
        <v>3431</v>
      </c>
      <c r="I8" s="115">
        <v>53</v>
      </c>
    </row>
    <row r="9" spans="1:9" ht="12" customHeight="1" x14ac:dyDescent="0.45">
      <c r="A9" s="15" t="s">
        <v>184</v>
      </c>
      <c r="B9" s="21" t="s">
        <v>232</v>
      </c>
      <c r="C9" s="158">
        <v>16250</v>
      </c>
      <c r="D9" s="159"/>
      <c r="E9" s="114">
        <v>243451</v>
      </c>
      <c r="F9" s="115">
        <v>22</v>
      </c>
      <c r="G9" s="115">
        <v>1</v>
      </c>
      <c r="H9" s="114">
        <v>16109</v>
      </c>
      <c r="I9" s="115">
        <v>118</v>
      </c>
    </row>
    <row r="10" spans="1:9" ht="12" customHeight="1" x14ac:dyDescent="0.45">
      <c r="A10" s="15" t="s">
        <v>185</v>
      </c>
      <c r="B10" s="21" t="s">
        <v>233</v>
      </c>
      <c r="C10" s="158">
        <v>1893</v>
      </c>
      <c r="D10" s="159"/>
      <c r="E10" s="114">
        <v>26739</v>
      </c>
      <c r="F10" s="115">
        <v>6</v>
      </c>
      <c r="G10" s="115">
        <v>0</v>
      </c>
      <c r="H10" s="114">
        <v>1860</v>
      </c>
      <c r="I10" s="115">
        <v>27</v>
      </c>
    </row>
    <row r="11" spans="1:9" ht="12" customHeight="1" x14ac:dyDescent="0.45">
      <c r="A11" s="15" t="s">
        <v>186</v>
      </c>
      <c r="B11" s="21" t="s">
        <v>234</v>
      </c>
      <c r="C11" s="158">
        <v>3528</v>
      </c>
      <c r="D11" s="159"/>
      <c r="E11" s="114">
        <v>99990</v>
      </c>
      <c r="F11" s="115">
        <v>19</v>
      </c>
      <c r="G11" s="115">
        <v>0</v>
      </c>
      <c r="H11" s="114">
        <v>3453</v>
      </c>
      <c r="I11" s="115">
        <v>56</v>
      </c>
    </row>
    <row r="12" spans="1:9" ht="12" customHeight="1" x14ac:dyDescent="0.45">
      <c r="A12" s="15" t="s">
        <v>187</v>
      </c>
      <c r="B12" s="21" t="s">
        <v>235</v>
      </c>
      <c r="C12" s="158">
        <v>9473</v>
      </c>
      <c r="D12" s="159"/>
      <c r="E12" s="114">
        <v>415976</v>
      </c>
      <c r="F12" s="115">
        <v>18</v>
      </c>
      <c r="G12" s="115">
        <v>2</v>
      </c>
      <c r="H12" s="114">
        <v>9280</v>
      </c>
      <c r="I12" s="115">
        <v>175</v>
      </c>
    </row>
    <row r="13" spans="1:9" ht="12" customHeight="1" x14ac:dyDescent="0.45">
      <c r="A13" s="15" t="s">
        <v>188</v>
      </c>
      <c r="B13" s="21" t="s">
        <v>236</v>
      </c>
      <c r="C13" s="158">
        <v>24346</v>
      </c>
      <c r="D13" s="159"/>
      <c r="E13" s="114">
        <v>40366</v>
      </c>
      <c r="F13" s="115">
        <v>100</v>
      </c>
      <c r="G13" s="115">
        <v>8</v>
      </c>
      <c r="H13" s="114">
        <v>24029</v>
      </c>
      <c r="I13" s="115">
        <v>217</v>
      </c>
    </row>
    <row r="14" spans="1:9" ht="12" customHeight="1" x14ac:dyDescent="0.45">
      <c r="A14" s="15" t="s">
        <v>189</v>
      </c>
      <c r="B14" s="21" t="s">
        <v>237</v>
      </c>
      <c r="C14" s="158">
        <v>15411</v>
      </c>
      <c r="D14" s="159"/>
      <c r="E14" s="114">
        <v>487745</v>
      </c>
      <c r="F14" s="115">
        <v>74</v>
      </c>
      <c r="G14" s="115">
        <v>2</v>
      </c>
      <c r="H14" s="114">
        <v>15221</v>
      </c>
      <c r="I14" s="115">
        <v>116</v>
      </c>
    </row>
    <row r="15" spans="1:9" ht="12" customHeight="1" x14ac:dyDescent="0.45">
      <c r="A15" s="15" t="s">
        <v>190</v>
      </c>
      <c r="B15" s="21" t="s">
        <v>238</v>
      </c>
      <c r="C15" s="158">
        <v>16685</v>
      </c>
      <c r="D15" s="159"/>
      <c r="E15" s="114">
        <v>301432</v>
      </c>
      <c r="F15" s="115">
        <v>55</v>
      </c>
      <c r="G15" s="115">
        <v>3</v>
      </c>
      <c r="H15" s="114">
        <v>16456</v>
      </c>
      <c r="I15" s="115">
        <v>174</v>
      </c>
    </row>
    <row r="16" spans="1:9" ht="12" customHeight="1" x14ac:dyDescent="0.45">
      <c r="A16" s="15" t="s">
        <v>191</v>
      </c>
      <c r="B16" s="21" t="s">
        <v>239</v>
      </c>
      <c r="C16" s="160">
        <v>115397</v>
      </c>
      <c r="D16" s="161"/>
      <c r="E16" s="114">
        <v>1476293</v>
      </c>
      <c r="F16" s="115">
        <v>422</v>
      </c>
      <c r="G16" s="115">
        <v>26</v>
      </c>
      <c r="H16" s="114">
        <v>113954</v>
      </c>
      <c r="I16" s="114">
        <v>1021</v>
      </c>
    </row>
    <row r="17" spans="1:9" ht="12" customHeight="1" x14ac:dyDescent="0.45">
      <c r="A17" s="15" t="s">
        <v>192</v>
      </c>
      <c r="B17" s="21" t="s">
        <v>240</v>
      </c>
      <c r="C17" s="160">
        <v>100160</v>
      </c>
      <c r="D17" s="161"/>
      <c r="E17" s="114">
        <v>1087502</v>
      </c>
      <c r="F17" s="115">
        <v>319</v>
      </c>
      <c r="G17" s="115">
        <v>14</v>
      </c>
      <c r="H17" s="114">
        <v>98812</v>
      </c>
      <c r="I17" s="114">
        <v>1015</v>
      </c>
    </row>
    <row r="18" spans="1:9" ht="12" customHeight="1" x14ac:dyDescent="0.45">
      <c r="A18" s="15" t="s">
        <v>193</v>
      </c>
      <c r="B18" s="21" t="s">
        <v>241</v>
      </c>
      <c r="C18" s="160">
        <v>377093</v>
      </c>
      <c r="D18" s="161"/>
      <c r="E18" s="114">
        <v>3712141</v>
      </c>
      <c r="F18" s="114">
        <v>1023</v>
      </c>
      <c r="G18" s="115">
        <v>39</v>
      </c>
      <c r="H18" s="114">
        <v>372994</v>
      </c>
      <c r="I18" s="114">
        <v>3076</v>
      </c>
    </row>
    <row r="19" spans="1:9" ht="12" customHeight="1" x14ac:dyDescent="0.45">
      <c r="A19" s="15" t="s">
        <v>194</v>
      </c>
      <c r="B19" s="20" t="s">
        <v>242</v>
      </c>
      <c r="C19" s="160">
        <v>168619</v>
      </c>
      <c r="D19" s="161"/>
      <c r="E19" s="114">
        <v>1624122</v>
      </c>
      <c r="F19" s="115">
        <v>523</v>
      </c>
      <c r="G19" s="115">
        <v>24</v>
      </c>
      <c r="H19" s="114">
        <v>166802</v>
      </c>
      <c r="I19" s="114">
        <v>1294</v>
      </c>
    </row>
    <row r="20" spans="1:9" ht="12" customHeight="1" x14ac:dyDescent="0.45">
      <c r="A20" s="15" t="s">
        <v>195</v>
      </c>
      <c r="B20" s="21" t="s">
        <v>243</v>
      </c>
      <c r="C20" s="158">
        <v>7967</v>
      </c>
      <c r="D20" s="159"/>
      <c r="E20" s="114">
        <v>290569</v>
      </c>
      <c r="F20" s="115">
        <v>43</v>
      </c>
      <c r="G20" s="115">
        <v>1</v>
      </c>
      <c r="H20" s="114">
        <v>7863</v>
      </c>
      <c r="I20" s="115">
        <v>61</v>
      </c>
    </row>
    <row r="21" spans="1:9" ht="12" customHeight="1" x14ac:dyDescent="0.45">
      <c r="A21" s="15" t="s">
        <v>196</v>
      </c>
      <c r="B21" s="21" t="s">
        <v>244</v>
      </c>
      <c r="C21" s="158">
        <v>4845</v>
      </c>
      <c r="D21" s="159"/>
      <c r="E21" s="114">
        <v>116672</v>
      </c>
      <c r="F21" s="115">
        <v>30</v>
      </c>
      <c r="G21" s="115">
        <v>1</v>
      </c>
      <c r="H21" s="114">
        <v>4764</v>
      </c>
      <c r="I21" s="115">
        <v>51</v>
      </c>
    </row>
    <row r="22" spans="1:9" ht="12" customHeight="1" x14ac:dyDescent="0.45">
      <c r="A22" s="15" t="s">
        <v>197</v>
      </c>
      <c r="B22" s="21" t="s">
        <v>245</v>
      </c>
      <c r="C22" s="158">
        <v>7931</v>
      </c>
      <c r="D22" s="159"/>
      <c r="E22" s="114">
        <v>196997</v>
      </c>
      <c r="F22" s="115">
        <v>39</v>
      </c>
      <c r="G22" s="115">
        <v>0</v>
      </c>
      <c r="H22" s="114">
        <v>7741</v>
      </c>
      <c r="I22" s="115">
        <v>129</v>
      </c>
    </row>
    <row r="23" spans="1:9" ht="12" customHeight="1" x14ac:dyDescent="0.45">
      <c r="A23" s="15" t="s">
        <v>198</v>
      </c>
      <c r="B23" s="21" t="s">
        <v>246</v>
      </c>
      <c r="C23" s="158">
        <v>3098</v>
      </c>
      <c r="D23" s="159"/>
      <c r="E23" s="114">
        <v>117884</v>
      </c>
      <c r="F23" s="115">
        <v>23</v>
      </c>
      <c r="G23" s="115">
        <v>0</v>
      </c>
      <c r="H23" s="114">
        <v>3038</v>
      </c>
      <c r="I23" s="115">
        <v>37</v>
      </c>
    </row>
    <row r="24" spans="1:9" ht="12" customHeight="1" x14ac:dyDescent="0.45">
      <c r="A24" s="15" t="s">
        <v>199</v>
      </c>
      <c r="B24" s="21" t="s">
        <v>247</v>
      </c>
      <c r="C24" s="158">
        <v>5144</v>
      </c>
      <c r="D24" s="159"/>
      <c r="E24" s="114">
        <v>111974</v>
      </c>
      <c r="F24" s="115">
        <v>8</v>
      </c>
      <c r="G24" s="115">
        <v>0</v>
      </c>
      <c r="H24" s="114">
        <v>5108</v>
      </c>
      <c r="I24" s="115">
        <v>29</v>
      </c>
    </row>
    <row r="25" spans="1:9" ht="12" customHeight="1" x14ac:dyDescent="0.45">
      <c r="A25" s="15" t="s">
        <v>200</v>
      </c>
      <c r="B25" s="21" t="s">
        <v>248</v>
      </c>
      <c r="C25" s="158">
        <v>8824</v>
      </c>
      <c r="D25" s="159"/>
      <c r="E25" s="114">
        <v>322195</v>
      </c>
      <c r="F25" s="115">
        <v>44</v>
      </c>
      <c r="G25" s="115">
        <v>0</v>
      </c>
      <c r="H25" s="114">
        <v>8739</v>
      </c>
      <c r="I25" s="115">
        <v>96</v>
      </c>
    </row>
    <row r="26" spans="1:9" ht="12" customHeight="1" x14ac:dyDescent="0.45">
      <c r="A26" s="15" t="s">
        <v>201</v>
      </c>
      <c r="B26" s="21" t="s">
        <v>249</v>
      </c>
      <c r="C26" s="158">
        <v>19005</v>
      </c>
      <c r="D26" s="159"/>
      <c r="E26" s="114">
        <v>415673</v>
      </c>
      <c r="F26" s="115">
        <v>159</v>
      </c>
      <c r="G26" s="115">
        <v>3</v>
      </c>
      <c r="H26" s="114">
        <v>18839</v>
      </c>
      <c r="I26" s="115">
        <v>217</v>
      </c>
    </row>
    <row r="27" spans="1:9" ht="12" customHeight="1" x14ac:dyDescent="0.45">
      <c r="A27" s="15" t="s">
        <v>202</v>
      </c>
      <c r="B27" s="21" t="s">
        <v>250</v>
      </c>
      <c r="C27" s="158">
        <v>26705</v>
      </c>
      <c r="D27" s="159"/>
      <c r="E27" s="114">
        <v>630210</v>
      </c>
      <c r="F27" s="115">
        <v>37</v>
      </c>
      <c r="G27" s="115">
        <v>0</v>
      </c>
      <c r="H27" s="114">
        <v>26401</v>
      </c>
      <c r="I27" s="115">
        <v>209</v>
      </c>
    </row>
    <row r="28" spans="1:9" ht="12" customHeight="1" x14ac:dyDescent="0.45">
      <c r="A28" s="15" t="s">
        <v>203</v>
      </c>
      <c r="B28" s="21" t="s">
        <v>251</v>
      </c>
      <c r="C28" s="160">
        <v>105998</v>
      </c>
      <c r="D28" s="161"/>
      <c r="E28" s="114">
        <v>1330052</v>
      </c>
      <c r="F28" s="115">
        <v>431</v>
      </c>
      <c r="G28" s="115">
        <v>6</v>
      </c>
      <c r="H28" s="114">
        <v>104415</v>
      </c>
      <c r="I28" s="114">
        <v>1152</v>
      </c>
    </row>
    <row r="29" spans="1:9" ht="12" customHeight="1" x14ac:dyDescent="0.45">
      <c r="A29" s="15" t="s">
        <v>204</v>
      </c>
      <c r="B29" s="21" t="s">
        <v>252</v>
      </c>
      <c r="C29" s="158">
        <v>14736</v>
      </c>
      <c r="D29" s="159"/>
      <c r="E29" s="114">
        <v>267510</v>
      </c>
      <c r="F29" s="115">
        <v>86</v>
      </c>
      <c r="G29" s="115">
        <v>2</v>
      </c>
      <c r="H29" s="114">
        <v>14810</v>
      </c>
      <c r="I29" s="115">
        <v>163</v>
      </c>
    </row>
    <row r="30" spans="1:9" ht="12" customHeight="1" x14ac:dyDescent="0.45">
      <c r="A30" s="15" t="s">
        <v>205</v>
      </c>
      <c r="B30" s="21" t="s">
        <v>253</v>
      </c>
      <c r="C30" s="158">
        <v>12341</v>
      </c>
      <c r="D30" s="159"/>
      <c r="E30" s="114">
        <v>259785</v>
      </c>
      <c r="F30" s="115">
        <v>49</v>
      </c>
      <c r="G30" s="115">
        <v>1</v>
      </c>
      <c r="H30" s="114">
        <v>12190</v>
      </c>
      <c r="I30" s="115">
        <v>102</v>
      </c>
    </row>
    <row r="31" spans="1:9" ht="12" customHeight="1" x14ac:dyDescent="0.45">
      <c r="A31" s="15" t="s">
        <v>206</v>
      </c>
      <c r="B31" s="21" t="s">
        <v>254</v>
      </c>
      <c r="C31" s="158">
        <v>35779</v>
      </c>
      <c r="D31" s="159"/>
      <c r="E31" s="114">
        <v>427002</v>
      </c>
      <c r="F31" s="115">
        <v>174</v>
      </c>
      <c r="G31" s="115">
        <v>8</v>
      </c>
      <c r="H31" s="114">
        <v>35303</v>
      </c>
      <c r="I31" s="115">
        <v>289</v>
      </c>
    </row>
    <row r="32" spans="1:9" ht="12" customHeight="1" x14ac:dyDescent="0.45">
      <c r="A32" s="15" t="s">
        <v>207</v>
      </c>
      <c r="B32" s="21" t="s">
        <v>255</v>
      </c>
      <c r="C32" s="160">
        <v>201606</v>
      </c>
      <c r="D32" s="161"/>
      <c r="E32" s="114">
        <v>3556202</v>
      </c>
      <c r="F32" s="114">
        <v>1304</v>
      </c>
      <c r="G32" s="115">
        <v>151</v>
      </c>
      <c r="H32" s="114">
        <v>195688</v>
      </c>
      <c r="I32" s="114">
        <v>3020</v>
      </c>
    </row>
    <row r="33" spans="1:9" ht="12" customHeight="1" x14ac:dyDescent="0.45">
      <c r="A33" s="15" t="s">
        <v>208</v>
      </c>
      <c r="B33" s="21" t="s">
        <v>256</v>
      </c>
      <c r="C33" s="158">
        <v>78084</v>
      </c>
      <c r="D33" s="159"/>
      <c r="E33" s="114">
        <v>758361</v>
      </c>
      <c r="F33" s="115">
        <v>449</v>
      </c>
      <c r="G33" s="115">
        <v>12</v>
      </c>
      <c r="H33" s="114">
        <v>76243</v>
      </c>
      <c r="I33" s="114">
        <v>1392</v>
      </c>
    </row>
    <row r="34" spans="1:9" ht="12" customHeight="1" x14ac:dyDescent="0.45">
      <c r="A34" s="15" t="s">
        <v>209</v>
      </c>
      <c r="B34" s="21" t="s">
        <v>257</v>
      </c>
      <c r="C34" s="158">
        <v>15811</v>
      </c>
      <c r="D34" s="159"/>
      <c r="E34" s="114">
        <v>253223</v>
      </c>
      <c r="F34" s="115">
        <v>111</v>
      </c>
      <c r="G34" s="115">
        <v>3</v>
      </c>
      <c r="H34" s="114">
        <v>15551</v>
      </c>
      <c r="I34" s="115">
        <v>149</v>
      </c>
    </row>
    <row r="35" spans="1:9" ht="12" customHeight="1" x14ac:dyDescent="0.45">
      <c r="A35" s="15" t="s">
        <v>210</v>
      </c>
      <c r="B35" s="20" t="s">
        <v>258</v>
      </c>
      <c r="C35" s="158">
        <v>5284</v>
      </c>
      <c r="D35" s="159"/>
      <c r="E35" s="114">
        <v>65626</v>
      </c>
      <c r="F35" s="115">
        <v>10</v>
      </c>
      <c r="G35" s="115">
        <v>1</v>
      </c>
      <c r="H35" s="114">
        <v>5108</v>
      </c>
      <c r="I35" s="115">
        <v>62</v>
      </c>
    </row>
    <row r="36" spans="1:9" ht="12" customHeight="1" x14ac:dyDescent="0.45">
      <c r="A36" s="15" t="s">
        <v>211</v>
      </c>
      <c r="B36" s="21" t="s">
        <v>259</v>
      </c>
      <c r="C36" s="158">
        <v>1658</v>
      </c>
      <c r="D36" s="159"/>
      <c r="E36" s="114">
        <v>149369</v>
      </c>
      <c r="F36" s="115">
        <v>9</v>
      </c>
      <c r="G36" s="115">
        <v>0</v>
      </c>
      <c r="H36" s="114">
        <v>1619</v>
      </c>
      <c r="I36" s="115">
        <v>5</v>
      </c>
    </row>
    <row r="37" spans="1:9" ht="12" customHeight="1" x14ac:dyDescent="0.45">
      <c r="A37" s="15" t="s">
        <v>212</v>
      </c>
      <c r="B37" s="21" t="s">
        <v>260</v>
      </c>
      <c r="C37" s="158">
        <v>1638</v>
      </c>
      <c r="D37" s="159"/>
      <c r="E37" s="114">
        <v>55806</v>
      </c>
      <c r="F37" s="115">
        <v>8</v>
      </c>
      <c r="G37" s="115">
        <v>0</v>
      </c>
      <c r="H37" s="114">
        <v>1625</v>
      </c>
      <c r="I37" s="115">
        <v>5</v>
      </c>
    </row>
    <row r="38" spans="1:9" ht="12" customHeight="1" x14ac:dyDescent="0.45">
      <c r="A38" s="15" t="s">
        <v>213</v>
      </c>
      <c r="B38" s="21" t="s">
        <v>261</v>
      </c>
      <c r="C38" s="158">
        <v>15212</v>
      </c>
      <c r="D38" s="159"/>
      <c r="E38" s="114">
        <v>268198</v>
      </c>
      <c r="F38" s="115">
        <v>66</v>
      </c>
      <c r="G38" s="115">
        <v>2</v>
      </c>
      <c r="H38" s="114">
        <v>15000</v>
      </c>
      <c r="I38" s="115">
        <v>136</v>
      </c>
    </row>
    <row r="39" spans="1:9" ht="12" customHeight="1" x14ac:dyDescent="0.45">
      <c r="A39" s="15" t="s">
        <v>214</v>
      </c>
      <c r="B39" s="21" t="s">
        <v>262</v>
      </c>
      <c r="C39" s="158">
        <v>21884</v>
      </c>
      <c r="D39" s="159"/>
      <c r="E39" s="114">
        <v>905700</v>
      </c>
      <c r="F39" s="115">
        <v>137</v>
      </c>
      <c r="G39" s="115">
        <v>3</v>
      </c>
      <c r="H39" s="114">
        <v>21548</v>
      </c>
      <c r="I39" s="115">
        <v>199</v>
      </c>
    </row>
    <row r="40" spans="1:9" ht="12" customHeight="1" x14ac:dyDescent="0.45">
      <c r="A40" s="15" t="s">
        <v>215</v>
      </c>
      <c r="B40" s="21" t="s">
        <v>263</v>
      </c>
      <c r="C40" s="158">
        <v>5673</v>
      </c>
      <c r="D40" s="159"/>
      <c r="E40" s="114">
        <v>189336</v>
      </c>
      <c r="F40" s="115">
        <v>60</v>
      </c>
      <c r="G40" s="115">
        <v>0</v>
      </c>
      <c r="H40" s="114">
        <v>5521</v>
      </c>
      <c r="I40" s="115">
        <v>92</v>
      </c>
    </row>
    <row r="41" spans="1:9" ht="12" customHeight="1" x14ac:dyDescent="0.45">
      <c r="A41" s="15" t="s">
        <v>216</v>
      </c>
      <c r="B41" s="21" t="s">
        <v>264</v>
      </c>
      <c r="C41" s="158">
        <v>3280</v>
      </c>
      <c r="D41" s="159"/>
      <c r="E41" s="114">
        <v>105216</v>
      </c>
      <c r="F41" s="115">
        <v>11</v>
      </c>
      <c r="G41" s="115">
        <v>0</v>
      </c>
      <c r="H41" s="114">
        <v>3204</v>
      </c>
      <c r="I41" s="115">
        <v>65</v>
      </c>
    </row>
    <row r="42" spans="1:9" ht="12" customHeight="1" x14ac:dyDescent="0.45">
      <c r="A42" s="15" t="s">
        <v>217</v>
      </c>
      <c r="B42" s="21" t="s">
        <v>265</v>
      </c>
      <c r="C42" s="158">
        <v>4695</v>
      </c>
      <c r="D42" s="159"/>
      <c r="E42" s="114">
        <v>130479</v>
      </c>
      <c r="F42" s="115">
        <v>11</v>
      </c>
      <c r="G42" s="115">
        <v>1</v>
      </c>
      <c r="H42" s="114">
        <v>4646</v>
      </c>
      <c r="I42" s="115">
        <v>38</v>
      </c>
    </row>
    <row r="43" spans="1:9" ht="12" customHeight="1" x14ac:dyDescent="0.45">
      <c r="A43" s="15" t="s">
        <v>218</v>
      </c>
      <c r="B43" s="21" t="s">
        <v>266</v>
      </c>
      <c r="C43" s="158">
        <v>5299</v>
      </c>
      <c r="D43" s="159"/>
      <c r="E43" s="114">
        <v>155428</v>
      </c>
      <c r="F43" s="115">
        <v>87</v>
      </c>
      <c r="G43" s="115">
        <v>1</v>
      </c>
      <c r="H43" s="114">
        <v>5130</v>
      </c>
      <c r="I43" s="115">
        <v>82</v>
      </c>
    </row>
    <row r="44" spans="1:9" ht="12" customHeight="1" x14ac:dyDescent="0.45">
      <c r="A44" s="15" t="s">
        <v>219</v>
      </c>
      <c r="B44" s="21" t="s">
        <v>267</v>
      </c>
      <c r="C44" s="158">
        <v>4128</v>
      </c>
      <c r="D44" s="159"/>
      <c r="E44" s="114">
        <v>99126</v>
      </c>
      <c r="F44" s="115">
        <v>13</v>
      </c>
      <c r="G44" s="115">
        <v>1</v>
      </c>
      <c r="H44" s="114">
        <v>4083</v>
      </c>
      <c r="I44" s="115">
        <v>32</v>
      </c>
    </row>
    <row r="45" spans="1:9" ht="12" customHeight="1" x14ac:dyDescent="0.45">
      <c r="A45" s="15" t="s">
        <v>220</v>
      </c>
      <c r="B45" s="21" t="s">
        <v>268</v>
      </c>
      <c r="C45" s="158">
        <v>74271</v>
      </c>
      <c r="D45" s="159"/>
      <c r="E45" s="114">
        <v>1268568</v>
      </c>
      <c r="F45" s="115">
        <v>348</v>
      </c>
      <c r="G45" s="115">
        <v>13</v>
      </c>
      <c r="H45" s="114">
        <v>73288</v>
      </c>
      <c r="I45" s="115">
        <v>619</v>
      </c>
    </row>
    <row r="46" spans="1:9" ht="12" customHeight="1" x14ac:dyDescent="0.45">
      <c r="A46" s="15" t="s">
        <v>221</v>
      </c>
      <c r="B46" s="21" t="s">
        <v>269</v>
      </c>
      <c r="C46" s="158">
        <v>5805</v>
      </c>
      <c r="D46" s="159"/>
      <c r="E46" s="114">
        <v>105263</v>
      </c>
      <c r="F46" s="115">
        <v>27</v>
      </c>
      <c r="G46" s="115">
        <v>1</v>
      </c>
      <c r="H46" s="114">
        <v>5801</v>
      </c>
      <c r="I46" s="115">
        <v>29</v>
      </c>
    </row>
    <row r="47" spans="1:9" ht="12" customHeight="1" x14ac:dyDescent="0.45">
      <c r="A47" s="15" t="s">
        <v>222</v>
      </c>
      <c r="B47" s="21" t="s">
        <v>270</v>
      </c>
      <c r="C47" s="158">
        <v>6060</v>
      </c>
      <c r="D47" s="159"/>
      <c r="E47" s="114">
        <v>181858</v>
      </c>
      <c r="F47" s="115">
        <v>43</v>
      </c>
      <c r="G47" s="115">
        <v>0</v>
      </c>
      <c r="H47" s="114">
        <v>5944</v>
      </c>
      <c r="I47" s="115">
        <v>73</v>
      </c>
    </row>
    <row r="48" spans="1:9" ht="12" customHeight="1" x14ac:dyDescent="0.45">
      <c r="A48" s="15" t="s">
        <v>223</v>
      </c>
      <c r="B48" s="21" t="s">
        <v>271</v>
      </c>
      <c r="C48" s="158">
        <v>14355</v>
      </c>
      <c r="D48" s="159"/>
      <c r="E48" s="114">
        <v>123181</v>
      </c>
      <c r="F48" s="115">
        <v>35</v>
      </c>
      <c r="G48" s="115">
        <v>2</v>
      </c>
      <c r="H48" s="114">
        <v>14184</v>
      </c>
      <c r="I48" s="115">
        <v>136</v>
      </c>
    </row>
    <row r="49" spans="1:9" ht="12" customHeight="1" x14ac:dyDescent="0.45">
      <c r="A49" s="15" t="s">
        <v>224</v>
      </c>
      <c r="B49" s="21" t="s">
        <v>272</v>
      </c>
      <c r="C49" s="158">
        <v>8178</v>
      </c>
      <c r="D49" s="159"/>
      <c r="E49" s="114">
        <v>268618</v>
      </c>
      <c r="F49" s="115">
        <v>33</v>
      </c>
      <c r="G49" s="115">
        <v>0</v>
      </c>
      <c r="H49" s="114">
        <v>8061</v>
      </c>
      <c r="I49" s="115">
        <v>84</v>
      </c>
    </row>
    <row r="50" spans="1:9" ht="12" customHeight="1" x14ac:dyDescent="0.45">
      <c r="A50" s="15" t="s">
        <v>225</v>
      </c>
      <c r="B50" s="21" t="s">
        <v>273</v>
      </c>
      <c r="C50" s="158">
        <v>6150</v>
      </c>
      <c r="D50" s="159"/>
      <c r="E50" s="114">
        <v>72948</v>
      </c>
      <c r="F50" s="115">
        <v>14</v>
      </c>
      <c r="G50" s="115">
        <v>0</v>
      </c>
      <c r="H50" s="114">
        <v>6079</v>
      </c>
      <c r="I50" s="115">
        <v>41</v>
      </c>
    </row>
    <row r="51" spans="1:9" ht="12" customHeight="1" x14ac:dyDescent="0.45">
      <c r="A51" s="15" t="s">
        <v>226</v>
      </c>
      <c r="B51" s="20" t="s">
        <v>274</v>
      </c>
      <c r="C51" s="158">
        <v>9092</v>
      </c>
      <c r="D51" s="159"/>
      <c r="E51" s="114">
        <v>169015</v>
      </c>
      <c r="F51" s="115">
        <v>23</v>
      </c>
      <c r="G51" s="115">
        <v>0</v>
      </c>
      <c r="H51" s="114">
        <v>9066</v>
      </c>
      <c r="I51" s="115">
        <v>65</v>
      </c>
    </row>
    <row r="52" spans="1:9" ht="12" customHeight="1" x14ac:dyDescent="0.45">
      <c r="A52" s="15" t="s">
        <v>227</v>
      </c>
      <c r="B52" s="21" t="s">
        <v>275</v>
      </c>
      <c r="C52" s="158">
        <v>50011</v>
      </c>
      <c r="D52" s="159"/>
      <c r="E52" s="114">
        <v>399599</v>
      </c>
      <c r="F52" s="115">
        <v>259</v>
      </c>
      <c r="G52" s="115">
        <v>1</v>
      </c>
      <c r="H52" s="114">
        <v>49353</v>
      </c>
      <c r="I52" s="115">
        <v>362</v>
      </c>
    </row>
    <row r="53" spans="1:9" ht="12" customHeight="1" x14ac:dyDescent="0.45">
      <c r="B53" s="22" t="s">
        <v>276</v>
      </c>
      <c r="C53" s="162">
        <v>149</v>
      </c>
      <c r="D53" s="163"/>
      <c r="E53" s="115">
        <v>0</v>
      </c>
      <c r="F53" s="115">
        <v>0</v>
      </c>
      <c r="G53" s="115">
        <v>0</v>
      </c>
      <c r="H53" s="115">
        <v>149</v>
      </c>
      <c r="I53" s="115">
        <v>0</v>
      </c>
    </row>
    <row r="54" spans="1:9" ht="12" customHeight="1" x14ac:dyDescent="0.45">
      <c r="B54" s="21" t="s">
        <v>164</v>
      </c>
      <c r="C54" s="164">
        <v>1709449</v>
      </c>
      <c r="D54" s="165"/>
      <c r="E54" s="114">
        <v>24626201</v>
      </c>
      <c r="F54" s="114">
        <v>7135</v>
      </c>
      <c r="G54" s="115">
        <v>335</v>
      </c>
      <c r="H54" s="114">
        <v>1683043</v>
      </c>
      <c r="I54" s="114">
        <v>18070</v>
      </c>
    </row>
    <row r="55" spans="1:9" ht="18" customHeight="1" x14ac:dyDescent="0.45">
      <c r="C55" s="24"/>
      <c r="D55" s="24"/>
      <c r="E55" s="24"/>
      <c r="F55" s="24"/>
      <c r="G55" s="24"/>
      <c r="H55" s="24"/>
    </row>
    <row r="56" spans="1:9" ht="18" customHeight="1" x14ac:dyDescent="0.45">
      <c r="C56" s="24"/>
      <c r="D56" s="24"/>
      <c r="E56" s="24"/>
      <c r="F56" s="24"/>
      <c r="G56" s="24"/>
      <c r="H56" s="24"/>
    </row>
    <row r="57" spans="1:9" ht="18" customHeight="1" x14ac:dyDescent="0.45">
      <c r="C57" s="24"/>
      <c r="D57" s="24"/>
      <c r="E57" s="24"/>
      <c r="F57" s="24"/>
      <c r="G57" s="24"/>
      <c r="H57" s="24"/>
    </row>
    <row r="58" spans="1:9" ht="18" customHeight="1" x14ac:dyDescent="0.45">
      <c r="C58" s="24"/>
      <c r="D58" s="24"/>
      <c r="E58" s="24"/>
      <c r="F58" s="24"/>
      <c r="G58" s="24"/>
      <c r="H58" s="24"/>
    </row>
    <row r="59" spans="1:9" ht="18" customHeight="1" x14ac:dyDescent="0.45">
      <c r="C59" s="24"/>
      <c r="D59" s="24"/>
      <c r="E59" s="24"/>
      <c r="F59" s="24"/>
      <c r="G59" s="24"/>
      <c r="H59" s="24"/>
    </row>
    <row r="60" spans="1:9" ht="18" customHeight="1" x14ac:dyDescent="0.45">
      <c r="C60" s="24"/>
      <c r="D60" s="24"/>
      <c r="E60" s="24"/>
      <c r="F60" s="24"/>
      <c r="G60" s="24"/>
      <c r="H60" s="24"/>
    </row>
    <row r="61" spans="1:9" ht="18" customHeight="1" x14ac:dyDescent="0.45">
      <c r="C61" s="24"/>
      <c r="D61" s="24"/>
      <c r="E61" s="24"/>
      <c r="F61" s="24"/>
      <c r="G61" s="24"/>
      <c r="H61" s="24"/>
    </row>
    <row r="62" spans="1:9" ht="18" customHeight="1" x14ac:dyDescent="0.45">
      <c r="C62" s="24"/>
      <c r="D62" s="24"/>
      <c r="E62" s="24"/>
      <c r="F62" s="24"/>
      <c r="G62" s="24"/>
      <c r="H62" s="24"/>
    </row>
    <row r="63" spans="1:9" ht="18" customHeight="1" x14ac:dyDescent="0.45">
      <c r="C63" s="24"/>
      <c r="D63" s="24"/>
      <c r="E63" s="24"/>
      <c r="F63" s="24"/>
      <c r="G63" s="24"/>
      <c r="H63" s="24"/>
    </row>
    <row r="64" spans="1:9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57">
    <mergeCell ref="C51:D51"/>
    <mergeCell ref="C52:D52"/>
    <mergeCell ref="C53:D53"/>
    <mergeCell ref="C54:D54"/>
    <mergeCell ref="C46:D46"/>
    <mergeCell ref="C47:D47"/>
    <mergeCell ref="C48:D48"/>
    <mergeCell ref="C49:D49"/>
    <mergeCell ref="C50:D50"/>
    <mergeCell ref="C41:D41"/>
    <mergeCell ref="C42:D42"/>
    <mergeCell ref="C43:D43"/>
    <mergeCell ref="C44:D44"/>
    <mergeCell ref="C45:D45"/>
    <mergeCell ref="C36:D36"/>
    <mergeCell ref="C37:D37"/>
    <mergeCell ref="C38:D38"/>
    <mergeCell ref="C39:D39"/>
    <mergeCell ref="C40:D40"/>
    <mergeCell ref="C31:D31"/>
    <mergeCell ref="C32:D32"/>
    <mergeCell ref="C33:D33"/>
    <mergeCell ref="C34:D34"/>
    <mergeCell ref="C35:D35"/>
    <mergeCell ref="C26:D26"/>
    <mergeCell ref="C27:D27"/>
    <mergeCell ref="C28:D28"/>
    <mergeCell ref="C29:D29"/>
    <mergeCell ref="C30:D30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D11"/>
    <mergeCell ref="C12:D12"/>
    <mergeCell ref="C13:D13"/>
    <mergeCell ref="C14:D14"/>
    <mergeCell ref="C15:D15"/>
    <mergeCell ref="C6:D6"/>
    <mergeCell ref="C7:D7"/>
    <mergeCell ref="C8:D8"/>
    <mergeCell ref="C9:D9"/>
    <mergeCell ref="C10:D10"/>
    <mergeCell ref="B1:I1"/>
    <mergeCell ref="B2:I2"/>
    <mergeCell ref="B4:B5"/>
    <mergeCell ref="H4:H5"/>
    <mergeCell ref="C4:D5"/>
    <mergeCell ref="E4:E5"/>
    <mergeCell ref="F4:G4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74" activePane="bottomLeft" state="frozen"/>
      <selection pane="bottomLeft" activeCell="A192" sqref="A6:C192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32" t="s">
        <v>292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x14ac:dyDescent="0.45">
      <c r="A2" s="116" t="s">
        <v>315</v>
      </c>
      <c r="B2" s="116"/>
      <c r="C2" s="116"/>
      <c r="D2" s="133" t="s">
        <v>342</v>
      </c>
      <c r="E2" s="133"/>
      <c r="F2" s="133"/>
      <c r="G2" s="133"/>
      <c r="H2" s="133"/>
      <c r="I2" s="133"/>
      <c r="J2" s="133"/>
      <c r="K2" s="133"/>
      <c r="L2" s="133"/>
      <c r="M2" s="116" t="s">
        <v>346</v>
      </c>
      <c r="N2" s="116"/>
      <c r="O2" s="116"/>
      <c r="P2" s="116"/>
      <c r="Q2" s="116"/>
    </row>
    <row r="3" spans="1:17" x14ac:dyDescent="0.45">
      <c r="A3" s="86"/>
      <c r="D3" s="131" t="s">
        <v>345</v>
      </c>
      <c r="E3" s="131"/>
      <c r="F3" s="131"/>
      <c r="G3" s="131"/>
      <c r="H3" s="131"/>
      <c r="I3" s="131"/>
      <c r="J3" s="134" t="s">
        <v>344</v>
      </c>
      <c r="K3" s="134"/>
      <c r="L3" s="134"/>
      <c r="M3" s="134"/>
      <c r="N3" s="134" t="s">
        <v>340</v>
      </c>
      <c r="O3" s="134"/>
      <c r="P3" s="116" t="s">
        <v>343</v>
      </c>
      <c r="Q3" s="116"/>
    </row>
    <row r="4" spans="1:17" x14ac:dyDescent="0.45">
      <c r="A4" s="116"/>
      <c r="B4" s="116"/>
      <c r="C4" s="116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35" t="s">
        <v>282</v>
      </c>
      <c r="G5" s="135"/>
      <c r="H5" s="135" t="s">
        <v>312</v>
      </c>
      <c r="I5" s="135"/>
      <c r="J5" s="135" t="s">
        <v>282</v>
      </c>
      <c r="K5" s="135"/>
      <c r="L5" s="135" t="s">
        <v>312</v>
      </c>
      <c r="M5" s="135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31461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4611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17886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3990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14550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4981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25400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8763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39828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10132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7589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7589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9144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9144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96929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32204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148145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49523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186121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59933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185955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57321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201680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53691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35460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35460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25648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25648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279164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57487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248673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76604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276795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82790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20247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20247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289766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62099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41184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41184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27710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27710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7703</v>
      </c>
      <c r="C28" s="49">
        <f t="shared" si="2"/>
        <v>797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7703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797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8749</v>
      </c>
      <c r="C29" s="49">
        <f t="shared" si="2"/>
        <v>700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8749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700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10222</v>
      </c>
      <c r="C30" s="49">
        <f t="shared" si="2"/>
        <v>878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10222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878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317372</v>
      </c>
      <c r="C31" s="49">
        <f t="shared" si="2"/>
        <v>71657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48394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8721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147488</v>
      </c>
      <c r="C32" s="49">
        <f t="shared" si="2"/>
        <v>54220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50323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11041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62973</v>
      </c>
      <c r="C33" s="49">
        <f t="shared" si="2"/>
        <v>7853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62973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7853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75686</v>
      </c>
      <c r="C34" s="49">
        <f t="shared" si="2"/>
        <v>8999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75686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8999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261623</v>
      </c>
      <c r="C35" s="49">
        <f t="shared" si="2"/>
        <v>97585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106368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29336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222824</v>
      </c>
      <c r="C36" s="49">
        <f t="shared" si="2"/>
        <v>123930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132537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45479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245107</v>
      </c>
      <c r="C37" s="49">
        <f t="shared" si="2"/>
        <v>153196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162148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54435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252642</v>
      </c>
      <c r="C38" s="49">
        <f t="shared" si="2"/>
        <v>178623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159213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52913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234605</v>
      </c>
      <c r="C39" s="49">
        <f t="shared" si="2"/>
        <v>193289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135112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49904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138884</v>
      </c>
      <c r="C40" s="49">
        <f t="shared" si="2"/>
        <v>34601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138884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34601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189013</v>
      </c>
      <c r="C41" s="49">
        <f t="shared" si="2"/>
        <v>24512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189013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24512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344663</v>
      </c>
      <c r="C42" s="49">
        <f t="shared" si="2"/>
        <v>268017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210820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52294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349817</v>
      </c>
      <c r="C43" s="49">
        <f t="shared" si="2"/>
        <v>223385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255240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67718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398512</v>
      </c>
      <c r="C44" s="49">
        <f t="shared" si="2"/>
        <v>252207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310349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72504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405747</v>
      </c>
      <c r="C45" s="49">
        <f t="shared" si="2"/>
        <v>136802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324325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27691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381249</v>
      </c>
      <c r="C46" s="49">
        <f t="shared" si="2"/>
        <v>209476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281331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60373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286814</v>
      </c>
      <c r="C47" s="49">
        <f t="shared" si="2"/>
        <v>43401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286814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43401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326214</v>
      </c>
      <c r="C48" s="49">
        <f t="shared" si="2"/>
        <v>28210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326214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28210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586450</v>
      </c>
      <c r="C49" s="49">
        <f t="shared" si="2"/>
        <v>204344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440186</v>
      </c>
      <c r="K49" s="97">
        <f>IFERROR(VLOOKUP($D49, V一般接種!$A:$G, K$4, FALSE), 0)</f>
        <v>9504</v>
      </c>
      <c r="L49" s="97">
        <f>IFERROR(VLOOKUP($D49, V一般接種!$A:$G, L$4, FALSE), 0)</f>
        <v>0</v>
      </c>
      <c r="M49" s="97">
        <f>IFERROR(VLOOKUP($D49, V一般接種!$A:$G, M$4, FALSE), 0)</f>
        <v>10515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608121</v>
      </c>
      <c r="C50" s="49">
        <f t="shared" si="2"/>
        <v>63402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511103</v>
      </c>
      <c r="K50" s="97">
        <f>IFERROR(VLOOKUP($D50, V一般接種!$A:$G, K$4, FALSE), 0)</f>
        <v>9428</v>
      </c>
      <c r="L50" s="97">
        <f>IFERROR(VLOOKUP($D50, V一般接種!$A:$G, L$4, FALSE), 0)</f>
        <v>0</v>
      </c>
      <c r="M50" s="97">
        <f>IFERROR(VLOOKUP($D50, V一般接種!$A:$G, M$4, FALSE), 0)</f>
        <v>11340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670747</v>
      </c>
      <c r="C51" s="49">
        <f t="shared" si="2"/>
        <v>62292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566220</v>
      </c>
      <c r="K51" s="97">
        <f>IFERROR(VLOOKUP($D51, V一般接種!$A:$G, K$4, FALSE), 0)</f>
        <v>11112</v>
      </c>
      <c r="L51" s="97">
        <f>IFERROR(VLOOKUP($D51, V一般接種!$A:$G, L$4, FALSE), 0)</f>
        <v>0</v>
      </c>
      <c r="M51" s="97">
        <f>IFERROR(VLOOKUP($D51, V一般接種!$A:$G, M$4, FALSE), 0)</f>
        <v>13118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641661</v>
      </c>
      <c r="C52" s="49">
        <f t="shared" si="2"/>
        <v>107138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545389</v>
      </c>
      <c r="K52" s="97">
        <f>IFERROR(VLOOKUP($D52, V一般接種!$A:$G, K$4, FALSE), 0)</f>
        <v>12015</v>
      </c>
      <c r="L52" s="97">
        <f>IFERROR(VLOOKUP($D52, V一般接種!$A:$G, L$4, FALSE), 0)</f>
        <v>0</v>
      </c>
      <c r="M52" s="97">
        <f>IFERROR(VLOOKUP($D52, V一般接種!$A:$G, M$4, FALSE), 0)</f>
        <v>46246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620194</v>
      </c>
      <c r="C53" s="49">
        <f t="shared" si="2"/>
        <v>124524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518600</v>
      </c>
      <c r="K53" s="97">
        <f>IFERROR(VLOOKUP($D53, V一般接種!$A:$G, K$4, FALSE), 0)</f>
        <v>13853</v>
      </c>
      <c r="L53" s="97">
        <f>IFERROR(VLOOKUP($D53, V一般接種!$A:$G, L$4, FALSE), 0)</f>
        <v>0</v>
      </c>
      <c r="M53" s="97">
        <f>IFERROR(VLOOKUP($D53, V一般接種!$A:$G, M$4, FALSE), 0)</f>
        <v>47749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475761</v>
      </c>
      <c r="C54" s="49">
        <f t="shared" si="2"/>
        <v>60117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460577</v>
      </c>
      <c r="K54" s="97">
        <f>IFERROR(VLOOKUP($D54, V一般接種!$A:$G, K$4, FALSE), 0)</f>
        <v>15184</v>
      </c>
      <c r="L54" s="97">
        <f>IFERROR(VLOOKUP($D54, V一般接種!$A:$G, L$4, FALSE), 0)</f>
        <v>0</v>
      </c>
      <c r="M54" s="97">
        <f>IFERROR(VLOOKUP($D54, V一般接種!$A:$G, M$4, FALSE), 0)</f>
        <v>60117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462514</v>
      </c>
      <c r="C55" s="49">
        <f t="shared" si="2"/>
        <v>67416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446880</v>
      </c>
      <c r="K55" s="97">
        <f>IFERROR(VLOOKUP($D55, V一般接種!$A:$G, K$4, FALSE), 0)</f>
        <v>15634</v>
      </c>
      <c r="L55" s="97">
        <f>IFERROR(VLOOKUP($D55, V一般接種!$A:$G, L$4, FALSE), 0)</f>
        <v>0</v>
      </c>
      <c r="M55" s="97">
        <f>IFERROR(VLOOKUP($D55, V一般接種!$A:$G, M$4, FALSE), 0)</f>
        <v>67416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667394</v>
      </c>
      <c r="C56" s="49">
        <f t="shared" si="2"/>
        <v>237115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517328</v>
      </c>
      <c r="K56" s="97">
        <f>IFERROR(VLOOKUP($D56, V一般接種!$A:$G, K$4, FALSE), 0)</f>
        <v>18061</v>
      </c>
      <c r="L56" s="97">
        <f>IFERROR(VLOOKUP($D56, V一般接種!$A:$G, L$4, FALSE), 0)</f>
        <v>0</v>
      </c>
      <c r="M56" s="97">
        <f>IFERROR(VLOOKUP($D56, V一般接種!$A:$G, M$4, FALSE), 0)</f>
        <v>95865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718315</v>
      </c>
      <c r="C57" s="49">
        <f t="shared" si="2"/>
        <v>212445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632692</v>
      </c>
      <c r="K57" s="97">
        <f>IFERROR(VLOOKUP($D57, V一般接種!$A:$G, K$4, FALSE), 0)</f>
        <v>19236</v>
      </c>
      <c r="L57" s="97">
        <f>IFERROR(VLOOKUP($D57, V一般接種!$A:$G, L$4, FALSE), 0)</f>
        <v>0</v>
      </c>
      <c r="M57" s="97">
        <f>IFERROR(VLOOKUP($D57, V一般接種!$A:$G, M$4, FALSE), 0)</f>
        <v>119775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745655</v>
      </c>
      <c r="C58" s="49">
        <f t="shared" si="2"/>
        <v>234142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654548</v>
      </c>
      <c r="K58" s="97">
        <f>IFERROR(VLOOKUP($D58, V一般接種!$A:$G, K$4, FALSE), 0)</f>
        <v>19651</v>
      </c>
      <c r="L58" s="97">
        <f>IFERROR(VLOOKUP($D58, V一般接種!$A:$G, L$4, FALSE), 0)</f>
        <v>0</v>
      </c>
      <c r="M58" s="97">
        <f>IFERROR(VLOOKUP($D58, V一般接種!$A:$G, M$4, FALSE), 0)</f>
        <v>146472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737461</v>
      </c>
      <c r="C59" s="49">
        <f t="shared" si="2"/>
        <v>228235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657642</v>
      </c>
      <c r="K59" s="97">
        <f>IFERROR(VLOOKUP($D59, V一般接種!$A:$G, K$4, FALSE), 0)</f>
        <v>20053</v>
      </c>
      <c r="L59" s="97">
        <f>IFERROR(VLOOKUP($D59, V一般接種!$A:$G, L$4, FALSE), 0)</f>
        <v>0</v>
      </c>
      <c r="M59" s="97">
        <f>IFERROR(VLOOKUP($D59, V一般接種!$A:$G, M$4, FALSE), 0)</f>
        <v>144844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722677</v>
      </c>
      <c r="C60" s="49">
        <f t="shared" si="2"/>
        <v>219165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638818</v>
      </c>
      <c r="K60" s="97">
        <f>IFERROR(VLOOKUP($D60, V一般接種!$A:$G, K$4, FALSE), 0)</f>
        <v>20296</v>
      </c>
      <c r="L60" s="97">
        <f>IFERROR(VLOOKUP($D60, V一般接種!$A:$G, L$4, FALSE), 0)</f>
        <v>0</v>
      </c>
      <c r="M60" s="97">
        <f>IFERROR(VLOOKUP($D60, V一般接種!$A:$G, M$4, FALSE), 0)</f>
        <v>123525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619945</v>
      </c>
      <c r="C61" s="49">
        <f t="shared" si="2"/>
        <v>129635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599539</v>
      </c>
      <c r="K61" s="97">
        <f>IFERROR(VLOOKUP($D61, V一般接種!$A:$G, K$4, FALSE), 0)</f>
        <v>20406</v>
      </c>
      <c r="L61" s="97">
        <f>IFERROR(VLOOKUP($D61, V一般接種!$A:$G, L$4, FALSE), 0)</f>
        <v>0</v>
      </c>
      <c r="M61" s="97">
        <f>IFERROR(VLOOKUP($D61, V一般接種!$A:$G, M$4, FALSE), 0)</f>
        <v>129635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565330</v>
      </c>
      <c r="C62" s="49">
        <f t="shared" si="2"/>
        <v>181252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542380</v>
      </c>
      <c r="K62" s="97">
        <f>IFERROR(VLOOKUP($D62, V一般接種!$A:$G, K$4, FALSE), 0)</f>
        <v>22950</v>
      </c>
      <c r="L62" s="97">
        <f>IFERROR(VLOOKUP($D62, V一般接種!$A:$G, L$4, FALSE), 0)</f>
        <v>0</v>
      </c>
      <c r="M62" s="97">
        <f>IFERROR(VLOOKUP($D62, V一般接種!$A:$G, M$4, FALSE), 0)</f>
        <v>181252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775962</v>
      </c>
      <c r="C63" s="49">
        <f t="shared" si="2"/>
        <v>325250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640036</v>
      </c>
      <c r="K63" s="97">
        <f>IFERROR(VLOOKUP($D63, V一般接種!$A:$G, K$4, FALSE), 0)</f>
        <v>29345</v>
      </c>
      <c r="L63" s="97">
        <f>IFERROR(VLOOKUP($D63, V一般接種!$A:$G, L$4, FALSE), 0)</f>
        <v>0</v>
      </c>
      <c r="M63" s="97">
        <f>IFERROR(VLOOKUP($D63, V一般接種!$A:$G, M$4, FALSE), 0)</f>
        <v>192494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802127</v>
      </c>
      <c r="C64" s="49">
        <f t="shared" si="2"/>
        <v>324457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697728</v>
      </c>
      <c r="K64" s="97">
        <f>IFERROR(VLOOKUP($D64, V一般接種!$A:$G, K$4, FALSE), 0)</f>
        <v>31720</v>
      </c>
      <c r="L64" s="97">
        <f>IFERROR(VLOOKUP($D64, V一般接種!$A:$G, L$4, FALSE), 0)</f>
        <v>0</v>
      </c>
      <c r="M64" s="97">
        <f>IFERROR(VLOOKUP($D64, V一般接種!$A:$G, M$4, FALSE), 0)</f>
        <v>235214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781939</v>
      </c>
      <c r="C65" s="49">
        <f t="shared" si="2"/>
        <v>388076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683022</v>
      </c>
      <c r="K65" s="97">
        <f>IFERROR(VLOOKUP($D65, V一般接種!$A:$G, K$4, FALSE), 0)</f>
        <v>30176</v>
      </c>
      <c r="L65" s="97">
        <f>IFERROR(VLOOKUP($D65, V一般接種!$A:$G, L$4, FALSE), 0)</f>
        <v>0</v>
      </c>
      <c r="M65" s="97">
        <f>IFERROR(VLOOKUP($D65, V一般接種!$A:$G, M$4, FALSE), 0)</f>
        <v>289433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751938</v>
      </c>
      <c r="C66" s="49">
        <f t="shared" si="2"/>
        <v>388696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665722</v>
      </c>
      <c r="K66" s="97">
        <f>IFERROR(VLOOKUP($D66, V一般接種!$A:$G, K$4, FALSE), 0)</f>
        <v>32247</v>
      </c>
      <c r="L66" s="97">
        <f>IFERROR(VLOOKUP($D66, V一般接種!$A:$G, L$4, FALSE), 0)</f>
        <v>0</v>
      </c>
      <c r="M66" s="97">
        <f>IFERROR(VLOOKUP($D66, V一般接種!$A:$G, M$4, FALSE), 0)</f>
        <v>306074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762605</v>
      </c>
      <c r="C67" s="49">
        <f t="shared" si="2"/>
        <v>361097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670962</v>
      </c>
      <c r="K67" s="97">
        <f>IFERROR(VLOOKUP($D67, V一般接種!$A:$G, K$4, FALSE), 0)</f>
        <v>35140</v>
      </c>
      <c r="L67" s="97">
        <f>IFERROR(VLOOKUP($D67, V一般接種!$A:$G, L$4, FALSE), 0)</f>
        <v>0</v>
      </c>
      <c r="M67" s="97">
        <f>IFERROR(VLOOKUP($D67, V一般接種!$A:$G, M$4, FALSE), 0)</f>
        <v>269617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662693</v>
      </c>
      <c r="C68" s="49">
        <f t="shared" si="2"/>
        <v>276765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625385</v>
      </c>
      <c r="K68" s="97">
        <f>IFERROR(VLOOKUP($D68, V一般接種!$A:$G, K$4, FALSE), 0)</f>
        <v>37308</v>
      </c>
      <c r="L68" s="97">
        <f>IFERROR(VLOOKUP($D68, V一般接種!$A:$G, L$4, FALSE), 0)</f>
        <v>0</v>
      </c>
      <c r="M68" s="97">
        <f>IFERROR(VLOOKUP($D68, V一般接種!$A:$G, M$4, FALSE), 0)</f>
        <v>276765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602463</v>
      </c>
      <c r="C69" s="49">
        <f t="shared" si="2"/>
        <v>316754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564345</v>
      </c>
      <c r="K69" s="97">
        <f>IFERROR(VLOOKUP($D69, V一般接種!$A:$G, K$4, FALSE), 0)</f>
        <v>38118</v>
      </c>
      <c r="L69" s="97">
        <f>IFERROR(VLOOKUP($D69, V一般接種!$A:$G, L$4, FALSE), 0)</f>
        <v>0</v>
      </c>
      <c r="M69" s="97">
        <f>IFERROR(VLOOKUP($D69, V一般接種!$A:$G, M$4, FALSE), 0)</f>
        <v>316754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701349</v>
      </c>
      <c r="C70" s="49">
        <f t="shared" si="2"/>
        <v>541383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573883</v>
      </c>
      <c r="K70" s="97">
        <f>IFERROR(VLOOKUP($D70, V一般接種!$A:$G, K$4, FALSE), 0)</f>
        <v>36037</v>
      </c>
      <c r="L70" s="97">
        <f>IFERROR(VLOOKUP($D70, V一般接種!$A:$G, L$4, FALSE), 0)</f>
        <v>0</v>
      </c>
      <c r="M70" s="97">
        <f>IFERROR(VLOOKUP($D70, V一般接種!$A:$G, M$4, FALSE), 0)</f>
        <v>417847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700227</v>
      </c>
      <c r="C71" s="49">
        <f t="shared" si="2"/>
        <v>556822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622181</v>
      </c>
      <c r="K71" s="97">
        <f>IFERROR(VLOOKUP($D71, V一般接種!$A:$G, K$4, FALSE), 0)</f>
        <v>34631</v>
      </c>
      <c r="L71" s="97">
        <f>IFERROR(VLOOKUP($D71, V一般接種!$A:$G, L$4, FALSE), 0)</f>
        <v>0</v>
      </c>
      <c r="M71" s="97">
        <f>IFERROR(VLOOKUP($D71, V一般接種!$A:$G, M$4, FALSE), 0)</f>
        <v>484874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683129</v>
      </c>
      <c r="C72" s="49">
        <f t="shared" ref="C72:C135" si="5">IF($D72="", "", H72+I72+L72+M72+O72-Q72)</f>
        <v>609059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600796</v>
      </c>
      <c r="K72" s="97">
        <f>IFERROR(VLOOKUP($D72, V一般接種!$A:$G, K$4, FALSE), 0)</f>
        <v>35639</v>
      </c>
      <c r="L72" s="97">
        <f>IFERROR(VLOOKUP($D72, V一般接種!$A:$G, L$4, FALSE), 0)</f>
        <v>0</v>
      </c>
      <c r="M72" s="97">
        <f>IFERROR(VLOOKUP($D72, V一般接種!$A:$G, M$4, FALSE), 0)</f>
        <v>537018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693813</v>
      </c>
      <c r="C73" s="49">
        <f t="shared" si="5"/>
        <v>600993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606332</v>
      </c>
      <c r="K73" s="97">
        <f>IFERROR(VLOOKUP($D73, V一般接種!$A:$G, K$4, FALSE), 0)</f>
        <v>35944</v>
      </c>
      <c r="L73" s="97">
        <f>IFERROR(VLOOKUP($D73, V一般接種!$A:$G, L$4, FALSE), 0)</f>
        <v>0</v>
      </c>
      <c r="M73" s="97">
        <f>IFERROR(VLOOKUP($D73, V一般接種!$A:$G, M$4, FALSE), 0)</f>
        <v>523200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675849</v>
      </c>
      <c r="C74" s="49">
        <f t="shared" si="5"/>
        <v>573436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588904</v>
      </c>
      <c r="K74" s="97">
        <f>IFERROR(VLOOKUP($D74, V一般接種!$A:$G, K$4, FALSE), 0)</f>
        <v>34688</v>
      </c>
      <c r="L74" s="97">
        <f>IFERROR(VLOOKUP($D74, V一般接種!$A:$G, L$4, FALSE), 0)</f>
        <v>0</v>
      </c>
      <c r="M74" s="97">
        <f>IFERROR(VLOOKUP($D74, V一般接種!$A:$G, M$4, FALSE), 0)</f>
        <v>499745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661715</v>
      </c>
      <c r="C75" s="49">
        <f t="shared" si="5"/>
        <v>443885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618386</v>
      </c>
      <c r="K75" s="97">
        <f>IFERROR(VLOOKUP($D75, V一般接種!$A:$G, K$4, FALSE), 0)</f>
        <v>43329</v>
      </c>
      <c r="L75" s="97">
        <f>IFERROR(VLOOKUP($D75, V一般接種!$A:$G, L$4, FALSE), 0)</f>
        <v>0</v>
      </c>
      <c r="M75" s="97">
        <f>IFERROR(VLOOKUP($D75, V一般接種!$A:$G, M$4, FALSE), 0)</f>
        <v>443885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660322</v>
      </c>
      <c r="C76" s="49">
        <f t="shared" si="5"/>
        <v>438659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613791</v>
      </c>
      <c r="K76" s="97">
        <f>IFERROR(VLOOKUP($D76, V一般接種!$A:$G, K$4, FALSE), 0)</f>
        <v>46531</v>
      </c>
      <c r="L76" s="97">
        <f>IFERROR(VLOOKUP($D76, V一般接種!$A:$G, L$4, FALSE), 0)</f>
        <v>0</v>
      </c>
      <c r="M76" s="97">
        <f>IFERROR(VLOOKUP($D76, V一般接種!$A:$G, M$4, FALSE), 0)</f>
        <v>438659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762792</v>
      </c>
      <c r="C77" s="49">
        <f t="shared" si="5"/>
        <v>626550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599762</v>
      </c>
      <c r="K77" s="97">
        <f>IFERROR(VLOOKUP($D77, V一般接種!$A:$G, K$4, FALSE), 0)</f>
        <v>88033</v>
      </c>
      <c r="L77" s="97">
        <f>IFERROR(VLOOKUP($D77, V一般接種!$A:$G, L$4, FALSE), 0)</f>
        <v>0</v>
      </c>
      <c r="M77" s="97">
        <f>IFERROR(VLOOKUP($D77, V一般接種!$A:$G, M$4, FALSE), 0)</f>
        <v>502767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764737</v>
      </c>
      <c r="C78" s="49">
        <f t="shared" si="5"/>
        <v>657002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621552</v>
      </c>
      <c r="K78" s="97">
        <f>IFERROR(VLOOKUP($D78, V一般接種!$A:$G, K$4, FALSE), 0)</f>
        <v>96766</v>
      </c>
      <c r="L78" s="97">
        <f>IFERROR(VLOOKUP($D78, V一般接種!$A:$G, L$4, FALSE), 0)</f>
        <v>0</v>
      </c>
      <c r="M78" s="97">
        <f>IFERROR(VLOOKUP($D78, V一般接種!$A:$G, M$4, FALSE), 0)</f>
        <v>609286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780595</v>
      </c>
      <c r="C79" s="49">
        <f t="shared" si="5"/>
        <v>690060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624565</v>
      </c>
      <c r="K79" s="97">
        <f>IFERROR(VLOOKUP($D79, V一般接種!$A:$G, K$4, FALSE), 0)</f>
        <v>104376</v>
      </c>
      <c r="L79" s="97">
        <f>IFERROR(VLOOKUP($D79, V一般接種!$A:$G, L$4, FALSE), 0)</f>
        <v>0</v>
      </c>
      <c r="M79" s="97">
        <f>IFERROR(VLOOKUP($D79, V一般接種!$A:$G, M$4, FALSE), 0)</f>
        <v>630228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752832</v>
      </c>
      <c r="C80" s="49">
        <f t="shared" si="5"/>
        <v>695290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610570</v>
      </c>
      <c r="K80" s="97">
        <f>IFERROR(VLOOKUP($D80, V一般接種!$A:$G, K$4, FALSE), 0)</f>
        <v>96880</v>
      </c>
      <c r="L80" s="97">
        <f>IFERROR(VLOOKUP($D80, V一般接種!$A:$G, L$4, FALSE), 0)</f>
        <v>0</v>
      </c>
      <c r="M80" s="97">
        <f>IFERROR(VLOOKUP($D80, V一般接種!$A:$G, M$4, FALSE), 0)</f>
        <v>631251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747700</v>
      </c>
      <c r="C81" s="49">
        <f t="shared" si="5"/>
        <v>699944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588021</v>
      </c>
      <c r="K81" s="97">
        <f>IFERROR(VLOOKUP($D81, V一般接種!$A:$G, K$4, FALSE), 0)</f>
        <v>106384</v>
      </c>
      <c r="L81" s="97">
        <f>IFERROR(VLOOKUP($D81, V一般接種!$A:$G, L$4, FALSE), 0)</f>
        <v>0</v>
      </c>
      <c r="M81" s="97">
        <f>IFERROR(VLOOKUP($D81, V一般接種!$A:$G, M$4, FALSE), 0)</f>
        <v>624884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735173</v>
      </c>
      <c r="C82" s="49">
        <f t="shared" si="5"/>
        <v>585833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637351</v>
      </c>
      <c r="K82" s="97">
        <f>IFERROR(VLOOKUP($D82, V一般接種!$A:$G, K$4, FALSE), 0)</f>
        <v>97822</v>
      </c>
      <c r="L82" s="97">
        <f>IFERROR(VLOOKUP($D82, V一般接種!$A:$G, L$4, FALSE), 0)</f>
        <v>0</v>
      </c>
      <c r="M82" s="97">
        <f>IFERROR(VLOOKUP($D82, V一般接種!$A:$G, M$4, FALSE), 0)</f>
        <v>585833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765260</v>
      </c>
      <c r="C83" s="49">
        <f t="shared" si="5"/>
        <v>537714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668208</v>
      </c>
      <c r="K83" s="97">
        <f>IFERROR(VLOOKUP($D83, V一般接種!$A:$G, K$4, FALSE), 0)</f>
        <v>97052</v>
      </c>
      <c r="L83" s="97">
        <f>IFERROR(VLOOKUP($D83, V一般接種!$A:$G, L$4, FALSE), 0)</f>
        <v>0</v>
      </c>
      <c r="M83" s="97">
        <f>IFERROR(VLOOKUP($D83, V一般接種!$A:$G, M$4, FALSE), 0)</f>
        <v>537714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780037</v>
      </c>
      <c r="C84" s="49">
        <f t="shared" si="5"/>
        <v>705584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561102</v>
      </c>
      <c r="K84" s="97">
        <f>IFERROR(VLOOKUP($D84, V一般接種!$A:$G, K$4, FALSE), 0)</f>
        <v>139826</v>
      </c>
      <c r="L84" s="97">
        <f>IFERROR(VLOOKUP($D84, V一般接種!$A:$G, L$4, FALSE), 0)</f>
        <v>0</v>
      </c>
      <c r="M84" s="97">
        <f>IFERROR(VLOOKUP($D84, V一般接種!$A:$G, M$4, FALSE), 0)</f>
        <v>625038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792043</v>
      </c>
      <c r="C85" s="49">
        <f t="shared" si="5"/>
        <v>740506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601004</v>
      </c>
      <c r="K85" s="97">
        <f>IFERROR(VLOOKUP($D85, V一般接種!$A:$G, K$4, FALSE), 0)</f>
        <v>151603</v>
      </c>
      <c r="L85" s="97">
        <f>IFERROR(VLOOKUP($D85, V一般接種!$A:$G, L$4, FALSE), 0)</f>
        <v>0</v>
      </c>
      <c r="M85" s="97">
        <f>IFERROR(VLOOKUP($D85, V一般接種!$A:$G, M$4, FALSE), 0)</f>
        <v>685461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824427</v>
      </c>
      <c r="C86" s="49">
        <f t="shared" si="5"/>
        <v>729020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618783</v>
      </c>
      <c r="K86" s="97">
        <f>IFERROR(VLOOKUP($D86, V一般接種!$A:$G, K$4, FALSE), 0)</f>
        <v>173543</v>
      </c>
      <c r="L86" s="97">
        <f>IFERROR(VLOOKUP($D86, V一般接種!$A:$G, L$4, FALSE), 0)</f>
        <v>0</v>
      </c>
      <c r="M86" s="97">
        <f>IFERROR(VLOOKUP($D86, V一般接種!$A:$G, M$4, FALSE), 0)</f>
        <v>681942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636044</v>
      </c>
      <c r="C87" s="49">
        <f t="shared" si="5"/>
        <v>704686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411730</v>
      </c>
      <c r="K87" s="97">
        <f>IFERROR(VLOOKUP($D87, V一般接種!$A:$G, K$4, FALSE), 0)</f>
        <v>187379</v>
      </c>
      <c r="L87" s="97">
        <f>IFERROR(VLOOKUP($D87, V一般接種!$A:$G, L$4, FALSE), 0)</f>
        <v>0</v>
      </c>
      <c r="M87" s="97">
        <f>IFERROR(VLOOKUP($D87, V一般接種!$A:$G, M$4, FALSE), 0)</f>
        <v>646824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583259</v>
      </c>
      <c r="C88" s="49">
        <f t="shared" si="5"/>
        <v>713474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351801</v>
      </c>
      <c r="K88" s="97">
        <f>IFERROR(VLOOKUP($D88, V一般接種!$A:$G, K$4, FALSE), 0)</f>
        <v>205074</v>
      </c>
      <c r="L88" s="97">
        <f>IFERROR(VLOOKUP($D88, V一般接種!$A:$G, L$4, FALSE), 0)</f>
        <v>0</v>
      </c>
      <c r="M88" s="97">
        <f>IFERROR(VLOOKUP($D88, V一般接種!$A:$G, M$4, FALSE), 0)</f>
        <v>658034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847195</v>
      </c>
      <c r="C89" s="49">
        <f t="shared" si="5"/>
        <v>606077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676142</v>
      </c>
      <c r="K89" s="97">
        <f>IFERROR(VLOOKUP($D89, V一般接種!$A:$G, K$4, FALSE), 0)</f>
        <v>171053</v>
      </c>
      <c r="L89" s="97">
        <f>IFERROR(VLOOKUP($D89, V一般接種!$A:$G, L$4, FALSE), 0)</f>
        <v>0</v>
      </c>
      <c r="M89" s="97">
        <f>IFERROR(VLOOKUP($D89, V一般接種!$A:$G, M$4, FALSE), 0)</f>
        <v>606077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818949</v>
      </c>
      <c r="C90" s="49">
        <f t="shared" si="5"/>
        <v>538218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677611</v>
      </c>
      <c r="K90" s="97">
        <f>IFERROR(VLOOKUP($D90, V一般接種!$A:$G, K$4, FALSE), 0)</f>
        <v>141338</v>
      </c>
      <c r="L90" s="97">
        <f>IFERROR(VLOOKUP($D90, V一般接種!$A:$G, L$4, FALSE), 0)</f>
        <v>0</v>
      </c>
      <c r="M90" s="97">
        <f>IFERROR(VLOOKUP($D90, V一般接種!$A:$G, M$4, FALSE), 0)</f>
        <v>538218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960558</v>
      </c>
      <c r="C91" s="49">
        <f t="shared" si="5"/>
        <v>651110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673622</v>
      </c>
      <c r="K91" s="97">
        <f>IFERROR(VLOOKUP($D91, V一般接種!$A:$G, K$4, FALSE), 0)</f>
        <v>223258</v>
      </c>
      <c r="L91" s="97">
        <f>IFERROR(VLOOKUP($D91, V一般接種!$A:$G, L$4, FALSE), 0)</f>
        <v>0</v>
      </c>
      <c r="M91" s="97">
        <f>IFERROR(VLOOKUP($D91, V一般接種!$A:$G, M$4, FALSE), 0)</f>
        <v>569699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994996</v>
      </c>
      <c r="C92" s="49">
        <f t="shared" si="5"/>
        <v>664984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713403</v>
      </c>
      <c r="K92" s="97">
        <f>IFERROR(VLOOKUP($D92, V一般接種!$A:$G, K$4, FALSE), 0)</f>
        <v>235002</v>
      </c>
      <c r="L92" s="97">
        <f>IFERROR(VLOOKUP($D92, V一般接種!$A:$G, L$4, FALSE), 0)</f>
        <v>0</v>
      </c>
      <c r="M92" s="97">
        <f>IFERROR(VLOOKUP($D92, V一般接種!$A:$G, M$4, FALSE), 0)</f>
        <v>611810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1009686</v>
      </c>
      <c r="C93" s="49">
        <f t="shared" si="5"/>
        <v>640309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743314</v>
      </c>
      <c r="K93" s="97">
        <f>IFERROR(VLOOKUP($D93, V一般接種!$A:$G, K$4, FALSE), 0)</f>
        <v>235407</v>
      </c>
      <c r="L93" s="97">
        <f>IFERROR(VLOOKUP($D93, V一般接種!$A:$G, L$4, FALSE), 0)</f>
        <v>0</v>
      </c>
      <c r="M93" s="97">
        <f>IFERROR(VLOOKUP($D93, V一般接種!$A:$G, M$4, FALSE), 0)</f>
        <v>594621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1015107</v>
      </c>
      <c r="C94" s="49">
        <f t="shared" si="5"/>
        <v>637320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716539</v>
      </c>
      <c r="K94" s="97">
        <f>IFERROR(VLOOKUP($D94, V一般接種!$A:$G, K$4, FALSE), 0)</f>
        <v>261832</v>
      </c>
      <c r="L94" s="97">
        <f>IFERROR(VLOOKUP($D94, V一般接種!$A:$G, L$4, FALSE), 0)</f>
        <v>0</v>
      </c>
      <c r="M94" s="97">
        <f>IFERROR(VLOOKUP($D94, V一般接種!$A:$G, M$4, FALSE), 0)</f>
        <v>590716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1017469</v>
      </c>
      <c r="C95" s="49">
        <f t="shared" si="5"/>
        <v>635556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714152</v>
      </c>
      <c r="K95" s="97">
        <f>IFERROR(VLOOKUP($D95, V一般接種!$A:$G, K$4, FALSE), 0)</f>
        <v>271358</v>
      </c>
      <c r="L95" s="97">
        <f>IFERROR(VLOOKUP($D95, V一般接種!$A:$G, L$4, FALSE), 0)</f>
        <v>0</v>
      </c>
      <c r="M95" s="97">
        <f>IFERROR(VLOOKUP($D95, V一般接種!$A:$G, M$4, FALSE), 0)</f>
        <v>589203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999366</v>
      </c>
      <c r="C96" s="49">
        <f t="shared" si="5"/>
        <v>611642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763269</v>
      </c>
      <c r="K96" s="97">
        <f>IFERROR(VLOOKUP($D96, V一般接種!$A:$G, K$4, FALSE), 0)</f>
        <v>236097</v>
      </c>
      <c r="L96" s="97">
        <f>IFERROR(VLOOKUP($D96, V一般接種!$A:$G, L$4, FALSE), 0)</f>
        <v>0</v>
      </c>
      <c r="M96" s="97">
        <f>IFERROR(VLOOKUP($D96, V一般接種!$A:$G, M$4, FALSE), 0)</f>
        <v>611642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742923</v>
      </c>
      <c r="C97" s="49">
        <f t="shared" si="5"/>
        <v>621116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562107</v>
      </c>
      <c r="K97" s="97">
        <f>IFERROR(VLOOKUP($D97, V一般接種!$A:$G, K$4, FALSE), 0)</f>
        <v>180816</v>
      </c>
      <c r="L97" s="97">
        <f>IFERROR(VLOOKUP($D97, V一般接種!$A:$G, L$4, FALSE), 0)</f>
        <v>0</v>
      </c>
      <c r="M97" s="97">
        <f>IFERROR(VLOOKUP($D97, V一般接種!$A:$G, M$4, FALSE), 0)</f>
        <v>621116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837575</v>
      </c>
      <c r="C98" s="49">
        <f t="shared" si="5"/>
        <v>676166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568137</v>
      </c>
      <c r="K98" s="97">
        <f>IFERROR(VLOOKUP($D98, V一般接種!$A:$G, K$4, FALSE), 0)</f>
        <v>199723</v>
      </c>
      <c r="L98" s="97">
        <f>IFERROR(VLOOKUP($D98, V一般接種!$A:$G, L$4, FALSE), 0)</f>
        <v>0</v>
      </c>
      <c r="M98" s="97">
        <f>IFERROR(VLOOKUP($D98, V一般接種!$A:$G, M$4, FALSE), 0)</f>
        <v>604297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868971</v>
      </c>
      <c r="C99" s="49">
        <f t="shared" si="5"/>
        <v>660733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603790</v>
      </c>
      <c r="K99" s="97">
        <f>IFERROR(VLOOKUP($D99, V一般接種!$A:$G, K$4, FALSE), 0)</f>
        <v>230075</v>
      </c>
      <c r="L99" s="97">
        <f>IFERROR(VLOOKUP($D99, V一般接種!$A:$G, L$4, FALSE), 0)</f>
        <v>0</v>
      </c>
      <c r="M99" s="97">
        <f>IFERROR(VLOOKUP($D99, V一般接種!$A:$G, M$4, FALSE), 0)</f>
        <v>622394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845316</v>
      </c>
      <c r="C100" s="49">
        <f t="shared" si="5"/>
        <v>669916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602401</v>
      </c>
      <c r="K100" s="97">
        <f>IFERROR(VLOOKUP($D100, V一般接種!$A:$G, K$4, FALSE), 0)</f>
        <v>220561</v>
      </c>
      <c r="L100" s="97">
        <f>IFERROR(VLOOKUP($D100, V一般接種!$A:$G, L$4, FALSE), 0)</f>
        <v>0</v>
      </c>
      <c r="M100" s="97">
        <f>IFERROR(VLOOKUP($D100, V一般接種!$A:$G, M$4, FALSE), 0)</f>
        <v>630113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831758</v>
      </c>
      <c r="C101" s="49">
        <f t="shared" si="5"/>
        <v>643846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587965</v>
      </c>
      <c r="K101" s="97">
        <f>IFERROR(VLOOKUP($D101, V一般接種!$A:$G, K$4, FALSE), 0)</f>
        <v>218697</v>
      </c>
      <c r="L101" s="97">
        <f>IFERROR(VLOOKUP($D101, V一般接種!$A:$G, L$4, FALSE), 0)</f>
        <v>0</v>
      </c>
      <c r="M101" s="97">
        <f>IFERROR(VLOOKUP($D101, V一般接種!$A:$G, M$4, FALSE), 0)</f>
        <v>610655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864597</v>
      </c>
      <c r="C102" s="49">
        <f t="shared" si="5"/>
        <v>634278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610373</v>
      </c>
      <c r="K102" s="97">
        <f>IFERROR(VLOOKUP($D102, V一般接種!$A:$G, K$4, FALSE), 0)</f>
        <v>225956</v>
      </c>
      <c r="L102" s="97">
        <f>IFERROR(VLOOKUP($D102, V一般接種!$A:$G, L$4, FALSE), 0)</f>
        <v>0</v>
      </c>
      <c r="M102" s="97">
        <f>IFERROR(VLOOKUP($D102, V一般接種!$A:$G, M$4, FALSE), 0)</f>
        <v>597092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796681</v>
      </c>
      <c r="C103" s="49">
        <f t="shared" si="5"/>
        <v>637777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624620</v>
      </c>
      <c r="K103" s="97">
        <f>IFERROR(VLOOKUP($D103, V一般接種!$A:$G, K$4, FALSE), 0)</f>
        <v>172061</v>
      </c>
      <c r="L103" s="97">
        <f>IFERROR(VLOOKUP($D103, V一般接種!$A:$G, L$4, FALSE), 0)</f>
        <v>0</v>
      </c>
      <c r="M103" s="97">
        <f>IFERROR(VLOOKUP($D103, V一般接種!$A:$G, M$4, FALSE), 0)</f>
        <v>637777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595824</v>
      </c>
      <c r="C104" s="49">
        <f t="shared" si="5"/>
        <v>655859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458895</v>
      </c>
      <c r="K104" s="97">
        <f>IFERROR(VLOOKUP($D104, V一般接種!$A:$G, K$4, FALSE), 0)</f>
        <v>136929</v>
      </c>
      <c r="L104" s="97">
        <f>IFERROR(VLOOKUP($D104, V一般接種!$A:$G, L$4, FALSE), 0)</f>
        <v>0</v>
      </c>
      <c r="M104" s="97">
        <f>IFERROR(VLOOKUP($D104, V一般接種!$A:$G, M$4, FALSE), 0)</f>
        <v>655859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515326</v>
      </c>
      <c r="C105" s="49">
        <f t="shared" si="5"/>
        <v>632757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273478</v>
      </c>
      <c r="K105" s="97">
        <f>IFERROR(VLOOKUP($D105, V一般接種!$A:$G, K$4, FALSE), 0)</f>
        <v>197651</v>
      </c>
      <c r="L105" s="97">
        <f>IFERROR(VLOOKUP($D105, V一般接種!$A:$G, L$4, FALSE), 0)</f>
        <v>0</v>
      </c>
      <c r="M105" s="97">
        <f>IFERROR(VLOOKUP($D105, V一般接種!$A:$G, M$4, FALSE), 0)</f>
        <v>564786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779611</v>
      </c>
      <c r="C106" s="49">
        <f t="shared" si="5"/>
        <v>647428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529314</v>
      </c>
      <c r="K106" s="97">
        <f>IFERROR(VLOOKUP($D106, V一般接種!$A:$G, K$4, FALSE), 0)</f>
        <v>209766</v>
      </c>
      <c r="L106" s="97">
        <f>IFERROR(VLOOKUP($D106, V一般接種!$A:$G, L$4, FALSE), 0)</f>
        <v>0</v>
      </c>
      <c r="M106" s="97">
        <f>IFERROR(VLOOKUP($D106, V一般接種!$A:$G, M$4, FALSE), 0)</f>
        <v>614388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712621</v>
      </c>
      <c r="C107" s="49">
        <f t="shared" si="5"/>
        <v>693907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491343</v>
      </c>
      <c r="K107" s="97">
        <f>IFERROR(VLOOKUP($D107, V一般接種!$A:$G, K$4, FALSE), 0)</f>
        <v>217288</v>
      </c>
      <c r="L107" s="97">
        <f>IFERROR(VLOOKUP($D107, V一般接種!$A:$G, L$4, FALSE), 0)</f>
        <v>0</v>
      </c>
      <c r="M107" s="97">
        <f>IFERROR(VLOOKUP($D107, V一般接種!$A:$G, M$4, FALSE), 0)</f>
        <v>651031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304579</v>
      </c>
      <c r="C108" s="49">
        <f t="shared" si="5"/>
        <v>274727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185725</v>
      </c>
      <c r="K108" s="97">
        <f>IFERROR(VLOOKUP($D108, V一般接種!$A:$G, K$4, FALSE), 0)</f>
        <v>118854</v>
      </c>
      <c r="L108" s="97">
        <f>IFERROR(VLOOKUP($D108, V一般接種!$A:$G, L$4, FALSE), 0)</f>
        <v>0</v>
      </c>
      <c r="M108" s="97">
        <f>IFERROR(VLOOKUP($D108, V一般接種!$A:$G, M$4, FALSE), 0)</f>
        <v>274727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240212</v>
      </c>
      <c r="C109" s="49">
        <f t="shared" si="5"/>
        <v>195454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126876</v>
      </c>
      <c r="K109" s="97">
        <f>IFERROR(VLOOKUP($D109, V一般接種!$A:$G, K$4, FALSE), 0)</f>
        <v>113336</v>
      </c>
      <c r="L109" s="97">
        <f>IFERROR(VLOOKUP($D109, V一般接種!$A:$G, L$4, FALSE), 0)</f>
        <v>0</v>
      </c>
      <c r="M109" s="97">
        <f>IFERROR(VLOOKUP($D109, V一般接種!$A:$G, M$4, FALSE), 0)</f>
        <v>195454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447313</v>
      </c>
      <c r="C110" s="49">
        <f t="shared" si="5"/>
        <v>735977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300179</v>
      </c>
      <c r="K110" s="97">
        <f>IFERROR(VLOOKUP($D110, V一般接種!$A:$G, K$4, FALSE), 0)</f>
        <v>147134</v>
      </c>
      <c r="L110" s="97">
        <f>IFERROR(VLOOKUP($D110, V一般接種!$A:$G, L$4, FALSE), 0)</f>
        <v>0</v>
      </c>
      <c r="M110" s="97">
        <f>IFERROR(VLOOKUP($D110, V一般接種!$A:$G, M$4, FALSE), 0)</f>
        <v>735977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401756</v>
      </c>
      <c r="C111" s="49">
        <f t="shared" si="5"/>
        <v>683783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268801</v>
      </c>
      <c r="K111" s="97">
        <f>IFERROR(VLOOKUP($D111, V一般接種!$A:$G, K$4, FALSE), 0)</f>
        <v>132955</v>
      </c>
      <c r="L111" s="97">
        <f>IFERROR(VLOOKUP($D111, V一般接種!$A:$G, L$4, FALSE), 0)</f>
        <v>0</v>
      </c>
      <c r="M111" s="97">
        <f>IFERROR(VLOOKUP($D111, V一般接種!$A:$G, M$4, FALSE), 0)</f>
        <v>683783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564812</v>
      </c>
      <c r="C112" s="49">
        <f t="shared" si="5"/>
        <v>774089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365791</v>
      </c>
      <c r="K112" s="97">
        <f>IFERROR(VLOOKUP($D112, V一般接種!$A:$G, K$4, FALSE), 0)</f>
        <v>172791</v>
      </c>
      <c r="L112" s="97">
        <f>IFERROR(VLOOKUP($D112, V一般接種!$A:$G, L$4, FALSE), 0)</f>
        <v>0</v>
      </c>
      <c r="M112" s="97">
        <f>IFERROR(VLOOKUP($D112, V一般接種!$A:$G, M$4, FALSE), 0)</f>
        <v>731174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605798</v>
      </c>
      <c r="C113" s="49">
        <f t="shared" si="5"/>
        <v>773692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433885</v>
      </c>
      <c r="K113" s="97">
        <f>IFERROR(VLOOKUP($D113, V一般接種!$A:$G, K$4, FALSE), 0)</f>
        <v>155390</v>
      </c>
      <c r="L113" s="97">
        <f>IFERROR(VLOOKUP($D113, V一般接種!$A:$G, L$4, FALSE), 0)</f>
        <v>0</v>
      </c>
      <c r="M113" s="97">
        <f>IFERROR(VLOOKUP($D113, V一般接種!$A:$G, M$4, FALSE), 0)</f>
        <v>747494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593721</v>
      </c>
      <c r="C114" s="49">
        <f t="shared" si="5"/>
        <v>781677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428218</v>
      </c>
      <c r="K114" s="97">
        <f>IFERROR(VLOOKUP($D114, V一般接種!$A:$G, K$4, FALSE), 0)</f>
        <v>153703</v>
      </c>
      <c r="L114" s="97">
        <f>IFERROR(VLOOKUP($D114, V一般接種!$A:$G, L$4, FALSE), 0)</f>
        <v>0</v>
      </c>
      <c r="M114" s="97">
        <f>IFERROR(VLOOKUP($D114, V一般接種!$A:$G, M$4, FALSE), 0)</f>
        <v>763230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595368</v>
      </c>
      <c r="C115" s="49">
        <f t="shared" si="5"/>
        <v>766914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425691</v>
      </c>
      <c r="K115" s="97">
        <f>IFERROR(VLOOKUP($D115, V一般接種!$A:$G, K$4, FALSE), 0)</f>
        <v>160580</v>
      </c>
      <c r="L115" s="97">
        <f>IFERROR(VLOOKUP($D115, V一般接種!$A:$G, L$4, FALSE), 0)</f>
        <v>0</v>
      </c>
      <c r="M115" s="97">
        <f>IFERROR(VLOOKUP($D115, V一般接種!$A:$G, M$4, FALSE), 0)</f>
        <v>745639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626108</v>
      </c>
      <c r="C116" s="49">
        <f t="shared" si="5"/>
        <v>772260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456177</v>
      </c>
      <c r="K116" s="97">
        <f>IFERROR(VLOOKUP($D116, V一般接種!$A:$G, K$4, FALSE), 0)</f>
        <v>158471</v>
      </c>
      <c r="L116" s="97">
        <f>IFERROR(VLOOKUP($D116, V一般接種!$A:$G, L$4, FALSE), 0)</f>
        <v>0</v>
      </c>
      <c r="M116" s="97">
        <f>IFERROR(VLOOKUP($D116, V一般接種!$A:$G, M$4, FALSE), 0)</f>
        <v>743132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622842</v>
      </c>
      <c r="C117" s="49">
        <f t="shared" si="5"/>
        <v>792222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496542</v>
      </c>
      <c r="K117" s="97">
        <f>IFERROR(VLOOKUP($D117, V一般接種!$A:$G, K$4, FALSE), 0)</f>
        <v>126300</v>
      </c>
      <c r="L117" s="97">
        <f>IFERROR(VLOOKUP($D117, V一般接種!$A:$G, L$4, FALSE), 0)</f>
        <v>0</v>
      </c>
      <c r="M117" s="97">
        <f>IFERROR(VLOOKUP($D117, V一般接種!$A:$G, M$4, FALSE), 0)</f>
        <v>792222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445834</v>
      </c>
      <c r="C118" s="49">
        <f t="shared" si="5"/>
        <v>1061896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431906</v>
      </c>
      <c r="K118" s="97">
        <f>IFERROR(VLOOKUP($D118, V一般接種!$A:$G, K$4, FALSE), 0)</f>
        <v>111583</v>
      </c>
      <c r="L118" s="97">
        <f>IFERROR(VLOOKUP($D118, V一般接種!$A:$G, L$4, FALSE), 0)</f>
        <v>0</v>
      </c>
      <c r="M118" s="97">
        <f>IFERROR(VLOOKUP($D118, V一般接種!$A:$G, M$4, FALSE), 0)</f>
        <v>535481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554867</v>
      </c>
      <c r="C119" s="49">
        <f t="shared" si="5"/>
        <v>564280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436291</v>
      </c>
      <c r="K119" s="97">
        <f>IFERROR(VLOOKUP($D119, V一般接種!$A:$G, K$4, FALSE), 0)</f>
        <v>118576</v>
      </c>
      <c r="L119" s="97">
        <f>IFERROR(VLOOKUP($D119, V一般接種!$A:$G, L$4, FALSE), 0)</f>
        <v>0</v>
      </c>
      <c r="M119" s="97">
        <f>IFERROR(VLOOKUP($D119, V一般接種!$A:$G, M$4, FALSE), 0)</f>
        <v>564280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571932</v>
      </c>
      <c r="C120" s="49">
        <f t="shared" si="5"/>
        <v>598590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457402</v>
      </c>
      <c r="K120" s="97">
        <f>IFERROR(VLOOKUP($D120, V一般接種!$A:$G, K$4, FALSE), 0)</f>
        <v>114530</v>
      </c>
      <c r="L120" s="97">
        <f>IFERROR(VLOOKUP($D120, V一般接種!$A:$G, L$4, FALSE), 0)</f>
        <v>0</v>
      </c>
      <c r="M120" s="97">
        <f>IFERROR(VLOOKUP($D120, V一般接種!$A:$G, M$4, FALSE), 0)</f>
        <v>598590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561633</v>
      </c>
      <c r="C121" s="49">
        <f t="shared" si="5"/>
        <v>592433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453049</v>
      </c>
      <c r="K121" s="97">
        <f>IFERROR(VLOOKUP($D121, V一般接種!$A:$G, K$4, FALSE), 0)</f>
        <v>108584</v>
      </c>
      <c r="L121" s="97">
        <f>IFERROR(VLOOKUP($D121, V一般接種!$A:$G, L$4, FALSE), 0)</f>
        <v>0</v>
      </c>
      <c r="M121" s="97">
        <f>IFERROR(VLOOKUP($D121, V一般接種!$A:$G, M$4, FALSE), 0)</f>
        <v>592433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550516</v>
      </c>
      <c r="C122" s="49">
        <f t="shared" si="5"/>
        <v>581807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439558</v>
      </c>
      <c r="K122" s="97">
        <f>IFERROR(VLOOKUP($D122, V一般接種!$A:$G, K$4, FALSE), 0)</f>
        <v>110958</v>
      </c>
      <c r="L122" s="97">
        <f>IFERROR(VLOOKUP($D122, V一般接種!$A:$G, L$4, FALSE), 0)</f>
        <v>0</v>
      </c>
      <c r="M122" s="97">
        <f>IFERROR(VLOOKUP($D122, V一般接種!$A:$G, M$4, FALSE), 0)</f>
        <v>581807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570025</v>
      </c>
      <c r="C123" s="49">
        <f t="shared" si="5"/>
        <v>615433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465800</v>
      </c>
      <c r="K123" s="97">
        <f>IFERROR(VLOOKUP($D123, V一般接種!$A:$G, K$4, FALSE), 0)</f>
        <v>104225</v>
      </c>
      <c r="L123" s="97">
        <f>IFERROR(VLOOKUP($D123, V一般接種!$A:$G, L$4, FALSE), 0)</f>
        <v>0</v>
      </c>
      <c r="M123" s="97">
        <f>IFERROR(VLOOKUP($D123, V一般接種!$A:$G, M$4, FALSE), 0)</f>
        <v>615433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687816</v>
      </c>
      <c r="C124" s="49">
        <f t="shared" si="5"/>
        <v>629751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581638</v>
      </c>
      <c r="K124" s="97">
        <f>IFERROR(VLOOKUP($D124, V一般接種!$A:$G, K$4, FALSE), 0)</f>
        <v>106178</v>
      </c>
      <c r="L124" s="97">
        <f>IFERROR(VLOOKUP($D124, V一般接種!$A:$G, L$4, FALSE), 0)</f>
        <v>0</v>
      </c>
      <c r="M124" s="97">
        <f>IFERROR(VLOOKUP($D124, V一般接種!$A:$G, M$4, FALSE), 0)</f>
        <v>629751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-3893866</v>
      </c>
      <c r="C125" s="49">
        <f t="shared" si="5"/>
        <v>-310486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491297</v>
      </c>
      <c r="K125" s="97">
        <f>IFERROR(VLOOKUP($D125, V一般接種!$A:$G, K$4, FALSE), 0)</f>
        <v>109878</v>
      </c>
      <c r="L125" s="97">
        <f>IFERROR(VLOOKUP($D125, V一般接種!$A:$G, L$4, FALSE), 0)</f>
        <v>0</v>
      </c>
      <c r="M125" s="97">
        <f>IFERROR(VLOOKUP($D125, V一般接種!$A:$G, M$4, FALSE), 0)</f>
        <v>441732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165109</v>
      </c>
      <c r="C126" s="49">
        <f t="shared" si="5"/>
        <v>101615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102449</v>
      </c>
      <c r="K126" s="97">
        <f>IFERROR(VLOOKUP($D126, V一般接種!$A:$G, K$4, FALSE), 0)</f>
        <v>62660</v>
      </c>
      <c r="L126" s="97">
        <f>IFERROR(VLOOKUP($D126, V一般接種!$A:$G, L$4, FALSE), 0)</f>
        <v>0</v>
      </c>
      <c r="M126" s="97">
        <f>IFERROR(VLOOKUP($D126, V一般接種!$A:$G, M$4, FALSE), 0)</f>
        <v>101615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480229</v>
      </c>
      <c r="C127" s="49">
        <f t="shared" si="5"/>
        <v>574031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391831</v>
      </c>
      <c r="K127" s="97">
        <f>IFERROR(VLOOKUP($D127, V一般接種!$A:$G, K$4, FALSE), 0)</f>
        <v>88398</v>
      </c>
      <c r="L127" s="97">
        <f>IFERROR(VLOOKUP($D127, V一般接種!$A:$G, L$4, FALSE), 0)</f>
        <v>0</v>
      </c>
      <c r="M127" s="97">
        <f>IFERROR(VLOOKUP($D127, V一般接種!$A:$G, M$4, FALSE), 0)</f>
        <v>574031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490011</v>
      </c>
      <c r="C128" s="49">
        <f t="shared" si="5"/>
        <v>498612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403542</v>
      </c>
      <c r="K128" s="97">
        <f>IFERROR(VLOOKUP($D128, V一般接種!$A:$G, K$4, FALSE), 0)</f>
        <v>86469</v>
      </c>
      <c r="L128" s="97">
        <f>IFERROR(VLOOKUP($D128, V一般接種!$A:$G, L$4, FALSE), 0)</f>
        <v>0</v>
      </c>
      <c r="M128" s="97">
        <f>IFERROR(VLOOKUP($D128, V一般接種!$A:$G, M$4, FALSE), 0)</f>
        <v>498612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483161</v>
      </c>
      <c r="C129" s="49">
        <f t="shared" si="5"/>
        <v>226587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397993</v>
      </c>
      <c r="K129" s="97">
        <f>IFERROR(VLOOKUP($D129, V一般接種!$A:$G, K$4, FALSE), 0)</f>
        <v>85168</v>
      </c>
      <c r="L129" s="97">
        <f>IFERROR(VLOOKUP($D129, V一般接種!$A:$G, L$4, FALSE), 0)</f>
        <v>0</v>
      </c>
      <c r="M129" s="97">
        <f>IFERROR(VLOOKUP($D129, V一般接種!$A:$G, M$4, FALSE), 0)</f>
        <v>226587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339435</v>
      </c>
      <c r="C130" s="49">
        <f t="shared" si="5"/>
        <v>136579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263702</v>
      </c>
      <c r="K130" s="97">
        <f>IFERROR(VLOOKUP($D130, V一般接種!$A:$G, K$4, FALSE), 0)</f>
        <v>75733</v>
      </c>
      <c r="L130" s="97">
        <f>IFERROR(VLOOKUP($D130, V一般接種!$A:$G, L$4, FALSE), 0)</f>
        <v>0</v>
      </c>
      <c r="M130" s="97">
        <f>IFERROR(VLOOKUP($D130, V一般接種!$A:$G, M$4, FALSE), 0)</f>
        <v>136579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349217</v>
      </c>
      <c r="C131" s="49">
        <f t="shared" si="5"/>
        <v>252436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266976</v>
      </c>
      <c r="K131" s="97">
        <f>IFERROR(VLOOKUP($D131, V一般接種!$A:$G, K$4, FALSE), 0)</f>
        <v>82241</v>
      </c>
      <c r="L131" s="97">
        <f>IFERROR(VLOOKUP($D131, V一般接種!$A:$G, L$4, FALSE), 0)</f>
        <v>0</v>
      </c>
      <c r="M131" s="97">
        <f>IFERROR(VLOOKUP($D131, V一般接種!$A:$G, M$4, FALSE), 0)</f>
        <v>252436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-7101882</v>
      </c>
      <c r="C132" s="49">
        <f t="shared" si="5"/>
        <v>-2491026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277251</v>
      </c>
      <c r="K132" s="97">
        <f>IFERROR(VLOOKUP($D132, V一般接種!$A:$G, K$4, FALSE), 0)</f>
        <v>86784</v>
      </c>
      <c r="L132" s="97">
        <f>IFERROR(VLOOKUP($D132, V一般接種!$A:$G, L$4, FALSE), 0)</f>
        <v>0</v>
      </c>
      <c r="M132" s="97">
        <f>IFERROR(VLOOKUP($D132, V一般接種!$A:$G, M$4, FALSE), 0)</f>
        <v>245052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428419</v>
      </c>
      <c r="C133" s="49">
        <f t="shared" si="5"/>
        <v>362647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350702</v>
      </c>
      <c r="K133" s="97">
        <f>IFERROR(VLOOKUP($D133, V一般接種!$A:$G, K$4, FALSE), 0)</f>
        <v>77717</v>
      </c>
      <c r="L133" s="97">
        <f>IFERROR(VLOOKUP($D133, V一般接種!$A:$G, L$4, FALSE), 0)</f>
        <v>0</v>
      </c>
      <c r="M133" s="97">
        <f>IFERROR(VLOOKUP($D133, V一般接種!$A:$G, M$4, FALSE), 0)</f>
        <v>362647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538550</v>
      </c>
      <c r="C134" s="49">
        <f t="shared" si="5"/>
        <v>448852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454045</v>
      </c>
      <c r="K134" s="97">
        <f>IFERROR(VLOOKUP($D134, V一般接種!$A:$G, K$4, FALSE), 0)</f>
        <v>84505</v>
      </c>
      <c r="L134" s="97">
        <f>IFERROR(VLOOKUP($D134, V一般接種!$A:$G, L$4, FALSE), 0)</f>
        <v>1</v>
      </c>
      <c r="M134" s="97">
        <f>IFERROR(VLOOKUP($D134, V一般接種!$A:$G, M$4, FALSE), 0)</f>
        <v>448851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567816</v>
      </c>
      <c r="C135" s="49">
        <f t="shared" si="5"/>
        <v>435885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480828</v>
      </c>
      <c r="K135" s="97">
        <f>IFERROR(VLOOKUP($D135, V一般接種!$A:$G, K$4, FALSE), 0)</f>
        <v>86988</v>
      </c>
      <c r="L135" s="97">
        <f>IFERROR(VLOOKUP($D135, V一般接種!$A:$G, L$4, FALSE), 0)</f>
        <v>0</v>
      </c>
      <c r="M135" s="97">
        <f>IFERROR(VLOOKUP($D135, V一般接種!$A:$G, M$4, FALSE), 0)</f>
        <v>435885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565522</v>
      </c>
      <c r="C136" s="49">
        <f t="shared" ref="C136:C199" si="8">IF($D136="", "", H136+I136+L136+M136+O136-Q136)</f>
        <v>424903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469261</v>
      </c>
      <c r="K136" s="97">
        <f>IFERROR(VLOOKUP($D136, V一般接種!$A:$G, K$4, FALSE), 0)</f>
        <v>96261</v>
      </c>
      <c r="L136" s="97">
        <f>IFERROR(VLOOKUP($D136, V一般接種!$A:$G, L$4, FALSE), 0)</f>
        <v>1</v>
      </c>
      <c r="M136" s="97">
        <f>IFERROR(VLOOKUP($D136, V一般接種!$A:$G, M$4, FALSE), 0)</f>
        <v>424902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600778</v>
      </c>
      <c r="C137" s="49">
        <f t="shared" si="8"/>
        <v>471031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510503</v>
      </c>
      <c r="K137" s="97">
        <f>IFERROR(VLOOKUP($D137, V一般接種!$A:$G, K$4, FALSE), 0)</f>
        <v>90275</v>
      </c>
      <c r="L137" s="97">
        <f>IFERROR(VLOOKUP($D137, V一般接種!$A:$G, L$4, FALSE), 0)</f>
        <v>0</v>
      </c>
      <c r="M137" s="97">
        <f>IFERROR(VLOOKUP($D137, V一般接種!$A:$G, M$4, FALSE), 0)</f>
        <v>471031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708075</v>
      </c>
      <c r="C138" s="49">
        <f t="shared" si="8"/>
        <v>529689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605530</v>
      </c>
      <c r="K138" s="97">
        <f>IFERROR(VLOOKUP($D138, V一般接種!$A:$G, K$4, FALSE), 0)</f>
        <v>102545</v>
      </c>
      <c r="L138" s="97">
        <f>IFERROR(VLOOKUP($D138, V一般接種!$A:$G, L$4, FALSE), 0)</f>
        <v>42</v>
      </c>
      <c r="M138" s="97">
        <f>IFERROR(VLOOKUP($D138, V一般接種!$A:$G, M$4, FALSE), 0)</f>
        <v>529647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-10555133</v>
      </c>
      <c r="C139" s="49">
        <f t="shared" si="8"/>
        <v>-5382492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515193</v>
      </c>
      <c r="K139" s="97">
        <f>IFERROR(VLOOKUP($D139, V一般接種!$A:$G, K$4, FALSE), 0)</f>
        <v>105416</v>
      </c>
      <c r="L139" s="97">
        <f>IFERROR(VLOOKUP($D139, V一般接種!$A:$G, L$4, FALSE), 0)</f>
        <v>0</v>
      </c>
      <c r="M139" s="97">
        <f>IFERROR(VLOOKUP($D139, V一般接種!$A:$G, M$4, FALSE), 0)</f>
        <v>443740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534446</v>
      </c>
      <c r="C140" s="49">
        <f t="shared" si="8"/>
        <v>440318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439326</v>
      </c>
      <c r="K140" s="97">
        <f>IFERROR(VLOOKUP($D140, V一般接種!$A:$G, K$4, FALSE), 0)</f>
        <v>95120</v>
      </c>
      <c r="L140" s="97">
        <f>IFERROR(VLOOKUP($D140, V一般接種!$A:$G, L$4, FALSE), 0)</f>
        <v>984</v>
      </c>
      <c r="M140" s="97">
        <f>IFERROR(VLOOKUP($D140, V一般接種!$A:$G, M$4, FALSE), 0)</f>
        <v>439334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597271</v>
      </c>
      <c r="C141" s="49">
        <f t="shared" si="8"/>
        <v>457734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476760</v>
      </c>
      <c r="K141" s="97">
        <f>IFERROR(VLOOKUP($D141, V一般接種!$A:$G, K$4, FALSE), 0)</f>
        <v>120511</v>
      </c>
      <c r="L141" s="97">
        <f>IFERROR(VLOOKUP($D141, V一般接種!$A:$G, L$4, FALSE), 0)</f>
        <v>975</v>
      </c>
      <c r="M141" s="97">
        <f>IFERROR(VLOOKUP($D141, V一般接種!$A:$G, M$4, FALSE), 0)</f>
        <v>456759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587145</v>
      </c>
      <c r="C142" s="49">
        <f t="shared" si="8"/>
        <v>451265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472626</v>
      </c>
      <c r="K142" s="97">
        <f>IFERROR(VLOOKUP($D142, V一般接種!$A:$G, K$4, FALSE), 0)</f>
        <v>114519</v>
      </c>
      <c r="L142" s="97">
        <f>IFERROR(VLOOKUP($D142, V一般接種!$A:$G, L$4, FALSE), 0)</f>
        <v>1930</v>
      </c>
      <c r="M142" s="97">
        <f>IFERROR(VLOOKUP($D142, V一般接種!$A:$G, M$4, FALSE), 0)</f>
        <v>449335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554447</v>
      </c>
      <c r="C143" s="49">
        <f t="shared" si="8"/>
        <v>436816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461824</v>
      </c>
      <c r="K143" s="97">
        <f>IFERROR(VLOOKUP($D143, V一般接種!$A:$G, K$4, FALSE), 0)</f>
        <v>92623</v>
      </c>
      <c r="L143" s="97">
        <f>IFERROR(VLOOKUP($D143, V一般接種!$A:$G, L$4, FALSE), 0)</f>
        <v>2025</v>
      </c>
      <c r="M143" s="97">
        <f>IFERROR(VLOOKUP($D143, V一般接種!$A:$G, M$4, FALSE), 0)</f>
        <v>434791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623315</v>
      </c>
      <c r="C144" s="49">
        <f t="shared" si="8"/>
        <v>481377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515779</v>
      </c>
      <c r="K144" s="97">
        <f>IFERROR(VLOOKUP($D144, V一般接種!$A:$G, K$4, FALSE), 0)</f>
        <v>107536</v>
      </c>
      <c r="L144" s="97">
        <f>IFERROR(VLOOKUP($D144, V一般接種!$A:$G, L$4, FALSE), 0)</f>
        <v>986</v>
      </c>
      <c r="M144" s="97">
        <f>IFERROR(VLOOKUP($D144, V一般接種!$A:$G, M$4, FALSE), 0)</f>
        <v>480391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714973</v>
      </c>
      <c r="C145" s="49">
        <f t="shared" si="8"/>
        <v>597043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582685</v>
      </c>
      <c r="K145" s="97">
        <f>IFERROR(VLOOKUP($D145, V一般接種!$A:$G, K$4, FALSE), 0)</f>
        <v>132288</v>
      </c>
      <c r="L145" s="97">
        <f>IFERROR(VLOOKUP($D145, V一般接種!$A:$G, L$4, FALSE), 0)</f>
        <v>543</v>
      </c>
      <c r="M145" s="97">
        <f>IFERROR(VLOOKUP($D145, V一般接種!$A:$G, M$4, FALSE), 0)</f>
        <v>596500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-14277102</v>
      </c>
      <c r="C146" s="49">
        <f t="shared" si="8"/>
        <v>-9133312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469781</v>
      </c>
      <c r="K146" s="97">
        <f>IFERROR(VLOOKUP($D146, V一般接種!$A:$G, K$4, FALSE), 0)</f>
        <v>118226</v>
      </c>
      <c r="L146" s="97">
        <f>IFERROR(VLOOKUP($D146, V一般接種!$A:$G, L$4, FALSE), 0)</f>
        <v>1124</v>
      </c>
      <c r="M146" s="97">
        <f>IFERROR(VLOOKUP($D146, V一般接種!$A:$G, M$4, FALSE), 0)</f>
        <v>498126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377245</v>
      </c>
      <c r="C147" s="49">
        <f t="shared" si="8"/>
        <v>138958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250667</v>
      </c>
      <c r="K147" s="97">
        <f>IFERROR(VLOOKUP($D147, V一般接種!$A:$G, K$4, FALSE), 0)</f>
        <v>126578</v>
      </c>
      <c r="L147" s="97">
        <f>IFERROR(VLOOKUP($D147, V一般接種!$A:$G, L$4, FALSE), 0)</f>
        <v>1324</v>
      </c>
      <c r="M147" s="97">
        <f>IFERROR(VLOOKUP($D147, V一般接種!$A:$G, M$4, FALSE), 0)</f>
        <v>137634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631075</v>
      </c>
      <c r="C148" s="49">
        <f t="shared" si="8"/>
        <v>389934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500490</v>
      </c>
      <c r="K148" s="97">
        <f>IFERROR(VLOOKUP($D148, V一般接種!$A:$G, K$4, FALSE), 0)</f>
        <v>130585</v>
      </c>
      <c r="L148" s="97">
        <f>IFERROR(VLOOKUP($D148, V一般接種!$A:$G, L$4, FALSE), 0)</f>
        <v>1602</v>
      </c>
      <c r="M148" s="97">
        <f>IFERROR(VLOOKUP($D148, V一般接種!$A:$G, M$4, FALSE), 0)</f>
        <v>388332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622403</v>
      </c>
      <c r="C149" s="49">
        <f t="shared" si="8"/>
        <v>372036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487561</v>
      </c>
      <c r="K149" s="97">
        <f>IFERROR(VLOOKUP($D149, V一般接種!$A:$G, K$4, FALSE), 0)</f>
        <v>134842</v>
      </c>
      <c r="L149" s="97">
        <f>IFERROR(VLOOKUP($D149, V一般接種!$A:$G, L$4, FALSE), 0)</f>
        <v>1669</v>
      </c>
      <c r="M149" s="97">
        <f>IFERROR(VLOOKUP($D149, V一般接種!$A:$G, M$4, FALSE), 0)</f>
        <v>370367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402220</v>
      </c>
      <c r="C150" s="49">
        <f t="shared" si="8"/>
        <v>372995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258810</v>
      </c>
      <c r="K150" s="97">
        <f>IFERROR(VLOOKUP($D150, V一般接種!$A:$G, K$4, FALSE), 0)</f>
        <v>143410</v>
      </c>
      <c r="L150" s="97">
        <f>IFERROR(VLOOKUP($D150, V一般接種!$A:$G, L$4, FALSE), 0)</f>
        <v>1830</v>
      </c>
      <c r="M150" s="97">
        <f>IFERROR(VLOOKUP($D150, V一般接種!$A:$G, M$4, FALSE), 0)</f>
        <v>371165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714775</v>
      </c>
      <c r="C151" s="49">
        <f t="shared" si="8"/>
        <v>284360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564076</v>
      </c>
      <c r="K151" s="97">
        <f>IFERROR(VLOOKUP($D151, V一般接種!$A:$G, K$4, FALSE), 0)</f>
        <v>150699</v>
      </c>
      <c r="L151" s="97">
        <f>IFERROR(VLOOKUP($D151, V一般接種!$A:$G, L$4, FALSE), 0)</f>
        <v>1908</v>
      </c>
      <c r="M151" s="97">
        <f>IFERROR(VLOOKUP($D151, V一般接種!$A:$G, M$4, FALSE), 0)</f>
        <v>282452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930808</v>
      </c>
      <c r="C152" s="49">
        <f t="shared" si="8"/>
        <v>325879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755123</v>
      </c>
      <c r="K152" s="97">
        <f>IFERROR(VLOOKUP($D152, V一般接種!$A:$G, K$4, FALSE), 0)</f>
        <v>175685</v>
      </c>
      <c r="L152" s="97">
        <f>IFERROR(VLOOKUP($D152, V一般接種!$A:$G, L$4, FALSE), 0)</f>
        <v>1767</v>
      </c>
      <c r="M152" s="97">
        <f>IFERROR(VLOOKUP($D152, V一般接種!$A:$G, M$4, FALSE), 0)</f>
        <v>324112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-18466748</v>
      </c>
      <c r="C153" s="49">
        <f t="shared" si="8"/>
        <v>-12985240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598243</v>
      </c>
      <c r="K153" s="97">
        <f>IFERROR(VLOOKUP($D153, V一般接種!$A:$G, K$4, FALSE), 0)</f>
        <v>160845</v>
      </c>
      <c r="L153" s="97">
        <f>IFERROR(VLOOKUP($D153, V一般接種!$A:$G, L$4, FALSE), 0)</f>
        <v>1413</v>
      </c>
      <c r="M153" s="97">
        <f>IFERROR(VLOOKUP($D153, V一般接種!$A:$G, M$4, FALSE), 0)</f>
        <v>282352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596859</v>
      </c>
      <c r="C154" s="49">
        <f t="shared" si="8"/>
        <v>336190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454708</v>
      </c>
      <c r="K154" s="97">
        <f>IFERROR(VLOOKUP($D154, V一般接種!$A:$G, K$4, FALSE), 0)</f>
        <v>142151</v>
      </c>
      <c r="L154" s="97">
        <f>IFERROR(VLOOKUP($D154, V一般接種!$A:$G, L$4, FALSE), 0)</f>
        <v>1337</v>
      </c>
      <c r="M154" s="97">
        <f>IFERROR(VLOOKUP($D154, V一般接種!$A:$G, M$4, FALSE), 0)</f>
        <v>334853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607841</v>
      </c>
      <c r="C155" s="49">
        <f t="shared" si="8"/>
        <v>426928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465138</v>
      </c>
      <c r="K155" s="97">
        <f>IFERROR(VLOOKUP($D155, V一般接種!$A:$G, K$4, FALSE), 0)</f>
        <v>142703</v>
      </c>
      <c r="L155" s="97">
        <f>IFERROR(VLOOKUP($D155, V一般接種!$A:$G, L$4, FALSE), 0)</f>
        <v>1549</v>
      </c>
      <c r="M155" s="97">
        <f>IFERROR(VLOOKUP($D155, V一般接種!$A:$G, M$4, FALSE), 0)</f>
        <v>425379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578951</v>
      </c>
      <c r="C156" s="49">
        <f t="shared" si="8"/>
        <v>455987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438401</v>
      </c>
      <c r="K156" s="97">
        <f>IFERROR(VLOOKUP($D156, V一般接種!$A:$G, K$4, FALSE), 0)</f>
        <v>140550</v>
      </c>
      <c r="L156" s="97">
        <f>IFERROR(VLOOKUP($D156, V一般接種!$A:$G, L$4, FALSE), 0)</f>
        <v>1510</v>
      </c>
      <c r="M156" s="97">
        <f>IFERROR(VLOOKUP($D156, V一般接種!$A:$G, M$4, FALSE), 0)</f>
        <v>454477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562533</v>
      </c>
      <c r="C157" s="49">
        <f t="shared" si="8"/>
        <v>441362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414563</v>
      </c>
      <c r="K157" s="97">
        <f>IFERROR(VLOOKUP($D157, V一般接種!$A:$G, K$4, FALSE), 0)</f>
        <v>147970</v>
      </c>
      <c r="L157" s="97">
        <f>IFERROR(VLOOKUP($D157, V一般接種!$A:$G, L$4, FALSE), 0)</f>
        <v>1687</v>
      </c>
      <c r="M157" s="97">
        <f>IFERROR(VLOOKUP($D157, V一般接種!$A:$G, M$4, FALSE), 0)</f>
        <v>439675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623662</v>
      </c>
      <c r="C158" s="49">
        <f t="shared" si="8"/>
        <v>507784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456855</v>
      </c>
      <c r="K158" s="97">
        <f>IFERROR(VLOOKUP($D158, V一般接種!$A:$G, K$4, FALSE), 0)</f>
        <v>166807</v>
      </c>
      <c r="L158" s="97">
        <f>IFERROR(VLOOKUP($D158, V一般接種!$A:$G, L$4, FALSE), 0)</f>
        <v>1614</v>
      </c>
      <c r="M158" s="97">
        <f>IFERROR(VLOOKUP($D158, V一般接種!$A:$G, M$4, FALSE), 0)</f>
        <v>506170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762972</v>
      </c>
      <c r="C159" s="49">
        <f t="shared" si="8"/>
        <v>614055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574200</v>
      </c>
      <c r="K159" s="97">
        <f>IFERROR(VLOOKUP($D159, V一般接種!$A:$G, K$4, FALSE), 0)</f>
        <v>188772</v>
      </c>
      <c r="L159" s="97">
        <f>IFERROR(VLOOKUP($D159, V一般接種!$A:$G, L$4, FALSE), 0)</f>
        <v>1649</v>
      </c>
      <c r="M159" s="97">
        <f>IFERROR(VLOOKUP($D159, V一般接種!$A:$G, M$4, FALSE), 0)</f>
        <v>612406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-16613866</v>
      </c>
      <c r="C160" s="49">
        <f t="shared" si="8"/>
        <v>-11212725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451750</v>
      </c>
      <c r="K160" s="97">
        <f>IFERROR(VLOOKUP($D160, V一般接種!$A:$G, K$4, FALSE), 0)</f>
        <v>148501</v>
      </c>
      <c r="L160" s="97">
        <f>IFERROR(VLOOKUP($D160, V一般接種!$A:$G, L$4, FALSE), 0)</f>
        <v>1480</v>
      </c>
      <c r="M160" s="97">
        <f>IFERROR(VLOOKUP($D160, V一般接種!$A:$G, M$4, FALSE), 0)</f>
        <v>497879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495667</v>
      </c>
      <c r="C161" s="49">
        <f t="shared" si="8"/>
        <v>429905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393011</v>
      </c>
      <c r="K161" s="97">
        <f>IFERROR(VLOOKUP($D161, V一般接種!$A:$G, K$4, FALSE), 0)</f>
        <v>102656</v>
      </c>
      <c r="L161" s="97">
        <f>IFERROR(VLOOKUP($D161, V一般接種!$A:$G, L$4, FALSE), 0)</f>
        <v>2142</v>
      </c>
      <c r="M161" s="97">
        <f>IFERROR(VLOOKUP($D161, V一般接種!$A:$G, M$4, FALSE), 0)</f>
        <v>427763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518430</v>
      </c>
      <c r="C162" s="49">
        <f t="shared" si="8"/>
        <v>459567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422612</v>
      </c>
      <c r="K162" s="97">
        <f>IFERROR(VLOOKUP($D162, V一般接種!$A:$G, K$4, FALSE), 0)</f>
        <v>95818</v>
      </c>
      <c r="L162" s="97">
        <f>IFERROR(VLOOKUP($D162, V一般接種!$A:$G, L$4, FALSE), 0)</f>
        <v>1719</v>
      </c>
      <c r="M162" s="97">
        <f>IFERROR(VLOOKUP($D162, V一般接種!$A:$G, M$4, FALSE), 0)</f>
        <v>457848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498448</v>
      </c>
      <c r="C163" s="49">
        <f t="shared" si="8"/>
        <v>458803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407642</v>
      </c>
      <c r="K163" s="97">
        <f>IFERROR(VLOOKUP($D163, V一般接種!$A:$G, K$4, FALSE), 0)</f>
        <v>90806</v>
      </c>
      <c r="L163" s="97">
        <f>IFERROR(VLOOKUP($D163, V一般接種!$A:$G, L$4, FALSE), 0)</f>
        <v>1436</v>
      </c>
      <c r="M163" s="97">
        <f>IFERROR(VLOOKUP($D163, V一般接種!$A:$G, M$4, FALSE), 0)</f>
        <v>457367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483204</v>
      </c>
      <c r="C164" s="49">
        <f t="shared" si="8"/>
        <v>448826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390418</v>
      </c>
      <c r="K164" s="97">
        <f>IFERROR(VLOOKUP($D164, V一般接種!$A:$G, K$4, FALSE), 0)</f>
        <v>92786</v>
      </c>
      <c r="L164" s="97">
        <f>IFERROR(VLOOKUP($D164, V一般接種!$A:$G, L$4, FALSE), 0)</f>
        <v>1616</v>
      </c>
      <c r="M164" s="97">
        <f>IFERROR(VLOOKUP($D164, V一般接種!$A:$G, M$4, FALSE), 0)</f>
        <v>447210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554348</v>
      </c>
      <c r="C165" s="49">
        <f t="shared" si="8"/>
        <v>524778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448200</v>
      </c>
      <c r="K165" s="97">
        <f>IFERROR(VLOOKUP($D165, V一般接種!$A:$G, K$4, FALSE), 0)</f>
        <v>106148</v>
      </c>
      <c r="L165" s="97">
        <f>IFERROR(VLOOKUP($D165, V一般接種!$A:$G, L$4, FALSE), 0)</f>
        <v>1853</v>
      </c>
      <c r="M165" s="97">
        <f>IFERROR(VLOOKUP($D165, V一般接種!$A:$G, M$4, FALSE), 0)</f>
        <v>522925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718369</v>
      </c>
      <c r="C166" s="49">
        <f t="shared" si="8"/>
        <v>605961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589129</v>
      </c>
      <c r="K166" s="97">
        <f>IFERROR(VLOOKUP($D166, V一般接種!$A:$G, K$4, FALSE), 0)</f>
        <v>129240</v>
      </c>
      <c r="L166" s="97">
        <f>IFERROR(VLOOKUP($D166, V一般接種!$A:$G, L$4, FALSE), 0)</f>
        <v>2222</v>
      </c>
      <c r="M166" s="97">
        <f>IFERROR(VLOOKUP($D166, V一般接種!$A:$G, M$4, FALSE), 0)</f>
        <v>603739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-19654989</v>
      </c>
      <c r="C167" s="49">
        <f t="shared" si="8"/>
        <v>-13221794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454281</v>
      </c>
      <c r="K167" s="97">
        <f>IFERROR(VLOOKUP($D167, V一般接種!$A:$G, K$4, FALSE), 0)</f>
        <v>108553</v>
      </c>
      <c r="L167" s="97">
        <f>IFERROR(VLOOKUP($D167, V一般接種!$A:$G, L$4, FALSE), 0)</f>
        <v>1436</v>
      </c>
      <c r="M167" s="97">
        <f>IFERROR(VLOOKUP($D167, V一般接種!$A:$G, M$4, FALSE), 0)</f>
        <v>459451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150581</v>
      </c>
      <c r="C168" s="49">
        <f t="shared" si="8"/>
        <v>79719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101129</v>
      </c>
      <c r="K168" s="97">
        <f>IFERROR(VLOOKUP($D168, V一般接種!$A:$G, K$4, FALSE), 0)</f>
        <v>49452</v>
      </c>
      <c r="L168" s="97">
        <f>IFERROR(VLOOKUP($D168, V一般接種!$A:$G, L$4, FALSE), 0)</f>
        <v>573</v>
      </c>
      <c r="M168" s="97">
        <f>IFERROR(VLOOKUP($D168, V一般接種!$A:$G, M$4, FALSE), 0)</f>
        <v>79146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397848</v>
      </c>
      <c r="C169" s="49">
        <f t="shared" si="8"/>
        <v>550476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334849</v>
      </c>
      <c r="K169" s="97">
        <f>IFERROR(VLOOKUP($D169, V一般接種!$A:$G, K$4, FALSE), 0)</f>
        <v>62999</v>
      </c>
      <c r="L169" s="97">
        <f>IFERROR(VLOOKUP($D169, V一般接種!$A:$G, L$4, FALSE), 0)</f>
        <v>503</v>
      </c>
      <c r="M169" s="97">
        <f>IFERROR(VLOOKUP($D169, V一般接種!$A:$G, M$4, FALSE), 0)</f>
        <v>549973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406830</v>
      </c>
      <c r="C170" s="49">
        <f t="shared" si="8"/>
        <v>516726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344217</v>
      </c>
      <c r="K170" s="97">
        <f>IFERROR(VLOOKUP($D170, V一般接種!$A:$G, K$4, FALSE), 0)</f>
        <v>62613</v>
      </c>
      <c r="L170" s="97">
        <f>IFERROR(VLOOKUP($D170, V一般接種!$A:$G, L$4, FALSE), 0)</f>
        <v>926</v>
      </c>
      <c r="M170" s="97">
        <f>IFERROR(VLOOKUP($D170, V一般接種!$A:$G, M$4, FALSE), 0)</f>
        <v>515800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189111</v>
      </c>
      <c r="C171" s="49">
        <f t="shared" si="8"/>
        <v>147261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142876</v>
      </c>
      <c r="K171" s="97">
        <f>IFERROR(VLOOKUP($D171, V一般接種!$A:$G, K$4, FALSE), 0)</f>
        <v>46235</v>
      </c>
      <c r="L171" s="97">
        <f>IFERROR(VLOOKUP($D171, V一般接種!$A:$G, L$4, FALSE), 0)</f>
        <v>813</v>
      </c>
      <c r="M171" s="97">
        <f>IFERROR(VLOOKUP($D171, V一般接種!$A:$G, M$4, FALSE), 0)</f>
        <v>146448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418685</v>
      </c>
      <c r="C172" s="49">
        <f t="shared" si="8"/>
        <v>620115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351530</v>
      </c>
      <c r="K172" s="97">
        <f>IFERROR(VLOOKUP($D172, V一般接種!$A:$G, K$4, FALSE), 0)</f>
        <v>67155</v>
      </c>
      <c r="L172" s="97">
        <f>IFERROR(VLOOKUP($D172, V一般接種!$A:$G, L$4, FALSE), 0)</f>
        <v>705</v>
      </c>
      <c r="M172" s="97">
        <f>IFERROR(VLOOKUP($D172, V一般接種!$A:$G, M$4, FALSE), 0)</f>
        <v>619410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555242</v>
      </c>
      <c r="C173" s="49">
        <f t="shared" si="8"/>
        <v>777901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461085</v>
      </c>
      <c r="K173" s="97">
        <f>IFERROR(VLOOKUP($D173, V一般接種!$A:$G, K$4, FALSE), 0)</f>
        <v>94157</v>
      </c>
      <c r="L173" s="97">
        <f>IFERROR(VLOOKUP($D173, V一般接種!$A:$G, L$4, FALSE), 0)</f>
        <v>1326</v>
      </c>
      <c r="M173" s="97">
        <f>IFERROR(VLOOKUP($D173, V一般接種!$A:$G, M$4, FALSE), 0)</f>
        <v>776575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-29595341</v>
      </c>
      <c r="C174" s="49">
        <f t="shared" si="8"/>
        <v>-20658484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360260</v>
      </c>
      <c r="K174" s="97">
        <f>IFERROR(VLOOKUP($D174, V一般接種!$A:$G, K$4, FALSE), 0)</f>
        <v>76070</v>
      </c>
      <c r="L174" s="97">
        <f>IFERROR(VLOOKUP($D174, V一般接種!$A:$G, L$4, FALSE), 0)</f>
        <v>687</v>
      </c>
      <c r="M174" s="97">
        <f>IFERROR(VLOOKUP($D174, V一般接種!$A:$G, M$4, FALSE), 0)</f>
        <v>601866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365742</v>
      </c>
      <c r="C175" s="49">
        <f t="shared" si="8"/>
        <v>465190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325603</v>
      </c>
      <c r="K175" s="97">
        <f>IFERROR(VLOOKUP($D175, V一般接種!$A:$G, K$4, FALSE), 0)</f>
        <v>40139</v>
      </c>
      <c r="L175" s="97">
        <f>IFERROR(VLOOKUP($D175, V一般接種!$A:$G, L$4, FALSE), 0)</f>
        <v>363</v>
      </c>
      <c r="M175" s="97">
        <f>IFERROR(VLOOKUP($D175, V一般接種!$A:$G, M$4, FALSE), 0)</f>
        <v>464827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394153</v>
      </c>
      <c r="C176" s="49">
        <f t="shared" si="8"/>
        <v>471615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356120</v>
      </c>
      <c r="K176" s="97">
        <f>IFERROR(VLOOKUP($D176, V一般接種!$A:$G, K$4, FALSE), 0)</f>
        <v>38033</v>
      </c>
      <c r="L176" s="97">
        <f>IFERROR(VLOOKUP($D176, V一般接種!$A:$G, L$4, FALSE), 0)</f>
        <v>279</v>
      </c>
      <c r="M176" s="97">
        <f>IFERROR(VLOOKUP($D176, V一般接種!$A:$G, M$4, FALSE), 0)</f>
        <v>471336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387825</v>
      </c>
      <c r="C177" s="49">
        <f t="shared" si="8"/>
        <v>437083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349387</v>
      </c>
      <c r="K177" s="97">
        <f>IFERROR(VLOOKUP($D177, V一般接種!$A:$G, K$4, FALSE), 0)</f>
        <v>38438</v>
      </c>
      <c r="L177" s="97">
        <f>IFERROR(VLOOKUP($D177, V一般接種!$A:$G, L$4, FALSE), 0)</f>
        <v>445</v>
      </c>
      <c r="M177" s="97">
        <f>IFERROR(VLOOKUP($D177, V一般接種!$A:$G, M$4, FALSE), 0)</f>
        <v>436638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372943</v>
      </c>
      <c r="C178" s="49">
        <f t="shared" si="8"/>
        <v>425519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335641</v>
      </c>
      <c r="K178" s="97">
        <f>IFERROR(VLOOKUP($D178, V一般接種!$A:$G, K$4, FALSE), 0)</f>
        <v>37302</v>
      </c>
      <c r="L178" s="97">
        <f>IFERROR(VLOOKUP($D178, V一般接種!$A:$G, L$4, FALSE), 0)</f>
        <v>337</v>
      </c>
      <c r="M178" s="97">
        <f>IFERROR(VLOOKUP($D178, V一般接種!$A:$G, M$4, FALSE), 0)</f>
        <v>425182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409965</v>
      </c>
      <c r="C179" s="49">
        <f t="shared" si="8"/>
        <v>446400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369199</v>
      </c>
      <c r="K179" s="97">
        <f>IFERROR(VLOOKUP($D179, V一般接種!$A:$G, K$4, FALSE), 0)</f>
        <v>40766</v>
      </c>
      <c r="L179" s="97">
        <f>IFERROR(VLOOKUP($D179, V一般接種!$A:$G, L$4, FALSE), 0)</f>
        <v>192</v>
      </c>
      <c r="M179" s="97">
        <f>IFERROR(VLOOKUP($D179, V一般接種!$A:$G, M$4, FALSE), 0)</f>
        <v>446208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568580</v>
      </c>
      <c r="C180" s="49">
        <f t="shared" si="8"/>
        <v>563673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501144</v>
      </c>
      <c r="K180" s="97">
        <f>IFERROR(VLOOKUP($D180, V一般接種!$A:$G, K$4, FALSE), 0)</f>
        <v>67436</v>
      </c>
      <c r="L180" s="97">
        <f>IFERROR(VLOOKUP($D180, V一般接種!$A:$G, L$4, FALSE), 0)</f>
        <v>486</v>
      </c>
      <c r="M180" s="97">
        <f>IFERROR(VLOOKUP($D180, V一般接種!$A:$G, M$4, FALSE), 0)</f>
        <v>563187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-31294575</v>
      </c>
      <c r="C181" s="49">
        <f t="shared" si="8"/>
        <v>-24091843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394576</v>
      </c>
      <c r="K181" s="97">
        <f>IFERROR(VLOOKUP($D181, V一般接種!$A:$G, K$4, FALSE), 0)</f>
        <v>56197</v>
      </c>
      <c r="L181" s="97">
        <f>IFERROR(VLOOKUP($D181, V一般接種!$A:$G, L$4, FALSE), 0)</f>
        <v>156</v>
      </c>
      <c r="M181" s="97">
        <f>IFERROR(VLOOKUP($D181, V一般接種!$A:$G, M$4, FALSE), 0)</f>
        <v>423495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299426</v>
      </c>
      <c r="C182" s="49">
        <f t="shared" si="8"/>
        <v>350771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278070</v>
      </c>
      <c r="K182" s="97">
        <f>IFERROR(VLOOKUP($D182, V一般接種!$A:$G, K$4, FALSE), 0)</f>
        <v>21356</v>
      </c>
      <c r="L182" s="97">
        <f>IFERROR(VLOOKUP($D182, V一般接種!$A:$G, L$4, FALSE), 0)</f>
        <v>148</v>
      </c>
      <c r="M182" s="97">
        <f>IFERROR(VLOOKUP($D182, V一般接種!$A:$G, M$4, FALSE), 0)</f>
        <v>350623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310320</v>
      </c>
      <c r="C183" s="49">
        <f t="shared" si="8"/>
        <v>369229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288143</v>
      </c>
      <c r="K183" s="97">
        <f>IFERROR(VLOOKUP($D183, V一般接種!$A:$G, K$4, FALSE), 0)</f>
        <v>22177</v>
      </c>
      <c r="L183" s="97">
        <f>IFERROR(VLOOKUP($D183, V一般接種!$A:$G, L$4, FALSE), 0)</f>
        <v>69</v>
      </c>
      <c r="M183" s="97">
        <f>IFERROR(VLOOKUP($D183, V一般接種!$A:$G, M$4, FALSE), 0)</f>
        <v>369160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296703</v>
      </c>
      <c r="C184" s="49">
        <f t="shared" si="8"/>
        <v>354262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273373</v>
      </c>
      <c r="K184" s="97">
        <f>IFERROR(VLOOKUP($D184, V一般接種!$A:$G, K$4, FALSE), 0)</f>
        <v>23330</v>
      </c>
      <c r="L184" s="97">
        <f>IFERROR(VLOOKUP($D184, V一般接種!$A:$G, L$4, FALSE), 0)</f>
        <v>96</v>
      </c>
      <c r="M184" s="97">
        <f>IFERROR(VLOOKUP($D184, V一般接種!$A:$G, M$4, FALSE), 0)</f>
        <v>354166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281775</v>
      </c>
      <c r="C185" s="49">
        <f t="shared" si="8"/>
        <v>342184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260143</v>
      </c>
      <c r="K185" s="97">
        <f>IFERROR(VLOOKUP($D185, V一般接種!$A:$G, K$4, FALSE), 0)</f>
        <v>21632</v>
      </c>
      <c r="L185" s="97">
        <f>IFERROR(VLOOKUP($D185, V一般接種!$A:$G, L$4, FALSE), 0)</f>
        <v>423</v>
      </c>
      <c r="M185" s="97">
        <f>IFERROR(VLOOKUP($D185, V一般接種!$A:$G, M$4, FALSE), 0)</f>
        <v>341761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329310</v>
      </c>
      <c r="C186" s="49">
        <f t="shared" si="8"/>
        <v>414714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303082</v>
      </c>
      <c r="K186" s="97">
        <f>IFERROR(VLOOKUP($D186, V一般接種!$A:$G, K$4, FALSE), 0)</f>
        <v>26228</v>
      </c>
      <c r="L186" s="97">
        <f>IFERROR(VLOOKUP($D186, V一般接種!$A:$G, L$4, FALSE), 0)</f>
        <v>272</v>
      </c>
      <c r="M186" s="97">
        <f>IFERROR(VLOOKUP($D186, V一般接種!$A:$G, M$4, FALSE), 0)</f>
        <v>414442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453113</v>
      </c>
      <c r="C187" s="49">
        <f t="shared" si="8"/>
        <v>553386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408668</v>
      </c>
      <c r="K187" s="97">
        <f>IFERROR(VLOOKUP($D187, V一般接種!$A:$G, K$4, FALSE), 0)</f>
        <v>44445</v>
      </c>
      <c r="L187" s="97">
        <f>IFERROR(VLOOKUP($D187, V一般接種!$A:$G, L$4, FALSE), 0)</f>
        <v>110</v>
      </c>
      <c r="M187" s="97">
        <f>IFERROR(VLOOKUP($D187, V一般接種!$A:$G, M$4, FALSE), 0)</f>
        <v>553276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-15437201</v>
      </c>
      <c r="C188" s="49">
        <f t="shared" si="8"/>
        <v>-12999366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301794</v>
      </c>
      <c r="K188" s="97">
        <f>IFERROR(VLOOKUP($D188, V一般接種!$A:$G, K$4, FALSE), 0)</f>
        <v>37746</v>
      </c>
      <c r="L188" s="97">
        <f>IFERROR(VLOOKUP($D188, V一般接種!$A:$G, L$4, FALSE), 0)</f>
        <v>45</v>
      </c>
      <c r="M188" s="97">
        <f>IFERROR(VLOOKUP($D188, V一般接種!$A:$G, M$4, FALSE), 0)</f>
        <v>411893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25528586</v>
      </c>
      <c r="Q188" s="97">
        <f>SUMIF(V重複!$C:$C, 'Conv-vaccine'!$D188, V重複!G:G)</f>
        <v>21942624</v>
      </c>
    </row>
    <row r="189" spans="1:17" x14ac:dyDescent="0.45">
      <c r="A189" s="94">
        <f t="shared" si="6"/>
        <v>44480</v>
      </c>
      <c r="B189" s="49">
        <f t="shared" si="7"/>
        <v>227026</v>
      </c>
      <c r="C189" s="49">
        <f t="shared" si="8"/>
        <v>98910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213578</v>
      </c>
      <c r="K189" s="97">
        <f>IFERROR(VLOOKUP($D189, V一般接種!$A:$G, K$4, FALSE), 0)</f>
        <v>13448</v>
      </c>
      <c r="L189" s="97">
        <f>IFERROR(VLOOKUP($D189, V一般接種!$A:$G, L$4, FALSE), 0)</f>
        <v>41</v>
      </c>
      <c r="M189" s="97">
        <f>IFERROR(VLOOKUP($D189, V一般接種!$A:$G, M$4, FALSE), 0)</f>
        <v>98869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207296</v>
      </c>
      <c r="C190" s="49">
        <f t="shared" si="8"/>
        <v>261507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194728</v>
      </c>
      <c r="K190" s="97">
        <f>IFERROR(VLOOKUP($D190, V一般接種!$A:$G, K$4, FALSE), 0)</f>
        <v>12568</v>
      </c>
      <c r="L190" s="97">
        <f>IFERROR(VLOOKUP($D190, V一般接種!$A:$G, L$4, FALSE), 0)</f>
        <v>22</v>
      </c>
      <c r="M190" s="97">
        <f>IFERROR(VLOOKUP($D190, V一般接種!$A:$G, M$4, FALSE), 0)</f>
        <v>261485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100048</v>
      </c>
      <c r="C191" s="49">
        <f t="shared" si="8"/>
        <v>240904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86669</v>
      </c>
      <c r="K191" s="97">
        <f>IFERROR(VLOOKUP($D191, V一般接種!$A:$G, K$4, FALSE), 0)</f>
        <v>13379</v>
      </c>
      <c r="L191" s="97">
        <f>IFERROR(VLOOKUP($D191, V一般接種!$A:$G, L$4, FALSE), 0)</f>
        <v>6</v>
      </c>
      <c r="M191" s="97">
        <f>IFERROR(VLOOKUP($D191, V一般接種!$A:$G, M$4, FALSE), 0)</f>
        <v>240898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142148</v>
      </c>
      <c r="C192" s="49">
        <f t="shared" si="8"/>
        <v>88330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132145</v>
      </c>
      <c r="K192" s="97">
        <f>IFERROR(VLOOKUP($D192, V一般接種!$A:$G, K$4, FALSE), 0)</f>
        <v>10003</v>
      </c>
      <c r="L192" s="97">
        <f>IFERROR(VLOOKUP($D192, V一般接種!$A:$G, L$4, FALSE), 0)</f>
        <v>44</v>
      </c>
      <c r="M192" s="97">
        <f>IFERROR(VLOOKUP($D192, V一般接種!$A:$G, M$4, FALSE), 0)</f>
        <v>88286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95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TEXT(MAX(A3:A192)+1,"m月d日") &amp; "公表時点）"</f>
        <v>（10月15日公表時点）</v>
      </c>
    </row>
    <row r="3" spans="1:15" x14ac:dyDescent="0.45">
      <c r="A3" s="138" t="s">
        <v>323</v>
      </c>
      <c r="B3" s="138" t="s">
        <v>297</v>
      </c>
      <c r="C3" s="138" t="s">
        <v>298</v>
      </c>
      <c r="D3" s="139" t="s">
        <v>324</v>
      </c>
      <c r="E3" s="139"/>
      <c r="F3" s="139"/>
      <c r="G3" s="139"/>
      <c r="H3" s="139"/>
      <c r="I3" s="139"/>
      <c r="J3" s="139" t="s">
        <v>325</v>
      </c>
      <c r="K3" s="139"/>
      <c r="L3" s="139"/>
      <c r="M3" s="139"/>
      <c r="N3" s="139"/>
      <c r="O3" s="139"/>
    </row>
    <row r="4" spans="1:15" x14ac:dyDescent="0.45">
      <c r="A4" s="138"/>
      <c r="B4" s="138"/>
      <c r="C4" s="138"/>
      <c r="D4" s="137" t="s">
        <v>299</v>
      </c>
      <c r="E4" s="137"/>
      <c r="F4" s="137"/>
      <c r="G4" s="137" t="s">
        <v>300</v>
      </c>
      <c r="H4" s="137"/>
      <c r="I4" s="137"/>
      <c r="J4" s="137" t="s">
        <v>299</v>
      </c>
      <c r="K4" s="137"/>
      <c r="L4" s="137"/>
      <c r="M4" s="137" t="s">
        <v>300</v>
      </c>
      <c r="N4" s="137"/>
      <c r="O4" s="137"/>
    </row>
    <row r="5" spans="1:15" x14ac:dyDescent="0.45">
      <c r="A5" s="138"/>
      <c r="B5" s="138"/>
      <c r="C5" s="138"/>
      <c r="D5" s="112" t="s">
        <v>301</v>
      </c>
      <c r="E5" s="112" t="s">
        <v>302</v>
      </c>
      <c r="F5" s="112" t="s">
        <v>351</v>
      </c>
      <c r="G5" s="112" t="s">
        <v>301</v>
      </c>
      <c r="H5" s="112" t="s">
        <v>302</v>
      </c>
      <c r="I5" s="112" t="s">
        <v>351</v>
      </c>
      <c r="J5" s="112" t="s">
        <v>301</v>
      </c>
      <c r="K5" s="112" t="s">
        <v>302</v>
      </c>
      <c r="L5" s="112" t="s">
        <v>351</v>
      </c>
      <c r="M5" s="112" t="s">
        <v>301</v>
      </c>
      <c r="N5" s="112" t="s">
        <v>302</v>
      </c>
      <c r="O5" s="112" t="s">
        <v>351</v>
      </c>
    </row>
    <row r="6" spans="1:15" x14ac:dyDescent="0.45">
      <c r="A6" s="136" t="s">
        <v>287</v>
      </c>
      <c r="B6" s="137"/>
      <c r="C6" s="61">
        <f ca="1">SUM(D6:I6)</f>
        <v>163630151</v>
      </c>
      <c r="D6" s="61">
        <f ca="1">SUM(OFFSET(D$6,1,0,MAX($A$6:$A192)-DATE(2021,4,12)+1,1))</f>
        <v>72399128</v>
      </c>
      <c r="E6" s="61">
        <f ca="1">SUM(OFFSET(E$6,1,0,MAX($A$6:$A192)-DATE(2021,4,12)+1,1))</f>
        <v>14423260</v>
      </c>
      <c r="F6" s="61">
        <f ca="1">SUM(OFFSET(F$6,1,0,MAX($A$6:$A192)-DATE(2021,4,12)+1,1))</f>
        <v>52441</v>
      </c>
      <c r="G6" s="61">
        <f ca="1">SUM(OFFSET(G$6,1,0,MAX($A$6:$A192)-DATE(2021,4,12)+1,1))</f>
        <v>64340260</v>
      </c>
      <c r="H6" s="61">
        <f ca="1">SUM(OFFSET(H$6,1,0,MAX($A$6:$A192)-DATE(2021,4,12)+1,1))</f>
        <v>12411164</v>
      </c>
      <c r="I6" s="61">
        <f ca="1">SUM(OFFSET(I$6,1,0,MAX($A$6:$A192)-DATE(2021,4,12)+1,1))</f>
        <v>3898</v>
      </c>
      <c r="J6" s="61">
        <f ca="1">SUM(OFFSET(J$6,1,0,MAX($A$6:$A192)-DATE(2021,4,12)+1,1))</f>
        <v>31676554</v>
      </c>
      <c r="K6" s="61">
        <f ca="1">SUM(OFFSET(K$6,1,0,MAX($A$6:$A192)-DATE(2021,4,12)+1,1))</f>
        <v>907894</v>
      </c>
      <c r="L6" s="61">
        <f ca="1">SUM(OFFSET(L$6,1,0,MAX($A$6:$A192)-DATE(2021,4,12)+1,1))</f>
        <v>2808</v>
      </c>
      <c r="M6" s="61">
        <f ca="1">SUM(OFFSET(M$6,1,0,MAX($A$6:$A192)-DATE(2021,4,12)+1,1))</f>
        <v>31291566</v>
      </c>
      <c r="N6" s="61">
        <f ca="1">SUM(OFFSET(N$6,1,0,MAX($A$6:$A192)-DATE(2021,4,12)+1,1))</f>
        <v>885832</v>
      </c>
      <c r="O6" s="61">
        <f ca="1">SUM(OFFSET(O$6,1,0,MAX($A$6:$A192)-DATE(2021,4,12)+1,1))</f>
        <v>157</v>
      </c>
    </row>
    <row r="7" spans="1:15" x14ac:dyDescent="0.45">
      <c r="A7" s="109">
        <v>44483</v>
      </c>
      <c r="B7" s="101" t="str">
        <f t="shared" ref="B7:B70" si="0">"(" &amp; TEXT(A7,"aaa") &amp; ")"</f>
        <v>(木)</v>
      </c>
      <c r="C7" s="61">
        <f>SUM(D7:I7)</f>
        <v>280406</v>
      </c>
      <c r="D7" s="61">
        <v>132145</v>
      </c>
      <c r="E7" s="61">
        <v>10003</v>
      </c>
      <c r="F7" s="61">
        <v>44</v>
      </c>
      <c r="G7" s="61">
        <v>88286</v>
      </c>
      <c r="H7" s="61">
        <v>49854</v>
      </c>
      <c r="I7" s="61">
        <v>74</v>
      </c>
      <c r="J7" s="61">
        <v>4555</v>
      </c>
      <c r="K7" s="61">
        <v>228</v>
      </c>
      <c r="L7" s="61">
        <v>3</v>
      </c>
      <c r="M7" s="61">
        <v>2279</v>
      </c>
      <c r="N7" s="61">
        <v>415</v>
      </c>
      <c r="O7" s="61">
        <v>4</v>
      </c>
    </row>
    <row r="8" spans="1:15" x14ac:dyDescent="0.45">
      <c r="A8" s="109">
        <v>44482</v>
      </c>
      <c r="B8" s="101" t="str">
        <f t="shared" si="0"/>
        <v>(水)</v>
      </c>
      <c r="C8" s="61">
        <f t="shared" ref="C8" si="1">SUM(D8:I8)</f>
        <v>407728</v>
      </c>
      <c r="D8" s="61">
        <v>86669</v>
      </c>
      <c r="E8" s="61">
        <v>13379</v>
      </c>
      <c r="F8" s="61">
        <v>6</v>
      </c>
      <c r="G8" s="61">
        <v>240898</v>
      </c>
      <c r="H8" s="61">
        <v>66703</v>
      </c>
      <c r="I8" s="61">
        <v>73</v>
      </c>
      <c r="J8" s="61">
        <v>2966</v>
      </c>
      <c r="K8" s="61">
        <v>299</v>
      </c>
      <c r="L8" s="61">
        <v>2</v>
      </c>
      <c r="M8" s="61">
        <v>7890</v>
      </c>
      <c r="N8" s="61">
        <v>593</v>
      </c>
      <c r="O8" s="61">
        <v>1</v>
      </c>
    </row>
    <row r="9" spans="1:15" x14ac:dyDescent="0.45">
      <c r="A9" s="109">
        <v>44481</v>
      </c>
      <c r="B9" s="101" t="str">
        <f t="shared" si="0"/>
        <v>(火)</v>
      </c>
      <c r="C9" s="61">
        <f>SUM(D9:I9)</f>
        <v>547470</v>
      </c>
      <c r="D9" s="61">
        <v>194728</v>
      </c>
      <c r="E9" s="61">
        <v>12568</v>
      </c>
      <c r="F9" s="61">
        <v>22</v>
      </c>
      <c r="G9" s="61">
        <v>261485</v>
      </c>
      <c r="H9" s="61">
        <v>78591</v>
      </c>
      <c r="I9" s="61">
        <v>76</v>
      </c>
      <c r="J9" s="61">
        <v>6965</v>
      </c>
      <c r="K9" s="61">
        <v>294</v>
      </c>
      <c r="L9" s="61">
        <v>1</v>
      </c>
      <c r="M9" s="61">
        <v>8948</v>
      </c>
      <c r="N9" s="61">
        <v>674</v>
      </c>
      <c r="O9" s="61">
        <v>4</v>
      </c>
    </row>
    <row r="10" spans="1:15" x14ac:dyDescent="0.45">
      <c r="A10" s="109">
        <v>44480</v>
      </c>
      <c r="B10" s="101" t="str">
        <f t="shared" si="0"/>
        <v>(月)</v>
      </c>
      <c r="C10" s="61">
        <f t="shared" ref="C10:C21" si="2">SUM(D10:I10)</f>
        <v>408740</v>
      </c>
      <c r="D10" s="61">
        <v>213578</v>
      </c>
      <c r="E10" s="61">
        <v>13448</v>
      </c>
      <c r="F10" s="61">
        <v>41</v>
      </c>
      <c r="G10" s="61">
        <v>98869</v>
      </c>
      <c r="H10" s="61">
        <v>82665</v>
      </c>
      <c r="I10" s="61">
        <v>139</v>
      </c>
      <c r="J10" s="61">
        <v>7562</v>
      </c>
      <c r="K10" s="61">
        <v>279</v>
      </c>
      <c r="L10" s="61">
        <v>5</v>
      </c>
      <c r="M10" s="61">
        <v>2604</v>
      </c>
      <c r="N10" s="61">
        <v>645</v>
      </c>
      <c r="O10" s="61">
        <v>5</v>
      </c>
    </row>
    <row r="11" spans="1:15" x14ac:dyDescent="0.45">
      <c r="A11" s="109">
        <v>44479</v>
      </c>
      <c r="B11" s="101" t="str">
        <f t="shared" si="0"/>
        <v>(日)</v>
      </c>
      <c r="C11" s="61">
        <f t="shared" si="2"/>
        <v>866680</v>
      </c>
      <c r="D11" s="61">
        <v>301794</v>
      </c>
      <c r="E11" s="61">
        <v>37746</v>
      </c>
      <c r="F11" s="61">
        <v>45</v>
      </c>
      <c r="G11" s="61">
        <v>411893</v>
      </c>
      <c r="H11" s="61">
        <v>114904</v>
      </c>
      <c r="I11" s="61">
        <v>298</v>
      </c>
      <c r="J11" s="61">
        <v>6922</v>
      </c>
      <c r="K11" s="61">
        <v>763</v>
      </c>
      <c r="L11" s="61">
        <v>3</v>
      </c>
      <c r="M11" s="61">
        <v>7348</v>
      </c>
      <c r="N11" s="61">
        <v>966</v>
      </c>
      <c r="O11" s="61">
        <v>7</v>
      </c>
    </row>
    <row r="12" spans="1:15" x14ac:dyDescent="0.45">
      <c r="A12" s="109">
        <v>44478</v>
      </c>
      <c r="B12" s="101" t="str">
        <f t="shared" si="0"/>
        <v>(土)</v>
      </c>
      <c r="C12" s="61">
        <f t="shared" si="2"/>
        <v>1158837</v>
      </c>
      <c r="D12" s="61">
        <v>408668</v>
      </c>
      <c r="E12" s="61">
        <v>44445</v>
      </c>
      <c r="F12" s="61">
        <v>110</v>
      </c>
      <c r="G12" s="61">
        <v>553276</v>
      </c>
      <c r="H12" s="61">
        <v>151981</v>
      </c>
      <c r="I12" s="61">
        <v>357</v>
      </c>
      <c r="J12" s="61">
        <v>7927</v>
      </c>
      <c r="K12" s="61">
        <v>717</v>
      </c>
      <c r="L12" s="61">
        <v>6</v>
      </c>
      <c r="M12" s="61">
        <v>9432</v>
      </c>
      <c r="N12" s="61">
        <v>892</v>
      </c>
      <c r="O12" s="61">
        <v>8</v>
      </c>
    </row>
    <row r="13" spans="1:15" x14ac:dyDescent="0.45">
      <c r="A13" s="109">
        <v>44477</v>
      </c>
      <c r="B13" s="101" t="str">
        <f t="shared" si="0"/>
        <v>(金)</v>
      </c>
      <c r="C13" s="61">
        <f t="shared" si="2"/>
        <v>886387</v>
      </c>
      <c r="D13" s="61">
        <v>303082</v>
      </c>
      <c r="E13" s="61">
        <v>26228</v>
      </c>
      <c r="F13" s="61">
        <v>272</v>
      </c>
      <c r="G13" s="61">
        <v>414442</v>
      </c>
      <c r="H13" s="61">
        <v>142108</v>
      </c>
      <c r="I13" s="61">
        <v>255</v>
      </c>
      <c r="J13" s="61">
        <v>7783</v>
      </c>
      <c r="K13" s="61">
        <v>443</v>
      </c>
      <c r="L13" s="61">
        <v>52</v>
      </c>
      <c r="M13" s="61">
        <v>9541</v>
      </c>
      <c r="N13" s="61">
        <v>516</v>
      </c>
      <c r="O13" s="61">
        <v>6</v>
      </c>
    </row>
    <row r="14" spans="1:15" x14ac:dyDescent="0.45">
      <c r="A14" s="109">
        <v>44476</v>
      </c>
      <c r="B14" s="101" t="str">
        <f t="shared" si="0"/>
        <v>(木)</v>
      </c>
      <c r="C14" s="61">
        <f t="shared" si="2"/>
        <v>744012</v>
      </c>
      <c r="D14" s="61">
        <v>260143</v>
      </c>
      <c r="E14" s="61">
        <v>21632</v>
      </c>
      <c r="F14" s="61">
        <v>423</v>
      </c>
      <c r="G14" s="61">
        <v>341761</v>
      </c>
      <c r="H14" s="61">
        <v>119545</v>
      </c>
      <c r="I14" s="61">
        <v>508</v>
      </c>
      <c r="J14" s="61">
        <v>8968</v>
      </c>
      <c r="K14" s="61">
        <v>532</v>
      </c>
      <c r="L14" s="61">
        <v>33</v>
      </c>
      <c r="M14" s="61">
        <v>10658</v>
      </c>
      <c r="N14" s="61">
        <v>782</v>
      </c>
      <c r="O14" s="61">
        <v>30</v>
      </c>
    </row>
    <row r="15" spans="1:15" x14ac:dyDescent="0.45">
      <c r="A15" s="109">
        <v>44475</v>
      </c>
      <c r="B15" s="101" t="str">
        <f t="shared" si="0"/>
        <v>(水)</v>
      </c>
      <c r="C15" s="61">
        <f t="shared" si="2"/>
        <v>774199</v>
      </c>
      <c r="D15" s="61">
        <v>273373</v>
      </c>
      <c r="E15" s="61">
        <v>23330</v>
      </c>
      <c r="F15" s="61">
        <v>96</v>
      </c>
      <c r="G15" s="61">
        <v>354166</v>
      </c>
      <c r="H15" s="61">
        <v>122993</v>
      </c>
      <c r="I15" s="61">
        <v>241</v>
      </c>
      <c r="J15" s="61">
        <v>9838</v>
      </c>
      <c r="K15" s="61">
        <v>561</v>
      </c>
      <c r="L15" s="61">
        <v>6</v>
      </c>
      <c r="M15" s="61">
        <v>11890</v>
      </c>
      <c r="N15" s="61">
        <v>836</v>
      </c>
      <c r="O15" s="61">
        <v>8</v>
      </c>
    </row>
    <row r="16" spans="1:15" x14ac:dyDescent="0.45">
      <c r="A16" s="109">
        <v>44474</v>
      </c>
      <c r="B16" s="101" t="str">
        <f t="shared" si="0"/>
        <v>(火)</v>
      </c>
      <c r="C16" s="61">
        <f t="shared" si="2"/>
        <v>803261</v>
      </c>
      <c r="D16" s="61">
        <v>288143</v>
      </c>
      <c r="E16" s="61">
        <v>22177</v>
      </c>
      <c r="F16" s="61">
        <v>69</v>
      </c>
      <c r="G16" s="61">
        <v>369160</v>
      </c>
      <c r="H16" s="61">
        <v>123456</v>
      </c>
      <c r="I16" s="61">
        <v>256</v>
      </c>
      <c r="J16" s="61">
        <v>10775</v>
      </c>
      <c r="K16" s="61">
        <v>521</v>
      </c>
      <c r="L16" s="61">
        <v>9</v>
      </c>
      <c r="M16" s="61">
        <v>12697</v>
      </c>
      <c r="N16" s="61">
        <v>718</v>
      </c>
      <c r="O16" s="61">
        <v>7</v>
      </c>
    </row>
    <row r="17" spans="1:15" x14ac:dyDescent="0.45">
      <c r="A17" s="109">
        <v>44473</v>
      </c>
      <c r="B17" s="101" t="str">
        <f t="shared" si="0"/>
        <v>(月)</v>
      </c>
      <c r="C17" s="61">
        <f t="shared" si="2"/>
        <v>774944</v>
      </c>
      <c r="D17" s="61">
        <v>278070</v>
      </c>
      <c r="E17" s="61">
        <v>21356</v>
      </c>
      <c r="F17" s="61">
        <v>148</v>
      </c>
      <c r="G17" s="61">
        <v>350623</v>
      </c>
      <c r="H17" s="61">
        <v>124658</v>
      </c>
      <c r="I17" s="61">
        <v>89</v>
      </c>
      <c r="J17" s="61">
        <v>10245</v>
      </c>
      <c r="K17" s="61">
        <v>475</v>
      </c>
      <c r="L17" s="61">
        <v>10</v>
      </c>
      <c r="M17" s="61">
        <v>11931</v>
      </c>
      <c r="N17" s="61">
        <v>752</v>
      </c>
      <c r="O17" s="61">
        <v>4</v>
      </c>
    </row>
    <row r="18" spans="1:15" x14ac:dyDescent="0.45">
      <c r="A18" s="109">
        <v>44472</v>
      </c>
      <c r="B18" s="101" t="str">
        <f t="shared" si="0"/>
        <v>(日)</v>
      </c>
      <c r="C18" s="61">
        <f t="shared" si="2"/>
        <v>1012929</v>
      </c>
      <c r="D18" s="61">
        <v>394576</v>
      </c>
      <c r="E18" s="61">
        <v>56197</v>
      </c>
      <c r="F18" s="61">
        <v>156</v>
      </c>
      <c r="G18" s="61">
        <v>423495</v>
      </c>
      <c r="H18" s="61">
        <v>138150</v>
      </c>
      <c r="I18" s="61">
        <v>355</v>
      </c>
      <c r="J18" s="61">
        <v>8003</v>
      </c>
      <c r="K18" s="61">
        <v>1036</v>
      </c>
      <c r="L18" s="61">
        <v>7</v>
      </c>
      <c r="M18" s="61">
        <v>7961</v>
      </c>
      <c r="N18" s="61">
        <v>962</v>
      </c>
      <c r="O18" s="61">
        <v>6</v>
      </c>
    </row>
    <row r="19" spans="1:15" x14ac:dyDescent="0.45">
      <c r="A19" s="109">
        <v>44471</v>
      </c>
      <c r="B19" s="101" t="str">
        <f t="shared" si="0"/>
        <v>(土)</v>
      </c>
      <c r="C19" s="61">
        <f t="shared" si="2"/>
        <v>1287540</v>
      </c>
      <c r="D19" s="61">
        <v>501144</v>
      </c>
      <c r="E19" s="61">
        <v>67436</v>
      </c>
      <c r="F19" s="61">
        <v>486</v>
      </c>
      <c r="G19" s="61">
        <v>563187</v>
      </c>
      <c r="H19" s="61">
        <v>154893</v>
      </c>
      <c r="I19" s="61">
        <v>394</v>
      </c>
      <c r="J19" s="61">
        <v>9442</v>
      </c>
      <c r="K19" s="61">
        <v>919</v>
      </c>
      <c r="L19" s="61">
        <v>64</v>
      </c>
      <c r="M19" s="61">
        <v>10207</v>
      </c>
      <c r="N19" s="61">
        <v>862</v>
      </c>
      <c r="O19" s="61">
        <v>20</v>
      </c>
    </row>
    <row r="20" spans="1:15" x14ac:dyDescent="0.45">
      <c r="A20" s="109">
        <v>44470</v>
      </c>
      <c r="B20" s="101" t="str">
        <f t="shared" si="0"/>
        <v>(金)</v>
      </c>
      <c r="C20" s="61">
        <f t="shared" si="2"/>
        <v>990694</v>
      </c>
      <c r="D20" s="61">
        <v>369199</v>
      </c>
      <c r="E20" s="61">
        <v>40766</v>
      </c>
      <c r="F20" s="61">
        <v>192</v>
      </c>
      <c r="G20" s="61">
        <v>446208</v>
      </c>
      <c r="H20" s="61">
        <v>134231</v>
      </c>
      <c r="I20" s="61">
        <v>98</v>
      </c>
      <c r="J20" s="61">
        <v>10144</v>
      </c>
      <c r="K20" s="61">
        <v>482</v>
      </c>
      <c r="L20" s="61">
        <v>14</v>
      </c>
      <c r="M20" s="61">
        <v>11216</v>
      </c>
      <c r="N20" s="61">
        <v>586</v>
      </c>
      <c r="O20" s="61">
        <v>2</v>
      </c>
    </row>
    <row r="21" spans="1:15" x14ac:dyDescent="0.45">
      <c r="A21" s="109">
        <v>44469</v>
      </c>
      <c r="B21" s="101" t="str">
        <f t="shared" si="0"/>
        <v>(木)</v>
      </c>
      <c r="C21" s="61">
        <f t="shared" si="2"/>
        <v>934015</v>
      </c>
      <c r="D21" s="61">
        <v>335641</v>
      </c>
      <c r="E21" s="61">
        <v>37302</v>
      </c>
      <c r="F21" s="61">
        <v>337</v>
      </c>
      <c r="G21" s="61">
        <v>425182</v>
      </c>
      <c r="H21" s="61">
        <v>135184</v>
      </c>
      <c r="I21" s="61">
        <v>369</v>
      </c>
      <c r="J21" s="61">
        <v>11337</v>
      </c>
      <c r="K21" s="61">
        <v>575</v>
      </c>
      <c r="L21" s="61">
        <v>25</v>
      </c>
      <c r="M21" s="61">
        <v>14521</v>
      </c>
      <c r="N21" s="61">
        <v>809</v>
      </c>
      <c r="O21" s="61">
        <v>22</v>
      </c>
    </row>
    <row r="22" spans="1:15" x14ac:dyDescent="0.45">
      <c r="A22" s="109">
        <v>44468</v>
      </c>
      <c r="B22" s="101" t="str">
        <f t="shared" si="0"/>
        <v>(水)</v>
      </c>
      <c r="C22" s="61">
        <f>SUM(D22:I22)</f>
        <v>948106</v>
      </c>
      <c r="D22" s="61">
        <v>349387</v>
      </c>
      <c r="E22" s="61">
        <v>38438</v>
      </c>
      <c r="F22" s="61">
        <v>445</v>
      </c>
      <c r="G22" s="61">
        <v>436638</v>
      </c>
      <c r="H22" s="61">
        <v>123119</v>
      </c>
      <c r="I22" s="61">
        <v>79</v>
      </c>
      <c r="J22" s="61">
        <v>12135</v>
      </c>
      <c r="K22" s="61">
        <v>568</v>
      </c>
      <c r="L22" s="61">
        <v>19</v>
      </c>
      <c r="M22" s="61">
        <v>15790</v>
      </c>
      <c r="N22" s="61">
        <v>874</v>
      </c>
      <c r="O22" s="61">
        <v>5</v>
      </c>
    </row>
    <row r="23" spans="1:15" x14ac:dyDescent="0.45">
      <c r="A23" s="109">
        <v>44467</v>
      </c>
      <c r="B23" s="101" t="str">
        <f t="shared" si="0"/>
        <v>(火)</v>
      </c>
      <c r="C23" s="61">
        <f t="shared" ref="C23:C28" si="3">SUM(D23:I23)</f>
        <v>985370</v>
      </c>
      <c r="D23" s="61">
        <v>356120</v>
      </c>
      <c r="E23" s="61">
        <v>38033</v>
      </c>
      <c r="F23" s="61">
        <v>279</v>
      </c>
      <c r="G23" s="61">
        <v>471336</v>
      </c>
      <c r="H23" s="61">
        <v>119499</v>
      </c>
      <c r="I23" s="61">
        <v>103</v>
      </c>
      <c r="J23" s="61">
        <v>13113</v>
      </c>
      <c r="K23" s="61">
        <v>622</v>
      </c>
      <c r="L23" s="61">
        <v>33</v>
      </c>
      <c r="M23" s="61">
        <v>17520</v>
      </c>
      <c r="N23" s="61">
        <v>818</v>
      </c>
      <c r="O23" s="61">
        <v>7</v>
      </c>
    </row>
    <row r="24" spans="1:15" x14ac:dyDescent="0.45">
      <c r="A24" s="109">
        <v>44466</v>
      </c>
      <c r="B24" s="101" t="str">
        <f t="shared" si="0"/>
        <v>(月)</v>
      </c>
      <c r="C24" s="61">
        <f t="shared" si="3"/>
        <v>951967</v>
      </c>
      <c r="D24" s="61">
        <v>325603</v>
      </c>
      <c r="E24" s="61">
        <v>40139</v>
      </c>
      <c r="F24" s="61">
        <v>363</v>
      </c>
      <c r="G24" s="61">
        <v>464827</v>
      </c>
      <c r="H24" s="61">
        <v>121024</v>
      </c>
      <c r="I24" s="61">
        <v>11</v>
      </c>
      <c r="J24" s="61">
        <v>11624</v>
      </c>
      <c r="K24" s="61">
        <v>529</v>
      </c>
      <c r="L24" s="61">
        <v>33</v>
      </c>
      <c r="M24" s="61">
        <v>17516</v>
      </c>
      <c r="N24" s="61">
        <v>743</v>
      </c>
      <c r="O24" s="61">
        <v>0</v>
      </c>
    </row>
    <row r="25" spans="1:15" x14ac:dyDescent="0.45">
      <c r="A25" s="109">
        <v>44465</v>
      </c>
      <c r="B25" s="101" t="str">
        <f t="shared" si="0"/>
        <v>(日)</v>
      </c>
      <c r="C25" s="61">
        <f t="shared" si="3"/>
        <v>1148442</v>
      </c>
      <c r="D25" s="61">
        <v>360260</v>
      </c>
      <c r="E25" s="61">
        <v>76070</v>
      </c>
      <c r="F25" s="61">
        <v>687</v>
      </c>
      <c r="G25" s="61">
        <v>601866</v>
      </c>
      <c r="H25" s="61">
        <v>109545</v>
      </c>
      <c r="I25" s="61">
        <v>14</v>
      </c>
      <c r="J25" s="61">
        <v>6358</v>
      </c>
      <c r="K25" s="61">
        <v>1015</v>
      </c>
      <c r="L25" s="61">
        <v>52</v>
      </c>
      <c r="M25" s="61">
        <v>12094</v>
      </c>
      <c r="N25" s="61">
        <v>907</v>
      </c>
      <c r="O25" s="61">
        <v>1</v>
      </c>
    </row>
    <row r="26" spans="1:15" x14ac:dyDescent="0.45">
      <c r="A26" s="109">
        <v>44464</v>
      </c>
      <c r="B26" s="101" t="str">
        <f t="shared" si="0"/>
        <v>(土)</v>
      </c>
      <c r="C26" s="61">
        <f t="shared" si="3"/>
        <v>1467868</v>
      </c>
      <c r="D26" s="61">
        <v>461085</v>
      </c>
      <c r="E26" s="61">
        <v>94157</v>
      </c>
      <c r="F26" s="61">
        <v>1326</v>
      </c>
      <c r="G26" s="61">
        <v>776575</v>
      </c>
      <c r="H26" s="61">
        <v>134710</v>
      </c>
      <c r="I26" s="61">
        <v>15</v>
      </c>
      <c r="J26" s="61">
        <v>8314</v>
      </c>
      <c r="K26" s="61">
        <v>841</v>
      </c>
      <c r="L26" s="61">
        <v>78</v>
      </c>
      <c r="M26" s="61">
        <v>15928</v>
      </c>
      <c r="N26" s="61">
        <v>789</v>
      </c>
      <c r="O26" s="61">
        <v>1</v>
      </c>
    </row>
    <row r="27" spans="1:15" x14ac:dyDescent="0.45">
      <c r="A27" s="109">
        <v>44463</v>
      </c>
      <c r="B27" s="101" t="str">
        <f t="shared" si="0"/>
        <v>(金)</v>
      </c>
      <c r="C27" s="61">
        <f t="shared" si="3"/>
        <v>1152645</v>
      </c>
      <c r="D27" s="61">
        <v>351530</v>
      </c>
      <c r="E27" s="61">
        <v>67155</v>
      </c>
      <c r="F27" s="61">
        <v>705</v>
      </c>
      <c r="G27" s="61">
        <v>619410</v>
      </c>
      <c r="H27" s="61">
        <v>113829</v>
      </c>
      <c r="I27" s="61">
        <v>16</v>
      </c>
      <c r="J27" s="61">
        <v>9979</v>
      </c>
      <c r="K27" s="61">
        <v>568</v>
      </c>
      <c r="L27" s="61">
        <v>54</v>
      </c>
      <c r="M27" s="61">
        <v>19655</v>
      </c>
      <c r="N27" s="61">
        <v>614</v>
      </c>
      <c r="O27" s="61">
        <v>1</v>
      </c>
    </row>
    <row r="28" spans="1:15" x14ac:dyDescent="0.45">
      <c r="A28" s="109">
        <v>44462</v>
      </c>
      <c r="B28" s="101" t="str">
        <f t="shared" si="0"/>
        <v>(木)</v>
      </c>
      <c r="C28" s="61">
        <f t="shared" si="3"/>
        <v>419700</v>
      </c>
      <c r="D28" s="61">
        <v>142876</v>
      </c>
      <c r="E28" s="61">
        <v>46235</v>
      </c>
      <c r="F28" s="61">
        <v>813</v>
      </c>
      <c r="G28" s="61">
        <v>146448</v>
      </c>
      <c r="H28" s="61">
        <v>83327</v>
      </c>
      <c r="I28" s="61">
        <v>1</v>
      </c>
      <c r="J28" s="61">
        <v>2918</v>
      </c>
      <c r="K28" s="61">
        <v>646</v>
      </c>
      <c r="L28" s="61">
        <v>74</v>
      </c>
      <c r="M28" s="61">
        <v>3364</v>
      </c>
      <c r="N28" s="61">
        <v>710</v>
      </c>
      <c r="O28" s="61">
        <v>0</v>
      </c>
    </row>
    <row r="29" spans="1:15" x14ac:dyDescent="0.45">
      <c r="A29" s="109">
        <v>44461</v>
      </c>
      <c r="B29" s="101" t="str">
        <f t="shared" si="0"/>
        <v>(水)</v>
      </c>
      <c r="C29" s="61">
        <f>SUM(D29:I29)</f>
        <v>1039864</v>
      </c>
      <c r="D29" s="61">
        <v>344217</v>
      </c>
      <c r="E29" s="61">
        <v>62613</v>
      </c>
      <c r="F29" s="61">
        <v>926</v>
      </c>
      <c r="G29" s="61">
        <v>515800</v>
      </c>
      <c r="H29" s="61">
        <v>116291</v>
      </c>
      <c r="I29" s="61">
        <v>17</v>
      </c>
      <c r="J29" s="61">
        <v>11289</v>
      </c>
      <c r="K29" s="61">
        <v>654</v>
      </c>
      <c r="L29" s="61">
        <v>46</v>
      </c>
      <c r="M29" s="61">
        <v>20850</v>
      </c>
      <c r="N29" s="61">
        <v>807</v>
      </c>
      <c r="O29" s="61">
        <v>1</v>
      </c>
    </row>
    <row r="30" spans="1:15" x14ac:dyDescent="0.45">
      <c r="A30" s="109">
        <v>44460</v>
      </c>
      <c r="B30" s="101" t="str">
        <f t="shared" si="0"/>
        <v>(火)</v>
      </c>
      <c r="C30" s="61">
        <f t="shared" ref="C30" si="4">SUM(D30:I30)</f>
        <v>1061133</v>
      </c>
      <c r="D30" s="61">
        <v>334849</v>
      </c>
      <c r="E30" s="61">
        <v>62999</v>
      </c>
      <c r="F30" s="61">
        <v>503</v>
      </c>
      <c r="G30" s="61">
        <v>549973</v>
      </c>
      <c r="H30" s="61">
        <v>112804</v>
      </c>
      <c r="I30" s="61">
        <v>5</v>
      </c>
      <c r="J30" s="61">
        <v>11749</v>
      </c>
      <c r="K30" s="61">
        <v>748</v>
      </c>
      <c r="L30" s="61">
        <v>55</v>
      </c>
      <c r="M30" s="61">
        <v>24937</v>
      </c>
      <c r="N30" s="61">
        <v>799</v>
      </c>
      <c r="O30" s="61">
        <v>0</v>
      </c>
    </row>
    <row r="31" spans="1:15" x14ac:dyDescent="0.45">
      <c r="A31" s="109">
        <v>44459</v>
      </c>
      <c r="B31" s="101" t="str">
        <f t="shared" si="0"/>
        <v>(月)</v>
      </c>
      <c r="C31" s="61">
        <f>SUM(D31:I31)</f>
        <v>299715</v>
      </c>
      <c r="D31" s="61">
        <v>101129</v>
      </c>
      <c r="E31" s="61">
        <v>49452</v>
      </c>
      <c r="F31" s="61">
        <v>573</v>
      </c>
      <c r="G31" s="61">
        <v>79146</v>
      </c>
      <c r="H31" s="61">
        <v>69415</v>
      </c>
      <c r="I31" s="61">
        <v>0</v>
      </c>
      <c r="J31" s="61">
        <v>2087</v>
      </c>
      <c r="K31" s="61">
        <v>693</v>
      </c>
      <c r="L31" s="61">
        <v>37</v>
      </c>
      <c r="M31" s="61">
        <v>2017</v>
      </c>
      <c r="N31" s="61">
        <v>766</v>
      </c>
      <c r="O31" s="61">
        <v>0</v>
      </c>
    </row>
    <row r="32" spans="1:15" x14ac:dyDescent="0.45">
      <c r="A32" s="109">
        <v>44458</v>
      </c>
      <c r="B32" s="101" t="str">
        <f t="shared" si="0"/>
        <v>(日)</v>
      </c>
      <c r="C32" s="61">
        <f t="shared" ref="C32:C34" si="5">SUM(D32:I32)</f>
        <v>1122762</v>
      </c>
      <c r="D32" s="61">
        <v>454281</v>
      </c>
      <c r="E32" s="61">
        <v>108553</v>
      </c>
      <c r="F32" s="61">
        <v>1436</v>
      </c>
      <c r="G32" s="61">
        <v>459451</v>
      </c>
      <c r="H32" s="61">
        <v>99041</v>
      </c>
      <c r="I32" s="61">
        <v>0</v>
      </c>
      <c r="J32" s="61">
        <v>7581</v>
      </c>
      <c r="K32" s="61">
        <v>1094</v>
      </c>
      <c r="L32" s="61">
        <v>76</v>
      </c>
      <c r="M32" s="61">
        <v>9464</v>
      </c>
      <c r="N32" s="61">
        <v>857</v>
      </c>
      <c r="O32" s="61">
        <v>0</v>
      </c>
    </row>
    <row r="33" spans="1:15" x14ac:dyDescent="0.45">
      <c r="A33" s="109">
        <v>44457</v>
      </c>
      <c r="B33" s="101" t="str">
        <f t="shared" si="0"/>
        <v>(土)</v>
      </c>
      <c r="C33" s="61">
        <f t="shared" si="5"/>
        <v>1427578</v>
      </c>
      <c r="D33" s="61">
        <v>589129</v>
      </c>
      <c r="E33" s="61">
        <v>129240</v>
      </c>
      <c r="F33" s="61">
        <v>2222</v>
      </c>
      <c r="G33" s="61">
        <v>603739</v>
      </c>
      <c r="H33" s="61">
        <v>103246</v>
      </c>
      <c r="I33" s="61">
        <v>2</v>
      </c>
      <c r="J33" s="61">
        <v>9959</v>
      </c>
      <c r="K33" s="61">
        <v>832</v>
      </c>
      <c r="L33" s="61">
        <v>80</v>
      </c>
      <c r="M33" s="61">
        <v>14533</v>
      </c>
      <c r="N33" s="61">
        <v>687</v>
      </c>
      <c r="O33" s="61">
        <v>0</v>
      </c>
    </row>
    <row r="34" spans="1:15" x14ac:dyDescent="0.45">
      <c r="A34" s="109">
        <v>44456</v>
      </c>
      <c r="B34" s="101" t="str">
        <f t="shared" si="0"/>
        <v>(金)</v>
      </c>
      <c r="C34" s="61">
        <f t="shared" si="5"/>
        <v>1175114</v>
      </c>
      <c r="D34" s="61">
        <v>448200</v>
      </c>
      <c r="E34" s="61">
        <v>106148</v>
      </c>
      <c r="F34" s="61">
        <v>1853</v>
      </c>
      <c r="G34" s="61">
        <v>522925</v>
      </c>
      <c r="H34" s="61">
        <v>95985</v>
      </c>
      <c r="I34" s="61">
        <v>3</v>
      </c>
      <c r="J34" s="61">
        <v>10955</v>
      </c>
      <c r="K34" s="61">
        <v>588</v>
      </c>
      <c r="L34" s="61">
        <v>85</v>
      </c>
      <c r="M34" s="61">
        <v>18661</v>
      </c>
      <c r="N34" s="61">
        <v>520</v>
      </c>
      <c r="O34" s="61">
        <v>0</v>
      </c>
    </row>
    <row r="35" spans="1:15" x14ac:dyDescent="0.45">
      <c r="A35" s="109">
        <v>44455</v>
      </c>
      <c r="B35" s="101" t="str">
        <f t="shared" si="0"/>
        <v>(木)</v>
      </c>
      <c r="C35" s="61">
        <f>SUM(D35:I35)</f>
        <v>1026587</v>
      </c>
      <c r="D35" s="61">
        <v>390418</v>
      </c>
      <c r="E35" s="61">
        <v>92786</v>
      </c>
      <c r="F35" s="61">
        <v>1616</v>
      </c>
      <c r="G35" s="61">
        <v>447210</v>
      </c>
      <c r="H35" s="61">
        <v>94544</v>
      </c>
      <c r="I35" s="61">
        <v>13</v>
      </c>
      <c r="J35" s="61">
        <v>11954</v>
      </c>
      <c r="K35" s="61">
        <v>752</v>
      </c>
      <c r="L35" s="61">
        <v>119</v>
      </c>
      <c r="M35" s="61">
        <v>19133</v>
      </c>
      <c r="N35" s="61">
        <v>664</v>
      </c>
      <c r="O35" s="61">
        <v>2</v>
      </c>
    </row>
    <row r="36" spans="1:15" x14ac:dyDescent="0.45">
      <c r="A36" s="109">
        <v>44454</v>
      </c>
      <c r="B36" s="101" t="str">
        <f t="shared" si="0"/>
        <v>(水)</v>
      </c>
      <c r="C36" s="61">
        <f>SUM(D36:I36)</f>
        <v>1039195</v>
      </c>
      <c r="D36" s="61">
        <v>407642</v>
      </c>
      <c r="E36" s="61">
        <v>90806</v>
      </c>
      <c r="F36" s="61">
        <v>1436</v>
      </c>
      <c r="G36" s="61">
        <v>457367</v>
      </c>
      <c r="H36" s="61">
        <v>81943</v>
      </c>
      <c r="I36" s="61">
        <v>1</v>
      </c>
      <c r="J36" s="61">
        <v>13291</v>
      </c>
      <c r="K36" s="61">
        <v>791</v>
      </c>
      <c r="L36" s="61">
        <v>80</v>
      </c>
      <c r="M36" s="61">
        <v>21979</v>
      </c>
      <c r="N36" s="61">
        <v>683</v>
      </c>
      <c r="O36" s="61">
        <v>0</v>
      </c>
    </row>
    <row r="37" spans="1:15" x14ac:dyDescent="0.45">
      <c r="A37" s="109">
        <v>44453</v>
      </c>
      <c r="B37" s="101" t="str">
        <f t="shared" si="0"/>
        <v>(火)</v>
      </c>
      <c r="C37" s="61">
        <f>SUM(D37:I37)</f>
        <v>1058570</v>
      </c>
      <c r="D37" s="61">
        <v>422612</v>
      </c>
      <c r="E37" s="61">
        <v>95818</v>
      </c>
      <c r="F37" s="61">
        <v>1719</v>
      </c>
      <c r="G37" s="61">
        <v>457848</v>
      </c>
      <c r="H37" s="61">
        <v>80573</v>
      </c>
      <c r="I37" s="61">
        <v>0</v>
      </c>
      <c r="J37" s="61">
        <v>14263</v>
      </c>
      <c r="K37" s="61">
        <v>797</v>
      </c>
      <c r="L37" s="61">
        <v>126</v>
      </c>
      <c r="M37" s="61">
        <v>25507</v>
      </c>
      <c r="N37" s="61">
        <v>691</v>
      </c>
      <c r="O37" s="61">
        <v>0</v>
      </c>
    </row>
    <row r="38" spans="1:15" x14ac:dyDescent="0.45">
      <c r="A38" s="109">
        <v>44452</v>
      </c>
      <c r="B38" s="101" t="str">
        <f t="shared" si="0"/>
        <v>(月)</v>
      </c>
      <c r="C38" s="61">
        <f>SUM(D38:I38)</f>
        <v>1001813</v>
      </c>
      <c r="D38" s="61">
        <v>393011</v>
      </c>
      <c r="E38" s="61">
        <v>102656</v>
      </c>
      <c r="F38" s="61">
        <v>2142</v>
      </c>
      <c r="G38" s="61">
        <v>427763</v>
      </c>
      <c r="H38" s="61">
        <v>76237</v>
      </c>
      <c r="I38" s="61">
        <v>4</v>
      </c>
      <c r="J38" s="61">
        <v>13391</v>
      </c>
      <c r="K38" s="61">
        <v>744</v>
      </c>
      <c r="L38" s="61">
        <v>154</v>
      </c>
      <c r="M38" s="61">
        <v>24250</v>
      </c>
      <c r="N38" s="61">
        <v>653</v>
      </c>
      <c r="O38" s="61">
        <v>1</v>
      </c>
    </row>
    <row r="39" spans="1:15" x14ac:dyDescent="0.45">
      <c r="A39" s="109">
        <v>44451</v>
      </c>
      <c r="B39" s="101" t="str">
        <f t="shared" si="0"/>
        <v>(日)</v>
      </c>
      <c r="C39" s="61">
        <f t="shared" ref="C39:C102" si="6">SUM(D39:I39)</f>
        <v>1187536</v>
      </c>
      <c r="D39" s="61">
        <v>451750</v>
      </c>
      <c r="E39" s="61">
        <v>148501</v>
      </c>
      <c r="F39" s="61">
        <v>1480</v>
      </c>
      <c r="G39" s="61">
        <v>497879</v>
      </c>
      <c r="H39" s="61">
        <v>87926</v>
      </c>
      <c r="I39" s="61">
        <v>0</v>
      </c>
      <c r="J39" s="61">
        <v>8001</v>
      </c>
      <c r="K39" s="61">
        <v>1229</v>
      </c>
      <c r="L39" s="61">
        <v>56</v>
      </c>
      <c r="M39" s="61">
        <v>12298</v>
      </c>
      <c r="N39" s="61">
        <v>1021</v>
      </c>
      <c r="O39" s="61">
        <v>0</v>
      </c>
    </row>
    <row r="40" spans="1:15" x14ac:dyDescent="0.45">
      <c r="A40" s="109">
        <v>44450</v>
      </c>
      <c r="B40" s="101" t="str">
        <f t="shared" si="0"/>
        <v>(土)</v>
      </c>
      <c r="C40" s="61">
        <f t="shared" si="6"/>
        <v>1471211</v>
      </c>
      <c r="D40" s="61">
        <v>574200</v>
      </c>
      <c r="E40" s="61">
        <v>188772</v>
      </c>
      <c r="F40" s="61">
        <v>1649</v>
      </c>
      <c r="G40" s="61">
        <v>612406</v>
      </c>
      <c r="H40" s="61">
        <v>94180</v>
      </c>
      <c r="I40" s="61">
        <v>4</v>
      </c>
      <c r="J40" s="61">
        <v>10143</v>
      </c>
      <c r="K40" s="61">
        <v>1101</v>
      </c>
      <c r="L40" s="61">
        <v>54</v>
      </c>
      <c r="M40" s="61">
        <v>18134</v>
      </c>
      <c r="N40" s="61">
        <v>851</v>
      </c>
      <c r="O40" s="61">
        <v>1</v>
      </c>
    </row>
    <row r="41" spans="1:15" x14ac:dyDescent="0.45">
      <c r="A41" s="109">
        <v>44449</v>
      </c>
      <c r="B41" s="101" t="str">
        <f t="shared" si="0"/>
        <v>(金)</v>
      </c>
      <c r="C41" s="61">
        <f t="shared" si="6"/>
        <v>1221071</v>
      </c>
      <c r="D41" s="61">
        <v>456855</v>
      </c>
      <c r="E41" s="61">
        <v>166807</v>
      </c>
      <c r="F41" s="61">
        <v>1614</v>
      </c>
      <c r="G41" s="61">
        <v>506170</v>
      </c>
      <c r="H41" s="61">
        <v>89619</v>
      </c>
      <c r="I41" s="61">
        <v>6</v>
      </c>
      <c r="J41" s="61">
        <v>11639</v>
      </c>
      <c r="K41" s="61">
        <v>607</v>
      </c>
      <c r="L41" s="61">
        <v>83</v>
      </c>
      <c r="M41" s="61">
        <v>25050</v>
      </c>
      <c r="N41" s="61">
        <v>569</v>
      </c>
      <c r="O41" s="61">
        <v>0</v>
      </c>
    </row>
    <row r="42" spans="1:15" x14ac:dyDescent="0.45">
      <c r="A42" s="109">
        <v>44448</v>
      </c>
      <c r="B42" s="101" t="str">
        <f t="shared" si="0"/>
        <v>(木)</v>
      </c>
      <c r="C42" s="61">
        <f t="shared" si="6"/>
        <v>1093167</v>
      </c>
      <c r="D42" s="61">
        <v>414563</v>
      </c>
      <c r="E42" s="61">
        <v>147970</v>
      </c>
      <c r="F42" s="61">
        <v>1687</v>
      </c>
      <c r="G42" s="61">
        <v>439675</v>
      </c>
      <c r="H42" s="61">
        <v>89271</v>
      </c>
      <c r="I42" s="61">
        <v>1</v>
      </c>
      <c r="J42" s="61">
        <v>13387</v>
      </c>
      <c r="K42" s="61">
        <v>906</v>
      </c>
      <c r="L42" s="61">
        <v>98</v>
      </c>
      <c r="M42" s="61">
        <v>25043</v>
      </c>
      <c r="N42" s="61">
        <v>550</v>
      </c>
      <c r="O42" s="61">
        <v>0</v>
      </c>
    </row>
    <row r="43" spans="1:15" x14ac:dyDescent="0.45">
      <c r="A43" s="109">
        <v>44447</v>
      </c>
      <c r="B43" s="101" t="str">
        <f t="shared" si="0"/>
        <v>(水)</v>
      </c>
      <c r="C43" s="61">
        <f t="shared" si="6"/>
        <v>1121520</v>
      </c>
      <c r="D43" s="61">
        <v>438401</v>
      </c>
      <c r="E43" s="61">
        <v>140550</v>
      </c>
      <c r="F43" s="61">
        <v>1510</v>
      </c>
      <c r="G43" s="61">
        <v>454477</v>
      </c>
      <c r="H43" s="61">
        <v>86581</v>
      </c>
      <c r="I43" s="61">
        <v>1</v>
      </c>
      <c r="J43" s="61">
        <v>14862</v>
      </c>
      <c r="K43" s="61">
        <v>932</v>
      </c>
      <c r="L43" s="61">
        <v>71</v>
      </c>
      <c r="M43" s="61">
        <v>28461</v>
      </c>
      <c r="N43" s="61">
        <v>690</v>
      </c>
      <c r="O43" s="61">
        <v>0</v>
      </c>
    </row>
    <row r="44" spans="1:15" x14ac:dyDescent="0.45">
      <c r="A44" s="109">
        <v>44446</v>
      </c>
      <c r="B44" s="101" t="str">
        <f t="shared" si="0"/>
        <v>(火)</v>
      </c>
      <c r="C44" s="61">
        <f t="shared" si="6"/>
        <v>1124053</v>
      </c>
      <c r="D44" s="61">
        <v>465138</v>
      </c>
      <c r="E44" s="61">
        <v>142703</v>
      </c>
      <c r="F44" s="61">
        <v>1549</v>
      </c>
      <c r="G44" s="61">
        <v>425379</v>
      </c>
      <c r="H44" s="61">
        <v>89282</v>
      </c>
      <c r="I44" s="61">
        <v>2</v>
      </c>
      <c r="J44" s="61">
        <v>16800</v>
      </c>
      <c r="K44" s="61">
        <v>851</v>
      </c>
      <c r="L44" s="61">
        <v>85</v>
      </c>
      <c r="M44" s="61">
        <v>31096</v>
      </c>
      <c r="N44" s="61">
        <v>780</v>
      </c>
      <c r="O44" s="61">
        <v>0</v>
      </c>
    </row>
    <row r="45" spans="1:15" x14ac:dyDescent="0.45">
      <c r="A45" s="109">
        <v>44445</v>
      </c>
      <c r="B45" s="101" t="str">
        <f t="shared" si="0"/>
        <v>(月)</v>
      </c>
      <c r="C45" s="61">
        <f t="shared" si="6"/>
        <v>1007328</v>
      </c>
      <c r="D45" s="61">
        <v>454708</v>
      </c>
      <c r="E45" s="61">
        <v>142151</v>
      </c>
      <c r="F45" s="61">
        <v>1337</v>
      </c>
      <c r="G45" s="61">
        <v>334853</v>
      </c>
      <c r="H45" s="61">
        <v>74273</v>
      </c>
      <c r="I45" s="61">
        <v>6</v>
      </c>
      <c r="J45" s="61">
        <v>16295</v>
      </c>
      <c r="K45" s="61">
        <v>837</v>
      </c>
      <c r="L45" s="61">
        <v>70</v>
      </c>
      <c r="M45" s="61">
        <v>24728</v>
      </c>
      <c r="N45" s="61">
        <v>588</v>
      </c>
      <c r="O45" s="61">
        <v>0</v>
      </c>
    </row>
    <row r="46" spans="1:15" x14ac:dyDescent="0.45">
      <c r="A46" s="109">
        <v>44444</v>
      </c>
      <c r="B46" s="101" t="str">
        <f t="shared" si="0"/>
        <v>(日)</v>
      </c>
      <c r="C46" s="61">
        <f t="shared" si="6"/>
        <v>1154326</v>
      </c>
      <c r="D46" s="61">
        <v>598243</v>
      </c>
      <c r="E46" s="61">
        <v>160845</v>
      </c>
      <c r="F46" s="61">
        <v>1413</v>
      </c>
      <c r="G46" s="61">
        <v>282352</v>
      </c>
      <c r="H46" s="61">
        <v>111472</v>
      </c>
      <c r="I46" s="61">
        <v>1</v>
      </c>
      <c r="J46" s="61">
        <v>11514</v>
      </c>
      <c r="K46" s="61">
        <v>1039</v>
      </c>
      <c r="L46" s="61">
        <v>48</v>
      </c>
      <c r="M46" s="61">
        <v>8553</v>
      </c>
      <c r="N46" s="61">
        <v>1914</v>
      </c>
      <c r="O46" s="61">
        <v>0</v>
      </c>
    </row>
    <row r="47" spans="1:15" x14ac:dyDescent="0.45">
      <c r="A47" s="109">
        <v>44443</v>
      </c>
      <c r="B47" s="101" t="str">
        <f t="shared" si="0"/>
        <v>(土)</v>
      </c>
      <c r="C47" s="61">
        <f t="shared" si="6"/>
        <v>1372680</v>
      </c>
      <c r="D47" s="61">
        <v>755123</v>
      </c>
      <c r="E47" s="61">
        <v>175685</v>
      </c>
      <c r="F47" s="61">
        <v>1767</v>
      </c>
      <c r="G47" s="61">
        <v>324112</v>
      </c>
      <c r="H47" s="61">
        <v>115993</v>
      </c>
      <c r="I47" s="61">
        <v>0</v>
      </c>
      <c r="J47" s="61">
        <v>14564</v>
      </c>
      <c r="K47" s="61">
        <v>885</v>
      </c>
      <c r="L47" s="61">
        <v>60</v>
      </c>
      <c r="M47" s="61">
        <v>10902</v>
      </c>
      <c r="N47" s="61">
        <v>1995</v>
      </c>
      <c r="O47" s="61">
        <v>0</v>
      </c>
    </row>
    <row r="48" spans="1:15" x14ac:dyDescent="0.45">
      <c r="A48" s="109">
        <v>44442</v>
      </c>
      <c r="B48" s="101" t="str">
        <f t="shared" si="0"/>
        <v>(金)</v>
      </c>
      <c r="C48" s="61">
        <f t="shared" si="6"/>
        <v>1120671</v>
      </c>
      <c r="D48" s="61">
        <v>564076</v>
      </c>
      <c r="E48" s="61">
        <v>150699</v>
      </c>
      <c r="F48" s="61">
        <v>1908</v>
      </c>
      <c r="G48" s="61">
        <v>282452</v>
      </c>
      <c r="H48" s="61">
        <v>121533</v>
      </c>
      <c r="I48" s="61">
        <v>3</v>
      </c>
      <c r="J48" s="61">
        <v>16505</v>
      </c>
      <c r="K48" s="61">
        <v>562</v>
      </c>
      <c r="L48" s="61">
        <v>64</v>
      </c>
      <c r="M48" s="61">
        <v>15824</v>
      </c>
      <c r="N48" s="61">
        <v>909</v>
      </c>
      <c r="O48" s="61">
        <v>1</v>
      </c>
    </row>
    <row r="49" spans="1:15" x14ac:dyDescent="0.45">
      <c r="A49" s="109">
        <v>44441</v>
      </c>
      <c r="B49" s="101" t="str">
        <f t="shared" si="0"/>
        <v>(木)</v>
      </c>
      <c r="C49" s="61">
        <f t="shared" si="6"/>
        <v>895469</v>
      </c>
      <c r="D49" s="61">
        <v>258810</v>
      </c>
      <c r="E49" s="61">
        <v>143410</v>
      </c>
      <c r="F49" s="61">
        <v>1830</v>
      </c>
      <c r="G49" s="61">
        <v>371165</v>
      </c>
      <c r="H49" s="61">
        <v>120254</v>
      </c>
      <c r="I49" s="61">
        <v>0</v>
      </c>
      <c r="J49" s="61">
        <v>7496</v>
      </c>
      <c r="K49" s="61">
        <v>739</v>
      </c>
      <c r="L49" s="61">
        <v>106</v>
      </c>
      <c r="M49" s="61">
        <v>25147</v>
      </c>
      <c r="N49" s="61">
        <v>1033</v>
      </c>
      <c r="O49" s="61">
        <v>0</v>
      </c>
    </row>
    <row r="50" spans="1:15" x14ac:dyDescent="0.45">
      <c r="A50" s="109">
        <v>44440</v>
      </c>
      <c r="B50" s="101" t="str">
        <f t="shared" si="0"/>
        <v>(水)</v>
      </c>
      <c r="C50" s="61">
        <f t="shared" si="6"/>
        <v>1104463</v>
      </c>
      <c r="D50" s="61">
        <v>487561</v>
      </c>
      <c r="E50" s="61">
        <v>134842</v>
      </c>
      <c r="F50" s="61">
        <v>1669</v>
      </c>
      <c r="G50" s="61">
        <v>370367</v>
      </c>
      <c r="H50" s="61">
        <v>110023</v>
      </c>
      <c r="I50" s="61">
        <v>1</v>
      </c>
      <c r="J50" s="61">
        <v>19134</v>
      </c>
      <c r="K50" s="61">
        <v>817</v>
      </c>
      <c r="L50" s="61">
        <v>100</v>
      </c>
      <c r="M50" s="61">
        <v>28202</v>
      </c>
      <c r="N50" s="61">
        <v>1178</v>
      </c>
      <c r="O50" s="61">
        <v>0</v>
      </c>
    </row>
    <row r="51" spans="1:15" x14ac:dyDescent="0.45">
      <c r="A51" s="109">
        <v>44439</v>
      </c>
      <c r="B51" s="101" t="str">
        <f t="shared" si="0"/>
        <v>(火)</v>
      </c>
      <c r="C51" s="61">
        <f t="shared" si="6"/>
        <v>1146297</v>
      </c>
      <c r="D51" s="61">
        <v>500490</v>
      </c>
      <c r="E51" s="61">
        <v>130585</v>
      </c>
      <c r="F51" s="61">
        <v>1602</v>
      </c>
      <c r="G51" s="61">
        <v>388332</v>
      </c>
      <c r="H51" s="61">
        <v>125288</v>
      </c>
      <c r="I51" s="61">
        <v>0</v>
      </c>
      <c r="J51" s="61">
        <v>21680</v>
      </c>
      <c r="K51" s="61">
        <v>716</v>
      </c>
      <c r="L51" s="61">
        <v>89</v>
      </c>
      <c r="M51" s="61">
        <v>34100</v>
      </c>
      <c r="N51" s="61">
        <v>1317</v>
      </c>
      <c r="O51" s="61">
        <v>0</v>
      </c>
    </row>
    <row r="52" spans="1:15" x14ac:dyDescent="0.45">
      <c r="A52" s="109">
        <v>44438</v>
      </c>
      <c r="B52" s="101" t="str">
        <f t="shared" si="0"/>
        <v>(月)</v>
      </c>
      <c r="C52" s="61">
        <f t="shared" si="6"/>
        <v>646135</v>
      </c>
      <c r="D52" s="61">
        <v>250667</v>
      </c>
      <c r="E52" s="61">
        <v>126578</v>
      </c>
      <c r="F52" s="61">
        <v>1324</v>
      </c>
      <c r="G52" s="61">
        <v>137634</v>
      </c>
      <c r="H52" s="61">
        <v>129932</v>
      </c>
      <c r="I52" s="61">
        <v>0</v>
      </c>
      <c r="J52" s="61">
        <v>8990</v>
      </c>
      <c r="K52" s="61">
        <v>642</v>
      </c>
      <c r="L52" s="61">
        <v>69</v>
      </c>
      <c r="M52" s="61">
        <v>9436</v>
      </c>
      <c r="N52" s="61">
        <v>1258</v>
      </c>
      <c r="O52" s="61">
        <v>0</v>
      </c>
    </row>
    <row r="53" spans="1:15" x14ac:dyDescent="0.45">
      <c r="A53" s="109">
        <v>44437</v>
      </c>
      <c r="B53" s="101" t="str">
        <f t="shared" si="0"/>
        <v>(日)</v>
      </c>
      <c r="C53" s="61">
        <f t="shared" si="6"/>
        <v>1205624</v>
      </c>
      <c r="D53" s="61">
        <v>469781</v>
      </c>
      <c r="E53" s="61">
        <v>118226</v>
      </c>
      <c r="F53" s="61">
        <v>1124</v>
      </c>
      <c r="G53" s="61">
        <v>498126</v>
      </c>
      <c r="H53" s="61">
        <v>118366</v>
      </c>
      <c r="I53" s="61">
        <v>1</v>
      </c>
      <c r="J53" s="61">
        <v>9520</v>
      </c>
      <c r="K53" s="61">
        <v>842</v>
      </c>
      <c r="L53" s="61">
        <v>49</v>
      </c>
      <c r="M53" s="61">
        <v>19803</v>
      </c>
      <c r="N53" s="61">
        <v>2670</v>
      </c>
      <c r="O53" s="61">
        <v>0</v>
      </c>
    </row>
    <row r="54" spans="1:15" x14ac:dyDescent="0.45">
      <c r="A54" s="109">
        <v>44436</v>
      </c>
      <c r="B54" s="101" t="str">
        <f t="shared" si="0"/>
        <v>(土)</v>
      </c>
      <c r="C54" s="61">
        <f t="shared" si="6"/>
        <v>1443388</v>
      </c>
      <c r="D54" s="61">
        <v>582685</v>
      </c>
      <c r="E54" s="61">
        <v>132288</v>
      </c>
      <c r="F54" s="61">
        <v>543</v>
      </c>
      <c r="G54" s="61">
        <v>596500</v>
      </c>
      <c r="H54" s="61">
        <v>131372</v>
      </c>
      <c r="I54" s="61">
        <v>0</v>
      </c>
      <c r="J54" s="61">
        <v>13382</v>
      </c>
      <c r="K54" s="61">
        <v>713</v>
      </c>
      <c r="L54" s="61">
        <v>13</v>
      </c>
      <c r="M54" s="61">
        <v>31694</v>
      </c>
      <c r="N54" s="61">
        <v>3236</v>
      </c>
      <c r="O54" s="61">
        <v>0</v>
      </c>
    </row>
    <row r="55" spans="1:15" x14ac:dyDescent="0.45">
      <c r="A55" s="109">
        <v>44435</v>
      </c>
      <c r="B55" s="101" t="str">
        <f t="shared" si="0"/>
        <v>(金)</v>
      </c>
      <c r="C55" s="61">
        <f t="shared" si="6"/>
        <v>1267085</v>
      </c>
      <c r="D55" s="61">
        <v>515779</v>
      </c>
      <c r="E55" s="61">
        <v>107536</v>
      </c>
      <c r="F55" s="61">
        <v>986</v>
      </c>
      <c r="G55" s="61">
        <v>480391</v>
      </c>
      <c r="H55" s="61">
        <v>162393</v>
      </c>
      <c r="I55" s="61">
        <v>0</v>
      </c>
      <c r="J55" s="61">
        <v>18090</v>
      </c>
      <c r="K55" s="61">
        <v>503</v>
      </c>
      <c r="L55" s="61">
        <v>22</v>
      </c>
      <c r="M55" s="61">
        <v>39215</v>
      </c>
      <c r="N55" s="61">
        <v>1551</v>
      </c>
      <c r="O55" s="61">
        <v>0</v>
      </c>
    </row>
    <row r="56" spans="1:15" x14ac:dyDescent="0.45">
      <c r="A56" s="109">
        <v>44434</v>
      </c>
      <c r="B56" s="101" t="str">
        <f t="shared" si="0"/>
        <v>(木)</v>
      </c>
      <c r="C56" s="61">
        <f t="shared" si="6"/>
        <v>1137485</v>
      </c>
      <c r="D56" s="61">
        <v>461824</v>
      </c>
      <c r="E56" s="61">
        <v>92623</v>
      </c>
      <c r="F56" s="61">
        <v>2025</v>
      </c>
      <c r="G56" s="61">
        <v>434791</v>
      </c>
      <c r="H56" s="61">
        <v>146221</v>
      </c>
      <c r="I56" s="61">
        <v>1</v>
      </c>
      <c r="J56" s="61">
        <v>18900</v>
      </c>
      <c r="K56" s="61">
        <v>637</v>
      </c>
      <c r="L56" s="61">
        <v>64</v>
      </c>
      <c r="M56" s="61">
        <v>39855</v>
      </c>
      <c r="N56" s="61">
        <v>1764</v>
      </c>
      <c r="O56" s="61">
        <v>0</v>
      </c>
    </row>
    <row r="57" spans="1:15" x14ac:dyDescent="0.45">
      <c r="A57" s="109">
        <v>44433</v>
      </c>
      <c r="B57" s="101" t="str">
        <f t="shared" si="0"/>
        <v>(水)</v>
      </c>
      <c r="C57" s="61">
        <f t="shared" si="6"/>
        <v>1200028</v>
      </c>
      <c r="D57" s="61">
        <v>472626</v>
      </c>
      <c r="E57" s="61">
        <v>114519</v>
      </c>
      <c r="F57" s="61">
        <v>1930</v>
      </c>
      <c r="G57" s="61">
        <v>449335</v>
      </c>
      <c r="H57" s="61">
        <v>161616</v>
      </c>
      <c r="I57" s="61">
        <v>2</v>
      </c>
      <c r="J57" s="61">
        <v>21485</v>
      </c>
      <c r="K57" s="61">
        <v>717</v>
      </c>
      <c r="L57" s="61">
        <v>64</v>
      </c>
      <c r="M57" s="61">
        <v>44906</v>
      </c>
      <c r="N57" s="61">
        <v>1997</v>
      </c>
      <c r="O57" s="61">
        <v>0</v>
      </c>
    </row>
    <row r="58" spans="1:15" x14ac:dyDescent="0.45">
      <c r="A58" s="109">
        <v>44432</v>
      </c>
      <c r="B58" s="101" t="str">
        <f t="shared" si="0"/>
        <v>(火)</v>
      </c>
      <c r="C58" s="61">
        <f t="shared" si="6"/>
        <v>1222680</v>
      </c>
      <c r="D58" s="61">
        <v>476760</v>
      </c>
      <c r="E58" s="61">
        <v>120511</v>
      </c>
      <c r="F58" s="61">
        <v>975</v>
      </c>
      <c r="G58" s="61">
        <v>456759</v>
      </c>
      <c r="H58" s="61">
        <v>167673</v>
      </c>
      <c r="I58" s="61">
        <v>2</v>
      </c>
      <c r="J58" s="61">
        <v>25350</v>
      </c>
      <c r="K58" s="61">
        <v>786</v>
      </c>
      <c r="L58" s="61">
        <v>48</v>
      </c>
      <c r="M58" s="61">
        <v>54529</v>
      </c>
      <c r="N58" s="61">
        <v>2252</v>
      </c>
      <c r="O58" s="61">
        <v>1</v>
      </c>
    </row>
    <row r="59" spans="1:15" x14ac:dyDescent="0.45">
      <c r="A59" s="109">
        <v>44431</v>
      </c>
      <c r="B59" s="101" t="str">
        <f t="shared" si="0"/>
        <v>(月)</v>
      </c>
      <c r="C59" s="61">
        <f t="shared" si="6"/>
        <v>1159937</v>
      </c>
      <c r="D59" s="61">
        <v>439326</v>
      </c>
      <c r="E59" s="61">
        <v>95120</v>
      </c>
      <c r="F59" s="61">
        <v>984</v>
      </c>
      <c r="G59" s="61">
        <v>439334</v>
      </c>
      <c r="H59" s="61">
        <v>185172</v>
      </c>
      <c r="I59" s="61">
        <v>1</v>
      </c>
      <c r="J59" s="61">
        <v>23673</v>
      </c>
      <c r="K59" s="61">
        <v>675</v>
      </c>
      <c r="L59" s="61">
        <v>50</v>
      </c>
      <c r="M59" s="61">
        <v>58187</v>
      </c>
      <c r="N59" s="61">
        <v>2985</v>
      </c>
      <c r="O59" s="66">
        <v>1</v>
      </c>
    </row>
    <row r="60" spans="1:15" x14ac:dyDescent="0.45">
      <c r="A60" s="109">
        <v>44430</v>
      </c>
      <c r="B60" s="101" t="str">
        <f t="shared" si="0"/>
        <v>(日)</v>
      </c>
      <c r="C60" s="61">
        <f t="shared" si="6"/>
        <v>1213033</v>
      </c>
      <c r="D60" s="61">
        <v>515193</v>
      </c>
      <c r="E60" s="61">
        <v>105416</v>
      </c>
      <c r="F60" s="61">
        <v>0</v>
      </c>
      <c r="G60" s="61">
        <v>443740</v>
      </c>
      <c r="H60" s="61">
        <v>148684</v>
      </c>
      <c r="I60" s="61">
        <v>0</v>
      </c>
      <c r="J60" s="61">
        <v>11660</v>
      </c>
      <c r="K60" s="61">
        <v>860</v>
      </c>
      <c r="L60" s="61">
        <v>0</v>
      </c>
      <c r="M60" s="61">
        <v>33671</v>
      </c>
      <c r="N60" s="61">
        <v>4400</v>
      </c>
      <c r="O60" s="66">
        <v>0</v>
      </c>
    </row>
    <row r="61" spans="1:15" x14ac:dyDescent="0.45">
      <c r="A61" s="109">
        <v>44429</v>
      </c>
      <c r="B61" s="101" t="str">
        <f t="shared" si="0"/>
        <v>(土)</v>
      </c>
      <c r="C61" s="61">
        <f t="shared" si="6"/>
        <v>1404428</v>
      </c>
      <c r="D61" s="66">
        <v>605530</v>
      </c>
      <c r="E61" s="61">
        <v>102545</v>
      </c>
      <c r="F61" s="61">
        <v>42</v>
      </c>
      <c r="G61" s="61">
        <v>529647</v>
      </c>
      <c r="H61" s="61">
        <v>166664</v>
      </c>
      <c r="I61" s="61">
        <v>0</v>
      </c>
      <c r="J61" s="61">
        <v>16976</v>
      </c>
      <c r="K61" s="61">
        <v>714</v>
      </c>
      <c r="L61" s="61">
        <v>3</v>
      </c>
      <c r="M61" s="61">
        <v>61719</v>
      </c>
      <c r="N61" s="61">
        <v>4654</v>
      </c>
      <c r="O61" s="66">
        <v>0</v>
      </c>
    </row>
    <row r="62" spans="1:15" x14ac:dyDescent="0.45">
      <c r="A62" s="109">
        <v>44428</v>
      </c>
      <c r="B62" s="101" t="str">
        <f t="shared" si="0"/>
        <v>(金)</v>
      </c>
      <c r="C62" s="61">
        <f t="shared" si="6"/>
        <v>1266733</v>
      </c>
      <c r="D62" s="61">
        <v>510503</v>
      </c>
      <c r="E62" s="61">
        <v>90275</v>
      </c>
      <c r="F62" s="61">
        <v>0</v>
      </c>
      <c r="G62" s="61">
        <v>471031</v>
      </c>
      <c r="H62" s="61">
        <v>194924</v>
      </c>
      <c r="I62" s="61">
        <v>0</v>
      </c>
      <c r="J62" s="61">
        <v>24611</v>
      </c>
      <c r="K62" s="61">
        <v>455</v>
      </c>
      <c r="L62" s="61">
        <v>0</v>
      </c>
      <c r="M62" s="61">
        <v>79058</v>
      </c>
      <c r="N62" s="61">
        <v>2673</v>
      </c>
      <c r="O62" s="66">
        <v>0</v>
      </c>
    </row>
    <row r="63" spans="1:15" x14ac:dyDescent="0.45">
      <c r="A63" s="109">
        <v>44427</v>
      </c>
      <c r="B63" s="101" t="str">
        <f t="shared" si="0"/>
        <v>(木)</v>
      </c>
      <c r="C63" s="61">
        <f t="shared" si="6"/>
        <v>1176898</v>
      </c>
      <c r="D63" s="61">
        <v>469261</v>
      </c>
      <c r="E63" s="61">
        <v>96261</v>
      </c>
      <c r="F63" s="61">
        <v>1</v>
      </c>
      <c r="G63" s="61">
        <v>424902</v>
      </c>
      <c r="H63" s="61">
        <v>186473</v>
      </c>
      <c r="I63" s="61">
        <v>0</v>
      </c>
      <c r="J63" s="61">
        <v>24656</v>
      </c>
      <c r="K63" s="61">
        <v>599</v>
      </c>
      <c r="L63" s="61">
        <v>1</v>
      </c>
      <c r="M63" s="61">
        <v>78963</v>
      </c>
      <c r="N63" s="61">
        <v>3455</v>
      </c>
      <c r="O63" s="66">
        <v>0</v>
      </c>
    </row>
    <row r="64" spans="1:15" x14ac:dyDescent="0.45">
      <c r="A64" s="109">
        <v>44426</v>
      </c>
      <c r="B64" s="101" t="str">
        <f t="shared" si="0"/>
        <v>(水)</v>
      </c>
      <c r="C64" s="61">
        <f t="shared" si="6"/>
        <v>1215085</v>
      </c>
      <c r="D64" s="61">
        <v>480828</v>
      </c>
      <c r="E64" s="61">
        <v>86988</v>
      </c>
      <c r="F64" s="61">
        <v>0</v>
      </c>
      <c r="G64" s="61">
        <v>435885</v>
      </c>
      <c r="H64" s="61">
        <v>211384</v>
      </c>
      <c r="I64" s="61">
        <v>0</v>
      </c>
      <c r="J64" s="61">
        <v>27868</v>
      </c>
      <c r="K64" s="61">
        <v>682</v>
      </c>
      <c r="L64" s="61">
        <v>0</v>
      </c>
      <c r="M64" s="61">
        <v>86971</v>
      </c>
      <c r="N64" s="61">
        <v>3315</v>
      </c>
      <c r="O64" s="61">
        <v>0</v>
      </c>
    </row>
    <row r="65" spans="1:15" x14ac:dyDescent="0.45">
      <c r="A65" s="109">
        <v>44425</v>
      </c>
      <c r="B65" s="101" t="str">
        <f t="shared" si="0"/>
        <v>(火)</v>
      </c>
      <c r="C65" s="61">
        <f t="shared" si="6"/>
        <v>1204751</v>
      </c>
      <c r="D65" s="61">
        <v>454045</v>
      </c>
      <c r="E65" s="61">
        <v>84505</v>
      </c>
      <c r="F65" s="61">
        <v>1</v>
      </c>
      <c r="G65" s="61">
        <v>448851</v>
      </c>
      <c r="H65" s="61">
        <v>217349</v>
      </c>
      <c r="I65" s="61">
        <v>0</v>
      </c>
      <c r="J65" s="61">
        <v>30653</v>
      </c>
      <c r="K65" s="61">
        <v>647</v>
      </c>
      <c r="L65" s="61">
        <v>0</v>
      </c>
      <c r="M65" s="61">
        <v>103861</v>
      </c>
      <c r="N65" s="61">
        <v>2788</v>
      </c>
      <c r="O65" s="61">
        <v>0</v>
      </c>
    </row>
    <row r="66" spans="1:15" x14ac:dyDescent="0.45">
      <c r="A66" s="109">
        <v>44424</v>
      </c>
      <c r="B66" s="101" t="str">
        <f t="shared" si="0"/>
        <v>(月)</v>
      </c>
      <c r="C66" s="61">
        <f t="shared" si="6"/>
        <v>975664</v>
      </c>
      <c r="D66" s="61">
        <v>350702</v>
      </c>
      <c r="E66" s="61">
        <v>77717</v>
      </c>
      <c r="F66" s="61">
        <v>0</v>
      </c>
      <c r="G66" s="61">
        <v>362647</v>
      </c>
      <c r="H66" s="61">
        <v>184598</v>
      </c>
      <c r="I66" s="61">
        <v>0</v>
      </c>
      <c r="J66" s="61">
        <v>24123</v>
      </c>
      <c r="K66" s="61">
        <v>574</v>
      </c>
      <c r="L66" s="61">
        <v>0</v>
      </c>
      <c r="M66" s="61">
        <v>85446</v>
      </c>
      <c r="N66" s="61">
        <v>2731</v>
      </c>
      <c r="O66" s="61">
        <v>0</v>
      </c>
    </row>
    <row r="67" spans="1:15" x14ac:dyDescent="0.45">
      <c r="A67" s="109">
        <v>44423</v>
      </c>
      <c r="B67" s="101" t="str">
        <f t="shared" si="0"/>
        <v>(日)</v>
      </c>
      <c r="C67" s="61">
        <f t="shared" si="6"/>
        <v>723222</v>
      </c>
      <c r="D67" s="61">
        <v>277251</v>
      </c>
      <c r="E67" s="61">
        <v>86784</v>
      </c>
      <c r="F67" s="61">
        <v>0</v>
      </c>
      <c r="G67" s="61">
        <v>245052</v>
      </c>
      <c r="H67" s="61">
        <v>114135</v>
      </c>
      <c r="I67" s="61">
        <v>0</v>
      </c>
      <c r="J67" s="61">
        <v>7191</v>
      </c>
      <c r="K67" s="61">
        <v>940</v>
      </c>
      <c r="L67" s="61">
        <v>0</v>
      </c>
      <c r="M67" s="61">
        <v>35236</v>
      </c>
      <c r="N67" s="61">
        <v>2445</v>
      </c>
      <c r="O67" s="61">
        <v>0</v>
      </c>
    </row>
    <row r="68" spans="1:15" x14ac:dyDescent="0.45">
      <c r="A68" s="109">
        <v>44422</v>
      </c>
      <c r="B68" s="101" t="str">
        <f t="shared" si="0"/>
        <v>(土)</v>
      </c>
      <c r="C68" s="61">
        <f t="shared" si="6"/>
        <v>736277</v>
      </c>
      <c r="D68" s="61">
        <v>266976</v>
      </c>
      <c r="E68" s="61">
        <v>82241</v>
      </c>
      <c r="F68" s="61">
        <v>0</v>
      </c>
      <c r="G68" s="61">
        <v>252436</v>
      </c>
      <c r="H68" s="61">
        <v>134624</v>
      </c>
      <c r="I68" s="61">
        <v>0</v>
      </c>
      <c r="J68" s="61">
        <v>8551</v>
      </c>
      <c r="K68" s="61">
        <v>816</v>
      </c>
      <c r="L68" s="61">
        <v>0</v>
      </c>
      <c r="M68" s="61">
        <v>43619</v>
      </c>
      <c r="N68" s="61">
        <v>2604</v>
      </c>
      <c r="O68" s="61">
        <v>0</v>
      </c>
    </row>
    <row r="69" spans="1:15" x14ac:dyDescent="0.45">
      <c r="A69" s="109">
        <v>44421</v>
      </c>
      <c r="B69" s="101" t="str">
        <f t="shared" si="0"/>
        <v>(金)</v>
      </c>
      <c r="C69" s="61">
        <f t="shared" si="6"/>
        <v>645484</v>
      </c>
      <c r="D69" s="61">
        <v>263702</v>
      </c>
      <c r="E69" s="61">
        <v>75733</v>
      </c>
      <c r="F69" s="61">
        <v>0</v>
      </c>
      <c r="G69" s="61">
        <v>136579</v>
      </c>
      <c r="H69" s="61">
        <v>169470</v>
      </c>
      <c r="I69" s="61">
        <v>0</v>
      </c>
      <c r="J69" s="61">
        <v>14191</v>
      </c>
      <c r="K69" s="61">
        <v>624</v>
      </c>
      <c r="L69" s="61">
        <v>0</v>
      </c>
      <c r="M69" s="61">
        <v>23382</v>
      </c>
      <c r="N69" s="61">
        <v>3498</v>
      </c>
      <c r="O69" s="61">
        <v>0</v>
      </c>
    </row>
    <row r="70" spans="1:15" x14ac:dyDescent="0.45">
      <c r="A70" s="109">
        <v>44420</v>
      </c>
      <c r="B70" s="101" t="str">
        <f t="shared" si="0"/>
        <v>(木)</v>
      </c>
      <c r="C70" s="61">
        <f t="shared" si="6"/>
        <v>889978</v>
      </c>
      <c r="D70" s="61">
        <v>397993</v>
      </c>
      <c r="E70" s="61">
        <v>85168</v>
      </c>
      <c r="F70" s="61">
        <v>0</v>
      </c>
      <c r="G70" s="61">
        <v>226587</v>
      </c>
      <c r="H70" s="61">
        <v>180230</v>
      </c>
      <c r="I70" s="61">
        <v>0</v>
      </c>
      <c r="J70" s="61">
        <v>24144</v>
      </c>
      <c r="K70" s="61">
        <v>791</v>
      </c>
      <c r="L70" s="61">
        <v>0</v>
      </c>
      <c r="M70" s="61">
        <v>49055</v>
      </c>
      <c r="N70" s="61">
        <v>3555</v>
      </c>
      <c r="O70" s="61">
        <v>0</v>
      </c>
    </row>
    <row r="71" spans="1:15" x14ac:dyDescent="0.45">
      <c r="A71" s="109">
        <v>44419</v>
      </c>
      <c r="B71" s="101" t="str">
        <f t="shared" ref="B71:B134" si="7">"(" &amp; TEXT(A71,"aaa") &amp; ")"</f>
        <v>(水)</v>
      </c>
      <c r="C71" s="61">
        <f t="shared" si="6"/>
        <v>1192196</v>
      </c>
      <c r="D71" s="61">
        <v>403542</v>
      </c>
      <c r="E71" s="61">
        <v>86469</v>
      </c>
      <c r="F71" s="61">
        <v>0</v>
      </c>
      <c r="G71" s="61">
        <v>498612</v>
      </c>
      <c r="H71" s="61">
        <v>203573</v>
      </c>
      <c r="I71" s="61">
        <v>0</v>
      </c>
      <c r="J71" s="61">
        <v>27059</v>
      </c>
      <c r="K71" s="61">
        <v>737</v>
      </c>
      <c r="L71" s="61">
        <v>0</v>
      </c>
      <c r="M71" s="61">
        <v>138739</v>
      </c>
      <c r="N71" s="61">
        <v>2752</v>
      </c>
      <c r="O71" s="61">
        <v>0</v>
      </c>
    </row>
    <row r="72" spans="1:15" x14ac:dyDescent="0.45">
      <c r="A72" s="109">
        <v>44418</v>
      </c>
      <c r="B72" s="101" t="str">
        <f t="shared" si="7"/>
        <v>(火)</v>
      </c>
      <c r="C72" s="61">
        <f t="shared" si="6"/>
        <v>1272124</v>
      </c>
      <c r="D72" s="61">
        <v>391831</v>
      </c>
      <c r="E72" s="61">
        <v>88398</v>
      </c>
      <c r="F72" s="61">
        <v>0</v>
      </c>
      <c r="G72" s="61">
        <v>574031</v>
      </c>
      <c r="H72" s="61">
        <v>217864</v>
      </c>
      <c r="I72" s="61">
        <v>0</v>
      </c>
      <c r="J72" s="61">
        <v>31075</v>
      </c>
      <c r="K72" s="61">
        <v>739</v>
      </c>
      <c r="L72" s="61">
        <v>0</v>
      </c>
      <c r="M72" s="61">
        <v>175919</v>
      </c>
      <c r="N72" s="61">
        <v>3180</v>
      </c>
      <c r="O72" s="61">
        <v>0</v>
      </c>
    </row>
    <row r="73" spans="1:15" x14ac:dyDescent="0.45">
      <c r="A73" s="109">
        <v>44417</v>
      </c>
      <c r="B73" s="101" t="str">
        <f t="shared" si="7"/>
        <v>(月)</v>
      </c>
      <c r="C73" s="61">
        <f t="shared" si="6"/>
        <v>367892</v>
      </c>
      <c r="D73" s="61">
        <v>102449</v>
      </c>
      <c r="E73" s="61">
        <v>62660</v>
      </c>
      <c r="F73" s="61">
        <v>0</v>
      </c>
      <c r="G73" s="61">
        <v>101615</v>
      </c>
      <c r="H73" s="61">
        <v>101168</v>
      </c>
      <c r="I73" s="61">
        <v>0</v>
      </c>
      <c r="J73" s="61">
        <v>3426</v>
      </c>
      <c r="K73" s="61">
        <v>667</v>
      </c>
      <c r="L73" s="61">
        <v>0</v>
      </c>
      <c r="M73" s="61">
        <v>21025</v>
      </c>
      <c r="N73" s="61">
        <v>2148</v>
      </c>
      <c r="O73" s="61">
        <v>0</v>
      </c>
    </row>
    <row r="74" spans="1:15" x14ac:dyDescent="0.45">
      <c r="A74" s="109">
        <v>44416</v>
      </c>
      <c r="B74" s="101" t="str">
        <f t="shared" si="7"/>
        <v>(日)</v>
      </c>
      <c r="C74" s="61">
        <f t="shared" si="6"/>
        <v>1216660</v>
      </c>
      <c r="D74" s="61">
        <v>491297</v>
      </c>
      <c r="E74" s="61">
        <v>109878</v>
      </c>
      <c r="F74" s="61">
        <v>0</v>
      </c>
      <c r="G74" s="61">
        <v>441732</v>
      </c>
      <c r="H74" s="61">
        <v>173753</v>
      </c>
      <c r="I74" s="61">
        <v>0</v>
      </c>
      <c r="J74" s="61">
        <v>17053</v>
      </c>
      <c r="K74" s="61">
        <v>1895</v>
      </c>
      <c r="L74" s="61">
        <v>0</v>
      </c>
      <c r="M74" s="61">
        <v>99055</v>
      </c>
      <c r="N74" s="61">
        <v>2653</v>
      </c>
      <c r="O74" s="61">
        <v>0</v>
      </c>
    </row>
    <row r="75" spans="1:15" x14ac:dyDescent="0.45">
      <c r="A75" s="109">
        <v>44415</v>
      </c>
      <c r="B75" s="101" t="str">
        <f t="shared" si="7"/>
        <v>(土)</v>
      </c>
      <c r="C75" s="61">
        <f t="shared" si="6"/>
        <v>1537042</v>
      </c>
      <c r="D75" s="61">
        <v>581638</v>
      </c>
      <c r="E75" s="61">
        <v>106178</v>
      </c>
      <c r="F75" s="61">
        <v>0</v>
      </c>
      <c r="G75" s="61">
        <v>629751</v>
      </c>
      <c r="H75" s="61">
        <v>219475</v>
      </c>
      <c r="I75" s="61">
        <v>0</v>
      </c>
      <c r="J75" s="61">
        <v>26984</v>
      </c>
      <c r="K75" s="61">
        <v>1979</v>
      </c>
      <c r="L75" s="61">
        <v>0</v>
      </c>
      <c r="M75" s="61">
        <v>161495</v>
      </c>
      <c r="N75" s="61">
        <v>2836</v>
      </c>
      <c r="O75" s="61">
        <v>0</v>
      </c>
    </row>
    <row r="76" spans="1:15" x14ac:dyDescent="0.45">
      <c r="A76" s="109">
        <v>44414</v>
      </c>
      <c r="B76" s="101" t="str">
        <f t="shared" si="7"/>
        <v>(金)</v>
      </c>
      <c r="C76" s="61">
        <f t="shared" si="6"/>
        <v>1460494</v>
      </c>
      <c r="D76" s="61">
        <v>465800</v>
      </c>
      <c r="E76" s="61">
        <v>104225</v>
      </c>
      <c r="F76" s="61">
        <v>0</v>
      </c>
      <c r="G76" s="61">
        <v>615433</v>
      </c>
      <c r="H76" s="61">
        <v>275036</v>
      </c>
      <c r="I76" s="61">
        <v>0</v>
      </c>
      <c r="J76" s="61">
        <v>35511</v>
      </c>
      <c r="K76" s="61">
        <v>736</v>
      </c>
      <c r="L76" s="61">
        <v>0</v>
      </c>
      <c r="M76" s="61">
        <v>214500</v>
      </c>
      <c r="N76" s="61">
        <v>3207</v>
      </c>
      <c r="O76" s="61">
        <v>0</v>
      </c>
    </row>
    <row r="77" spans="1:15" x14ac:dyDescent="0.45">
      <c r="A77" s="109">
        <v>44413</v>
      </c>
      <c r="B77" s="101" t="str">
        <f t="shared" si="7"/>
        <v>(木)</v>
      </c>
      <c r="C77" s="61">
        <f t="shared" si="6"/>
        <v>1386163</v>
      </c>
      <c r="D77" s="61">
        <v>439558</v>
      </c>
      <c r="E77" s="61">
        <v>110958</v>
      </c>
      <c r="F77" s="61">
        <v>0</v>
      </c>
      <c r="G77" s="61">
        <v>581807</v>
      </c>
      <c r="H77" s="61">
        <v>253840</v>
      </c>
      <c r="I77" s="61">
        <v>0</v>
      </c>
      <c r="J77" s="61">
        <v>36187</v>
      </c>
      <c r="K77" s="61">
        <v>953</v>
      </c>
      <c r="L77" s="61">
        <v>0</v>
      </c>
      <c r="M77" s="61">
        <v>220413</v>
      </c>
      <c r="N77" s="61">
        <v>3311</v>
      </c>
      <c r="O77" s="61">
        <v>0</v>
      </c>
    </row>
    <row r="78" spans="1:15" x14ac:dyDescent="0.45">
      <c r="A78" s="109">
        <v>44412</v>
      </c>
      <c r="B78" s="101" t="str">
        <f t="shared" si="7"/>
        <v>(水)</v>
      </c>
      <c r="C78" s="61">
        <f t="shared" si="6"/>
        <v>1377862</v>
      </c>
      <c r="D78" s="61">
        <v>453049</v>
      </c>
      <c r="E78" s="61">
        <v>108584</v>
      </c>
      <c r="F78" s="61">
        <v>0</v>
      </c>
      <c r="G78" s="61">
        <v>592433</v>
      </c>
      <c r="H78" s="61">
        <v>223796</v>
      </c>
      <c r="I78" s="61">
        <v>0</v>
      </c>
      <c r="J78" s="61">
        <v>40222</v>
      </c>
      <c r="K78" s="61">
        <v>979</v>
      </c>
      <c r="L78" s="61">
        <v>0</v>
      </c>
      <c r="M78" s="61">
        <v>238189</v>
      </c>
      <c r="N78" s="61">
        <v>3414</v>
      </c>
      <c r="O78" s="61">
        <v>0</v>
      </c>
    </row>
    <row r="79" spans="1:15" x14ac:dyDescent="0.45">
      <c r="A79" s="109">
        <v>44411</v>
      </c>
      <c r="B79" s="101" t="str">
        <f t="shared" si="7"/>
        <v>(火)</v>
      </c>
      <c r="C79" s="61">
        <f t="shared" si="6"/>
        <v>1392722</v>
      </c>
      <c r="D79" s="61">
        <v>457402</v>
      </c>
      <c r="E79" s="61">
        <v>114530</v>
      </c>
      <c r="F79" s="61">
        <v>0</v>
      </c>
      <c r="G79" s="61">
        <v>598590</v>
      </c>
      <c r="H79" s="61">
        <v>222200</v>
      </c>
      <c r="I79" s="61">
        <v>0</v>
      </c>
      <c r="J79" s="61">
        <v>48864</v>
      </c>
      <c r="K79" s="61">
        <v>1000</v>
      </c>
      <c r="L79" s="61">
        <v>0</v>
      </c>
      <c r="M79" s="61">
        <v>266592</v>
      </c>
      <c r="N79" s="61">
        <v>3154</v>
      </c>
      <c r="O79" s="61">
        <v>0</v>
      </c>
    </row>
    <row r="80" spans="1:15" x14ac:dyDescent="0.45">
      <c r="A80" s="109">
        <v>44410</v>
      </c>
      <c r="B80" s="101" t="str">
        <f t="shared" si="7"/>
        <v>(月)</v>
      </c>
      <c r="C80" s="61">
        <f t="shared" si="6"/>
        <v>1332279</v>
      </c>
      <c r="D80" s="61">
        <v>436291</v>
      </c>
      <c r="E80" s="61">
        <v>118576</v>
      </c>
      <c r="F80" s="61">
        <v>0</v>
      </c>
      <c r="G80" s="61">
        <v>564280</v>
      </c>
      <c r="H80" s="61">
        <v>213132</v>
      </c>
      <c r="I80" s="61">
        <v>0</v>
      </c>
      <c r="J80" s="61">
        <v>52058</v>
      </c>
      <c r="K80" s="61">
        <v>1008</v>
      </c>
      <c r="L80" s="61">
        <v>0</v>
      </c>
      <c r="M80" s="61">
        <v>258574</v>
      </c>
      <c r="N80" s="61">
        <v>3370</v>
      </c>
      <c r="O80" s="61">
        <v>0</v>
      </c>
    </row>
    <row r="81" spans="1:15" x14ac:dyDescent="0.45">
      <c r="A81" s="109">
        <v>44409</v>
      </c>
      <c r="B81" s="101" t="str">
        <f t="shared" si="7"/>
        <v>(日)</v>
      </c>
      <c r="C81" s="61">
        <f t="shared" si="6"/>
        <v>1216223</v>
      </c>
      <c r="D81" s="61">
        <v>431906</v>
      </c>
      <c r="E81" s="61">
        <v>111583</v>
      </c>
      <c r="F81" s="61">
        <v>0</v>
      </c>
      <c r="G81" s="61">
        <v>535481</v>
      </c>
      <c r="H81" s="61">
        <v>137253</v>
      </c>
      <c r="I81" s="61">
        <v>0</v>
      </c>
      <c r="J81" s="61">
        <v>26355</v>
      </c>
      <c r="K81" s="61">
        <v>2579</v>
      </c>
      <c r="L81" s="61">
        <v>0</v>
      </c>
      <c r="M81" s="61">
        <v>208378</v>
      </c>
      <c r="N81" s="61">
        <v>5819</v>
      </c>
      <c r="O81" s="61">
        <v>0</v>
      </c>
    </row>
    <row r="82" spans="1:15" x14ac:dyDescent="0.45">
      <c r="A82" s="109">
        <v>44408</v>
      </c>
      <c r="B82" s="101" t="str">
        <f t="shared" si="7"/>
        <v>(土)</v>
      </c>
      <c r="C82" s="61">
        <f t="shared" si="6"/>
        <v>1588262</v>
      </c>
      <c r="D82" s="61">
        <v>496542</v>
      </c>
      <c r="E82" s="61">
        <v>126300</v>
      </c>
      <c r="F82" s="61">
        <v>0</v>
      </c>
      <c r="G82" s="61">
        <v>792222</v>
      </c>
      <c r="H82" s="61">
        <v>173198</v>
      </c>
      <c r="I82" s="61">
        <v>0</v>
      </c>
      <c r="J82" s="61">
        <v>53140</v>
      </c>
      <c r="K82" s="61">
        <v>3283</v>
      </c>
      <c r="L82" s="61">
        <v>0</v>
      </c>
      <c r="M82" s="61">
        <v>395678</v>
      </c>
      <c r="N82" s="61">
        <v>11547</v>
      </c>
      <c r="O82" s="61">
        <v>0</v>
      </c>
    </row>
    <row r="83" spans="1:15" x14ac:dyDescent="0.45">
      <c r="A83" s="109">
        <v>44407</v>
      </c>
      <c r="B83" s="101" t="str">
        <f t="shared" si="7"/>
        <v>(金)</v>
      </c>
      <c r="C83" s="61">
        <f t="shared" si="6"/>
        <v>1571874</v>
      </c>
      <c r="D83" s="61">
        <v>456177</v>
      </c>
      <c r="E83" s="61">
        <v>158471</v>
      </c>
      <c r="F83" s="61">
        <v>0</v>
      </c>
      <c r="G83" s="61">
        <v>743132</v>
      </c>
      <c r="H83" s="61">
        <v>214094</v>
      </c>
      <c r="I83" s="61">
        <v>0</v>
      </c>
      <c r="J83" s="61">
        <v>73735</v>
      </c>
      <c r="K83" s="61">
        <v>1491</v>
      </c>
      <c r="L83" s="61">
        <v>0</v>
      </c>
      <c r="M83" s="61">
        <v>413957</v>
      </c>
      <c r="N83" s="61">
        <v>9672</v>
      </c>
      <c r="O83" s="61">
        <v>0</v>
      </c>
    </row>
    <row r="84" spans="1:15" x14ac:dyDescent="0.45">
      <c r="A84" s="109">
        <v>44406</v>
      </c>
      <c r="B84" s="101" t="str">
        <f t="shared" si="7"/>
        <v>(木)</v>
      </c>
      <c r="C84" s="61">
        <f t="shared" si="6"/>
        <v>1512951</v>
      </c>
      <c r="D84" s="61">
        <v>425691</v>
      </c>
      <c r="E84" s="61">
        <v>160580</v>
      </c>
      <c r="F84" s="61">
        <v>0</v>
      </c>
      <c r="G84" s="61">
        <v>745639</v>
      </c>
      <c r="H84" s="61">
        <v>181041</v>
      </c>
      <c r="I84" s="61">
        <v>0</v>
      </c>
      <c r="J84" s="61">
        <v>72529</v>
      </c>
      <c r="K84" s="61">
        <v>1491</v>
      </c>
      <c r="L84" s="61">
        <v>0</v>
      </c>
      <c r="M84" s="61">
        <v>461240</v>
      </c>
      <c r="N84" s="61">
        <v>9579</v>
      </c>
      <c r="O84" s="61">
        <v>0</v>
      </c>
    </row>
    <row r="85" spans="1:15" x14ac:dyDescent="0.45">
      <c r="A85" s="109">
        <v>44405</v>
      </c>
      <c r="B85" s="101" t="str">
        <f t="shared" si="7"/>
        <v>(水)</v>
      </c>
      <c r="C85" s="61">
        <f t="shared" si="6"/>
        <v>1524866</v>
      </c>
      <c r="D85" s="61">
        <v>428218</v>
      </c>
      <c r="E85" s="61">
        <v>153703</v>
      </c>
      <c r="F85" s="61">
        <v>0</v>
      </c>
      <c r="G85" s="61">
        <v>763230</v>
      </c>
      <c r="H85" s="61">
        <v>179715</v>
      </c>
      <c r="I85" s="61">
        <v>0</v>
      </c>
      <c r="J85" s="61">
        <v>78565</v>
      </c>
      <c r="K85" s="61">
        <v>1356</v>
      </c>
      <c r="L85" s="61">
        <v>0</v>
      </c>
      <c r="M85" s="61">
        <v>489217</v>
      </c>
      <c r="N85" s="61">
        <v>13353</v>
      </c>
      <c r="O85" s="61">
        <v>0</v>
      </c>
    </row>
    <row r="86" spans="1:15" x14ac:dyDescent="0.45">
      <c r="A86" s="109">
        <v>44404</v>
      </c>
      <c r="B86" s="101" t="str">
        <f t="shared" si="7"/>
        <v>(火)</v>
      </c>
      <c r="C86" s="61">
        <f t="shared" si="6"/>
        <v>1497342</v>
      </c>
      <c r="D86" s="61">
        <v>433885</v>
      </c>
      <c r="E86" s="61">
        <v>155390</v>
      </c>
      <c r="F86" s="61">
        <v>0</v>
      </c>
      <c r="G86" s="61">
        <v>747494</v>
      </c>
      <c r="H86" s="61">
        <v>160573</v>
      </c>
      <c r="I86" s="61">
        <v>0</v>
      </c>
      <c r="J86" s="61">
        <v>92560</v>
      </c>
      <c r="K86" s="61">
        <v>1513</v>
      </c>
      <c r="L86" s="61">
        <v>0</v>
      </c>
      <c r="M86" s="61">
        <v>491791</v>
      </c>
      <c r="N86" s="61">
        <v>12925</v>
      </c>
      <c r="O86" s="61">
        <v>0</v>
      </c>
    </row>
    <row r="87" spans="1:15" x14ac:dyDescent="0.45">
      <c r="A87" s="109">
        <v>44403</v>
      </c>
      <c r="B87" s="101" t="str">
        <f t="shared" si="7"/>
        <v>(月)</v>
      </c>
      <c r="C87" s="61">
        <f t="shared" si="6"/>
        <v>1423919</v>
      </c>
      <c r="D87" s="61">
        <v>365791</v>
      </c>
      <c r="E87" s="61">
        <v>172791</v>
      </c>
      <c r="F87" s="61">
        <v>0</v>
      </c>
      <c r="G87" s="61">
        <v>731174</v>
      </c>
      <c r="H87" s="61">
        <v>154163</v>
      </c>
      <c r="I87" s="61">
        <v>0</v>
      </c>
      <c r="J87" s="61">
        <v>80187</v>
      </c>
      <c r="K87" s="61">
        <v>1863</v>
      </c>
      <c r="L87" s="61">
        <v>0</v>
      </c>
      <c r="M87" s="61">
        <v>496786</v>
      </c>
      <c r="N87" s="61">
        <v>14955</v>
      </c>
      <c r="O87" s="61">
        <v>0</v>
      </c>
    </row>
    <row r="88" spans="1:15" x14ac:dyDescent="0.45">
      <c r="A88" s="109">
        <v>44402</v>
      </c>
      <c r="B88" s="101" t="str">
        <f t="shared" si="7"/>
        <v>(日)</v>
      </c>
      <c r="C88" s="61">
        <f t="shared" si="6"/>
        <v>1174705</v>
      </c>
      <c r="D88" s="61">
        <v>268801</v>
      </c>
      <c r="E88" s="61">
        <v>132955</v>
      </c>
      <c r="F88" s="61">
        <v>0</v>
      </c>
      <c r="G88" s="61">
        <v>683783</v>
      </c>
      <c r="H88" s="61">
        <v>89166</v>
      </c>
      <c r="I88" s="61">
        <v>0</v>
      </c>
      <c r="J88" s="61">
        <v>38320</v>
      </c>
      <c r="K88" s="61">
        <v>4393</v>
      </c>
      <c r="L88" s="61">
        <v>0</v>
      </c>
      <c r="M88" s="61">
        <v>459122</v>
      </c>
      <c r="N88" s="61">
        <v>16995</v>
      </c>
      <c r="O88" s="61">
        <v>0</v>
      </c>
    </row>
    <row r="89" spans="1:15" x14ac:dyDescent="0.45">
      <c r="A89" s="109">
        <v>44401</v>
      </c>
      <c r="B89" s="101" t="str">
        <f t="shared" si="7"/>
        <v>(土)</v>
      </c>
      <c r="C89" s="61">
        <f t="shared" si="6"/>
        <v>1275318</v>
      </c>
      <c r="D89" s="61">
        <v>300179</v>
      </c>
      <c r="E89" s="61">
        <v>147134</v>
      </c>
      <c r="F89" s="61">
        <v>0</v>
      </c>
      <c r="G89" s="61">
        <v>735977</v>
      </c>
      <c r="H89" s="61">
        <v>92028</v>
      </c>
      <c r="I89" s="61">
        <v>0</v>
      </c>
      <c r="J89" s="61">
        <v>49540</v>
      </c>
      <c r="K89" s="61">
        <v>4700</v>
      </c>
      <c r="L89" s="61">
        <v>0</v>
      </c>
      <c r="M89" s="61">
        <v>506103</v>
      </c>
      <c r="N89" s="61">
        <v>21800</v>
      </c>
      <c r="O89" s="61">
        <v>0</v>
      </c>
    </row>
    <row r="90" spans="1:15" x14ac:dyDescent="0.45">
      <c r="A90" s="109">
        <v>44400</v>
      </c>
      <c r="B90" s="101" t="str">
        <f t="shared" si="7"/>
        <v>(金)</v>
      </c>
      <c r="C90" s="61">
        <f t="shared" si="6"/>
        <v>502877</v>
      </c>
      <c r="D90" s="61">
        <v>126876</v>
      </c>
      <c r="E90" s="61">
        <v>113336</v>
      </c>
      <c r="F90" s="61">
        <v>0</v>
      </c>
      <c r="G90" s="61">
        <v>195454</v>
      </c>
      <c r="H90" s="61">
        <v>67211</v>
      </c>
      <c r="I90" s="61">
        <v>0</v>
      </c>
      <c r="J90" s="61">
        <v>16039</v>
      </c>
      <c r="K90" s="61">
        <v>2190</v>
      </c>
      <c r="L90" s="61">
        <v>0</v>
      </c>
      <c r="M90" s="61">
        <v>133681</v>
      </c>
      <c r="N90" s="61">
        <v>18146</v>
      </c>
      <c r="O90" s="61">
        <v>0</v>
      </c>
    </row>
    <row r="91" spans="1:15" x14ac:dyDescent="0.45">
      <c r="A91" s="109">
        <v>44399</v>
      </c>
      <c r="B91" s="101" t="str">
        <f t="shared" si="7"/>
        <v>(木)</v>
      </c>
      <c r="C91" s="61">
        <f t="shared" si="6"/>
        <v>637354</v>
      </c>
      <c r="D91" s="61">
        <v>185725</v>
      </c>
      <c r="E91" s="61">
        <v>118854</v>
      </c>
      <c r="F91" s="61">
        <v>0</v>
      </c>
      <c r="G91" s="61">
        <v>274727</v>
      </c>
      <c r="H91" s="61">
        <v>58048</v>
      </c>
      <c r="I91" s="61">
        <v>0</v>
      </c>
      <c r="J91" s="61">
        <v>29656</v>
      </c>
      <c r="K91" s="61">
        <v>3176</v>
      </c>
      <c r="L91" s="61">
        <v>0</v>
      </c>
      <c r="M91" s="61">
        <v>208977</v>
      </c>
      <c r="N91" s="61">
        <v>18856</v>
      </c>
      <c r="O91" s="61">
        <v>0</v>
      </c>
    </row>
    <row r="92" spans="1:15" x14ac:dyDescent="0.45">
      <c r="A92" s="109">
        <v>44398</v>
      </c>
      <c r="B92" s="101" t="str">
        <f t="shared" si="7"/>
        <v>(水)</v>
      </c>
      <c r="C92" s="61">
        <f t="shared" si="6"/>
        <v>1454066</v>
      </c>
      <c r="D92" s="61">
        <v>491343</v>
      </c>
      <c r="E92" s="61">
        <v>217288</v>
      </c>
      <c r="F92" s="61">
        <v>0</v>
      </c>
      <c r="G92" s="61">
        <v>651031</v>
      </c>
      <c r="H92" s="61">
        <v>94404</v>
      </c>
      <c r="I92" s="61">
        <v>0</v>
      </c>
      <c r="J92" s="61">
        <v>125375</v>
      </c>
      <c r="K92" s="61">
        <v>2825</v>
      </c>
      <c r="L92" s="61">
        <v>0</v>
      </c>
      <c r="M92" s="61">
        <v>508190</v>
      </c>
      <c r="N92" s="61">
        <v>20154</v>
      </c>
      <c r="O92" s="61">
        <v>0</v>
      </c>
    </row>
    <row r="93" spans="1:15" x14ac:dyDescent="0.45">
      <c r="A93" s="109">
        <v>44397</v>
      </c>
      <c r="B93" s="101" t="str">
        <f t="shared" si="7"/>
        <v>(火)</v>
      </c>
      <c r="C93" s="61">
        <f t="shared" si="6"/>
        <v>1439079</v>
      </c>
      <c r="D93" s="61">
        <v>529314</v>
      </c>
      <c r="E93" s="61">
        <v>209766</v>
      </c>
      <c r="F93" s="61">
        <v>0</v>
      </c>
      <c r="G93" s="61">
        <v>614388</v>
      </c>
      <c r="H93" s="61">
        <v>85611</v>
      </c>
      <c r="I93" s="61">
        <v>0</v>
      </c>
      <c r="J93" s="61">
        <v>151724</v>
      </c>
      <c r="K93" s="61">
        <v>2727</v>
      </c>
      <c r="L93" s="61">
        <v>0</v>
      </c>
      <c r="M93" s="61">
        <v>493735</v>
      </c>
      <c r="N93" s="61">
        <v>23710</v>
      </c>
      <c r="O93" s="61">
        <v>0</v>
      </c>
    </row>
    <row r="94" spans="1:15" x14ac:dyDescent="0.45">
      <c r="A94" s="109">
        <v>44396</v>
      </c>
      <c r="B94" s="101" t="str">
        <f t="shared" si="7"/>
        <v>(月)</v>
      </c>
      <c r="C94" s="61">
        <f t="shared" si="6"/>
        <v>1109434</v>
      </c>
      <c r="D94" s="61">
        <v>273478</v>
      </c>
      <c r="E94" s="61">
        <v>197651</v>
      </c>
      <c r="F94" s="61">
        <v>0</v>
      </c>
      <c r="G94" s="61">
        <v>564786</v>
      </c>
      <c r="H94" s="61">
        <v>73519</v>
      </c>
      <c r="I94" s="61">
        <v>0</v>
      </c>
      <c r="J94" s="61">
        <v>68437</v>
      </c>
      <c r="K94" s="61">
        <v>3230</v>
      </c>
      <c r="L94" s="61">
        <v>0</v>
      </c>
      <c r="M94" s="61">
        <v>459701</v>
      </c>
      <c r="N94" s="61">
        <v>23019</v>
      </c>
      <c r="O94" s="61">
        <v>0</v>
      </c>
    </row>
    <row r="95" spans="1:15" x14ac:dyDescent="0.45">
      <c r="A95" s="109">
        <v>44395</v>
      </c>
      <c r="B95" s="101" t="str">
        <f t="shared" si="7"/>
        <v>(日)</v>
      </c>
      <c r="C95" s="61">
        <f t="shared" si="6"/>
        <v>1298370</v>
      </c>
      <c r="D95" s="61">
        <v>458895</v>
      </c>
      <c r="E95" s="61">
        <v>136929</v>
      </c>
      <c r="F95" s="61">
        <v>0</v>
      </c>
      <c r="G95" s="61">
        <v>655859</v>
      </c>
      <c r="H95" s="61">
        <v>46687</v>
      </c>
      <c r="I95" s="61">
        <v>0</v>
      </c>
      <c r="J95" s="61">
        <v>95244</v>
      </c>
      <c r="K95" s="61">
        <v>3327</v>
      </c>
      <c r="L95" s="61">
        <v>0</v>
      </c>
      <c r="M95" s="61">
        <v>540088</v>
      </c>
      <c r="N95" s="61">
        <v>28592</v>
      </c>
      <c r="O95" s="61">
        <v>0</v>
      </c>
    </row>
    <row r="96" spans="1:15" x14ac:dyDescent="0.45">
      <c r="A96" s="109">
        <v>44394</v>
      </c>
      <c r="B96" s="101" t="str">
        <f t="shared" si="7"/>
        <v>(土)</v>
      </c>
      <c r="C96" s="61">
        <f t="shared" si="6"/>
        <v>1473991</v>
      </c>
      <c r="D96" s="61">
        <v>624620</v>
      </c>
      <c r="E96" s="61">
        <v>172061</v>
      </c>
      <c r="F96" s="61">
        <v>0</v>
      </c>
      <c r="G96" s="61">
        <v>637777</v>
      </c>
      <c r="H96" s="61">
        <v>39533</v>
      </c>
      <c r="I96" s="61">
        <v>0</v>
      </c>
      <c r="J96" s="61">
        <v>154570</v>
      </c>
      <c r="K96" s="61">
        <v>2985</v>
      </c>
      <c r="L96" s="61">
        <v>0</v>
      </c>
      <c r="M96" s="61">
        <v>530288</v>
      </c>
      <c r="N96" s="61">
        <v>29585</v>
      </c>
      <c r="O96" s="61">
        <v>0</v>
      </c>
    </row>
    <row r="97" spans="1:15" x14ac:dyDescent="0.45">
      <c r="A97" s="109">
        <v>44393</v>
      </c>
      <c r="B97" s="101" t="str">
        <f t="shared" si="7"/>
        <v>(金)</v>
      </c>
      <c r="C97" s="61">
        <f t="shared" si="6"/>
        <v>1467294</v>
      </c>
      <c r="D97" s="61">
        <v>610373</v>
      </c>
      <c r="E97" s="61">
        <v>225956</v>
      </c>
      <c r="F97" s="61">
        <v>0</v>
      </c>
      <c r="G97" s="61">
        <v>597092</v>
      </c>
      <c r="H97" s="61">
        <v>33873</v>
      </c>
      <c r="I97" s="61">
        <v>0</v>
      </c>
      <c r="J97" s="61">
        <v>204314</v>
      </c>
      <c r="K97" s="61">
        <v>2267</v>
      </c>
      <c r="L97" s="61">
        <v>0</v>
      </c>
      <c r="M97" s="61">
        <v>502291</v>
      </c>
      <c r="N97" s="61">
        <v>24597</v>
      </c>
      <c r="O97" s="61">
        <v>0</v>
      </c>
    </row>
    <row r="98" spans="1:15" x14ac:dyDescent="0.45">
      <c r="A98" s="109">
        <v>44392</v>
      </c>
      <c r="B98" s="101" t="str">
        <f t="shared" si="7"/>
        <v>(木)</v>
      </c>
      <c r="C98" s="61">
        <f t="shared" si="6"/>
        <v>1454380</v>
      </c>
      <c r="D98" s="61">
        <v>587965</v>
      </c>
      <c r="E98" s="61">
        <v>218697</v>
      </c>
      <c r="F98" s="61">
        <v>0</v>
      </c>
      <c r="G98" s="61">
        <v>610655</v>
      </c>
      <c r="H98" s="61">
        <v>37063</v>
      </c>
      <c r="I98" s="61">
        <v>0</v>
      </c>
      <c r="J98" s="61">
        <v>210603</v>
      </c>
      <c r="K98" s="61">
        <v>5320</v>
      </c>
      <c r="L98" s="61">
        <v>0</v>
      </c>
      <c r="M98" s="61">
        <v>535825</v>
      </c>
      <c r="N98" s="61">
        <v>28868</v>
      </c>
      <c r="O98" s="61">
        <v>0</v>
      </c>
    </row>
    <row r="99" spans="1:15" x14ac:dyDescent="0.45">
      <c r="A99" s="109">
        <v>44391</v>
      </c>
      <c r="B99" s="101" t="str">
        <f t="shared" si="7"/>
        <v>(水)</v>
      </c>
      <c r="C99" s="61">
        <f t="shared" si="6"/>
        <v>1488094</v>
      </c>
      <c r="D99" s="61">
        <v>602401</v>
      </c>
      <c r="E99" s="61">
        <v>220561</v>
      </c>
      <c r="F99" s="61">
        <v>0</v>
      </c>
      <c r="G99" s="61">
        <v>630113</v>
      </c>
      <c r="H99" s="61">
        <v>35019</v>
      </c>
      <c r="I99" s="61">
        <v>0</v>
      </c>
      <c r="J99" s="61">
        <v>232489</v>
      </c>
      <c r="K99" s="61">
        <v>2009</v>
      </c>
      <c r="L99" s="61">
        <v>0</v>
      </c>
      <c r="M99" s="61">
        <v>557110</v>
      </c>
      <c r="N99" s="61">
        <v>28453</v>
      </c>
      <c r="O99" s="61">
        <v>0</v>
      </c>
    </row>
    <row r="100" spans="1:15" x14ac:dyDescent="0.45">
      <c r="A100" s="109">
        <v>44390</v>
      </c>
      <c r="B100" s="101" t="str">
        <f t="shared" si="7"/>
        <v>(火)</v>
      </c>
      <c r="C100" s="61">
        <f t="shared" si="6"/>
        <v>1489556</v>
      </c>
      <c r="D100" s="61">
        <v>603790</v>
      </c>
      <c r="E100" s="61">
        <v>230075</v>
      </c>
      <c r="F100" s="61">
        <v>0</v>
      </c>
      <c r="G100" s="61">
        <v>622394</v>
      </c>
      <c r="H100" s="61">
        <v>33297</v>
      </c>
      <c r="I100" s="61">
        <v>0</v>
      </c>
      <c r="J100" s="61">
        <v>259674</v>
      </c>
      <c r="K100" s="61">
        <v>2402</v>
      </c>
      <c r="L100" s="61">
        <v>0</v>
      </c>
      <c r="M100" s="61">
        <v>558012</v>
      </c>
      <c r="N100" s="61">
        <v>28771</v>
      </c>
      <c r="O100" s="61">
        <v>0</v>
      </c>
    </row>
    <row r="101" spans="1:15" x14ac:dyDescent="0.45">
      <c r="A101" s="109">
        <v>44389</v>
      </c>
      <c r="B101" s="101" t="str">
        <f t="shared" si="7"/>
        <v>(月)</v>
      </c>
      <c r="C101" s="61">
        <f t="shared" si="6"/>
        <v>1407444</v>
      </c>
      <c r="D101" s="61">
        <v>568137</v>
      </c>
      <c r="E101" s="61">
        <v>199723</v>
      </c>
      <c r="F101" s="61">
        <v>0</v>
      </c>
      <c r="G101" s="61">
        <v>604297</v>
      </c>
      <c r="H101" s="61">
        <v>35287</v>
      </c>
      <c r="I101" s="61">
        <v>0</v>
      </c>
      <c r="J101" s="61">
        <v>254604</v>
      </c>
      <c r="K101" s="61">
        <v>1931</v>
      </c>
      <c r="L101" s="61">
        <v>0</v>
      </c>
      <c r="M101" s="61">
        <v>549330</v>
      </c>
      <c r="N101" s="61">
        <v>28810</v>
      </c>
      <c r="O101" s="61">
        <v>0</v>
      </c>
    </row>
    <row r="102" spans="1:15" x14ac:dyDescent="0.45">
      <c r="A102" s="109">
        <v>44388</v>
      </c>
      <c r="B102" s="101" t="str">
        <f t="shared" si="7"/>
        <v>(日)</v>
      </c>
      <c r="C102" s="61">
        <f t="shared" si="6"/>
        <v>1401318</v>
      </c>
      <c r="D102" s="61">
        <v>562107</v>
      </c>
      <c r="E102" s="61">
        <v>180816</v>
      </c>
      <c r="F102" s="61">
        <v>0</v>
      </c>
      <c r="G102" s="61">
        <v>621116</v>
      </c>
      <c r="H102" s="61">
        <v>37279</v>
      </c>
      <c r="I102" s="61">
        <v>0</v>
      </c>
      <c r="J102" s="61">
        <v>210904</v>
      </c>
      <c r="K102" s="61">
        <v>3295</v>
      </c>
      <c r="L102" s="61">
        <v>0</v>
      </c>
      <c r="M102" s="61">
        <v>560110</v>
      </c>
      <c r="N102" s="61">
        <v>30729</v>
      </c>
      <c r="O102" s="61">
        <v>0</v>
      </c>
    </row>
    <row r="103" spans="1:15" x14ac:dyDescent="0.45">
      <c r="A103" s="109">
        <v>44387</v>
      </c>
      <c r="B103" s="101" t="str">
        <f t="shared" si="7"/>
        <v>(土)</v>
      </c>
      <c r="C103" s="61">
        <f t="shared" ref="C103:C166" si="8">SUM(D103:I103)</f>
        <v>1645770</v>
      </c>
      <c r="D103" s="61">
        <v>763269</v>
      </c>
      <c r="E103" s="61">
        <v>236097</v>
      </c>
      <c r="F103" s="61">
        <v>0</v>
      </c>
      <c r="G103" s="61">
        <v>611642</v>
      </c>
      <c r="H103" s="61">
        <v>34762</v>
      </c>
      <c r="I103" s="61">
        <v>0</v>
      </c>
      <c r="J103" s="61">
        <v>367792</v>
      </c>
      <c r="K103" s="61">
        <v>3828</v>
      </c>
      <c r="L103" s="61">
        <v>0</v>
      </c>
      <c r="M103" s="61">
        <v>555590</v>
      </c>
      <c r="N103" s="61">
        <v>30542</v>
      </c>
      <c r="O103" s="61">
        <v>0</v>
      </c>
    </row>
    <row r="104" spans="1:15" x14ac:dyDescent="0.45">
      <c r="A104" s="109">
        <v>44386</v>
      </c>
      <c r="B104" s="101" t="str">
        <f t="shared" si="7"/>
        <v>(金)</v>
      </c>
      <c r="C104" s="61">
        <f t="shared" si="8"/>
        <v>1604840</v>
      </c>
      <c r="D104" s="61">
        <v>714152</v>
      </c>
      <c r="E104" s="61">
        <v>271358</v>
      </c>
      <c r="F104" s="61">
        <v>0</v>
      </c>
      <c r="G104" s="61">
        <v>589203</v>
      </c>
      <c r="H104" s="61">
        <v>30127</v>
      </c>
      <c r="I104" s="61">
        <v>0</v>
      </c>
      <c r="J104" s="61">
        <v>387392</v>
      </c>
      <c r="K104" s="61">
        <v>3331</v>
      </c>
      <c r="L104" s="61">
        <v>0</v>
      </c>
      <c r="M104" s="61">
        <v>538436</v>
      </c>
      <c r="N104" s="61">
        <v>26892</v>
      </c>
      <c r="O104" s="61">
        <v>0</v>
      </c>
    </row>
    <row r="105" spans="1:15" x14ac:dyDescent="0.45">
      <c r="A105" s="109">
        <v>44385</v>
      </c>
      <c r="B105" s="101" t="str">
        <f t="shared" si="7"/>
        <v>(木)</v>
      </c>
      <c r="C105" s="61">
        <f t="shared" si="8"/>
        <v>1600623</v>
      </c>
      <c r="D105" s="61">
        <v>716539</v>
      </c>
      <c r="E105" s="61">
        <v>261832</v>
      </c>
      <c r="F105" s="61">
        <v>0</v>
      </c>
      <c r="G105" s="61">
        <v>590716</v>
      </c>
      <c r="H105" s="61">
        <v>31536</v>
      </c>
      <c r="I105" s="61">
        <v>0</v>
      </c>
      <c r="J105" s="61">
        <v>431151</v>
      </c>
      <c r="K105" s="61">
        <v>3391</v>
      </c>
      <c r="L105" s="61">
        <v>0</v>
      </c>
      <c r="M105" s="61">
        <v>550011</v>
      </c>
      <c r="N105" s="61">
        <v>26485</v>
      </c>
      <c r="O105" s="61">
        <v>0</v>
      </c>
    </row>
    <row r="106" spans="1:15" x14ac:dyDescent="0.45">
      <c r="A106" s="109">
        <v>44384</v>
      </c>
      <c r="B106" s="101" t="str">
        <f t="shared" si="7"/>
        <v>(水)</v>
      </c>
      <c r="C106" s="61">
        <f t="shared" si="8"/>
        <v>1603205</v>
      </c>
      <c r="D106" s="61">
        <v>743314</v>
      </c>
      <c r="E106" s="61">
        <v>235407</v>
      </c>
      <c r="F106" s="61">
        <v>0</v>
      </c>
      <c r="G106" s="61">
        <v>594621</v>
      </c>
      <c r="H106" s="61">
        <v>29863</v>
      </c>
      <c r="I106" s="61">
        <v>0</v>
      </c>
      <c r="J106" s="61">
        <v>466959</v>
      </c>
      <c r="K106" s="61">
        <v>3548</v>
      </c>
      <c r="L106" s="61">
        <v>0</v>
      </c>
      <c r="M106" s="61">
        <v>555138</v>
      </c>
      <c r="N106" s="61">
        <v>25252</v>
      </c>
      <c r="O106" s="61">
        <v>0</v>
      </c>
    </row>
    <row r="107" spans="1:15" x14ac:dyDescent="0.45">
      <c r="A107" s="109">
        <v>44383</v>
      </c>
      <c r="B107" s="101" t="str">
        <f t="shared" si="7"/>
        <v>(火)</v>
      </c>
      <c r="C107" s="61">
        <f t="shared" si="8"/>
        <v>1591556</v>
      </c>
      <c r="D107" s="61">
        <v>713403</v>
      </c>
      <c r="E107" s="61">
        <v>235002</v>
      </c>
      <c r="F107" s="61">
        <v>0</v>
      </c>
      <c r="G107" s="61">
        <v>611810</v>
      </c>
      <c r="H107" s="61">
        <v>31341</v>
      </c>
      <c r="I107" s="61">
        <v>0</v>
      </c>
      <c r="J107" s="61">
        <v>459585</v>
      </c>
      <c r="K107" s="61">
        <v>3231</v>
      </c>
      <c r="L107" s="61">
        <v>0</v>
      </c>
      <c r="M107" s="61">
        <v>576111</v>
      </c>
      <c r="N107" s="61">
        <v>27208</v>
      </c>
      <c r="O107" s="61">
        <v>0</v>
      </c>
    </row>
    <row r="108" spans="1:15" x14ac:dyDescent="0.45">
      <c r="A108" s="109">
        <v>44382</v>
      </c>
      <c r="B108" s="101" t="str">
        <f t="shared" si="7"/>
        <v>(月)</v>
      </c>
      <c r="C108" s="61">
        <f t="shared" si="8"/>
        <v>1495267</v>
      </c>
      <c r="D108" s="61">
        <v>673622</v>
      </c>
      <c r="E108" s="61">
        <v>223258</v>
      </c>
      <c r="F108" s="61">
        <v>0</v>
      </c>
      <c r="G108" s="61">
        <v>569699</v>
      </c>
      <c r="H108" s="61">
        <v>28688</v>
      </c>
      <c r="I108" s="61">
        <v>0</v>
      </c>
      <c r="J108" s="61">
        <v>449287</v>
      </c>
      <c r="K108" s="61">
        <v>3380</v>
      </c>
      <c r="L108" s="61">
        <v>0</v>
      </c>
      <c r="M108" s="61">
        <v>538683</v>
      </c>
      <c r="N108" s="61">
        <v>26855</v>
      </c>
      <c r="O108" s="61">
        <v>0</v>
      </c>
    </row>
    <row r="109" spans="1:15" x14ac:dyDescent="0.45">
      <c r="A109" s="109">
        <v>44381</v>
      </c>
      <c r="B109" s="101" t="str">
        <f t="shared" si="7"/>
        <v>(日)</v>
      </c>
      <c r="C109" s="61">
        <f t="shared" si="8"/>
        <v>1379407</v>
      </c>
      <c r="D109" s="61">
        <v>677611</v>
      </c>
      <c r="E109" s="61">
        <v>141338</v>
      </c>
      <c r="F109" s="61">
        <v>0</v>
      </c>
      <c r="G109" s="61">
        <v>538218</v>
      </c>
      <c r="H109" s="61">
        <v>22240</v>
      </c>
      <c r="I109" s="61">
        <v>0</v>
      </c>
      <c r="J109" s="61">
        <v>448621</v>
      </c>
      <c r="K109" s="61">
        <v>5060</v>
      </c>
      <c r="L109" s="61">
        <v>0</v>
      </c>
      <c r="M109" s="61">
        <v>509583</v>
      </c>
      <c r="N109" s="61">
        <v>21287</v>
      </c>
      <c r="O109" s="61">
        <v>0</v>
      </c>
    </row>
    <row r="110" spans="1:15" x14ac:dyDescent="0.45">
      <c r="A110" s="109">
        <v>44380</v>
      </c>
      <c r="B110" s="101" t="str">
        <f t="shared" si="7"/>
        <v>(土)</v>
      </c>
      <c r="C110" s="61">
        <f t="shared" si="8"/>
        <v>1472908</v>
      </c>
      <c r="D110" s="61">
        <v>676142</v>
      </c>
      <c r="E110" s="61">
        <v>171053</v>
      </c>
      <c r="F110" s="61">
        <v>0</v>
      </c>
      <c r="G110" s="61">
        <v>606077</v>
      </c>
      <c r="H110" s="61">
        <v>19636</v>
      </c>
      <c r="I110" s="61">
        <v>0</v>
      </c>
      <c r="J110" s="61">
        <v>455276</v>
      </c>
      <c r="K110" s="61">
        <v>10157</v>
      </c>
      <c r="L110" s="61">
        <v>0</v>
      </c>
      <c r="M110" s="61">
        <v>573164</v>
      </c>
      <c r="N110" s="61">
        <v>18536</v>
      </c>
      <c r="O110" s="61">
        <v>0</v>
      </c>
    </row>
    <row r="111" spans="1:15" x14ac:dyDescent="0.45">
      <c r="A111" s="109">
        <v>44379</v>
      </c>
      <c r="B111" s="101" t="str">
        <f t="shared" si="7"/>
        <v>(金)</v>
      </c>
      <c r="C111" s="61">
        <f t="shared" si="8"/>
        <v>1234223</v>
      </c>
      <c r="D111" s="61">
        <v>351801</v>
      </c>
      <c r="E111" s="61">
        <v>205074</v>
      </c>
      <c r="F111" s="61">
        <v>0</v>
      </c>
      <c r="G111" s="61">
        <v>658034</v>
      </c>
      <c r="H111" s="61">
        <v>19314</v>
      </c>
      <c r="I111" s="61">
        <v>0</v>
      </c>
      <c r="J111" s="61">
        <v>237453</v>
      </c>
      <c r="K111" s="61">
        <v>7845</v>
      </c>
      <c r="L111" s="61">
        <v>0</v>
      </c>
      <c r="M111" s="61">
        <v>622194</v>
      </c>
      <c r="N111" s="61">
        <v>18228</v>
      </c>
      <c r="O111" s="61">
        <v>0</v>
      </c>
    </row>
    <row r="112" spans="1:15" x14ac:dyDescent="0.45">
      <c r="A112" s="109">
        <v>44378</v>
      </c>
      <c r="B112" s="101" t="str">
        <f t="shared" si="7"/>
        <v>(木)</v>
      </c>
      <c r="C112" s="61">
        <f t="shared" si="8"/>
        <v>1265231</v>
      </c>
      <c r="D112" s="61">
        <v>411730</v>
      </c>
      <c r="E112" s="61">
        <v>187379</v>
      </c>
      <c r="F112" s="61">
        <v>0</v>
      </c>
      <c r="G112" s="61">
        <v>646824</v>
      </c>
      <c r="H112" s="61">
        <v>19298</v>
      </c>
      <c r="I112" s="61">
        <v>0</v>
      </c>
      <c r="J112" s="61">
        <v>306913</v>
      </c>
      <c r="K112" s="61">
        <v>8002</v>
      </c>
      <c r="L112" s="61">
        <v>0</v>
      </c>
      <c r="M112" s="61">
        <v>616003</v>
      </c>
      <c r="N112" s="61">
        <v>18406</v>
      </c>
      <c r="O112" s="61">
        <v>0</v>
      </c>
    </row>
    <row r="113" spans="1:15" x14ac:dyDescent="0.45">
      <c r="A113" s="109">
        <v>44377</v>
      </c>
      <c r="B113" s="101" t="str">
        <f t="shared" si="7"/>
        <v>(水)</v>
      </c>
      <c r="C113" s="61">
        <f t="shared" si="8"/>
        <v>1493042</v>
      </c>
      <c r="D113" s="61">
        <v>618783</v>
      </c>
      <c r="E113" s="61">
        <v>173543</v>
      </c>
      <c r="F113" s="61">
        <v>0</v>
      </c>
      <c r="G113" s="61">
        <v>681942</v>
      </c>
      <c r="H113" s="61">
        <v>18774</v>
      </c>
      <c r="I113" s="61">
        <v>0</v>
      </c>
      <c r="J113" s="61">
        <v>482899</v>
      </c>
      <c r="K113" s="61">
        <v>11622</v>
      </c>
      <c r="L113" s="61">
        <v>0</v>
      </c>
      <c r="M113" s="61">
        <v>646294</v>
      </c>
      <c r="N113" s="61">
        <v>17890</v>
      </c>
      <c r="O113" s="61">
        <v>0</v>
      </c>
    </row>
    <row r="114" spans="1:15" x14ac:dyDescent="0.45">
      <c r="A114" s="109">
        <v>44376</v>
      </c>
      <c r="B114" s="101" t="str">
        <f t="shared" si="7"/>
        <v>(火)</v>
      </c>
      <c r="C114" s="61">
        <f t="shared" si="8"/>
        <v>1456837</v>
      </c>
      <c r="D114" s="61">
        <v>601004</v>
      </c>
      <c r="E114" s="61">
        <v>151603</v>
      </c>
      <c r="F114" s="61">
        <v>0</v>
      </c>
      <c r="G114" s="61">
        <v>685461</v>
      </c>
      <c r="H114" s="61">
        <v>18769</v>
      </c>
      <c r="I114" s="61">
        <v>0</v>
      </c>
      <c r="J114" s="61">
        <v>476937</v>
      </c>
      <c r="K114" s="61">
        <v>11145</v>
      </c>
      <c r="L114" s="61">
        <v>0</v>
      </c>
      <c r="M114" s="61">
        <v>652956</v>
      </c>
      <c r="N114" s="61">
        <v>17743</v>
      </c>
      <c r="O114" s="61">
        <v>0</v>
      </c>
    </row>
    <row r="115" spans="1:15" x14ac:dyDescent="0.45">
      <c r="A115" s="109">
        <v>44375</v>
      </c>
      <c r="B115" s="101" t="str">
        <f t="shared" si="7"/>
        <v>(月)</v>
      </c>
      <c r="C115" s="61">
        <f t="shared" si="8"/>
        <v>1344022</v>
      </c>
      <c r="D115" s="61">
        <v>561102</v>
      </c>
      <c r="E115" s="61">
        <v>139826</v>
      </c>
      <c r="F115" s="61">
        <v>0</v>
      </c>
      <c r="G115" s="61">
        <v>625038</v>
      </c>
      <c r="H115" s="61">
        <v>18056</v>
      </c>
      <c r="I115" s="61">
        <v>0</v>
      </c>
      <c r="J115" s="61">
        <v>452787</v>
      </c>
      <c r="K115" s="61">
        <v>12784</v>
      </c>
      <c r="L115" s="61">
        <v>0</v>
      </c>
      <c r="M115" s="61">
        <v>597733</v>
      </c>
      <c r="N115" s="61">
        <v>17196</v>
      </c>
      <c r="O115" s="61">
        <v>0</v>
      </c>
    </row>
    <row r="116" spans="1:15" x14ac:dyDescent="0.45">
      <c r="A116" s="109">
        <v>44374</v>
      </c>
      <c r="B116" s="101" t="str">
        <f t="shared" si="7"/>
        <v>(日)</v>
      </c>
      <c r="C116" s="61">
        <f t="shared" si="8"/>
        <v>1307567</v>
      </c>
      <c r="D116" s="61">
        <v>668208</v>
      </c>
      <c r="E116" s="61">
        <v>97052</v>
      </c>
      <c r="F116" s="61">
        <v>0</v>
      </c>
      <c r="G116" s="61">
        <v>537714</v>
      </c>
      <c r="H116" s="61">
        <v>4593</v>
      </c>
      <c r="I116" s="61">
        <v>0</v>
      </c>
      <c r="J116" s="61">
        <v>542124</v>
      </c>
      <c r="K116" s="61">
        <v>15704</v>
      </c>
      <c r="L116" s="61">
        <v>0</v>
      </c>
      <c r="M116" s="61">
        <v>515879</v>
      </c>
      <c r="N116" s="61">
        <v>4391</v>
      </c>
      <c r="O116" s="61">
        <v>0</v>
      </c>
    </row>
    <row r="117" spans="1:15" x14ac:dyDescent="0.45">
      <c r="A117" s="109">
        <v>44373</v>
      </c>
      <c r="B117" s="101" t="str">
        <f t="shared" si="7"/>
        <v>(土)</v>
      </c>
      <c r="C117" s="61">
        <f t="shared" si="8"/>
        <v>1324819</v>
      </c>
      <c r="D117" s="61">
        <v>637351</v>
      </c>
      <c r="E117" s="61">
        <v>97822</v>
      </c>
      <c r="F117" s="61">
        <v>0</v>
      </c>
      <c r="G117" s="61">
        <v>585833</v>
      </c>
      <c r="H117" s="61">
        <v>3813</v>
      </c>
      <c r="I117" s="61">
        <v>0</v>
      </c>
      <c r="J117" s="61">
        <v>518774</v>
      </c>
      <c r="K117" s="61">
        <v>19181</v>
      </c>
      <c r="L117" s="61">
        <v>0</v>
      </c>
      <c r="M117" s="61">
        <v>560353</v>
      </c>
      <c r="N117" s="61">
        <v>3574</v>
      </c>
      <c r="O117" s="61">
        <v>0</v>
      </c>
    </row>
    <row r="118" spans="1:15" x14ac:dyDescent="0.45">
      <c r="A118" s="109">
        <v>44372</v>
      </c>
      <c r="B118" s="101" t="str">
        <f t="shared" si="7"/>
        <v>(金)</v>
      </c>
      <c r="C118" s="61">
        <f t="shared" si="8"/>
        <v>1323071</v>
      </c>
      <c r="D118" s="61">
        <v>588021</v>
      </c>
      <c r="E118" s="61">
        <v>106384</v>
      </c>
      <c r="F118" s="61">
        <v>0</v>
      </c>
      <c r="G118" s="61">
        <v>624884</v>
      </c>
      <c r="H118" s="61">
        <v>3782</v>
      </c>
      <c r="I118" s="61">
        <v>0</v>
      </c>
      <c r="J118" s="61">
        <v>488372</v>
      </c>
      <c r="K118" s="61">
        <v>14535</v>
      </c>
      <c r="L118" s="61">
        <v>0</v>
      </c>
      <c r="M118" s="61">
        <v>591497</v>
      </c>
      <c r="N118" s="61">
        <v>3575</v>
      </c>
      <c r="O118" s="61">
        <v>0</v>
      </c>
    </row>
    <row r="119" spans="1:15" x14ac:dyDescent="0.45">
      <c r="A119" s="109">
        <v>44371</v>
      </c>
      <c r="B119" s="101" t="str">
        <f t="shared" si="7"/>
        <v>(木)</v>
      </c>
      <c r="C119" s="61">
        <f t="shared" si="8"/>
        <v>1342036</v>
      </c>
      <c r="D119" s="61">
        <v>610570</v>
      </c>
      <c r="E119" s="61">
        <v>96880</v>
      </c>
      <c r="F119" s="61">
        <v>0</v>
      </c>
      <c r="G119" s="61">
        <v>631251</v>
      </c>
      <c r="H119" s="61">
        <v>3335</v>
      </c>
      <c r="I119" s="61">
        <v>0</v>
      </c>
      <c r="J119" s="61">
        <v>526766</v>
      </c>
      <c r="K119" s="61">
        <v>14676</v>
      </c>
      <c r="L119" s="61">
        <v>0</v>
      </c>
      <c r="M119" s="61">
        <v>600403</v>
      </c>
      <c r="N119" s="61">
        <v>3140</v>
      </c>
      <c r="O119" s="61">
        <v>0</v>
      </c>
    </row>
    <row r="120" spans="1:15" x14ac:dyDescent="0.45">
      <c r="A120" s="109">
        <v>44370</v>
      </c>
      <c r="B120" s="101" t="str">
        <f t="shared" si="7"/>
        <v>(水)</v>
      </c>
      <c r="C120" s="61">
        <f t="shared" si="8"/>
        <v>1362529</v>
      </c>
      <c r="D120" s="61">
        <v>624565</v>
      </c>
      <c r="E120" s="61">
        <v>104376</v>
      </c>
      <c r="F120" s="61">
        <v>0</v>
      </c>
      <c r="G120" s="61">
        <v>630228</v>
      </c>
      <c r="H120" s="61">
        <v>3360</v>
      </c>
      <c r="I120" s="61">
        <v>0</v>
      </c>
      <c r="J120" s="61">
        <v>547719</v>
      </c>
      <c r="K120" s="61">
        <v>15311</v>
      </c>
      <c r="L120" s="61">
        <v>0</v>
      </c>
      <c r="M120" s="61">
        <v>600427</v>
      </c>
      <c r="N120" s="61">
        <v>3172</v>
      </c>
      <c r="O120" s="61">
        <v>0</v>
      </c>
    </row>
    <row r="121" spans="1:15" x14ac:dyDescent="0.45">
      <c r="A121" s="109">
        <v>44369</v>
      </c>
      <c r="B121" s="101" t="str">
        <f t="shared" si="7"/>
        <v>(火)</v>
      </c>
      <c r="C121" s="61">
        <f t="shared" si="8"/>
        <v>1330326</v>
      </c>
      <c r="D121" s="61">
        <v>621552</v>
      </c>
      <c r="E121" s="61">
        <v>96766</v>
      </c>
      <c r="F121" s="61">
        <v>0</v>
      </c>
      <c r="G121" s="61">
        <v>609286</v>
      </c>
      <c r="H121" s="61">
        <v>2722</v>
      </c>
      <c r="I121" s="61">
        <v>0</v>
      </c>
      <c r="J121" s="61">
        <v>551447</v>
      </c>
      <c r="K121" s="61">
        <v>18949</v>
      </c>
      <c r="L121" s="61">
        <v>0</v>
      </c>
      <c r="M121" s="61">
        <v>582052</v>
      </c>
      <c r="N121" s="61">
        <v>2579</v>
      </c>
      <c r="O121" s="61">
        <v>0</v>
      </c>
    </row>
    <row r="122" spans="1:15" x14ac:dyDescent="0.45">
      <c r="A122" s="109">
        <v>44368</v>
      </c>
      <c r="B122" s="101" t="str">
        <f t="shared" si="7"/>
        <v>(月)</v>
      </c>
      <c r="C122" s="61">
        <f t="shared" si="8"/>
        <v>1193795</v>
      </c>
      <c r="D122" s="61">
        <v>599762</v>
      </c>
      <c r="E122" s="61">
        <v>88033</v>
      </c>
      <c r="F122" s="61">
        <v>0</v>
      </c>
      <c r="G122" s="61">
        <v>502767</v>
      </c>
      <c r="H122" s="61">
        <v>3233</v>
      </c>
      <c r="I122" s="61">
        <v>0</v>
      </c>
      <c r="J122" s="61">
        <v>541376</v>
      </c>
      <c r="K122" s="61">
        <v>18960</v>
      </c>
      <c r="L122" s="61">
        <v>0</v>
      </c>
      <c r="M122" s="61">
        <v>481806</v>
      </c>
      <c r="N122" s="61">
        <v>3105</v>
      </c>
      <c r="O122" s="61">
        <v>0</v>
      </c>
    </row>
    <row r="123" spans="1:15" x14ac:dyDescent="0.45">
      <c r="A123" s="109">
        <v>44367</v>
      </c>
      <c r="B123" s="101" t="str">
        <f t="shared" si="7"/>
        <v>(日)</v>
      </c>
      <c r="C123" s="61">
        <f t="shared" si="8"/>
        <v>1098981</v>
      </c>
      <c r="D123" s="61">
        <v>613791</v>
      </c>
      <c r="E123" s="61">
        <v>46531</v>
      </c>
      <c r="F123" s="61">
        <v>0</v>
      </c>
      <c r="G123" s="61">
        <v>438659</v>
      </c>
      <c r="H123" s="61">
        <v>0</v>
      </c>
      <c r="I123" s="61">
        <v>0</v>
      </c>
      <c r="J123" s="61">
        <v>550749</v>
      </c>
      <c r="K123" s="61">
        <v>23641</v>
      </c>
      <c r="L123" s="61">
        <v>0</v>
      </c>
      <c r="M123" s="61">
        <v>423864</v>
      </c>
      <c r="N123" s="61">
        <v>0</v>
      </c>
      <c r="O123" s="61">
        <v>0</v>
      </c>
    </row>
    <row r="124" spans="1:15" x14ac:dyDescent="0.45">
      <c r="A124" s="109">
        <v>44366</v>
      </c>
      <c r="B124" s="101" t="str">
        <f t="shared" si="7"/>
        <v>(土)</v>
      </c>
      <c r="C124" s="61">
        <f t="shared" si="8"/>
        <v>1105600</v>
      </c>
      <c r="D124" s="61">
        <v>618386</v>
      </c>
      <c r="E124" s="61">
        <v>43329</v>
      </c>
      <c r="F124" s="61">
        <v>0</v>
      </c>
      <c r="G124" s="61">
        <v>443885</v>
      </c>
      <c r="H124" s="61">
        <v>0</v>
      </c>
      <c r="I124" s="61">
        <v>0</v>
      </c>
      <c r="J124" s="61">
        <v>557171</v>
      </c>
      <c r="K124" s="61">
        <v>24954</v>
      </c>
      <c r="L124" s="61">
        <v>0</v>
      </c>
      <c r="M124" s="61">
        <v>423658</v>
      </c>
      <c r="N124" s="61">
        <v>0</v>
      </c>
      <c r="O124" s="61">
        <v>0</v>
      </c>
    </row>
    <row r="125" spans="1:15" x14ac:dyDescent="0.45">
      <c r="A125" s="109">
        <v>44365</v>
      </c>
      <c r="B125" s="101" t="str">
        <f t="shared" si="7"/>
        <v>(金)</v>
      </c>
      <c r="C125" s="61">
        <f t="shared" si="8"/>
        <v>1123337</v>
      </c>
      <c r="D125" s="61">
        <v>588904</v>
      </c>
      <c r="E125" s="61">
        <v>34688</v>
      </c>
      <c r="F125" s="61">
        <v>0</v>
      </c>
      <c r="G125" s="61">
        <v>499745</v>
      </c>
      <c r="H125" s="61">
        <v>0</v>
      </c>
      <c r="I125" s="61">
        <v>0</v>
      </c>
      <c r="J125" s="61">
        <v>534766</v>
      </c>
      <c r="K125" s="61">
        <v>20056</v>
      </c>
      <c r="L125" s="61">
        <v>0</v>
      </c>
      <c r="M125" s="61">
        <v>471915</v>
      </c>
      <c r="N125" s="61">
        <v>0</v>
      </c>
      <c r="O125" s="61">
        <v>0</v>
      </c>
    </row>
    <row r="126" spans="1:15" x14ac:dyDescent="0.45">
      <c r="A126" s="109">
        <v>44364</v>
      </c>
      <c r="B126" s="101" t="str">
        <f t="shared" si="7"/>
        <v>(木)</v>
      </c>
      <c r="C126" s="61">
        <f t="shared" si="8"/>
        <v>1165476</v>
      </c>
      <c r="D126" s="61">
        <v>606332</v>
      </c>
      <c r="E126" s="61">
        <v>35944</v>
      </c>
      <c r="F126" s="61">
        <v>0</v>
      </c>
      <c r="G126" s="61">
        <v>523200</v>
      </c>
      <c r="H126" s="61">
        <v>0</v>
      </c>
      <c r="I126" s="61">
        <v>0</v>
      </c>
      <c r="J126" s="61">
        <v>558272</v>
      </c>
      <c r="K126" s="61">
        <v>24473</v>
      </c>
      <c r="L126" s="61">
        <v>0</v>
      </c>
      <c r="M126" s="61">
        <v>495547</v>
      </c>
      <c r="N126" s="61">
        <v>0</v>
      </c>
      <c r="O126" s="61">
        <v>0</v>
      </c>
    </row>
    <row r="127" spans="1:15" x14ac:dyDescent="0.45">
      <c r="A127" s="109">
        <v>44363</v>
      </c>
      <c r="B127" s="101" t="str">
        <f t="shared" si="7"/>
        <v>(水)</v>
      </c>
      <c r="C127" s="61">
        <f t="shared" si="8"/>
        <v>1173453</v>
      </c>
      <c r="D127" s="61">
        <v>600796</v>
      </c>
      <c r="E127" s="61">
        <v>35639</v>
      </c>
      <c r="F127" s="61">
        <v>0</v>
      </c>
      <c r="G127" s="61">
        <v>537018</v>
      </c>
      <c r="H127" s="61">
        <v>0</v>
      </c>
      <c r="I127" s="61">
        <v>0</v>
      </c>
      <c r="J127" s="61">
        <v>556129</v>
      </c>
      <c r="K127" s="61">
        <v>26052</v>
      </c>
      <c r="L127" s="61">
        <v>0</v>
      </c>
      <c r="M127" s="61">
        <v>508339</v>
      </c>
      <c r="N127" s="61">
        <v>0</v>
      </c>
      <c r="O127" s="61">
        <v>0</v>
      </c>
    </row>
    <row r="128" spans="1:15" x14ac:dyDescent="0.45">
      <c r="A128" s="109">
        <v>44362</v>
      </c>
      <c r="B128" s="101" t="str">
        <f t="shared" si="7"/>
        <v>(火)</v>
      </c>
      <c r="C128" s="61">
        <f t="shared" si="8"/>
        <v>1141686</v>
      </c>
      <c r="D128" s="67">
        <v>622181</v>
      </c>
      <c r="E128" s="67">
        <v>34631</v>
      </c>
      <c r="F128" s="61">
        <v>0</v>
      </c>
      <c r="G128" s="67">
        <v>484874</v>
      </c>
      <c r="H128" s="61">
        <v>0</v>
      </c>
      <c r="I128" s="61">
        <v>0</v>
      </c>
      <c r="J128" s="67">
        <v>581283</v>
      </c>
      <c r="K128" s="67">
        <v>26461</v>
      </c>
      <c r="L128" s="61">
        <v>0</v>
      </c>
      <c r="M128" s="67">
        <v>458094</v>
      </c>
      <c r="N128" s="61">
        <v>0</v>
      </c>
      <c r="O128" s="61">
        <v>0</v>
      </c>
    </row>
    <row r="129" spans="1:15" x14ac:dyDescent="0.45">
      <c r="A129" s="109">
        <v>44361</v>
      </c>
      <c r="B129" s="101" t="str">
        <f t="shared" si="7"/>
        <v>(月)</v>
      </c>
      <c r="C129" s="61">
        <f t="shared" si="8"/>
        <v>1027767</v>
      </c>
      <c r="D129" s="67">
        <v>573883</v>
      </c>
      <c r="E129" s="67">
        <v>36037</v>
      </c>
      <c r="F129" s="61">
        <v>0</v>
      </c>
      <c r="G129" s="67">
        <v>417847</v>
      </c>
      <c r="H129" s="61">
        <v>0</v>
      </c>
      <c r="I129" s="61">
        <v>0</v>
      </c>
      <c r="J129" s="67">
        <v>538907</v>
      </c>
      <c r="K129" s="67">
        <v>27315</v>
      </c>
      <c r="L129" s="61">
        <v>0</v>
      </c>
      <c r="M129" s="67">
        <v>396448</v>
      </c>
      <c r="N129" s="61">
        <v>0</v>
      </c>
      <c r="O129" s="61">
        <v>0</v>
      </c>
    </row>
    <row r="130" spans="1:15" x14ac:dyDescent="0.45">
      <c r="A130" s="109">
        <v>44360</v>
      </c>
      <c r="B130" s="101" t="str">
        <f t="shared" si="7"/>
        <v>(日)</v>
      </c>
      <c r="C130" s="61">
        <f t="shared" si="8"/>
        <v>919217</v>
      </c>
      <c r="D130" s="67">
        <v>564345</v>
      </c>
      <c r="E130" s="67">
        <v>38118</v>
      </c>
      <c r="F130" s="61">
        <v>0</v>
      </c>
      <c r="G130" s="67">
        <v>316754</v>
      </c>
      <c r="H130" s="61">
        <v>0</v>
      </c>
      <c r="I130" s="61">
        <v>0</v>
      </c>
      <c r="J130" s="67">
        <v>531539</v>
      </c>
      <c r="K130" s="67">
        <v>31001</v>
      </c>
      <c r="L130" s="61">
        <v>0</v>
      </c>
      <c r="M130" s="67">
        <v>304765</v>
      </c>
      <c r="N130" s="61">
        <v>0</v>
      </c>
      <c r="O130" s="61">
        <v>0</v>
      </c>
    </row>
    <row r="131" spans="1:15" x14ac:dyDescent="0.45">
      <c r="A131" s="109">
        <v>44359</v>
      </c>
      <c r="B131" s="101" t="str">
        <f t="shared" si="7"/>
        <v>(土)</v>
      </c>
      <c r="C131" s="61">
        <f t="shared" si="8"/>
        <v>939458</v>
      </c>
      <c r="D131" s="67">
        <v>625385</v>
      </c>
      <c r="E131" s="67">
        <v>37308</v>
      </c>
      <c r="F131" s="61">
        <v>0</v>
      </c>
      <c r="G131" s="67">
        <v>276765</v>
      </c>
      <c r="H131" s="61">
        <v>0</v>
      </c>
      <c r="I131" s="61">
        <v>0</v>
      </c>
      <c r="J131" s="67">
        <v>589727</v>
      </c>
      <c r="K131" s="67">
        <v>30854</v>
      </c>
      <c r="L131" s="61">
        <v>0</v>
      </c>
      <c r="M131" s="67">
        <v>260279</v>
      </c>
      <c r="N131" s="61">
        <v>0</v>
      </c>
      <c r="O131" s="61">
        <v>0</v>
      </c>
    </row>
    <row r="132" spans="1:15" x14ac:dyDescent="0.45">
      <c r="A132" s="109">
        <v>44358</v>
      </c>
      <c r="B132" s="101" t="str">
        <f t="shared" si="7"/>
        <v>(金)</v>
      </c>
      <c r="C132" s="61">
        <f t="shared" si="8"/>
        <v>975719</v>
      </c>
      <c r="D132" s="67">
        <v>670962</v>
      </c>
      <c r="E132" s="67">
        <v>35140</v>
      </c>
      <c r="F132" s="61">
        <v>0</v>
      </c>
      <c r="G132" s="67">
        <v>269617</v>
      </c>
      <c r="H132" s="61">
        <v>0</v>
      </c>
      <c r="I132" s="61">
        <v>0</v>
      </c>
      <c r="J132" s="67">
        <v>630567</v>
      </c>
      <c r="K132" s="67">
        <v>27363</v>
      </c>
      <c r="L132" s="61">
        <v>0</v>
      </c>
      <c r="M132" s="67">
        <v>245397</v>
      </c>
      <c r="N132" s="61">
        <v>0</v>
      </c>
      <c r="O132" s="61">
        <v>0</v>
      </c>
    </row>
    <row r="133" spans="1:15" x14ac:dyDescent="0.45">
      <c r="A133" s="109">
        <v>44357</v>
      </c>
      <c r="B133" s="101" t="str">
        <f t="shared" si="7"/>
        <v>(木)</v>
      </c>
      <c r="C133" s="61">
        <f t="shared" si="8"/>
        <v>1004043</v>
      </c>
      <c r="D133" s="67">
        <v>665722</v>
      </c>
      <c r="E133" s="67">
        <v>32247</v>
      </c>
      <c r="F133" s="61">
        <v>0</v>
      </c>
      <c r="G133" s="67">
        <v>306074</v>
      </c>
      <c r="H133" s="61">
        <v>0</v>
      </c>
      <c r="I133" s="61">
        <v>0</v>
      </c>
      <c r="J133" s="67">
        <v>629669</v>
      </c>
      <c r="K133" s="67">
        <v>27217</v>
      </c>
      <c r="L133" s="61">
        <v>0</v>
      </c>
      <c r="M133" s="67">
        <v>280546</v>
      </c>
      <c r="N133" s="61">
        <v>0</v>
      </c>
      <c r="O133" s="61">
        <v>0</v>
      </c>
    </row>
    <row r="134" spans="1:15" x14ac:dyDescent="0.45">
      <c r="A134" s="109">
        <v>44356</v>
      </c>
      <c r="B134" s="101" t="str">
        <f t="shared" si="7"/>
        <v>(水)</v>
      </c>
      <c r="C134" s="61">
        <f t="shared" si="8"/>
        <v>1002631</v>
      </c>
      <c r="D134" s="67">
        <v>683022</v>
      </c>
      <c r="E134" s="67">
        <v>30176</v>
      </c>
      <c r="F134" s="61">
        <v>0</v>
      </c>
      <c r="G134" s="67">
        <v>289433</v>
      </c>
      <c r="H134" s="61">
        <v>0</v>
      </c>
      <c r="I134" s="61">
        <v>0</v>
      </c>
      <c r="J134" s="67">
        <v>645600</v>
      </c>
      <c r="K134" s="67">
        <v>25814</v>
      </c>
      <c r="L134" s="61">
        <v>0</v>
      </c>
      <c r="M134" s="67">
        <v>266192</v>
      </c>
      <c r="N134" s="61">
        <v>0</v>
      </c>
      <c r="O134" s="61">
        <v>0</v>
      </c>
    </row>
    <row r="135" spans="1:15" x14ac:dyDescent="0.45">
      <c r="A135" s="109">
        <v>44355</v>
      </c>
      <c r="B135" s="101" t="str">
        <f t="shared" ref="B135:B192" si="9">"(" &amp; TEXT(A135,"aaa") &amp; ")"</f>
        <v>(火)</v>
      </c>
      <c r="C135" s="61">
        <f t="shared" si="8"/>
        <v>964662</v>
      </c>
      <c r="D135" s="67">
        <v>697728</v>
      </c>
      <c r="E135" s="67">
        <v>31720</v>
      </c>
      <c r="F135" s="61">
        <v>0</v>
      </c>
      <c r="G135" s="67">
        <v>235214</v>
      </c>
      <c r="H135" s="61">
        <v>0</v>
      </c>
      <c r="I135" s="61">
        <v>0</v>
      </c>
      <c r="J135" s="67">
        <v>663134</v>
      </c>
      <c r="K135" s="67">
        <v>27910</v>
      </c>
      <c r="L135" s="61">
        <v>0</v>
      </c>
      <c r="M135" s="67">
        <v>215224</v>
      </c>
      <c r="N135" s="61">
        <v>0</v>
      </c>
      <c r="O135" s="61">
        <v>0</v>
      </c>
    </row>
    <row r="136" spans="1:15" x14ac:dyDescent="0.45">
      <c r="A136" s="109">
        <v>44354</v>
      </c>
      <c r="B136" s="101" t="str">
        <f t="shared" si="9"/>
        <v>(月)</v>
      </c>
      <c r="C136" s="61">
        <f t="shared" si="8"/>
        <v>861875</v>
      </c>
      <c r="D136" s="67">
        <v>640036</v>
      </c>
      <c r="E136" s="67">
        <v>29345</v>
      </c>
      <c r="F136" s="61">
        <v>0</v>
      </c>
      <c r="G136" s="67">
        <v>192494</v>
      </c>
      <c r="H136" s="61">
        <v>0</v>
      </c>
      <c r="I136" s="61">
        <v>0</v>
      </c>
      <c r="J136" s="67">
        <v>610732</v>
      </c>
      <c r="K136" s="67">
        <v>27629</v>
      </c>
      <c r="L136" s="61">
        <v>0</v>
      </c>
      <c r="M136" s="67">
        <v>176898</v>
      </c>
      <c r="N136" s="61">
        <v>0</v>
      </c>
      <c r="O136" s="61">
        <v>0</v>
      </c>
    </row>
    <row r="137" spans="1:15" x14ac:dyDescent="0.45">
      <c r="A137" s="109">
        <v>44353</v>
      </c>
      <c r="B137" s="101" t="str">
        <f t="shared" si="9"/>
        <v>(日)</v>
      </c>
      <c r="C137" s="61">
        <f t="shared" si="8"/>
        <v>746582</v>
      </c>
      <c r="D137" s="67">
        <v>542380</v>
      </c>
      <c r="E137" s="67">
        <v>22950</v>
      </c>
      <c r="F137" s="61">
        <v>0</v>
      </c>
      <c r="G137" s="67">
        <v>181252</v>
      </c>
      <c r="H137" s="61">
        <v>0</v>
      </c>
      <c r="I137" s="61">
        <v>0</v>
      </c>
      <c r="J137" s="67">
        <v>519063</v>
      </c>
      <c r="K137" s="67">
        <v>21814</v>
      </c>
      <c r="L137" s="61">
        <v>0</v>
      </c>
      <c r="M137" s="67">
        <v>173040</v>
      </c>
      <c r="N137" s="61">
        <v>0</v>
      </c>
      <c r="O137" s="61">
        <v>0</v>
      </c>
    </row>
    <row r="138" spans="1:15" x14ac:dyDescent="0.45">
      <c r="A138" s="109">
        <v>44352</v>
      </c>
      <c r="B138" s="101" t="str">
        <f t="shared" si="9"/>
        <v>(土)</v>
      </c>
      <c r="C138" s="61">
        <f t="shared" si="8"/>
        <v>749580</v>
      </c>
      <c r="D138" s="67">
        <v>599539</v>
      </c>
      <c r="E138" s="67">
        <v>20406</v>
      </c>
      <c r="F138" s="61">
        <v>0</v>
      </c>
      <c r="G138" s="67">
        <v>129635</v>
      </c>
      <c r="H138" s="61">
        <v>0</v>
      </c>
      <c r="I138" s="61">
        <v>0</v>
      </c>
      <c r="J138" s="67">
        <v>572635</v>
      </c>
      <c r="K138" s="67">
        <v>19219</v>
      </c>
      <c r="L138" s="61">
        <v>0</v>
      </c>
      <c r="M138" s="67">
        <v>117219</v>
      </c>
      <c r="N138" s="61">
        <v>0</v>
      </c>
      <c r="O138" s="61">
        <v>0</v>
      </c>
    </row>
    <row r="139" spans="1:15" x14ac:dyDescent="0.45">
      <c r="A139" s="109">
        <v>44351</v>
      </c>
      <c r="B139" s="101" t="str">
        <f t="shared" si="9"/>
        <v>(金)</v>
      </c>
      <c r="C139" s="61">
        <f t="shared" si="8"/>
        <v>782639</v>
      </c>
      <c r="D139" s="67">
        <v>638818</v>
      </c>
      <c r="E139" s="67">
        <v>20296</v>
      </c>
      <c r="F139" s="61">
        <v>0</v>
      </c>
      <c r="G139" s="67">
        <v>123525</v>
      </c>
      <c r="H139" s="61">
        <v>0</v>
      </c>
      <c r="I139" s="61">
        <v>0</v>
      </c>
      <c r="J139" s="67">
        <v>604949</v>
      </c>
      <c r="K139" s="67">
        <v>19147</v>
      </c>
      <c r="L139" s="61">
        <v>0</v>
      </c>
      <c r="M139" s="67">
        <v>104742</v>
      </c>
      <c r="N139" s="61">
        <v>0</v>
      </c>
      <c r="O139" s="61">
        <v>0</v>
      </c>
    </row>
    <row r="140" spans="1:15" x14ac:dyDescent="0.45">
      <c r="A140" s="109">
        <v>44350</v>
      </c>
      <c r="B140" s="101" t="str">
        <f t="shared" si="9"/>
        <v>(木)</v>
      </c>
      <c r="C140" s="61">
        <f t="shared" si="8"/>
        <v>822539</v>
      </c>
      <c r="D140" s="67">
        <v>657642</v>
      </c>
      <c r="E140" s="67">
        <v>20053</v>
      </c>
      <c r="F140" s="61">
        <v>0</v>
      </c>
      <c r="G140" s="67">
        <v>144844</v>
      </c>
      <c r="H140" s="61">
        <v>0</v>
      </c>
      <c r="I140" s="61">
        <v>0</v>
      </c>
      <c r="J140" s="67">
        <v>623683</v>
      </c>
      <c r="K140" s="67">
        <v>19088</v>
      </c>
      <c r="L140" s="61">
        <v>0</v>
      </c>
      <c r="M140" s="67">
        <v>125926</v>
      </c>
      <c r="N140" s="61">
        <v>0</v>
      </c>
      <c r="O140" s="61">
        <v>0</v>
      </c>
    </row>
    <row r="141" spans="1:15" x14ac:dyDescent="0.45">
      <c r="A141" s="109">
        <v>44349</v>
      </c>
      <c r="B141" s="101" t="str">
        <f t="shared" si="9"/>
        <v>(水)</v>
      </c>
      <c r="C141" s="61">
        <f t="shared" si="8"/>
        <v>820671</v>
      </c>
      <c r="D141" s="67">
        <v>654548</v>
      </c>
      <c r="E141" s="67">
        <v>19651</v>
      </c>
      <c r="F141" s="61">
        <v>0</v>
      </c>
      <c r="G141" s="67">
        <v>146472</v>
      </c>
      <c r="H141" s="61">
        <v>0</v>
      </c>
      <c r="I141" s="61">
        <v>0</v>
      </c>
      <c r="J141" s="67">
        <v>621785</v>
      </c>
      <c r="K141" s="67">
        <v>18714</v>
      </c>
      <c r="L141" s="61">
        <v>0</v>
      </c>
      <c r="M141" s="67">
        <v>127391</v>
      </c>
      <c r="N141" s="61">
        <v>0</v>
      </c>
      <c r="O141" s="61">
        <v>0</v>
      </c>
    </row>
    <row r="142" spans="1:15" x14ac:dyDescent="0.45">
      <c r="A142" s="109">
        <v>44348</v>
      </c>
      <c r="B142" s="101" t="str">
        <f t="shared" si="9"/>
        <v>(火)</v>
      </c>
      <c r="C142" s="61">
        <f t="shared" si="8"/>
        <v>771703</v>
      </c>
      <c r="D142" s="67">
        <v>632692</v>
      </c>
      <c r="E142" s="67">
        <v>19236</v>
      </c>
      <c r="F142" s="61">
        <v>0</v>
      </c>
      <c r="G142" s="67">
        <v>119775</v>
      </c>
      <c r="H142" s="61">
        <v>0</v>
      </c>
      <c r="I142" s="61">
        <v>0</v>
      </c>
      <c r="J142" s="67">
        <v>602749</v>
      </c>
      <c r="K142" s="67">
        <v>18333</v>
      </c>
      <c r="L142" s="61">
        <v>0</v>
      </c>
      <c r="M142" s="67">
        <v>101216</v>
      </c>
      <c r="N142" s="61">
        <v>0</v>
      </c>
      <c r="O142" s="61">
        <v>0</v>
      </c>
    </row>
    <row r="143" spans="1:15" x14ac:dyDescent="0.45">
      <c r="A143" s="109">
        <v>44347</v>
      </c>
      <c r="B143" s="101" t="str">
        <f t="shared" si="9"/>
        <v>(月)</v>
      </c>
      <c r="C143" s="61">
        <f t="shared" si="8"/>
        <v>631254</v>
      </c>
      <c r="D143" s="67">
        <v>517328</v>
      </c>
      <c r="E143" s="67">
        <v>18061</v>
      </c>
      <c r="F143" s="61">
        <v>0</v>
      </c>
      <c r="G143" s="67">
        <v>95865</v>
      </c>
      <c r="H143" s="61">
        <v>0</v>
      </c>
      <c r="I143" s="61">
        <v>0</v>
      </c>
      <c r="J143" s="67">
        <v>493802</v>
      </c>
      <c r="K143" s="67">
        <v>17169</v>
      </c>
      <c r="L143" s="61">
        <v>0</v>
      </c>
      <c r="M143" s="67">
        <v>78015</v>
      </c>
      <c r="N143" s="61">
        <v>0</v>
      </c>
      <c r="O143" s="61">
        <v>0</v>
      </c>
    </row>
    <row r="144" spans="1:15" x14ac:dyDescent="0.45">
      <c r="A144" s="109">
        <v>44346</v>
      </c>
      <c r="B144" s="101" t="str">
        <f t="shared" si="9"/>
        <v>(日)</v>
      </c>
      <c r="C144" s="61">
        <f t="shared" si="8"/>
        <v>529930</v>
      </c>
      <c r="D144" s="67">
        <v>446880</v>
      </c>
      <c r="E144" s="67">
        <v>15634</v>
      </c>
      <c r="F144" s="61">
        <v>0</v>
      </c>
      <c r="G144" s="67">
        <v>67416</v>
      </c>
      <c r="H144" s="61">
        <v>0</v>
      </c>
      <c r="I144" s="61">
        <v>0</v>
      </c>
      <c r="J144" s="67">
        <v>430857</v>
      </c>
      <c r="K144" s="67">
        <v>14936</v>
      </c>
      <c r="L144" s="61">
        <v>0</v>
      </c>
      <c r="M144" s="67">
        <v>59471</v>
      </c>
      <c r="N144" s="61">
        <v>0</v>
      </c>
      <c r="O144" s="61">
        <v>0</v>
      </c>
    </row>
    <row r="145" spans="1:15" x14ac:dyDescent="0.45">
      <c r="A145" s="109">
        <v>44345</v>
      </c>
      <c r="B145" s="101" t="str">
        <f t="shared" si="9"/>
        <v>(土)</v>
      </c>
      <c r="C145" s="61">
        <f t="shared" si="8"/>
        <v>535878</v>
      </c>
      <c r="D145" s="67">
        <v>460577</v>
      </c>
      <c r="E145" s="67">
        <v>15184</v>
      </c>
      <c r="F145" s="61">
        <v>0</v>
      </c>
      <c r="G145" s="67">
        <v>60117</v>
      </c>
      <c r="H145" s="61">
        <v>0</v>
      </c>
      <c r="I145" s="61">
        <v>0</v>
      </c>
      <c r="J145" s="67">
        <v>438611</v>
      </c>
      <c r="K145" s="67">
        <v>14472</v>
      </c>
      <c r="L145" s="61">
        <v>0</v>
      </c>
      <c r="M145" s="67">
        <v>47141</v>
      </c>
      <c r="N145" s="61">
        <v>0</v>
      </c>
      <c r="O145" s="61">
        <v>0</v>
      </c>
    </row>
    <row r="146" spans="1:15" x14ac:dyDescent="0.45">
      <c r="A146" s="109">
        <v>44344</v>
      </c>
      <c r="B146" s="101" t="str">
        <f t="shared" si="9"/>
        <v>(金)</v>
      </c>
      <c r="C146" s="61">
        <f t="shared" si="8"/>
        <v>580202</v>
      </c>
      <c r="D146" s="67">
        <v>518600</v>
      </c>
      <c r="E146" s="67">
        <v>13853</v>
      </c>
      <c r="F146" s="61">
        <v>0</v>
      </c>
      <c r="G146" s="67">
        <v>47749</v>
      </c>
      <c r="H146" s="61">
        <v>0</v>
      </c>
      <c r="I146" s="61">
        <v>0</v>
      </c>
      <c r="J146" s="67">
        <v>487858</v>
      </c>
      <c r="K146" s="67">
        <v>13234</v>
      </c>
      <c r="L146" s="61">
        <v>0</v>
      </c>
      <c r="M146" s="67">
        <v>29893</v>
      </c>
      <c r="N146" s="61">
        <v>0</v>
      </c>
      <c r="O146" s="61">
        <v>0</v>
      </c>
    </row>
    <row r="147" spans="1:15" x14ac:dyDescent="0.45">
      <c r="A147" s="109">
        <v>44343</v>
      </c>
      <c r="B147" s="101" t="str">
        <f t="shared" si="9"/>
        <v>(木)</v>
      </c>
      <c r="C147" s="61">
        <f t="shared" si="8"/>
        <v>603650</v>
      </c>
      <c r="D147" s="67">
        <v>545389</v>
      </c>
      <c r="E147" s="67">
        <v>12015</v>
      </c>
      <c r="F147" s="61">
        <v>0</v>
      </c>
      <c r="G147" s="67">
        <v>46246</v>
      </c>
      <c r="H147" s="61">
        <v>0</v>
      </c>
      <c r="I147" s="61">
        <v>0</v>
      </c>
      <c r="J147" s="67">
        <v>513395</v>
      </c>
      <c r="K147" s="67">
        <v>11538</v>
      </c>
      <c r="L147" s="61">
        <v>0</v>
      </c>
      <c r="M147" s="67">
        <v>32242</v>
      </c>
      <c r="N147" s="61">
        <v>0</v>
      </c>
      <c r="O147" s="61">
        <v>0</v>
      </c>
    </row>
    <row r="148" spans="1:15" x14ac:dyDescent="0.45">
      <c r="A148" s="109">
        <v>44342</v>
      </c>
      <c r="B148" s="101" t="str">
        <f t="shared" si="9"/>
        <v>(水)</v>
      </c>
      <c r="C148" s="61">
        <f t="shared" si="8"/>
        <v>590450</v>
      </c>
      <c r="D148" s="67">
        <v>566220</v>
      </c>
      <c r="E148" s="67">
        <v>11112</v>
      </c>
      <c r="F148" s="61">
        <v>0</v>
      </c>
      <c r="G148" s="67">
        <v>13118</v>
      </c>
      <c r="H148" s="61">
        <v>0</v>
      </c>
      <c r="I148" s="61">
        <v>0</v>
      </c>
      <c r="J148" s="67">
        <v>532285</v>
      </c>
      <c r="K148" s="67">
        <v>10577</v>
      </c>
      <c r="L148" s="61">
        <v>0</v>
      </c>
      <c r="M148" s="67">
        <v>9219</v>
      </c>
      <c r="N148" s="61">
        <v>0</v>
      </c>
      <c r="O148" s="61">
        <v>0</v>
      </c>
    </row>
    <row r="149" spans="1:15" x14ac:dyDescent="0.45">
      <c r="A149" s="109">
        <v>44341</v>
      </c>
      <c r="B149" s="101" t="str">
        <f t="shared" si="9"/>
        <v>(火)</v>
      </c>
      <c r="C149" s="61">
        <f t="shared" si="8"/>
        <v>531871</v>
      </c>
      <c r="D149" s="67">
        <v>511103</v>
      </c>
      <c r="E149" s="67">
        <v>9428</v>
      </c>
      <c r="F149" s="61">
        <v>0</v>
      </c>
      <c r="G149" s="67">
        <v>11340</v>
      </c>
      <c r="H149" s="61">
        <v>0</v>
      </c>
      <c r="I149" s="61">
        <v>0</v>
      </c>
      <c r="J149" s="67">
        <v>480400</v>
      </c>
      <c r="K149" s="67">
        <v>9079</v>
      </c>
      <c r="L149" s="61">
        <v>0</v>
      </c>
      <c r="M149" s="67">
        <v>7838</v>
      </c>
      <c r="N149" s="61">
        <v>0</v>
      </c>
      <c r="O149" s="61">
        <v>0</v>
      </c>
    </row>
    <row r="150" spans="1:15" x14ac:dyDescent="0.45">
      <c r="A150" s="109">
        <v>44340</v>
      </c>
      <c r="B150" s="101" t="str">
        <f t="shared" si="9"/>
        <v>(月)</v>
      </c>
      <c r="C150" s="61">
        <f t="shared" si="8"/>
        <v>460205</v>
      </c>
      <c r="D150" s="67">
        <v>440186</v>
      </c>
      <c r="E150" s="67">
        <v>9504</v>
      </c>
      <c r="F150" s="61">
        <v>0</v>
      </c>
      <c r="G150" s="67">
        <v>10515</v>
      </c>
      <c r="H150" s="61">
        <v>0</v>
      </c>
      <c r="I150" s="61">
        <v>0</v>
      </c>
      <c r="J150" s="67">
        <v>415587</v>
      </c>
      <c r="K150" s="67">
        <v>9104</v>
      </c>
      <c r="L150" s="61">
        <v>0</v>
      </c>
      <c r="M150" s="67">
        <v>6955</v>
      </c>
      <c r="N150" s="61">
        <v>0</v>
      </c>
      <c r="O150" s="61">
        <v>0</v>
      </c>
    </row>
    <row r="151" spans="1:15" x14ac:dyDescent="0.45">
      <c r="A151" s="109">
        <v>44339</v>
      </c>
      <c r="B151" s="101" t="str">
        <f t="shared" si="9"/>
        <v>(日)</v>
      </c>
      <c r="C151" s="61">
        <f t="shared" si="8"/>
        <v>354424</v>
      </c>
      <c r="D151" s="67">
        <v>326214</v>
      </c>
      <c r="E151" s="67">
        <v>0</v>
      </c>
      <c r="F151" s="61">
        <v>0</v>
      </c>
      <c r="G151" s="67">
        <v>28210</v>
      </c>
      <c r="H151" s="61">
        <v>0</v>
      </c>
      <c r="I151" s="61">
        <v>0</v>
      </c>
      <c r="J151" s="67">
        <v>313240</v>
      </c>
      <c r="K151" s="67">
        <v>0</v>
      </c>
      <c r="L151" s="61">
        <v>0</v>
      </c>
      <c r="M151" s="67">
        <v>21046</v>
      </c>
      <c r="N151" s="61">
        <v>0</v>
      </c>
      <c r="O151" s="61">
        <v>0</v>
      </c>
    </row>
    <row r="152" spans="1:15" x14ac:dyDescent="0.45">
      <c r="A152" s="109">
        <v>44338</v>
      </c>
      <c r="B152" s="101" t="str">
        <f t="shared" si="9"/>
        <v>(土)</v>
      </c>
      <c r="C152" s="61">
        <f t="shared" si="8"/>
        <v>330215</v>
      </c>
      <c r="D152" s="67">
        <v>286814</v>
      </c>
      <c r="E152" s="67">
        <v>0</v>
      </c>
      <c r="F152" s="61">
        <v>0</v>
      </c>
      <c r="G152" s="67">
        <v>43401</v>
      </c>
      <c r="H152" s="61">
        <v>0</v>
      </c>
      <c r="I152" s="61">
        <v>0</v>
      </c>
      <c r="J152" s="67">
        <v>269017</v>
      </c>
      <c r="K152" s="67">
        <v>0</v>
      </c>
      <c r="L152" s="61">
        <v>0</v>
      </c>
      <c r="M152" s="67">
        <v>23132</v>
      </c>
      <c r="N152" s="61">
        <v>0</v>
      </c>
      <c r="O152" s="61">
        <v>0</v>
      </c>
    </row>
    <row r="153" spans="1:15" x14ac:dyDescent="0.45">
      <c r="A153" s="109">
        <v>44337</v>
      </c>
      <c r="B153" s="101" t="str">
        <f t="shared" si="9"/>
        <v>(金)</v>
      </c>
      <c r="C153" s="61">
        <f t="shared" si="8"/>
        <v>341704</v>
      </c>
      <c r="D153" s="67">
        <v>281331</v>
      </c>
      <c r="E153" s="67">
        <v>0</v>
      </c>
      <c r="F153" s="61">
        <v>0</v>
      </c>
      <c r="G153" s="67">
        <v>60373</v>
      </c>
      <c r="H153" s="61">
        <v>0</v>
      </c>
      <c r="I153" s="61">
        <v>0</v>
      </c>
      <c r="J153" s="67">
        <v>254346</v>
      </c>
      <c r="K153" s="67">
        <v>0</v>
      </c>
      <c r="L153" s="61">
        <v>0</v>
      </c>
      <c r="M153" s="67">
        <v>25136</v>
      </c>
      <c r="N153" s="61">
        <v>0</v>
      </c>
      <c r="O153" s="61">
        <v>0</v>
      </c>
    </row>
    <row r="154" spans="1:15" x14ac:dyDescent="0.45">
      <c r="A154" s="109">
        <v>44336</v>
      </c>
      <c r="B154" s="101" t="str">
        <f t="shared" si="9"/>
        <v>(木)</v>
      </c>
      <c r="C154" s="61">
        <f t="shared" si="8"/>
        <v>352016</v>
      </c>
      <c r="D154" s="67">
        <v>324325</v>
      </c>
      <c r="E154" s="67">
        <v>0</v>
      </c>
      <c r="F154" s="61">
        <v>0</v>
      </c>
      <c r="G154" s="67">
        <v>27691</v>
      </c>
      <c r="H154" s="61">
        <v>0</v>
      </c>
      <c r="I154" s="61">
        <v>0</v>
      </c>
      <c r="J154" s="67">
        <v>294672</v>
      </c>
      <c r="K154" s="67">
        <v>0</v>
      </c>
      <c r="L154" s="61">
        <v>0</v>
      </c>
      <c r="M154" s="67">
        <v>14209</v>
      </c>
      <c r="N154" s="61">
        <v>0</v>
      </c>
      <c r="O154" s="61">
        <v>0</v>
      </c>
    </row>
    <row r="155" spans="1:15" x14ac:dyDescent="0.45">
      <c r="A155" s="109">
        <v>44335</v>
      </c>
      <c r="B155" s="101" t="str">
        <f t="shared" si="9"/>
        <v>(水)</v>
      </c>
      <c r="C155" s="61">
        <f t="shared" si="8"/>
        <v>382853</v>
      </c>
      <c r="D155" s="67">
        <v>310349</v>
      </c>
      <c r="E155" s="67">
        <v>0</v>
      </c>
      <c r="F155" s="61">
        <v>0</v>
      </c>
      <c r="G155" s="67">
        <v>72504</v>
      </c>
      <c r="H155" s="61">
        <v>0</v>
      </c>
      <c r="I155" s="61">
        <v>0</v>
      </c>
      <c r="J155" s="67">
        <v>283538</v>
      </c>
      <c r="K155" s="67">
        <v>0</v>
      </c>
      <c r="L155" s="61">
        <v>0</v>
      </c>
      <c r="M155" s="67">
        <v>34169</v>
      </c>
      <c r="N155" s="61">
        <v>0</v>
      </c>
      <c r="O155" s="61">
        <v>0</v>
      </c>
    </row>
    <row r="156" spans="1:15" x14ac:dyDescent="0.45">
      <c r="A156" s="109">
        <v>44334</v>
      </c>
      <c r="B156" s="101" t="str">
        <f t="shared" si="9"/>
        <v>(火)</v>
      </c>
      <c r="C156" s="61">
        <f t="shared" si="8"/>
        <v>322958</v>
      </c>
      <c r="D156" s="67">
        <v>255240</v>
      </c>
      <c r="E156" s="67">
        <v>0</v>
      </c>
      <c r="F156" s="61">
        <v>0</v>
      </c>
      <c r="G156" s="67">
        <v>67718</v>
      </c>
      <c r="H156" s="61">
        <v>0</v>
      </c>
      <c r="I156" s="61">
        <v>0</v>
      </c>
      <c r="J156" s="67">
        <v>231973</v>
      </c>
      <c r="K156" s="67">
        <v>0</v>
      </c>
      <c r="L156" s="61">
        <v>0</v>
      </c>
      <c r="M156" s="67">
        <v>35092</v>
      </c>
      <c r="N156" s="61">
        <v>0</v>
      </c>
      <c r="O156" s="61">
        <v>0</v>
      </c>
    </row>
    <row r="157" spans="1:15" x14ac:dyDescent="0.45">
      <c r="A157" s="109">
        <v>44333</v>
      </c>
      <c r="B157" s="101" t="str">
        <f t="shared" si="9"/>
        <v>(月)</v>
      </c>
      <c r="C157" s="61">
        <f t="shared" si="8"/>
        <v>263114</v>
      </c>
      <c r="D157" s="67">
        <v>210820</v>
      </c>
      <c r="E157" s="67">
        <v>0</v>
      </c>
      <c r="F157" s="61">
        <v>0</v>
      </c>
      <c r="G157" s="67">
        <v>52294</v>
      </c>
      <c r="H157" s="61">
        <v>0</v>
      </c>
      <c r="I157" s="61">
        <v>0</v>
      </c>
      <c r="J157" s="67">
        <v>192239</v>
      </c>
      <c r="K157" s="67">
        <v>0</v>
      </c>
      <c r="L157" s="61">
        <v>0</v>
      </c>
      <c r="M157" s="67">
        <v>26266</v>
      </c>
      <c r="N157" s="61">
        <v>0</v>
      </c>
      <c r="O157" s="61">
        <v>0</v>
      </c>
    </row>
    <row r="158" spans="1:15" x14ac:dyDescent="0.45">
      <c r="A158" s="109">
        <v>44332</v>
      </c>
      <c r="B158" s="101" t="str">
        <f t="shared" si="9"/>
        <v>(日)</v>
      </c>
      <c r="C158" s="61">
        <f t="shared" si="8"/>
        <v>213525</v>
      </c>
      <c r="D158" s="67">
        <v>189013</v>
      </c>
      <c r="E158" s="67">
        <v>0</v>
      </c>
      <c r="F158" s="61">
        <v>0</v>
      </c>
      <c r="G158" s="67">
        <v>24512</v>
      </c>
      <c r="H158" s="61">
        <v>0</v>
      </c>
      <c r="I158" s="61">
        <v>0</v>
      </c>
      <c r="J158" s="67">
        <v>179925</v>
      </c>
      <c r="K158" s="67">
        <v>0</v>
      </c>
      <c r="L158" s="61">
        <v>0</v>
      </c>
      <c r="M158" s="67">
        <v>15336</v>
      </c>
      <c r="N158" s="61">
        <v>0</v>
      </c>
      <c r="O158" s="61">
        <v>0</v>
      </c>
    </row>
    <row r="159" spans="1:15" x14ac:dyDescent="0.45">
      <c r="A159" s="109">
        <v>44331</v>
      </c>
      <c r="B159" s="101" t="str">
        <f t="shared" si="9"/>
        <v>(土)</v>
      </c>
      <c r="C159" s="61">
        <f t="shared" si="8"/>
        <v>173485</v>
      </c>
      <c r="D159" s="67">
        <v>138884</v>
      </c>
      <c r="E159" s="67">
        <v>0</v>
      </c>
      <c r="F159" s="61">
        <v>0</v>
      </c>
      <c r="G159" s="67">
        <v>34601</v>
      </c>
      <c r="H159" s="61">
        <v>0</v>
      </c>
      <c r="I159" s="61">
        <v>0</v>
      </c>
      <c r="J159" s="67">
        <v>126009</v>
      </c>
      <c r="K159" s="67">
        <v>0</v>
      </c>
      <c r="L159" s="61">
        <v>0</v>
      </c>
      <c r="M159" s="67">
        <v>16017</v>
      </c>
      <c r="N159" s="61">
        <v>0</v>
      </c>
      <c r="O159" s="61">
        <v>0</v>
      </c>
    </row>
    <row r="160" spans="1:15" x14ac:dyDescent="0.45">
      <c r="A160" s="109">
        <v>44330</v>
      </c>
      <c r="B160" s="101" t="str">
        <f t="shared" si="9"/>
        <v>(金)</v>
      </c>
      <c r="C160" s="61">
        <f t="shared" si="8"/>
        <v>185016</v>
      </c>
      <c r="D160" s="67">
        <v>135112</v>
      </c>
      <c r="E160" s="67">
        <v>0</v>
      </c>
      <c r="F160" s="61">
        <v>0</v>
      </c>
      <c r="G160" s="67">
        <v>49904</v>
      </c>
      <c r="H160" s="61">
        <v>0</v>
      </c>
      <c r="I160" s="61">
        <v>0</v>
      </c>
      <c r="J160" s="67">
        <v>113182</v>
      </c>
      <c r="K160" s="67">
        <v>0</v>
      </c>
      <c r="L160" s="61">
        <v>0</v>
      </c>
      <c r="M160" s="67">
        <v>18419</v>
      </c>
      <c r="N160" s="61">
        <v>0</v>
      </c>
      <c r="O160" s="61">
        <v>0</v>
      </c>
    </row>
    <row r="161" spans="1:15" x14ac:dyDescent="0.45">
      <c r="A161" s="109">
        <v>44329</v>
      </c>
      <c r="B161" s="101" t="str">
        <f t="shared" si="9"/>
        <v>(木)</v>
      </c>
      <c r="C161" s="61">
        <f t="shared" si="8"/>
        <v>212126</v>
      </c>
      <c r="D161" s="67">
        <v>159213</v>
      </c>
      <c r="E161" s="67">
        <v>0</v>
      </c>
      <c r="F161" s="61">
        <v>0</v>
      </c>
      <c r="G161" s="67">
        <v>52913</v>
      </c>
      <c r="H161" s="61">
        <v>0</v>
      </c>
      <c r="I161" s="61">
        <v>0</v>
      </c>
      <c r="J161" s="67">
        <v>136931</v>
      </c>
      <c r="K161" s="67">
        <v>0</v>
      </c>
      <c r="L161" s="61">
        <v>0</v>
      </c>
      <c r="M161" s="67">
        <v>24767</v>
      </c>
      <c r="N161" s="61">
        <v>0</v>
      </c>
      <c r="O161" s="61">
        <v>0</v>
      </c>
    </row>
    <row r="162" spans="1:15" x14ac:dyDescent="0.45">
      <c r="A162" s="109">
        <v>44328</v>
      </c>
      <c r="B162" s="101" t="str">
        <f t="shared" si="9"/>
        <v>(水)</v>
      </c>
      <c r="C162" s="61">
        <f t="shared" si="8"/>
        <v>216583</v>
      </c>
      <c r="D162" s="67">
        <v>162148</v>
      </c>
      <c r="E162" s="67">
        <v>0</v>
      </c>
      <c r="F162" s="61">
        <v>0</v>
      </c>
      <c r="G162" s="67">
        <v>54435</v>
      </c>
      <c r="H162" s="61">
        <v>0</v>
      </c>
      <c r="I162" s="61">
        <v>0</v>
      </c>
      <c r="J162" s="67">
        <v>139737</v>
      </c>
      <c r="K162" s="67">
        <v>0</v>
      </c>
      <c r="L162" s="61">
        <v>0</v>
      </c>
      <c r="M162" s="67">
        <v>26105</v>
      </c>
      <c r="N162" s="61">
        <v>0</v>
      </c>
      <c r="O162" s="61">
        <v>0</v>
      </c>
    </row>
    <row r="163" spans="1:15" x14ac:dyDescent="0.45">
      <c r="A163" s="109">
        <v>44327</v>
      </c>
      <c r="B163" s="101" t="str">
        <f t="shared" si="9"/>
        <v>(火)</v>
      </c>
      <c r="C163" s="61">
        <f t="shared" si="8"/>
        <v>178016</v>
      </c>
      <c r="D163" s="67">
        <v>132537</v>
      </c>
      <c r="E163" s="67">
        <v>0</v>
      </c>
      <c r="F163" s="61">
        <v>0</v>
      </c>
      <c r="G163" s="67">
        <v>45479</v>
      </c>
      <c r="H163" s="61">
        <v>0</v>
      </c>
      <c r="I163" s="61">
        <v>0</v>
      </c>
      <c r="J163" s="67">
        <v>110129</v>
      </c>
      <c r="K163" s="67">
        <v>0</v>
      </c>
      <c r="L163" s="61">
        <v>0</v>
      </c>
      <c r="M163" s="67">
        <v>22097</v>
      </c>
      <c r="N163" s="61">
        <v>0</v>
      </c>
      <c r="O163" s="61">
        <v>0</v>
      </c>
    </row>
    <row r="164" spans="1:15" x14ac:dyDescent="0.45">
      <c r="A164" s="109">
        <v>44326</v>
      </c>
      <c r="B164" s="101" t="str">
        <f t="shared" si="9"/>
        <v>(月)</v>
      </c>
      <c r="C164" s="61">
        <f t="shared" si="8"/>
        <v>135704</v>
      </c>
      <c r="D164" s="67">
        <v>106368</v>
      </c>
      <c r="E164" s="67">
        <v>0</v>
      </c>
      <c r="F164" s="61">
        <v>0</v>
      </c>
      <c r="G164" s="67">
        <v>29336</v>
      </c>
      <c r="H164" s="61">
        <v>0</v>
      </c>
      <c r="I164" s="61">
        <v>0</v>
      </c>
      <c r="J164" s="67">
        <v>86835</v>
      </c>
      <c r="K164" s="67">
        <v>0</v>
      </c>
      <c r="L164" s="61">
        <v>0</v>
      </c>
      <c r="M164" s="67">
        <v>14096</v>
      </c>
      <c r="N164" s="61">
        <v>0</v>
      </c>
      <c r="O164" s="61">
        <v>0</v>
      </c>
    </row>
    <row r="165" spans="1:15" x14ac:dyDescent="0.45">
      <c r="A165" s="109">
        <v>44325</v>
      </c>
      <c r="B165" s="101" t="str">
        <f t="shared" si="9"/>
        <v>(日)</v>
      </c>
      <c r="C165" s="61">
        <f t="shared" si="8"/>
        <v>84685</v>
      </c>
      <c r="D165" s="67">
        <v>75686</v>
      </c>
      <c r="E165" s="67">
        <v>0</v>
      </c>
      <c r="F165" s="61">
        <v>0</v>
      </c>
      <c r="G165" s="67">
        <v>8999</v>
      </c>
      <c r="H165" s="61">
        <v>0</v>
      </c>
      <c r="I165" s="61">
        <v>0</v>
      </c>
      <c r="J165" s="67">
        <v>67181</v>
      </c>
      <c r="K165" s="67">
        <v>0</v>
      </c>
      <c r="L165" s="61">
        <v>0</v>
      </c>
      <c r="M165" s="67">
        <v>5866</v>
      </c>
      <c r="N165" s="61">
        <v>0</v>
      </c>
      <c r="O165" s="61">
        <v>0</v>
      </c>
    </row>
    <row r="166" spans="1:15" x14ac:dyDescent="0.45">
      <c r="A166" s="109">
        <v>44324</v>
      </c>
      <c r="B166" s="101" t="str">
        <f t="shared" si="9"/>
        <v>(土)</v>
      </c>
      <c r="C166" s="61">
        <f t="shared" si="8"/>
        <v>70826</v>
      </c>
      <c r="D166" s="67">
        <v>62973</v>
      </c>
      <c r="E166" s="67">
        <v>0</v>
      </c>
      <c r="F166" s="61">
        <v>0</v>
      </c>
      <c r="G166" s="67">
        <v>7853</v>
      </c>
      <c r="H166" s="61">
        <v>0</v>
      </c>
      <c r="I166" s="61">
        <v>0</v>
      </c>
      <c r="J166" s="67">
        <v>50030</v>
      </c>
      <c r="K166" s="67">
        <v>0</v>
      </c>
      <c r="L166" s="61">
        <v>0</v>
      </c>
      <c r="M166" s="67">
        <v>3990</v>
      </c>
      <c r="N166" s="61">
        <v>0</v>
      </c>
      <c r="O166" s="61">
        <v>0</v>
      </c>
    </row>
    <row r="167" spans="1:15" x14ac:dyDescent="0.45">
      <c r="A167" s="109">
        <v>44323</v>
      </c>
      <c r="B167" s="101" t="str">
        <f t="shared" si="9"/>
        <v>(金)</v>
      </c>
      <c r="C167" s="61">
        <f t="shared" ref="C167:C192" si="10">SUM(D167:I167)</f>
        <v>61364</v>
      </c>
      <c r="D167" s="67">
        <v>50323</v>
      </c>
      <c r="E167" s="67">
        <v>0</v>
      </c>
      <c r="F167" s="61">
        <v>0</v>
      </c>
      <c r="G167" s="67">
        <v>11041</v>
      </c>
      <c r="H167" s="61">
        <v>0</v>
      </c>
      <c r="I167" s="61">
        <v>0</v>
      </c>
      <c r="J167" s="67">
        <v>32590</v>
      </c>
      <c r="K167" s="67">
        <v>0</v>
      </c>
      <c r="L167" s="61">
        <v>0</v>
      </c>
      <c r="M167" s="67">
        <v>4534</v>
      </c>
      <c r="N167" s="61">
        <v>0</v>
      </c>
      <c r="O167" s="61">
        <v>0</v>
      </c>
    </row>
    <row r="168" spans="1:15" x14ac:dyDescent="0.45">
      <c r="A168" s="109">
        <v>44322</v>
      </c>
      <c r="B168" s="101" t="str">
        <f t="shared" si="9"/>
        <v>(木)</v>
      </c>
      <c r="C168" s="61">
        <f t="shared" si="10"/>
        <v>57115</v>
      </c>
      <c r="D168" s="67">
        <v>48394</v>
      </c>
      <c r="E168" s="67">
        <v>0</v>
      </c>
      <c r="F168" s="61">
        <v>0</v>
      </c>
      <c r="G168" s="67">
        <v>8721</v>
      </c>
      <c r="H168" s="61">
        <v>0</v>
      </c>
      <c r="I168" s="61">
        <v>0</v>
      </c>
      <c r="J168" s="67">
        <v>34198</v>
      </c>
      <c r="K168" s="67">
        <v>0</v>
      </c>
      <c r="L168" s="61">
        <v>0</v>
      </c>
      <c r="M168" s="67">
        <v>4968</v>
      </c>
      <c r="N168" s="61">
        <v>0</v>
      </c>
      <c r="O168" s="61">
        <v>0</v>
      </c>
    </row>
    <row r="169" spans="1:15" x14ac:dyDescent="0.45">
      <c r="A169" s="109">
        <v>44321</v>
      </c>
      <c r="B169" s="101" t="str">
        <f t="shared" si="9"/>
        <v>(水)</v>
      </c>
      <c r="C169" s="61">
        <f t="shared" si="10"/>
        <v>11100</v>
      </c>
      <c r="D169" s="67">
        <v>10222</v>
      </c>
      <c r="E169" s="67">
        <v>0</v>
      </c>
      <c r="F169" s="61">
        <v>0</v>
      </c>
      <c r="G169" s="67">
        <v>878</v>
      </c>
      <c r="H169" s="61">
        <v>0</v>
      </c>
      <c r="I169" s="61">
        <v>0</v>
      </c>
      <c r="J169" s="67">
        <v>8349</v>
      </c>
      <c r="K169" s="67">
        <v>0</v>
      </c>
      <c r="L169" s="61">
        <v>0</v>
      </c>
      <c r="M169" s="67">
        <v>714</v>
      </c>
      <c r="N169" s="61">
        <v>0</v>
      </c>
      <c r="O169" s="61">
        <v>0</v>
      </c>
    </row>
    <row r="170" spans="1:15" x14ac:dyDescent="0.45">
      <c r="A170" s="109">
        <v>44320</v>
      </c>
      <c r="B170" s="101" t="str">
        <f t="shared" si="9"/>
        <v>(火)</v>
      </c>
      <c r="C170" s="61">
        <f t="shared" si="10"/>
        <v>9449</v>
      </c>
      <c r="D170" s="67">
        <v>8749</v>
      </c>
      <c r="E170" s="67">
        <v>0</v>
      </c>
      <c r="F170" s="61">
        <v>0</v>
      </c>
      <c r="G170" s="67">
        <v>700</v>
      </c>
      <c r="H170" s="61">
        <v>0</v>
      </c>
      <c r="I170" s="61">
        <v>0</v>
      </c>
      <c r="J170" s="67">
        <v>6870</v>
      </c>
      <c r="K170" s="67">
        <v>0</v>
      </c>
      <c r="L170" s="61">
        <v>0</v>
      </c>
      <c r="M170" s="67">
        <v>516</v>
      </c>
      <c r="N170" s="61">
        <v>0</v>
      </c>
      <c r="O170" s="61">
        <v>0</v>
      </c>
    </row>
    <row r="171" spans="1:15" x14ac:dyDescent="0.45">
      <c r="A171" s="109">
        <v>44319</v>
      </c>
      <c r="B171" s="101" t="str">
        <f t="shared" si="9"/>
        <v>(月)</v>
      </c>
      <c r="C171" s="61">
        <f t="shared" si="10"/>
        <v>8500</v>
      </c>
      <c r="D171" s="67">
        <v>7703</v>
      </c>
      <c r="E171" s="67">
        <v>0</v>
      </c>
      <c r="F171" s="61">
        <v>0</v>
      </c>
      <c r="G171" s="67">
        <v>797</v>
      </c>
      <c r="H171" s="61">
        <v>0</v>
      </c>
      <c r="I171" s="61">
        <v>0</v>
      </c>
      <c r="J171" s="67">
        <v>5840</v>
      </c>
      <c r="K171" s="67">
        <v>0</v>
      </c>
      <c r="L171" s="61">
        <v>0</v>
      </c>
      <c r="M171" s="67">
        <v>728</v>
      </c>
      <c r="N171" s="61">
        <v>0</v>
      </c>
      <c r="O171" s="61">
        <v>0</v>
      </c>
    </row>
    <row r="172" spans="1:15" x14ac:dyDescent="0.45">
      <c r="A172" s="109">
        <v>44318</v>
      </c>
      <c r="B172" s="101" t="str">
        <f t="shared" si="9"/>
        <v>(日)</v>
      </c>
      <c r="C172" s="61">
        <f t="shared" si="10"/>
        <v>27710</v>
      </c>
      <c r="D172" s="67">
        <v>27710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20972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09">
        <v>44317</v>
      </c>
      <c r="B173" s="101" t="str">
        <f t="shared" si="9"/>
        <v>(土)</v>
      </c>
      <c r="C173" s="61">
        <f t="shared" si="10"/>
        <v>41184</v>
      </c>
      <c r="D173" s="67">
        <v>41184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22208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09">
        <v>44316</v>
      </c>
      <c r="B174" s="101" t="str">
        <f t="shared" si="9"/>
        <v>(金)</v>
      </c>
      <c r="C174" s="61">
        <f t="shared" si="10"/>
        <v>62099</v>
      </c>
      <c r="D174" s="67">
        <v>62099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27368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09">
        <v>44315</v>
      </c>
      <c r="B175" s="101" t="str">
        <f t="shared" si="9"/>
        <v>(木)</v>
      </c>
      <c r="C175" s="61">
        <f t="shared" si="10"/>
        <v>20247</v>
      </c>
      <c r="D175" s="67">
        <v>20247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13199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09">
        <v>44314</v>
      </c>
      <c r="B176" s="101" t="str">
        <f t="shared" si="9"/>
        <v>(水)</v>
      </c>
      <c r="C176" s="61">
        <f t="shared" si="10"/>
        <v>82790</v>
      </c>
      <c r="D176" s="67">
        <v>82790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37602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09">
        <v>44313</v>
      </c>
      <c r="B177" s="101" t="str">
        <f t="shared" si="9"/>
        <v>(火)</v>
      </c>
      <c r="C177" s="61">
        <f t="shared" si="10"/>
        <v>76604</v>
      </c>
      <c r="D177" s="67">
        <v>76604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38122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09">
        <v>44312</v>
      </c>
      <c r="B178" s="101" t="str">
        <f t="shared" si="9"/>
        <v>(月)</v>
      </c>
      <c r="C178" s="61">
        <f t="shared" si="10"/>
        <v>57487</v>
      </c>
      <c r="D178" s="67">
        <v>57487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28190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09">
        <v>44311</v>
      </c>
      <c r="B179" s="101" t="str">
        <f t="shared" si="9"/>
        <v>(日)</v>
      </c>
      <c r="C179" s="61">
        <f t="shared" si="10"/>
        <v>25648</v>
      </c>
      <c r="D179" s="67">
        <v>25648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15828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09">
        <v>44310</v>
      </c>
      <c r="B180" s="101" t="str">
        <f t="shared" si="9"/>
        <v>(土)</v>
      </c>
      <c r="C180" s="61">
        <f t="shared" si="10"/>
        <v>35460</v>
      </c>
      <c r="D180" s="67">
        <v>35460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16675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09">
        <v>44309</v>
      </c>
      <c r="B181" s="101" t="str">
        <f t="shared" si="9"/>
        <v>(金)</v>
      </c>
      <c r="C181" s="61">
        <f t="shared" si="10"/>
        <v>53691</v>
      </c>
      <c r="D181" s="67">
        <v>53691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19306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09">
        <v>44308</v>
      </c>
      <c r="B182" s="101" t="str">
        <f t="shared" si="9"/>
        <v>(木)</v>
      </c>
      <c r="C182" s="61">
        <f t="shared" si="10"/>
        <v>57321</v>
      </c>
      <c r="D182" s="67">
        <v>57321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25903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09">
        <v>44307</v>
      </c>
      <c r="B183" s="101" t="str">
        <f t="shared" si="9"/>
        <v>(水)</v>
      </c>
      <c r="C183" s="61">
        <f t="shared" si="10"/>
        <v>59933</v>
      </c>
      <c r="D183" s="67">
        <v>59933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27258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09">
        <v>44306</v>
      </c>
      <c r="B184" s="101" t="str">
        <f t="shared" si="9"/>
        <v>(火)</v>
      </c>
      <c r="C184" s="61">
        <f t="shared" si="10"/>
        <v>49523</v>
      </c>
      <c r="D184" s="67">
        <v>49523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23057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09">
        <v>44305</v>
      </c>
      <c r="B185" s="101" t="str">
        <f t="shared" si="9"/>
        <v>(月)</v>
      </c>
      <c r="C185" s="61">
        <f t="shared" si="10"/>
        <v>32204</v>
      </c>
      <c r="D185" s="67">
        <v>32204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14468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09">
        <v>44304</v>
      </c>
      <c r="B186" s="101" t="str">
        <f t="shared" si="9"/>
        <v>(日)</v>
      </c>
      <c r="C186" s="61">
        <f t="shared" si="10"/>
        <v>9144</v>
      </c>
      <c r="D186" s="67">
        <v>9144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5713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09">
        <v>44303</v>
      </c>
      <c r="B187" s="101" t="str">
        <f t="shared" si="9"/>
        <v>(土)</v>
      </c>
      <c r="C187" s="61">
        <f t="shared" si="10"/>
        <v>7589</v>
      </c>
      <c r="D187" s="67">
        <v>7589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3693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09">
        <v>44302</v>
      </c>
      <c r="B188" s="101" t="str">
        <f t="shared" si="9"/>
        <v>(金)</v>
      </c>
      <c r="C188" s="61">
        <f t="shared" si="10"/>
        <v>10132</v>
      </c>
      <c r="D188" s="67">
        <v>10132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3493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09">
        <v>44301</v>
      </c>
      <c r="B189" s="101" t="str">
        <f t="shared" si="9"/>
        <v>(木)</v>
      </c>
      <c r="C189" s="61">
        <f t="shared" si="10"/>
        <v>8763</v>
      </c>
      <c r="D189" s="67">
        <v>8763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4436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09">
        <v>44300</v>
      </c>
      <c r="B190" s="101" t="str">
        <f t="shared" si="9"/>
        <v>(水)</v>
      </c>
      <c r="C190" s="61">
        <f t="shared" si="10"/>
        <v>4981</v>
      </c>
      <c r="D190" s="67">
        <v>4981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3147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09">
        <v>44299</v>
      </c>
      <c r="B191" s="101" t="str">
        <f t="shared" si="9"/>
        <v>(火)</v>
      </c>
      <c r="C191" s="61">
        <f t="shared" si="10"/>
        <v>3990</v>
      </c>
      <c r="D191" s="67">
        <v>3990</v>
      </c>
      <c r="E191" s="67">
        <v>0</v>
      </c>
      <c r="F191" s="61">
        <v>0</v>
      </c>
      <c r="G191" s="67">
        <v>0</v>
      </c>
      <c r="H191" s="61">
        <v>0</v>
      </c>
      <c r="I191" s="61">
        <v>0</v>
      </c>
      <c r="J191" s="67">
        <v>2767</v>
      </c>
      <c r="K191" s="67">
        <v>0</v>
      </c>
      <c r="L191" s="61">
        <v>0</v>
      </c>
      <c r="M191" s="67">
        <v>0</v>
      </c>
      <c r="N191" s="61">
        <v>0</v>
      </c>
      <c r="O191" s="61">
        <v>0</v>
      </c>
    </row>
    <row r="192" spans="1:15" x14ac:dyDescent="0.45">
      <c r="A192" s="109">
        <v>44298</v>
      </c>
      <c r="B192" s="101" t="str">
        <f t="shared" si="9"/>
        <v>(月)</v>
      </c>
      <c r="C192" s="61">
        <f t="shared" si="10"/>
        <v>4611</v>
      </c>
      <c r="D192" s="79">
        <v>4611</v>
      </c>
      <c r="E192" s="79">
        <v>0</v>
      </c>
      <c r="F192" s="61">
        <v>0</v>
      </c>
      <c r="G192" s="79">
        <v>0</v>
      </c>
      <c r="H192" s="61">
        <v>0</v>
      </c>
      <c r="I192" s="61">
        <v>0</v>
      </c>
      <c r="J192" s="79">
        <v>3355</v>
      </c>
      <c r="K192" s="79">
        <v>0</v>
      </c>
      <c r="L192" s="61">
        <v>0</v>
      </c>
      <c r="M192" s="79">
        <v>0</v>
      </c>
      <c r="N192" s="61">
        <v>0</v>
      </c>
      <c r="O192" s="61">
        <v>0</v>
      </c>
    </row>
    <row r="193" spans="1:14" x14ac:dyDescent="0.4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</row>
    <row r="194" spans="1:14" x14ac:dyDescent="0.45">
      <c r="A194" s="77" t="s">
        <v>326</v>
      </c>
      <c r="B194" s="77"/>
    </row>
    <row r="195" spans="1:14" x14ac:dyDescent="0.45">
      <c r="A195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44" t="s">
        <v>296</v>
      </c>
      <c r="B3" s="146" t="s">
        <v>297</v>
      </c>
      <c r="C3" s="148" t="s">
        <v>298</v>
      </c>
      <c r="D3" s="140" t="s">
        <v>299</v>
      </c>
      <c r="E3" s="141"/>
      <c r="F3" s="140" t="s">
        <v>300</v>
      </c>
      <c r="G3" s="141"/>
      <c r="H3" s="75"/>
      <c r="I3" s="75"/>
    </row>
    <row r="4" spans="1:9" x14ac:dyDescent="0.45">
      <c r="A4" s="145"/>
      <c r="B4" s="147"/>
      <c r="C4" s="149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42" t="s">
        <v>287</v>
      </c>
      <c r="B5" s="143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3">
        <v>44407</v>
      </c>
      <c r="B6" s="104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3">
        <v>44406</v>
      </c>
      <c r="B7" s="104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3">
        <v>44405</v>
      </c>
      <c r="B8" s="104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3">
        <v>44404</v>
      </c>
      <c r="B9" s="104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3">
        <v>44403</v>
      </c>
      <c r="B10" s="104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3">
        <v>44398</v>
      </c>
      <c r="B11" s="104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3">
        <v>44397</v>
      </c>
      <c r="B12" s="104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3">
        <v>44396</v>
      </c>
      <c r="B13" s="104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3">
        <v>44393</v>
      </c>
      <c r="B14" s="104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3">
        <v>44392</v>
      </c>
      <c r="B15" s="104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3">
        <v>44391</v>
      </c>
      <c r="B16" s="104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3">
        <v>44390</v>
      </c>
      <c r="B17" s="104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3">
        <v>44389</v>
      </c>
      <c r="B18" s="104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3">
        <v>44386</v>
      </c>
      <c r="B19" s="104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3">
        <v>44385</v>
      </c>
      <c r="B20" s="104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3">
        <v>44384</v>
      </c>
      <c r="B21" s="104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3">
        <v>44383</v>
      </c>
      <c r="B22" s="104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3">
        <v>44382</v>
      </c>
      <c r="B23" s="104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3">
        <v>44379</v>
      </c>
      <c r="B24" s="104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3">
        <v>44378</v>
      </c>
      <c r="B25" s="104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3">
        <v>44377</v>
      </c>
      <c r="B26" s="104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3">
        <v>44376</v>
      </c>
      <c r="B27" s="104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3">
        <v>44375</v>
      </c>
      <c r="B28" s="104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3">
        <v>44372</v>
      </c>
      <c r="B29" s="104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3">
        <v>44371</v>
      </c>
      <c r="B30" s="104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3">
        <v>44370</v>
      </c>
      <c r="B31" s="104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3">
        <v>44369</v>
      </c>
      <c r="B32" s="104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3">
        <v>44368</v>
      </c>
      <c r="B33" s="104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3">
        <v>44365</v>
      </c>
      <c r="B34" s="104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3">
        <v>44364</v>
      </c>
      <c r="B35" s="104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3">
        <v>44363</v>
      </c>
      <c r="B36" s="104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3">
        <v>44362</v>
      </c>
      <c r="B37" s="104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3">
        <v>44361</v>
      </c>
      <c r="B38" s="104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3">
        <v>44358</v>
      </c>
      <c r="B39" s="104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3">
        <v>44357</v>
      </c>
      <c r="B40" s="104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3">
        <v>44356</v>
      </c>
      <c r="B41" s="104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3">
        <v>44355</v>
      </c>
      <c r="B42" s="104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3">
        <v>44354</v>
      </c>
      <c r="B43" s="104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3">
        <v>44351</v>
      </c>
      <c r="B44" s="104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19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356</v>
      </c>
    </row>
    <row r="3" spans="1:9" x14ac:dyDescent="0.45">
      <c r="A3" s="150" t="s">
        <v>331</v>
      </c>
      <c r="B3" s="138" t="s">
        <v>297</v>
      </c>
      <c r="C3" s="138" t="s">
        <v>334</v>
      </c>
      <c r="D3" s="138" t="s">
        <v>297</v>
      </c>
      <c r="E3" s="137" t="s">
        <v>298</v>
      </c>
      <c r="F3" s="106" t="s">
        <v>299</v>
      </c>
      <c r="G3" s="106" t="s">
        <v>300</v>
      </c>
      <c r="H3" s="75"/>
      <c r="I3" s="75"/>
    </row>
    <row r="4" spans="1:9" x14ac:dyDescent="0.45">
      <c r="A4" s="138"/>
      <c r="B4" s="138"/>
      <c r="C4" s="138"/>
      <c r="D4" s="138"/>
      <c r="E4" s="137"/>
      <c r="F4" s="105" t="s">
        <v>302</v>
      </c>
      <c r="G4" s="105" t="s">
        <v>302</v>
      </c>
      <c r="H4" s="74"/>
      <c r="I4" s="74"/>
    </row>
    <row r="5" spans="1:9" x14ac:dyDescent="0.45">
      <c r="A5" s="107">
        <v>44482</v>
      </c>
      <c r="B5" s="108" t="s">
        <v>306</v>
      </c>
      <c r="C5" s="107">
        <v>44479</v>
      </c>
      <c r="D5" s="108" t="s">
        <v>335</v>
      </c>
      <c r="E5" s="84">
        <v>18283165</v>
      </c>
      <c r="F5" s="84">
        <v>9751845</v>
      </c>
      <c r="G5" s="84">
        <v>8531320</v>
      </c>
      <c r="H5" s="74"/>
      <c r="I5" s="74"/>
    </row>
    <row r="6" spans="1:9" x14ac:dyDescent="0.45">
      <c r="A6" s="107">
        <v>44475</v>
      </c>
      <c r="B6" s="108" t="s">
        <v>306</v>
      </c>
      <c r="C6" s="107">
        <v>44472</v>
      </c>
      <c r="D6" s="108" t="s">
        <v>335</v>
      </c>
      <c r="E6" s="84">
        <v>17523553</v>
      </c>
      <c r="F6" s="84">
        <v>9707240</v>
      </c>
      <c r="G6" s="84">
        <v>7816313</v>
      </c>
      <c r="H6" s="74"/>
      <c r="I6" s="74"/>
    </row>
    <row r="7" spans="1:9" x14ac:dyDescent="0.45">
      <c r="A7" s="107">
        <v>44468</v>
      </c>
      <c r="B7" s="108" t="s">
        <v>306</v>
      </c>
      <c r="C7" s="107">
        <v>44465</v>
      </c>
      <c r="D7" s="108" t="s">
        <v>335</v>
      </c>
      <c r="E7" s="84">
        <v>16729009</v>
      </c>
      <c r="F7" s="84">
        <v>9578689</v>
      </c>
      <c r="G7" s="84">
        <v>7150320</v>
      </c>
      <c r="H7" s="74"/>
      <c r="I7" s="74"/>
    </row>
    <row r="8" spans="1:9" x14ac:dyDescent="0.45">
      <c r="A8" s="107">
        <v>44461</v>
      </c>
      <c r="B8" s="108" t="s">
        <v>306</v>
      </c>
      <c r="C8" s="107">
        <v>44458</v>
      </c>
      <c r="D8" s="108" t="s">
        <v>335</v>
      </c>
      <c r="E8" s="84">
        <v>16106155</v>
      </c>
      <c r="F8" s="84">
        <v>9364198</v>
      </c>
      <c r="G8" s="84">
        <v>6741957</v>
      </c>
      <c r="H8" s="74"/>
      <c r="I8" s="74"/>
    </row>
    <row r="9" spans="1:9" x14ac:dyDescent="0.45">
      <c r="A9" s="107">
        <v>44454</v>
      </c>
      <c r="B9" s="108" t="s">
        <v>306</v>
      </c>
      <c r="C9" s="107">
        <v>44451</v>
      </c>
      <c r="D9" s="108" t="s">
        <v>335</v>
      </c>
      <c r="E9" s="84">
        <v>15400219</v>
      </c>
      <c r="F9" s="84">
        <v>8914497</v>
      </c>
      <c r="G9" s="84">
        <v>6485722</v>
      </c>
      <c r="H9" s="74"/>
      <c r="I9" s="74"/>
    </row>
    <row r="10" spans="1:9" x14ac:dyDescent="0.45">
      <c r="A10" s="107">
        <v>44447</v>
      </c>
      <c r="B10" s="108" t="s">
        <v>306</v>
      </c>
      <c r="C10" s="107">
        <v>44444</v>
      </c>
      <c r="D10" s="108" t="s">
        <v>335</v>
      </c>
      <c r="E10" s="84">
        <v>14362075</v>
      </c>
      <c r="F10" s="84">
        <v>8141454</v>
      </c>
      <c r="G10" s="84">
        <v>6220621</v>
      </c>
      <c r="H10" s="74"/>
      <c r="I10" s="74"/>
    </row>
    <row r="11" spans="1:9" x14ac:dyDescent="0.45">
      <c r="A11" s="107">
        <v>44440</v>
      </c>
      <c r="B11" s="108" t="s">
        <v>306</v>
      </c>
      <c r="C11" s="107">
        <v>44437</v>
      </c>
      <c r="D11" s="108" t="s">
        <v>335</v>
      </c>
      <c r="E11" s="84">
        <v>13225021</v>
      </c>
      <c r="F11" s="84">
        <v>7426698</v>
      </c>
      <c r="G11" s="84">
        <v>5798323</v>
      </c>
      <c r="H11" s="74"/>
      <c r="I11" s="74"/>
    </row>
    <row r="12" spans="1:9" x14ac:dyDescent="0.45">
      <c r="A12" s="107">
        <v>44433</v>
      </c>
      <c r="B12" s="108" t="s">
        <v>306</v>
      </c>
      <c r="C12" s="107">
        <v>44430</v>
      </c>
      <c r="D12" s="108" t="s">
        <v>335</v>
      </c>
      <c r="E12" s="84">
        <v>12029002</v>
      </c>
      <c r="F12" s="84">
        <v>7013578</v>
      </c>
      <c r="G12" s="84">
        <v>5015424</v>
      </c>
      <c r="H12" s="74"/>
      <c r="I12" s="74"/>
    </row>
    <row r="13" spans="1:9" x14ac:dyDescent="0.45">
      <c r="A13" s="107">
        <v>44426</v>
      </c>
      <c r="B13" s="108" t="s">
        <v>306</v>
      </c>
      <c r="C13" s="107">
        <v>44423</v>
      </c>
      <c r="D13" s="108" t="s">
        <v>335</v>
      </c>
      <c r="E13" s="84">
        <v>10579702</v>
      </c>
      <c r="F13" s="84">
        <v>6761659</v>
      </c>
      <c r="G13" s="84">
        <v>3818043</v>
      </c>
      <c r="H13" s="74"/>
      <c r="I13" s="74"/>
    </row>
    <row r="14" spans="1:9" x14ac:dyDescent="0.45">
      <c r="A14" s="107">
        <v>44419</v>
      </c>
      <c r="B14" s="108" t="s">
        <v>306</v>
      </c>
      <c r="C14" s="107">
        <v>44416</v>
      </c>
      <c r="D14" s="108" t="s">
        <v>335</v>
      </c>
      <c r="E14" s="84">
        <v>9282019</v>
      </c>
      <c r="F14" s="84">
        <v>6577221</v>
      </c>
      <c r="G14" s="84">
        <v>2704798</v>
      </c>
      <c r="H14" s="74"/>
      <c r="I14" s="74"/>
    </row>
    <row r="15" spans="1:9" x14ac:dyDescent="0.45">
      <c r="A15" s="107">
        <v>44412</v>
      </c>
      <c r="B15" s="108" t="s">
        <v>306</v>
      </c>
      <c r="C15" s="107">
        <v>44409</v>
      </c>
      <c r="D15" s="108" t="s">
        <v>335</v>
      </c>
      <c r="E15" s="84">
        <v>7723380</v>
      </c>
      <c r="F15" s="84">
        <v>6269246</v>
      </c>
      <c r="G15" s="84">
        <v>1454134</v>
      </c>
      <c r="H15" s="74"/>
      <c r="I15" s="74"/>
    </row>
    <row r="16" spans="1:9" x14ac:dyDescent="0.45">
      <c r="A16" s="85"/>
      <c r="B16" s="73"/>
      <c r="C16" s="73"/>
      <c r="D16" s="73"/>
      <c r="E16" s="73"/>
      <c r="F16" s="73"/>
      <c r="G16" s="74"/>
      <c r="H16" s="74"/>
    </row>
    <row r="17" spans="1:8" x14ac:dyDescent="0.45">
      <c r="A17" s="75" t="s">
        <v>332</v>
      </c>
      <c r="B17" s="74"/>
      <c r="C17" s="74"/>
      <c r="D17" s="74"/>
      <c r="E17" s="74"/>
      <c r="F17" s="74"/>
      <c r="G17" s="75"/>
      <c r="H17" s="74"/>
    </row>
    <row r="18" spans="1:8" x14ac:dyDescent="0.45">
      <c r="A18" s="75"/>
      <c r="B18" s="75"/>
      <c r="C18" s="75"/>
      <c r="D18" s="75"/>
      <c r="E18" s="75"/>
      <c r="F18" s="75"/>
      <c r="G18" s="75"/>
      <c r="H18" s="74"/>
    </row>
    <row r="19" spans="1:8" x14ac:dyDescent="0.45">
      <c r="H19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58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（１０月１５日公表時点）</v>
      </c>
    </row>
    <row r="3" spans="1:9" x14ac:dyDescent="0.45">
      <c r="A3" s="150" t="s">
        <v>331</v>
      </c>
      <c r="B3" s="138" t="s">
        <v>297</v>
      </c>
      <c r="C3" s="138" t="s">
        <v>334</v>
      </c>
      <c r="D3" s="138" t="s">
        <v>297</v>
      </c>
      <c r="E3" s="137" t="s">
        <v>337</v>
      </c>
      <c r="F3" s="110" t="s">
        <v>299</v>
      </c>
      <c r="G3" s="110" t="s">
        <v>300</v>
      </c>
      <c r="H3" s="75"/>
      <c r="I3" s="75"/>
    </row>
    <row r="4" spans="1:9" x14ac:dyDescent="0.45">
      <c r="A4" s="138"/>
      <c r="B4" s="138"/>
      <c r="C4" s="138"/>
      <c r="D4" s="138"/>
      <c r="E4" s="137"/>
      <c r="F4" s="112" t="s">
        <v>302</v>
      </c>
      <c r="G4" s="112" t="s">
        <v>302</v>
      </c>
      <c r="H4" s="74"/>
      <c r="I4" s="74"/>
    </row>
    <row r="5" spans="1:9" x14ac:dyDescent="0.45">
      <c r="A5" s="109">
        <v>44484</v>
      </c>
      <c r="B5" s="111" t="s">
        <v>347</v>
      </c>
      <c r="C5" s="109">
        <v>44479</v>
      </c>
      <c r="D5" s="111" t="s">
        <v>348</v>
      </c>
      <c r="E5" s="84">
        <v>15951922</v>
      </c>
      <c r="F5" s="84">
        <v>8559513</v>
      </c>
      <c r="G5" s="84">
        <v>7392409</v>
      </c>
      <c r="H5" s="74"/>
      <c r="I5" s="74"/>
    </row>
    <row r="6" spans="1:9" x14ac:dyDescent="0.45">
      <c r="A6" s="109">
        <v>44483</v>
      </c>
      <c r="B6" s="111" t="s">
        <v>316</v>
      </c>
      <c r="C6" s="109">
        <v>44479</v>
      </c>
      <c r="D6" s="111" t="s">
        <v>348</v>
      </c>
      <c r="E6" s="84">
        <v>15823840</v>
      </c>
      <c r="F6" s="84">
        <v>8505482</v>
      </c>
      <c r="G6" s="84">
        <v>7318358</v>
      </c>
      <c r="H6" s="74"/>
      <c r="I6" s="74"/>
    </row>
    <row r="7" spans="1:9" x14ac:dyDescent="0.45">
      <c r="A7" s="109">
        <v>44482</v>
      </c>
      <c r="B7" s="111" t="s">
        <v>352</v>
      </c>
      <c r="C7" s="109">
        <v>44479</v>
      </c>
      <c r="D7" s="111" t="s">
        <v>348</v>
      </c>
      <c r="E7" s="84">
        <v>15695448</v>
      </c>
      <c r="F7" s="84">
        <v>8463591</v>
      </c>
      <c r="G7" s="84">
        <v>7231857</v>
      </c>
      <c r="H7" s="74"/>
      <c r="I7" s="74"/>
    </row>
    <row r="8" spans="1:9" x14ac:dyDescent="0.45">
      <c r="A8" s="109">
        <v>44481</v>
      </c>
      <c r="B8" s="111" t="s">
        <v>349</v>
      </c>
      <c r="C8" s="109">
        <v>44472</v>
      </c>
      <c r="D8" s="111" t="s">
        <v>348</v>
      </c>
      <c r="E8" s="84">
        <v>15018814</v>
      </c>
      <c r="F8" s="84">
        <v>8397942</v>
      </c>
      <c r="G8" s="84">
        <v>6620872</v>
      </c>
      <c r="H8" s="74"/>
      <c r="I8" s="74"/>
    </row>
    <row r="9" spans="1:9" x14ac:dyDescent="0.45">
      <c r="A9" s="109">
        <v>44480</v>
      </c>
      <c r="B9" s="111" t="s">
        <v>350</v>
      </c>
      <c r="C9" s="109">
        <v>44472</v>
      </c>
      <c r="D9" s="111" t="s">
        <v>348</v>
      </c>
      <c r="E9" s="84">
        <v>14905810</v>
      </c>
      <c r="F9" s="84">
        <v>8353267</v>
      </c>
      <c r="G9" s="84">
        <v>6552543</v>
      </c>
      <c r="H9" s="74"/>
      <c r="I9" s="74"/>
    </row>
    <row r="10" spans="1:9" x14ac:dyDescent="0.45">
      <c r="A10" s="109">
        <v>44477</v>
      </c>
      <c r="B10" s="111" t="s">
        <v>347</v>
      </c>
      <c r="C10" s="109">
        <v>44472</v>
      </c>
      <c r="D10" s="111" t="s">
        <v>348</v>
      </c>
      <c r="E10" s="84">
        <v>14754420</v>
      </c>
      <c r="F10" s="84">
        <v>8289525</v>
      </c>
      <c r="G10" s="84">
        <v>6464895</v>
      </c>
      <c r="H10" s="74"/>
      <c r="I10" s="74"/>
    </row>
    <row r="11" spans="1:9" x14ac:dyDescent="0.45">
      <c r="A11" s="109">
        <v>44476</v>
      </c>
      <c r="B11" s="111" t="s">
        <v>316</v>
      </c>
      <c r="C11" s="109">
        <v>44472</v>
      </c>
      <c r="D11" s="111" t="s">
        <v>348</v>
      </c>
      <c r="E11" s="84">
        <v>14624035</v>
      </c>
      <c r="F11" s="84">
        <v>8232927</v>
      </c>
      <c r="G11" s="84">
        <v>6391108</v>
      </c>
      <c r="H11" s="74"/>
      <c r="I11" s="74"/>
    </row>
    <row r="12" spans="1:9" x14ac:dyDescent="0.45">
      <c r="A12" s="109">
        <v>44475</v>
      </c>
      <c r="B12" s="111" t="s">
        <v>352</v>
      </c>
      <c r="C12" s="109">
        <v>44472</v>
      </c>
      <c r="D12" s="111" t="s">
        <v>348</v>
      </c>
      <c r="E12" s="84">
        <v>14481316</v>
      </c>
      <c r="F12" s="84">
        <v>8178927</v>
      </c>
      <c r="G12" s="84">
        <v>6302389</v>
      </c>
      <c r="H12" s="74"/>
      <c r="I12" s="74"/>
    </row>
    <row r="13" spans="1:9" x14ac:dyDescent="0.45">
      <c r="A13" s="109">
        <v>44474</v>
      </c>
      <c r="B13" s="111" t="s">
        <v>349</v>
      </c>
      <c r="C13" s="109">
        <v>44465</v>
      </c>
      <c r="D13" s="111" t="s">
        <v>348</v>
      </c>
      <c r="E13" s="84">
        <v>13870464</v>
      </c>
      <c r="F13" s="84">
        <v>8061533</v>
      </c>
      <c r="G13" s="84">
        <v>5808931</v>
      </c>
      <c r="H13" s="74"/>
      <c r="I13" s="74"/>
    </row>
    <row r="14" spans="1:9" x14ac:dyDescent="0.45">
      <c r="A14" s="109">
        <v>44473</v>
      </c>
      <c r="B14" s="111" t="s">
        <v>350</v>
      </c>
      <c r="C14" s="109">
        <v>44465</v>
      </c>
      <c r="D14" s="111" t="s">
        <v>348</v>
      </c>
      <c r="E14" s="84">
        <v>13752173</v>
      </c>
      <c r="F14" s="84">
        <v>7997873</v>
      </c>
      <c r="G14" s="84">
        <v>5754300</v>
      </c>
      <c r="H14" s="74"/>
      <c r="I14" s="74"/>
    </row>
    <row r="15" spans="1:9" x14ac:dyDescent="0.45">
      <c r="A15" s="109">
        <v>44470</v>
      </c>
      <c r="B15" s="111" t="s">
        <v>347</v>
      </c>
      <c r="C15" s="109">
        <v>44465</v>
      </c>
      <c r="D15" s="111" t="s">
        <v>348</v>
      </c>
      <c r="E15" s="84">
        <v>13619566</v>
      </c>
      <c r="F15" s="84">
        <v>7923835</v>
      </c>
      <c r="G15" s="84">
        <v>5695731</v>
      </c>
      <c r="H15" s="74"/>
      <c r="I15" s="74"/>
    </row>
    <row r="16" spans="1:9" x14ac:dyDescent="0.45">
      <c r="A16" s="109">
        <v>44469</v>
      </c>
      <c r="B16" s="111" t="s">
        <v>316</v>
      </c>
      <c r="C16" s="109">
        <v>44465</v>
      </c>
      <c r="D16" s="111" t="s">
        <v>348</v>
      </c>
      <c r="E16" s="84">
        <v>13471048</v>
      </c>
      <c r="F16" s="84">
        <v>7852469</v>
      </c>
      <c r="G16" s="84">
        <v>5618579</v>
      </c>
      <c r="H16" s="74"/>
      <c r="I16" s="74"/>
    </row>
    <row r="17" spans="1:9" x14ac:dyDescent="0.45">
      <c r="A17" s="109">
        <v>44468</v>
      </c>
      <c r="B17" s="111" t="s">
        <v>352</v>
      </c>
      <c r="C17" s="109">
        <v>44465</v>
      </c>
      <c r="D17" s="111" t="s">
        <v>348</v>
      </c>
      <c r="E17" s="84">
        <v>13308466</v>
      </c>
      <c r="F17" s="84">
        <v>7774650</v>
      </c>
      <c r="G17" s="84">
        <v>5533816</v>
      </c>
      <c r="H17" s="74"/>
      <c r="I17" s="74"/>
    </row>
    <row r="18" spans="1:9" x14ac:dyDescent="0.45">
      <c r="A18" s="109">
        <v>44467</v>
      </c>
      <c r="B18" s="111" t="s">
        <v>349</v>
      </c>
      <c r="C18" s="109">
        <v>44458</v>
      </c>
      <c r="D18" s="111" t="s">
        <v>348</v>
      </c>
      <c r="E18" s="84">
        <v>12796816</v>
      </c>
      <c r="F18" s="84">
        <v>7550051</v>
      </c>
      <c r="G18" s="84">
        <v>5246765</v>
      </c>
      <c r="H18" s="74"/>
      <c r="I18" s="74"/>
    </row>
    <row r="19" spans="1:9" x14ac:dyDescent="0.45">
      <c r="A19" s="109">
        <v>44466</v>
      </c>
      <c r="B19" s="111" t="s">
        <v>350</v>
      </c>
      <c r="C19" s="109">
        <v>44458</v>
      </c>
      <c r="D19" s="111" t="s">
        <v>348</v>
      </c>
      <c r="E19" s="84">
        <v>12687469</v>
      </c>
      <c r="F19" s="84">
        <v>7509874</v>
      </c>
      <c r="G19" s="84">
        <v>5177595</v>
      </c>
      <c r="H19" s="74"/>
      <c r="I19" s="74"/>
    </row>
    <row r="20" spans="1:9" x14ac:dyDescent="0.45">
      <c r="A20" s="109">
        <v>44463</v>
      </c>
      <c r="B20" s="111" t="s">
        <v>347</v>
      </c>
      <c r="C20" s="109">
        <v>44458</v>
      </c>
      <c r="D20" s="111" t="s">
        <v>348</v>
      </c>
      <c r="E20" s="84">
        <v>12394639</v>
      </c>
      <c r="F20" s="84">
        <v>7338505</v>
      </c>
      <c r="G20" s="84">
        <v>5056134</v>
      </c>
      <c r="H20" s="74"/>
      <c r="I20" s="74"/>
    </row>
    <row r="21" spans="1:9" x14ac:dyDescent="0.45">
      <c r="A21" s="109">
        <v>44461</v>
      </c>
      <c r="B21" s="111" t="s">
        <v>352</v>
      </c>
      <c r="C21" s="109">
        <v>44458</v>
      </c>
      <c r="D21" s="111" t="s">
        <v>348</v>
      </c>
      <c r="E21" s="84">
        <v>12127735</v>
      </c>
      <c r="F21" s="84">
        <v>7183591</v>
      </c>
      <c r="G21" s="84">
        <v>4944144</v>
      </c>
      <c r="H21" s="74"/>
      <c r="I21" s="74"/>
    </row>
    <row r="22" spans="1:9" x14ac:dyDescent="0.45">
      <c r="A22" s="109">
        <v>44460</v>
      </c>
      <c r="B22" s="111" t="s">
        <v>349</v>
      </c>
      <c r="C22" s="109">
        <v>44451</v>
      </c>
      <c r="D22" s="111" t="s">
        <v>348</v>
      </c>
      <c r="E22" s="84">
        <v>11493995</v>
      </c>
      <c r="F22" s="84">
        <v>6765420</v>
      </c>
      <c r="G22" s="84">
        <v>4728575</v>
      </c>
      <c r="H22" s="74"/>
      <c r="I22" s="74"/>
    </row>
    <row r="23" spans="1:9" x14ac:dyDescent="0.45">
      <c r="A23" s="109">
        <v>44456</v>
      </c>
      <c r="B23" s="111" t="s">
        <v>347</v>
      </c>
      <c r="C23" s="109">
        <v>44451</v>
      </c>
      <c r="D23" s="111" t="s">
        <v>348</v>
      </c>
      <c r="E23" s="84">
        <v>11190658</v>
      </c>
      <c r="F23" s="84">
        <v>6593989</v>
      </c>
      <c r="G23" s="84">
        <v>4596669</v>
      </c>
      <c r="H23" s="74"/>
      <c r="I23" s="74"/>
    </row>
    <row r="24" spans="1:9" x14ac:dyDescent="0.45">
      <c r="A24" s="109">
        <v>44455</v>
      </c>
      <c r="B24" s="111" t="s">
        <v>316</v>
      </c>
      <c r="C24" s="109">
        <v>44451</v>
      </c>
      <c r="D24" s="111" t="s">
        <v>348</v>
      </c>
      <c r="E24" s="84">
        <v>10948632</v>
      </c>
      <c r="F24" s="84">
        <v>6453594</v>
      </c>
      <c r="G24" s="84">
        <v>4495038</v>
      </c>
      <c r="H24" s="74"/>
      <c r="I24" s="74"/>
    </row>
    <row r="25" spans="1:9" x14ac:dyDescent="0.45">
      <c r="A25" s="109">
        <v>44454</v>
      </c>
      <c r="B25" s="111" t="s">
        <v>352</v>
      </c>
      <c r="C25" s="109">
        <v>44451</v>
      </c>
      <c r="D25" s="111" t="s">
        <v>348</v>
      </c>
      <c r="E25" s="84">
        <v>10693135</v>
      </c>
      <c r="F25" s="84">
        <v>6315611</v>
      </c>
      <c r="G25" s="84">
        <v>4377524</v>
      </c>
      <c r="H25" s="74"/>
      <c r="I25" s="74"/>
    </row>
    <row r="26" spans="1:9" x14ac:dyDescent="0.45">
      <c r="A26" s="109">
        <v>44453</v>
      </c>
      <c r="B26" s="111" t="s">
        <v>349</v>
      </c>
      <c r="C26" s="109">
        <v>44444</v>
      </c>
      <c r="D26" s="111" t="s">
        <v>348</v>
      </c>
      <c r="E26" s="84">
        <v>9899421</v>
      </c>
      <c r="F26" s="84">
        <v>5741895</v>
      </c>
      <c r="G26" s="84">
        <v>4157526</v>
      </c>
      <c r="H26" s="74"/>
      <c r="I26" s="74"/>
    </row>
    <row r="27" spans="1:9" x14ac:dyDescent="0.45">
      <c r="A27" s="109">
        <v>44452</v>
      </c>
      <c r="B27" s="111" t="s">
        <v>350</v>
      </c>
      <c r="C27" s="109">
        <v>44444</v>
      </c>
      <c r="D27" s="111" t="s">
        <v>348</v>
      </c>
      <c r="E27" s="84">
        <v>9673723</v>
      </c>
      <c r="F27" s="84">
        <v>5630938</v>
      </c>
      <c r="G27" s="84">
        <v>4042785</v>
      </c>
      <c r="H27" s="74"/>
      <c r="I27" s="74"/>
    </row>
    <row r="28" spans="1:9" x14ac:dyDescent="0.45">
      <c r="A28" s="109">
        <v>44449</v>
      </c>
      <c r="B28" s="111" t="s">
        <v>347</v>
      </c>
      <c r="C28" s="109">
        <v>44444</v>
      </c>
      <c r="D28" s="111" t="s">
        <v>348</v>
      </c>
      <c r="E28" s="84">
        <v>9364622</v>
      </c>
      <c r="F28" s="84">
        <v>5477379</v>
      </c>
      <c r="G28" s="84">
        <v>3887243</v>
      </c>
      <c r="H28" s="74"/>
      <c r="I28" s="74"/>
    </row>
    <row r="29" spans="1:9" x14ac:dyDescent="0.45">
      <c r="A29" s="109">
        <v>44448</v>
      </c>
      <c r="B29" s="111" t="s">
        <v>316</v>
      </c>
      <c r="C29" s="109">
        <v>44444</v>
      </c>
      <c r="D29" s="111" t="s">
        <v>348</v>
      </c>
      <c r="E29" s="84">
        <v>9087375</v>
      </c>
      <c r="F29" s="84">
        <v>5323073</v>
      </c>
      <c r="G29" s="84">
        <v>3764302</v>
      </c>
      <c r="H29" s="74"/>
      <c r="I29" s="74"/>
    </row>
    <row r="30" spans="1:9" x14ac:dyDescent="0.45">
      <c r="A30" s="109">
        <v>44447</v>
      </c>
      <c r="B30" s="111" t="s">
        <v>352</v>
      </c>
      <c r="C30" s="109">
        <v>44444</v>
      </c>
      <c r="D30" s="111" t="s">
        <v>348</v>
      </c>
      <c r="E30" s="84">
        <v>8831775</v>
      </c>
      <c r="F30" s="84">
        <v>5194005</v>
      </c>
      <c r="G30" s="84">
        <v>3637770</v>
      </c>
      <c r="H30" s="74"/>
      <c r="I30" s="74"/>
    </row>
    <row r="31" spans="1:9" x14ac:dyDescent="0.45">
      <c r="A31" s="109">
        <v>44446</v>
      </c>
      <c r="B31" s="111" t="s">
        <v>349</v>
      </c>
      <c r="C31" s="109">
        <v>44437</v>
      </c>
      <c r="D31" s="111" t="s">
        <v>348</v>
      </c>
      <c r="E31" s="84">
        <v>8015343</v>
      </c>
      <c r="F31" s="84">
        <v>4705820</v>
      </c>
      <c r="G31" s="84">
        <v>3309523</v>
      </c>
      <c r="H31" s="74"/>
      <c r="I31" s="74"/>
    </row>
    <row r="32" spans="1:9" x14ac:dyDescent="0.45">
      <c r="A32" s="109">
        <v>44445</v>
      </c>
      <c r="B32" s="111" t="s">
        <v>350</v>
      </c>
      <c r="C32" s="109">
        <v>44437</v>
      </c>
      <c r="D32" s="111" t="s">
        <v>348</v>
      </c>
      <c r="E32" s="84">
        <v>7832204</v>
      </c>
      <c r="F32" s="84">
        <v>4609625</v>
      </c>
      <c r="G32" s="84">
        <v>3222579</v>
      </c>
      <c r="H32" s="74"/>
      <c r="I32" s="74"/>
    </row>
    <row r="33" spans="1:9" x14ac:dyDescent="0.45">
      <c r="A33" s="109">
        <v>44442</v>
      </c>
      <c r="B33" s="111" t="s">
        <v>347</v>
      </c>
      <c r="C33" s="109">
        <v>44437</v>
      </c>
      <c r="D33" s="111" t="s">
        <v>348</v>
      </c>
      <c r="E33" s="84">
        <v>7532648</v>
      </c>
      <c r="F33" s="84">
        <v>4446465</v>
      </c>
      <c r="G33" s="84">
        <v>3086183</v>
      </c>
      <c r="H33" s="74"/>
      <c r="I33" s="74"/>
    </row>
    <row r="34" spans="1:9" x14ac:dyDescent="0.45">
      <c r="A34" s="109">
        <v>44441</v>
      </c>
      <c r="B34" s="111" t="s">
        <v>316</v>
      </c>
      <c r="C34" s="109">
        <v>44437</v>
      </c>
      <c r="D34" s="111" t="s">
        <v>348</v>
      </c>
      <c r="E34" s="84">
        <v>7293150</v>
      </c>
      <c r="F34" s="84">
        <v>4323860</v>
      </c>
      <c r="G34" s="84">
        <v>2969290</v>
      </c>
      <c r="H34" s="74"/>
      <c r="I34" s="74"/>
    </row>
    <row r="35" spans="1:9" x14ac:dyDescent="0.45">
      <c r="A35" s="109">
        <v>44440</v>
      </c>
      <c r="B35" s="111" t="s">
        <v>352</v>
      </c>
      <c r="C35" s="109">
        <v>44437</v>
      </c>
      <c r="D35" s="111" t="s">
        <v>348</v>
      </c>
      <c r="E35" s="84">
        <v>7049347</v>
      </c>
      <c r="F35" s="84">
        <v>4206037</v>
      </c>
      <c r="G35" s="84">
        <v>2843310</v>
      </c>
      <c r="H35" s="74"/>
      <c r="I35" s="74"/>
    </row>
    <row r="36" spans="1:9" x14ac:dyDescent="0.45">
      <c r="A36" s="109">
        <v>44439</v>
      </c>
      <c r="B36" s="111" t="s">
        <v>349</v>
      </c>
      <c r="C36" s="109">
        <v>44430</v>
      </c>
      <c r="D36" s="111" t="s">
        <v>348</v>
      </c>
      <c r="E36" s="84">
        <v>6366259</v>
      </c>
      <c r="F36" s="84">
        <v>3939155</v>
      </c>
      <c r="G36" s="84">
        <v>2427104</v>
      </c>
      <c r="H36" s="74"/>
      <c r="I36" s="74"/>
    </row>
    <row r="37" spans="1:9" x14ac:dyDescent="0.45">
      <c r="A37" s="109">
        <v>44438</v>
      </c>
      <c r="B37" s="111" t="s">
        <v>350</v>
      </c>
      <c r="C37" s="109">
        <v>44430</v>
      </c>
      <c r="D37" s="111" t="s">
        <v>348</v>
      </c>
      <c r="E37" s="84">
        <v>6130651</v>
      </c>
      <c r="F37" s="84">
        <v>3818332</v>
      </c>
      <c r="G37" s="84">
        <v>2312319</v>
      </c>
      <c r="H37" s="74"/>
      <c r="I37" s="74"/>
    </row>
    <row r="38" spans="1:9" x14ac:dyDescent="0.45">
      <c r="A38" s="109">
        <v>44435</v>
      </c>
      <c r="B38" s="111" t="s">
        <v>347</v>
      </c>
      <c r="C38" s="109">
        <v>44430</v>
      </c>
      <c r="D38" s="111" t="s">
        <v>348</v>
      </c>
      <c r="E38" s="84">
        <v>5767203</v>
      </c>
      <c r="F38" s="84">
        <v>3613973</v>
      </c>
      <c r="G38" s="84">
        <v>2153230</v>
      </c>
      <c r="H38" s="74"/>
      <c r="I38" s="74"/>
    </row>
    <row r="39" spans="1:9" x14ac:dyDescent="0.45">
      <c r="A39" s="109">
        <v>44434</v>
      </c>
      <c r="B39" s="111" t="s">
        <v>316</v>
      </c>
      <c r="C39" s="109">
        <v>44430</v>
      </c>
      <c r="D39" s="111" t="s">
        <v>348</v>
      </c>
      <c r="E39" s="84">
        <v>5515725</v>
      </c>
      <c r="F39" s="84">
        <v>3481057</v>
      </c>
      <c r="G39" s="84">
        <v>2034668</v>
      </c>
      <c r="H39" s="74"/>
      <c r="I39" s="74"/>
    </row>
    <row r="40" spans="1:9" x14ac:dyDescent="0.45">
      <c r="A40" s="109">
        <v>44433</v>
      </c>
      <c r="B40" s="111" t="s">
        <v>352</v>
      </c>
      <c r="C40" s="109">
        <v>44430</v>
      </c>
      <c r="D40" s="111" t="s">
        <v>348</v>
      </c>
      <c r="E40" s="84">
        <v>5251138</v>
      </c>
      <c r="F40" s="84">
        <v>3336803</v>
      </c>
      <c r="G40" s="84">
        <v>1914335</v>
      </c>
      <c r="H40" s="74"/>
      <c r="I40" s="74"/>
    </row>
    <row r="41" spans="1:9" x14ac:dyDescent="0.45">
      <c r="A41" s="109">
        <v>44432</v>
      </c>
      <c r="B41" s="111" t="s">
        <v>349</v>
      </c>
      <c r="C41" s="109">
        <v>44423</v>
      </c>
      <c r="D41" s="111" t="s">
        <v>348</v>
      </c>
      <c r="E41" s="84">
        <v>4642683</v>
      </c>
      <c r="F41" s="84">
        <v>3121870</v>
      </c>
      <c r="G41" s="84">
        <v>1520813</v>
      </c>
      <c r="H41" s="74"/>
      <c r="I41" s="74"/>
    </row>
    <row r="42" spans="1:9" x14ac:dyDescent="0.45">
      <c r="A42" s="109">
        <v>44431</v>
      </c>
      <c r="B42" s="111" t="s">
        <v>350</v>
      </c>
      <c r="C42" s="109">
        <v>44423</v>
      </c>
      <c r="D42" s="111" t="s">
        <v>348</v>
      </c>
      <c r="E42" s="84">
        <v>4441321</v>
      </c>
      <c r="F42" s="84">
        <v>3000348</v>
      </c>
      <c r="G42" s="84">
        <v>1440973</v>
      </c>
      <c r="H42" s="74"/>
      <c r="I42" s="74"/>
    </row>
    <row r="43" spans="1:9" x14ac:dyDescent="0.45">
      <c r="A43" s="109">
        <v>44428</v>
      </c>
      <c r="B43" s="111" t="s">
        <v>347</v>
      </c>
      <c r="C43" s="109">
        <v>44423</v>
      </c>
      <c r="D43" s="111" t="s">
        <v>348</v>
      </c>
      <c r="E43" s="84">
        <v>4130976</v>
      </c>
      <c r="F43" s="84">
        <v>2827197</v>
      </c>
      <c r="G43" s="84">
        <v>1303779</v>
      </c>
      <c r="H43" s="74"/>
      <c r="I43" s="74"/>
    </row>
    <row r="44" spans="1:9" x14ac:dyDescent="0.45">
      <c r="A44" s="109">
        <v>44427</v>
      </c>
      <c r="B44" s="111" t="s">
        <v>316</v>
      </c>
      <c r="C44" s="109">
        <v>44423</v>
      </c>
      <c r="D44" s="111" t="s">
        <v>348</v>
      </c>
      <c r="E44" s="84">
        <v>3902839</v>
      </c>
      <c r="F44" s="84">
        <v>2705274</v>
      </c>
      <c r="G44" s="84">
        <v>1197565</v>
      </c>
      <c r="H44" s="74"/>
      <c r="I44" s="74"/>
    </row>
    <row r="45" spans="1:9" x14ac:dyDescent="0.45">
      <c r="A45" s="109">
        <v>44426</v>
      </c>
      <c r="B45" s="111" t="str">
        <f t="shared" ref="B45:B50" si="0">"("&amp;TEXT(A45,"AAA")&amp;")"</f>
        <v>(水)</v>
      </c>
      <c r="C45" s="109">
        <v>44423</v>
      </c>
      <c r="D45" s="111" t="str">
        <f t="shared" ref="D45:D50" si="1">"("&amp;TEXT(C45,"AAA")&amp;")"</f>
        <v>(日)</v>
      </c>
      <c r="E45" s="84">
        <v>3663878</v>
      </c>
      <c r="F45" s="84">
        <v>2572887</v>
      </c>
      <c r="G45" s="84">
        <v>1090991</v>
      </c>
      <c r="H45" s="74"/>
      <c r="I45" s="74"/>
    </row>
    <row r="46" spans="1:9" x14ac:dyDescent="0.45">
      <c r="A46" s="109">
        <v>44425</v>
      </c>
      <c r="B46" s="111" t="str">
        <f t="shared" si="0"/>
        <v>(火)</v>
      </c>
      <c r="C46" s="109">
        <v>44416</v>
      </c>
      <c r="D46" s="111" t="str">
        <f t="shared" si="1"/>
        <v>(日)</v>
      </c>
      <c r="E46" s="84">
        <v>3224734</v>
      </c>
      <c r="F46" s="84">
        <v>2409948</v>
      </c>
      <c r="G46" s="84">
        <v>814786</v>
      </c>
      <c r="H46" s="74"/>
      <c r="I46" s="74"/>
    </row>
    <row r="47" spans="1:9" x14ac:dyDescent="0.45">
      <c r="A47" s="109">
        <v>44424</v>
      </c>
      <c r="B47" s="111" t="str">
        <f t="shared" si="0"/>
        <v>(月)</v>
      </c>
      <c r="C47" s="109">
        <v>44416</v>
      </c>
      <c r="D47" s="111" t="str">
        <f t="shared" si="1"/>
        <v>(日)</v>
      </c>
      <c r="E47" s="84">
        <v>3080184</v>
      </c>
      <c r="F47" s="84">
        <v>2325181</v>
      </c>
      <c r="G47" s="84">
        <v>755003</v>
      </c>
      <c r="H47" s="74"/>
      <c r="I47" s="74"/>
    </row>
    <row r="48" spans="1:9" x14ac:dyDescent="0.45">
      <c r="A48" s="109">
        <v>44421</v>
      </c>
      <c r="B48" s="111" t="str">
        <f t="shared" si="0"/>
        <v>(金)</v>
      </c>
      <c r="C48" s="109">
        <v>44416</v>
      </c>
      <c r="D48" s="111" t="str">
        <f t="shared" si="1"/>
        <v>(日)</v>
      </c>
      <c r="E48" s="84">
        <v>2899381</v>
      </c>
      <c r="F48" s="84">
        <v>2215605</v>
      </c>
      <c r="G48" s="84">
        <v>683776</v>
      </c>
      <c r="H48" s="74"/>
      <c r="I48" s="74"/>
    </row>
    <row r="49" spans="1:9" x14ac:dyDescent="0.45">
      <c r="A49" s="109">
        <v>44420</v>
      </c>
      <c r="B49" s="111" t="str">
        <f t="shared" si="0"/>
        <v>(木)</v>
      </c>
      <c r="C49" s="109">
        <v>44416</v>
      </c>
      <c r="D49" s="111" t="str">
        <f t="shared" si="1"/>
        <v>(日)</v>
      </c>
      <c r="E49" s="84">
        <v>2748556</v>
      </c>
      <c r="F49" s="84">
        <v>2115570</v>
      </c>
      <c r="G49" s="84">
        <v>632986</v>
      </c>
      <c r="H49" s="74"/>
      <c r="I49" s="74"/>
    </row>
    <row r="50" spans="1:9" x14ac:dyDescent="0.45">
      <c r="A50" s="109">
        <v>44419</v>
      </c>
      <c r="B50" s="111" t="str">
        <f t="shared" si="0"/>
        <v>(水)</v>
      </c>
      <c r="C50" s="109">
        <v>44416</v>
      </c>
      <c r="D50" s="111" t="str">
        <f t="shared" si="1"/>
        <v>(日)</v>
      </c>
      <c r="E50" s="84">
        <v>2576423</v>
      </c>
      <c r="F50" s="84">
        <v>2005958</v>
      </c>
      <c r="G50" s="84">
        <v>570465</v>
      </c>
      <c r="H50" s="74"/>
      <c r="I50" s="74"/>
    </row>
    <row r="51" spans="1:9" x14ac:dyDescent="0.45">
      <c r="A51" s="109">
        <v>44418</v>
      </c>
      <c r="B51" s="111" t="s">
        <v>338</v>
      </c>
      <c r="C51" s="109">
        <v>44409</v>
      </c>
      <c r="D51" s="111" t="s">
        <v>335</v>
      </c>
      <c r="E51" s="84">
        <v>2107992</v>
      </c>
      <c r="F51" s="84">
        <v>1814876</v>
      </c>
      <c r="G51" s="84">
        <v>293116</v>
      </c>
      <c r="H51" s="74"/>
      <c r="I51" s="74"/>
    </row>
    <row r="52" spans="1:9" x14ac:dyDescent="0.45">
      <c r="A52" s="109">
        <v>44414</v>
      </c>
      <c r="B52" s="111" t="s">
        <v>309</v>
      </c>
      <c r="C52" s="109">
        <v>44409</v>
      </c>
      <c r="D52" s="111" t="s">
        <v>335</v>
      </c>
      <c r="E52" s="84">
        <v>1774733</v>
      </c>
      <c r="F52" s="84">
        <v>1551425</v>
      </c>
      <c r="G52" s="84">
        <v>223308</v>
      </c>
      <c r="H52" s="74"/>
      <c r="I52" s="74"/>
    </row>
    <row r="53" spans="1:9" x14ac:dyDescent="0.45">
      <c r="A53" s="109">
        <v>44413</v>
      </c>
      <c r="B53" s="111" t="s">
        <v>310</v>
      </c>
      <c r="C53" s="109">
        <v>44409</v>
      </c>
      <c r="D53" s="111" t="s">
        <v>335</v>
      </c>
      <c r="E53" s="84">
        <v>1774269</v>
      </c>
      <c r="F53" s="84">
        <v>1550961</v>
      </c>
      <c r="G53" s="84">
        <v>223308</v>
      </c>
      <c r="H53" s="74"/>
      <c r="I53" s="74"/>
    </row>
    <row r="54" spans="1:9" x14ac:dyDescent="0.45">
      <c r="A54" s="109">
        <v>44412</v>
      </c>
      <c r="B54" s="111" t="s">
        <v>306</v>
      </c>
      <c r="C54" s="109">
        <v>44409</v>
      </c>
      <c r="D54" s="111" t="s">
        <v>335</v>
      </c>
      <c r="E54" s="84">
        <v>1637626</v>
      </c>
      <c r="F54" s="84">
        <v>1449639</v>
      </c>
      <c r="G54" s="84">
        <v>187987</v>
      </c>
      <c r="H54" s="74"/>
      <c r="I54" s="74"/>
    </row>
    <row r="55" spans="1:9" x14ac:dyDescent="0.45">
      <c r="A55" s="85"/>
      <c r="B55" s="73"/>
      <c r="C55" s="73"/>
      <c r="D55" s="73"/>
      <c r="E55" s="73"/>
      <c r="F55" s="73"/>
      <c r="G55" s="74"/>
      <c r="H55" s="74"/>
    </row>
    <row r="56" spans="1:9" x14ac:dyDescent="0.45">
      <c r="A56" s="75" t="s">
        <v>339</v>
      </c>
      <c r="B56" s="74"/>
      <c r="C56" s="74"/>
      <c r="D56" s="74"/>
      <c r="E56" s="74"/>
      <c r="F56" s="74"/>
      <c r="G56" s="75"/>
      <c r="H56" s="74"/>
    </row>
    <row r="57" spans="1:9" x14ac:dyDescent="0.45">
      <c r="A57" s="75"/>
      <c r="B57" s="75"/>
      <c r="C57" s="75"/>
      <c r="D57" s="75"/>
      <c r="E57" s="75"/>
      <c r="F57" s="75"/>
      <c r="G57" s="75"/>
      <c r="H57" s="74"/>
    </row>
    <row r="58" spans="1:9" x14ac:dyDescent="0.45">
      <c r="H58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2021-10-16T14:53:09Z</dcterms:modified>
</cp:coreProperties>
</file>