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FEC5B3C-0CBE-4843-9950-2C64F7DBCADA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6" i="9" l="1"/>
  <c r="B66" i="9"/>
  <c r="C65" i="9"/>
  <c r="B65" i="9"/>
  <c r="C64" i="9"/>
  <c r="B64" i="9"/>
  <c r="C63" i="9"/>
  <c r="B63" i="9"/>
  <c r="C62" i="9"/>
  <c r="B62" i="9"/>
  <c r="C61" i="9"/>
  <c r="B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<sst xmlns="http://schemas.openxmlformats.org/spreadsheetml/2006/main" count="31656" uniqueCount="390">
  <si>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</si>
  <si>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</si>
  <si>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</si>
  <si>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</si>
  <si>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</si>
  <si>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</si>
  <si>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</si>
  <si>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</si>
  <si>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</si>
  <si>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</si>
  <si>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</si>
  <si>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</si>
  <si>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</si>
  <si>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</si>
  <si>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</si>
  <si>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</si>
  <si>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</si>
  <si>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</si>
  <si>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</si>
  <si>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</si>
  <si>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</si>
  <si>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</si>
  <si>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</si>
  <si>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</si>
  <si>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</si>
  <si>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</si>
  <si>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</si>
  <si>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</si>
  <si>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</si>
  <si>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</si>
  <si>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</si>
  <si>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</si>
  <si>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</si>
  <si>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</si>
  <si>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</si>
  <si>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</si>
  <si>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</si>
  <si>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</si>
  <si>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</si>
  <si>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</si>
  <si>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</si>
  <si>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</si>
  <si>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</si>
  <si>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</si>
  <si>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</si>
  <si>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</si>
  <si>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</si>
  <si>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</si>
  <si>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</si>
  <si>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</si>
  <si>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</si>
  <si>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</si>
  <si>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</si>
  <si>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</si>
  <si>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</si>
  <si>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</si>
  <si>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</si>
  <si>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</si>
  <si>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</si>
  <si>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</si>
  <si>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</si>
  <si>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</si>
  <si>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</si>
  <si>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</si>
  <si>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</si>
  <si>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</si>
  <si>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</si>
  <si>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</si>
  <si>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</si>
  <si>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</si>
  <si>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</si>
  <si>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</si>
  <si>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</si>
  <si>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</si>
  <si>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</si>
  <si>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</si>
  <si>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</si>
  <si>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</si>
  <si>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</si>
  <si>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</si>
  <si>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</si>
  <si>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</si>
  <si>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</si>
  <si>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</si>
  <si>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</si>
  <si>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</si>
  <si>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</si>
  <si>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</si>
  <si>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</si>
  <si>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</si>
  <si>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</si>
  <si>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</si>
  <si>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</si>
  <si>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</si>
  <si>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</si>
  <si>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</si>
  <si>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</si>
  <si>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</si>
  <si>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</si>
  <si>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</si>
  <si>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</si>
  <si>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</si>
  <si>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</si>
  <si>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</si>
  <si>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</si>
  <si>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</si>
  <si>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</si>
  <si>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</si>
  <si>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</si>
  <si>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</si>
  <si>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</si>
  <si>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</si>
  <si>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</si>
  <si>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</si>
  <si>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</si>
  <si>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</si>
  <si>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</si>
  <si>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</si>
  <si>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</si>
  <si>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</si>
  <si>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</si>
  <si>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</si>
  <si>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</si>
  <si>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</si>
  <si>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</si>
  <si>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</si>
  <si>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</si>
  <si>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</si>
  <si>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</si>
  <si>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</si>
  <si>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</si>
  <si>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</si>
  <si>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</si>
  <si>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</si>
  <si>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</si>
  <si>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</si>
  <si>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</si>
  <si>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</si>
  <si>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</si>
  <si>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</si>
  <si>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</si>
  <si>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</si>
  <si>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</si>
  <si>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</si>
  <si>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</si>
  <si>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</si>
  <si>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</si>
  <si>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</si>
  <si>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</si>
  <si>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</si>
  <si>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</si>
  <si>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</si>
  <si>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</si>
  <si>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</si>
  <si>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</si>
  <si>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</si>
  <si>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</si>
  <si>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</si>
  <si>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</si>
  <si>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</si>
  <si>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</si>
  <si>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</si>
  <si>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</si>
  <si>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</si>
  <si>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</si>
  <si>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</si>
  <si>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</si>
  <si>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</si>
  <si>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</si>
  <si>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</si>
  <si>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</si>
  <si>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</si>
  <si>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</si>
  <si>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</si>
  <si>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</si>
  <si>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</si>
  <si>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</si>
  <si>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</si>
  <si>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</si>
  <si>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</si>
  <si>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</si>
  <si>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</si>
  <si>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</si>
  <si>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</si>
  <si>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</si>
  <si>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</si>
  <si>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</si>
  <si>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</si>
  <si>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</si>
  <si>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</si>
  <si>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</si>
  <si>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</si>
  <si>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</si>
  <si>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</si>
  <si>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</si>
  <si>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</si>
  <si>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</si>
  <si>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</si>
  <si>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</si>
  <si>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</si>
  <si>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</si>
  <si>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</si>
  <si>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</si>
  <si>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</si>
  <si>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</si>
  <si>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</si>
  <si>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</si>
  <si>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</si>
  <si>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</si>
  <si>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</si>
  <si>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</si>
  <si>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</si>
  <si>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</si>
  <si>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</si>
  <si>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</si>
  <si>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</si>
  <si>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</si>
  <si>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</si>
  <si>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</si>
  <si>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</si>
  <si>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</si>
  <si>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</si>
  <si>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</si>
  <si>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</si>
  <si>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</si>
  <si>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</si>
  <si>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</si>
  <si>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</si>
  <si>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</si>
  <si>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</si>
  <si>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</si>
  <si>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</si>
  <si>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</si>
  <si>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</si>
  <si>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</si>
  <si>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</si>
  <si>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</si>
  <si>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</si>
  <si>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</si>
  <si>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</si>
  <si>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</si>
  <si>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</si>
  <si>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</si>
  <si>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</si>
  <si>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</si>
  <si>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</si>
  <si>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</si>
  <si>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</si>
  <si>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</si>
  <si>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</si>
  <si>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</si>
  <si>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</si>
  <si>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</si>
  <si>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</si>
  <si>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</si>
  <si>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</si>
  <si>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</si>
  <si>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</si>
  <si>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</si>
  <si>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</si>
  <si>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</si>
  <si>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</si>
  <si>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</si>
  <si>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</si>
  <si>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</si>
  <si>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</si>
  <si>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</si>
  <si>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</si>
  <si>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</si>
  <si>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</si>
  <si>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</si>
  <si>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</si>
  <si>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</si>
  <si>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</si>
  <si>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</si>
  <si>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</si>
  <si>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</si>
  <si>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</si>
  <si>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</si>
  <si>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</si>
  <si>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</si>
  <si>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</si>
  <si>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</si>
  <si>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</si>
  <si>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</si>
  <si>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</si>
  <si>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</si>
  <si>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</si>
  <si>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</si>
  <si>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</si>
  <si>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</si>
  <si>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</si>
  <si>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</si>
  <si>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</si>
  <si>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</si>
  <si>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</si>
  <si>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</si>
  <si>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</si>
  <si>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</si>
  <si>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</si>
  <si>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</si>
  <si>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</si>
  <si>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</si>
  <si>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</si>
  <si>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</si>
  <si>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</si>
  <si>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</si>
  <si>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</si>
  <si>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</si>
  <si>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</si>
  <si>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</si>
  <si>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</si>
  <si>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</si>
  <si>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</si>
  <si>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</si>
  <si>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</si>
  <si>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</si>
  <si>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</si>
  <si>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</si>
  <si>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</si>
  <si>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</si>
  <si>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</si>
  <si>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</si>
  <si>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</si>
  <si>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</si>
  <si>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</si>
  <si>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</si>
  <si>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</si>
  <si>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</si>
  <si>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</si>
  <si>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</si>
  <si>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</si>
  <si>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</si>
  <si>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</si>
  <si>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</si>
  <si>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</si>
  <si>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</si>
  <si>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</si>
  <si>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</si>
  <si>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</si>
  <si>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</si>
  <si>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</si>
  <si>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</si>
  <si>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</si>
  <si>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</si>
  <si>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</si>
  <si>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</si>
  <si>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</si>
  <si>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</si>
  <si>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</si>
  <si>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</si>
  <si>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</si>
  <si>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</si>
  <si>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</si>
  <si>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</si>
  <si>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</si>
  <si>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</si>
  <si>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</si>
  <si>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</si>
  <si>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</si>
  <si>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</si>
  <si>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</si>
  <si>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</si>
  <si>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</si>
  <si>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</si>
  <si>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</si>
  <si>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</si>
  <si>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</si>
  <si>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</si>
  <si>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</si>
  <si>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</si>
  <si>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</si>
  <si>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</si>
  <si>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</si>
  <si>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</si>
  <si>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</si>
  <si>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</si>
  <si>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</si>
  <si>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</si>
  <si>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</si>
  <si>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</si>
  <si>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</si>
  <si>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</si>
  <si>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</si>
  <si>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</si>
  <si>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</si>
  <si>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</si>
  <si>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</si>
  <si>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</si>
  <si>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（７月１２日公表時点）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</si>
</sst>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32"/>
  <sheetViews>
    <sheetView workbookViewId="0">
      <pane ySplit="1" topLeftCell="A1253" activePane="bottomLeft" state="frozen"/>
      <selection activeCell="O1257" sqref="O1257:P1529"/>
      <selection pane="bottomLeft" activeCell="O1257" sqref="O1257:P1529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1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31591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18015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14364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25142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39523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7664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8271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94528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143632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179164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180169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195985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31059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21819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274574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242135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269531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17994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284929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35556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22700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6908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7836</v>
      </c>
      <c r="P1323" s="27">
        <v>782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9148</v>
      </c>
      <c r="P1326" s="27">
        <v>874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309692</v>
      </c>
      <c r="P1329" s="27">
        <v>69580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137594</v>
      </c>
      <c r="P1332" s="27">
        <v>50788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56581</v>
      </c>
      <c r="P1335" s="27">
        <v>6745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70296</v>
      </c>
      <c r="P1338" s="27">
        <v>6995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251827</v>
      </c>
      <c r="P1341" s="27">
        <v>89045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210640</v>
      </c>
      <c r="P1344" s="27">
        <v>110662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233648</v>
      </c>
      <c r="P1347" s="27">
        <v>137272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241523</v>
      </c>
      <c r="P1350" s="27">
        <v>163048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226194</v>
      </c>
      <c r="P1353" s="27">
        <v>175231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133440</v>
      </c>
      <c r="P1356" s="27">
        <v>25492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184526</v>
      </c>
      <c r="P1359" s="27">
        <v>18655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335267</v>
      </c>
      <c r="P1362" s="27">
        <v>254261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336053</v>
      </c>
      <c r="P1365" s="27">
        <v>205909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382942</v>
      </c>
      <c r="P1368" s="27">
        <v>231613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388464</v>
      </c>
      <c r="P1371" s="27">
        <v>129608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365380</v>
      </c>
      <c r="P1374" s="27">
        <v>189824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275741</v>
      </c>
      <c r="P1377" s="27">
        <v>35393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321292</v>
      </c>
      <c r="P1380" s="27">
        <v>22475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565984</v>
      </c>
      <c r="P1383" s="27">
        <v>202586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582677</v>
      </c>
      <c r="P1386" s="27">
        <v>61548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645283</v>
      </c>
      <c r="P1389" s="27">
        <v>60096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617901</v>
      </c>
      <c r="P1392" s="27">
        <v>99273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596144</v>
      </c>
      <c r="P1395" s="27">
        <v>114078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460016</v>
      </c>
      <c r="P1398" s="27">
        <v>52908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454614</v>
      </c>
      <c r="P1401" s="27">
        <v>61879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649810</v>
      </c>
      <c r="P1404" s="27">
        <v>227411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678738</v>
      </c>
      <c r="P1407" s="27">
        <v>193375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704143</v>
      </c>
      <c r="P1410" s="27">
        <v>215478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696937</v>
      </c>
      <c r="P1413" s="27">
        <v>209317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683098</v>
      </c>
      <c r="P1416" s="27">
        <v>200535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594155</v>
      </c>
      <c r="P1419" s="27">
        <v>118999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549610</v>
      </c>
      <c r="P1422" s="27">
        <v>175602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736542</v>
      </c>
      <c r="P1425" s="27">
        <v>307931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754306</v>
      </c>
      <c r="P1428" s="27">
        <v>301057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733749</v>
      </c>
      <c r="P1431" s="27">
        <v>362760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705627</v>
      </c>
      <c r="P1434" s="27">
        <v>360173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711449</v>
      </c>
      <c r="P1437" s="27">
        <v>335421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629824</v>
      </c>
      <c r="P1440" s="27">
        <v>261710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579260</v>
      </c>
      <c r="P1443" s="27">
        <v>309793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656088</v>
      </c>
      <c r="P1446" s="27">
        <v>510818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651039</v>
      </c>
      <c r="P1449" s="27">
        <v>518630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635855</v>
      </c>
      <c r="P1452" s="27">
        <v>573516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650356</v>
      </c>
      <c r="P1455" s="27">
        <v>566569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624110</v>
      </c>
      <c r="P1458" s="27">
        <v>536111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620371</v>
      </c>
      <c r="P1461" s="27">
        <v>420609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623621</v>
      </c>
      <c r="P1464" s="27">
        <v>427561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665369</v>
      </c>
      <c r="P1467" s="27">
        <v>597886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652951</v>
      </c>
      <c r="P1470" s="27">
        <v>614252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659873</v>
      </c>
      <c r="P1473" s="27">
        <v>647853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640676</v>
      </c>
      <c r="P1476" s="27">
        <v>654597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644960</v>
      </c>
      <c r="P1479" s="27">
        <v>677494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631556</v>
      </c>
      <c r="P1482" s="27">
        <v>558985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667471</v>
      </c>
      <c r="P1485" s="27">
        <v>521247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612872</v>
      </c>
      <c r="P1488" s="27">
        <v>672238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605438</v>
      </c>
      <c r="P1491" s="27">
        <v>698147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613334</v>
      </c>
      <c r="P1494" s="27">
        <v>683595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424637</v>
      </c>
      <c r="P1497" s="27">
        <v>644293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356791</v>
      </c>
      <c r="P1500" s="27">
        <v>641691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632226</v>
      </c>
      <c r="P1503" s="27">
        <v>568218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628840</v>
      </c>
      <c r="P1506" s="27">
        <v>507092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635718</v>
      </c>
      <c r="P1509" s="27">
        <v>571784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629433</v>
      </c>
      <c r="P1512" s="27">
        <v>549752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624429</v>
      </c>
      <c r="P1515" s="27">
        <v>512191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575620</v>
      </c>
      <c r="P1518" s="27">
        <v>488042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484677</v>
      </c>
      <c r="P1521" s="27">
        <v>426165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425286</v>
      </c>
      <c r="P1524" s="27">
        <v>359471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273500</v>
      </c>
      <c r="P1527" s="27">
        <v>306474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>
        <v>0</v>
      </c>
      <c r="P1530">
        <v>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>
        <v>0</v>
      </c>
      <c r="P1531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>
        <v>0</v>
      </c>
      <c r="P153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608"/>
  <sheetViews>
    <sheetView workbookViewId="0">
      <pane xSplit="1" ySplit="1" topLeftCell="B22590" activePane="bottomRight" state="frozen"/>
      <selection activeCell="O1257" sqref="O1257:P1529"/>
      <selection pane="topRight" activeCell="O1257" sqref="O1257:P1529"/>
      <selection pane="bottomLeft" activeCell="O1257" sqref="O1257:P1529"/>
      <selection pane="bottomRight" activeCell="O1257" sqref="O1257:P152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44389</v>
      </c>
      <c r="B3" s="26" t="s">
        <v>153</v>
      </c>
      <c r="C3" s="26">
        <f>IF(D21="", "", D21)</f>
        <v>817461</v>
      </c>
      <c r="D3" s="26">
        <f>IF(C21="", "", C21)</f>
        <v>16256238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18332</v>
      </c>
      <c r="I3" s="26" t="str">
        <f t="shared" si="1"/>
        <v/>
      </c>
      <c r="J3" s="26">
        <f t="shared" si="1"/>
        <v>432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783457</v>
      </c>
      <c r="N3" s="26">
        <f t="shared" si="2"/>
        <v>14950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44389</v>
      </c>
      <c r="B4" s="26" t="s">
        <v>154</v>
      </c>
      <c r="C4" s="26">
        <f>IF(D22="", "", D22)</f>
        <v>3239</v>
      </c>
      <c r="D4" s="26">
        <f>IF(C22="", "", C22)</f>
        <v>805021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125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3109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12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16256238</v>
      </c>
      <c r="D12" s="46">
        <v>817461</v>
      </c>
      <c r="E12" s="46">
        <v>18332</v>
      </c>
      <c r="F12" s="46">
        <v>432</v>
      </c>
      <c r="G12" s="46">
        <v>783457</v>
      </c>
      <c r="H12" s="46">
        <v>14950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805021</v>
      </c>
      <c r="D13" s="46">
        <v>3239</v>
      </c>
      <c r="E13" s="46">
        <v>125</v>
      </c>
      <c r="F13" s="46">
        <v>0</v>
      </c>
      <c r="G13" s="46">
        <v>3109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17062088</v>
      </c>
      <c r="D15" s="45">
        <f t="shared" si="3"/>
        <v>820715</v>
      </c>
      <c r="E15" s="45">
        <f t="shared" si="3"/>
        <v>18457</v>
      </c>
      <c r="F15" s="45">
        <f t="shared" si="3"/>
        <v>432</v>
      </c>
      <c r="G15" s="45">
        <f t="shared" si="3"/>
        <v>786581</v>
      </c>
      <c r="H15" s="45">
        <f t="shared" si="3"/>
        <v>14955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16256238</v>
      </c>
      <c r="D21" s="28">
        <f t="shared" si="4"/>
        <v>817461</v>
      </c>
      <c r="E21" s="3"/>
      <c r="F21" s="3"/>
      <c r="G21" s="3"/>
      <c r="H21" s="3"/>
      <c r="I21" s="28">
        <f>E12</f>
        <v>18332</v>
      </c>
      <c r="J21" s="3"/>
      <c r="K21" s="28">
        <f>F12</f>
        <v>432</v>
      </c>
      <c r="L21" s="3"/>
      <c r="M21" s="3"/>
      <c r="N21" s="16">
        <f>G21</f>
        <v>0</v>
      </c>
      <c r="O21" s="28">
        <f t="shared" ref="O21:P23" si="5">G12</f>
        <v>783457</v>
      </c>
      <c r="P21" s="28">
        <f t="shared" si="5"/>
        <v>14950</v>
      </c>
    </row>
    <row r="22" spans="1:16" x14ac:dyDescent="0.55000000000000004">
      <c r="B22" s="26" t="s">
        <v>167</v>
      </c>
      <c r="C22" s="28">
        <f t="shared" si="4"/>
        <v>805021</v>
      </c>
      <c r="D22" s="28">
        <f t="shared" si="4"/>
        <v>3239</v>
      </c>
      <c r="E22" s="3"/>
      <c r="F22" s="3"/>
      <c r="G22" s="3"/>
      <c r="H22" s="3"/>
      <c r="I22" s="28">
        <f>E13</f>
        <v>125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3109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17062088</v>
      </c>
      <c r="D24" s="26">
        <f t="shared" si="6"/>
        <v>820715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18457</v>
      </c>
      <c r="J24" s="26">
        <f t="shared" si="6"/>
        <v>0</v>
      </c>
      <c r="K24" s="26">
        <f t="shared" si="6"/>
        <v>432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786581</v>
      </c>
      <c r="P24" s="26">
        <f t="shared" si="6"/>
        <v>14955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11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44388</v>
      </c>
      <c r="C5" s="30" t="s">
        <v>7</v>
      </c>
      <c r="D5" s="40">
        <f>IFERROR(INT(TRIM(SUBSTITUTE(VLOOKUP($A5&amp;"*",各都道府県の状況!$A:$I,D$3,FALSE), "※5", ""))), "")</f>
        <v>41828</v>
      </c>
      <c r="E5" s="40">
        <f>IFERROR(INT(TRIM(SUBSTITUTE(VLOOKUP($A5&amp;"*",各都道府県の状況!$A:$I,E$3,FALSE), "※5", ""))), "")</f>
        <v>802986</v>
      </c>
      <c r="F5" s="40">
        <f>IFERROR(INT(TRIM(SUBSTITUTE(VLOOKUP($A5&amp;"*",各都道府県の状況!$A:$I,F$3,FALSE), "※5", ""))), "")</f>
        <v>39814</v>
      </c>
      <c r="G5" s="40">
        <f>IFERROR(INT(TRIM(SUBSTITUTE(VLOOKUP($A5&amp;"*",各都道府県の状況!$A:$I,G$3,FALSE), "※5", ""))), "")</f>
        <v>1412</v>
      </c>
      <c r="H5" s="40">
        <f>IFERROR(INT(TRIM(SUBSTITUTE(VLOOKUP($A5&amp;"*",各都道府県の状況!$A:$I,H$3,FALSE), "※5", ""))), "")</f>
        <v>575</v>
      </c>
      <c r="I5" s="40">
        <f>IFERROR(INT(TRIM(SUBSTITUTE(VLOOKUP($A5&amp;"*",各都道府県の状況!$A:$I,I$3,FALSE), "※5", ""))), "")</f>
        <v>11</v>
      </c>
      <c r="J5" s="2"/>
    </row>
    <row r="6" spans="1:10" x14ac:dyDescent="0.55000000000000004">
      <c r="A6" s="12" t="s">
        <v>182</v>
      </c>
      <c r="B6" s="13">
        <f t="shared" si="0"/>
        <v>44388</v>
      </c>
      <c r="C6" s="30" t="s">
        <v>11</v>
      </c>
      <c r="D6" s="40">
        <f>IFERROR(INT(TRIM(SUBSTITUTE(VLOOKUP($A6&amp;"*",各都道府県の状況!$A:$I,D$3,FALSE), "※5", ""))), "")</f>
        <v>2539</v>
      </c>
      <c r="E6" s="40">
        <f>IFERROR(INT(TRIM(SUBSTITUTE(VLOOKUP($A6&amp;"*",各都道府県の状況!$A:$I,E$3,FALSE), "※5", ""))), "")</f>
        <v>52521</v>
      </c>
      <c r="F6" s="40">
        <f>IFERROR(INT(TRIM(SUBSTITUTE(VLOOKUP($A6&amp;"*",各都道府県の状況!$A:$I,F$3,FALSE), "※5", ""))), "")</f>
        <v>2470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38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44388</v>
      </c>
      <c r="C7" s="30" t="s">
        <v>12</v>
      </c>
      <c r="D7" s="40">
        <f>IFERROR(INT(TRIM(SUBSTITUTE(VLOOKUP($A7&amp;"*",各都道府県の状況!$A:$I,D$3,FALSE), "※5", ""))), "")</f>
        <v>1788</v>
      </c>
      <c r="E7" s="40">
        <f>IFERROR(INT(TRIM(SUBSTITUTE(VLOOKUP($A7&amp;"*",各都道府県の状況!$A:$I,E$3,FALSE), "※5", ""))), "")</f>
        <v>89077</v>
      </c>
      <c r="F7" s="40">
        <f>IFERROR(INT(TRIM(SUBSTITUTE(VLOOKUP($A7&amp;"*",各都道府県の状況!$A:$I,F$3,FALSE), "※5", ""))), "")</f>
        <v>1645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96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44388</v>
      </c>
      <c r="C8" s="30" t="s">
        <v>13</v>
      </c>
      <c r="D8" s="40">
        <f>IFERROR(INT(TRIM(SUBSTITUTE(VLOOKUP($A8&amp;"*",各都道府県の状況!$A:$I,D$3,FALSE), "※5", ""))), "")</f>
        <v>9319</v>
      </c>
      <c r="E8" s="40">
        <f>IFERROR(INT(TRIM(SUBSTITUTE(VLOOKUP($A8&amp;"*",各都道府県の状況!$A:$I,E$3,FALSE), "※5", ""))), "")</f>
        <v>161279</v>
      </c>
      <c r="F8" s="40">
        <f>IFERROR(INT(TRIM(SUBSTITUTE(VLOOKUP($A8&amp;"*",各都道府県の状況!$A:$I,F$3,FALSE), "※5", ""))), "")</f>
        <v>9048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162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44388</v>
      </c>
      <c r="C9" s="30" t="s">
        <v>14</v>
      </c>
      <c r="D9" s="40">
        <f>IFERROR(INT(TRIM(SUBSTITUTE(VLOOKUP($A9&amp;"*",各都道府県の状況!$A:$I,D$3,FALSE), "※5", ""))), "")</f>
        <v>939</v>
      </c>
      <c r="E9" s="40">
        <f>IFERROR(INT(TRIM(SUBSTITUTE(VLOOKUP($A9&amp;"*",各都道府県の状況!$A:$I,E$3,FALSE), "※5", ""))), "")</f>
        <v>16159</v>
      </c>
      <c r="F9" s="40">
        <f>IFERROR(INT(TRIM(SUBSTITUTE(VLOOKUP($A9&amp;"*",各都道府県の状況!$A:$I,F$3,FALSE), "※5", ""))), "")</f>
        <v>875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44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44388</v>
      </c>
      <c r="C10" s="30" t="s">
        <v>15</v>
      </c>
      <c r="D10" s="40">
        <f>IFERROR(INT(TRIM(SUBSTITUTE(VLOOKUP($A10&amp;"*",各都道府県の状況!$A:$I,D$3,FALSE), "※5", ""))), "")</f>
        <v>2061</v>
      </c>
      <c r="E10" s="40">
        <f>IFERROR(INT(TRIM(SUBSTITUTE(VLOOKUP($A10&amp;"*",各都道府県の状況!$A:$I,E$3,FALSE), "※5", ""))), "")</f>
        <v>67445</v>
      </c>
      <c r="F10" s="40">
        <f>IFERROR(INT(TRIM(SUBSTITUTE(VLOOKUP($A10&amp;"*",各都道府県の状況!$A:$I,F$3,FALSE), "※5", ""))), "")</f>
        <v>1973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41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44388</v>
      </c>
      <c r="C11" s="30" t="s">
        <v>16</v>
      </c>
      <c r="D11" s="40">
        <f>IFERROR(INT(TRIM(SUBSTITUTE(VLOOKUP($A11&amp;"*",各都道府県の状況!$A:$I,D$3,FALSE), "※5", ""))), "")</f>
        <v>5090</v>
      </c>
      <c r="E11" s="40">
        <f>IFERROR(INT(TRIM(SUBSTITUTE(VLOOKUP($A11&amp;"*",各都道府県の状況!$A:$I,E$3,FALSE), "※5", ""))), "")</f>
        <v>290672</v>
      </c>
      <c r="F11" s="40">
        <f>IFERROR(INT(TRIM(SUBSTITUTE(VLOOKUP($A11&amp;"*",各都道府県の状況!$A:$I,F$3,FALSE), "※5", ""))), "")</f>
        <v>4747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182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44388</v>
      </c>
      <c r="C12" s="30" t="s">
        <v>17</v>
      </c>
      <c r="D12" s="40">
        <f>IFERROR(INT(TRIM(SUBSTITUTE(VLOOKUP($A12&amp;"*",各都道府県の状況!$A:$I,D$3,FALSE), "※5", ""))), "")</f>
        <v>10837</v>
      </c>
      <c r="E12" s="40">
        <f>IFERROR(INT(TRIM(SUBSTITUTE(VLOOKUP($A12&amp;"*",各都道府県の状況!$A:$I,E$3,FALSE), "※5", ""))), "")</f>
        <v>33871</v>
      </c>
      <c r="F12" s="40">
        <f>IFERROR(INT(TRIM(SUBSTITUTE(VLOOKUP($A12&amp;"*",各都道府県の状況!$A:$I,F$3,FALSE), "※5", ""))), "")</f>
        <v>10417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254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44388</v>
      </c>
      <c r="C13" s="30" t="s">
        <v>18</v>
      </c>
      <c r="D13" s="40">
        <f>IFERROR(INT(TRIM(SUBSTITUTE(VLOOKUP($A13&amp;"*",各都道府県の状況!$A:$I,D$3,FALSE), "※5", ""))), "")</f>
        <v>7242</v>
      </c>
      <c r="E13" s="40">
        <f>IFERROR(INT(TRIM(SUBSTITUTE(VLOOKUP($A13&amp;"*",各都道府県の状況!$A:$I,E$3,FALSE), "※5", ""))), "")</f>
        <v>312726</v>
      </c>
      <c r="F13" s="40">
        <f>IFERROR(INT(TRIM(SUBSTITUTE(VLOOKUP($A13&amp;"*",各都道府県の状況!$A:$I,F$3,FALSE), "※5", ""))), "")</f>
        <v>6977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183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44388</v>
      </c>
      <c r="C14" s="30" t="s">
        <v>19</v>
      </c>
      <c r="D14" s="40">
        <f>IFERROR(INT(TRIM(SUBSTITUTE(VLOOKUP($A14&amp;"*",各都道府県の状況!$A:$I,D$3,FALSE), "※5", ""))), "")</f>
        <v>8088</v>
      </c>
      <c r="E14" s="40">
        <f>IFERROR(INT(TRIM(SUBSTITUTE(VLOOKUP($A14&amp;"*",各都道府県の状況!$A:$I,E$3,FALSE), "※5", ""))), "")</f>
        <v>199003</v>
      </c>
      <c r="F14" s="40">
        <f>IFERROR(INT(TRIM(SUBSTITUTE(VLOOKUP($A14&amp;"*",各都道府県の状況!$A:$I,F$3,FALSE), "※5", ""))), "")</f>
        <v>7887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47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44388</v>
      </c>
      <c r="C15" s="30" t="s">
        <v>20</v>
      </c>
      <c r="D15" s="40">
        <f>IFERROR(INT(TRIM(SUBSTITUTE(VLOOKUP($A15&amp;"*",各都道府県の状況!$A:$I,D$3,FALSE), "※5", ""))), "")</f>
        <v>47928</v>
      </c>
      <c r="E15" s="40">
        <f>IFERROR(INT(TRIM(SUBSTITUTE(VLOOKUP($A15&amp;"*",各都道府県の状況!$A:$I,E$3,FALSE), "※5", ""))), "")</f>
        <v>999757</v>
      </c>
      <c r="F15" s="40">
        <f>IFERROR(INT(TRIM(SUBSTITUTE(VLOOKUP($A15&amp;"*",各都道府県の状況!$A:$I,F$3,FALSE), "※5", ""))), "")</f>
        <v>45622</v>
      </c>
      <c r="G15" s="40">
        <f>IFERROR(INT(TRIM(SUBSTITUTE(VLOOKUP($A15&amp;"*",各都道府県の状況!$A:$I,G$3,FALSE), "※5", ""))), "")</f>
        <v>837</v>
      </c>
      <c r="H15" s="40">
        <f>IFERROR(INT(TRIM(SUBSTITUTE(VLOOKUP($A15&amp;"*",各都道府県の状況!$A:$I,H$3,FALSE), "※5", ""))), "")</f>
        <v>1469</v>
      </c>
      <c r="I15" s="40">
        <f>IFERROR(INT(TRIM(SUBSTITUTE(VLOOKUP($A15&amp;"*",各都道府県の状況!$A:$I,I$3,FALSE), "※5", ""))), "")</f>
        <v>23</v>
      </c>
    </row>
    <row r="16" spans="1:10" x14ac:dyDescent="0.55000000000000004">
      <c r="A16" s="12" t="s">
        <v>192</v>
      </c>
      <c r="B16" s="13">
        <f t="shared" si="0"/>
        <v>44388</v>
      </c>
      <c r="C16" s="30" t="s">
        <v>21</v>
      </c>
      <c r="D16" s="40">
        <f>IFERROR(INT(TRIM(SUBSTITUTE(VLOOKUP($A16&amp;"*",各都道府県の状況!$A:$I,D$3,FALSE), "※5", ""))), "")</f>
        <v>42044</v>
      </c>
      <c r="E16" s="40">
        <f>IFERROR(INT(TRIM(SUBSTITUTE(VLOOKUP($A16&amp;"*",各都道府県の状況!$A:$I,E$3,FALSE), "※5", ""))), "")</f>
        <v>718903</v>
      </c>
      <c r="F16" s="40">
        <f>IFERROR(INT(TRIM(SUBSTITUTE(VLOOKUP($A16&amp;"*",各都道府県の状況!$A:$I,F$3,FALSE), "※5", ""))), "")</f>
        <v>39910</v>
      </c>
      <c r="G16" s="40">
        <f>IFERROR(INT(TRIM(SUBSTITUTE(VLOOKUP($A16&amp;"*",各都道府県の状況!$A:$I,G$3,FALSE), "※5", ""))), "")</f>
        <v>717</v>
      </c>
      <c r="H16" s="40">
        <f>IFERROR(INT(TRIM(SUBSTITUTE(VLOOKUP($A16&amp;"*",各都道府県の状況!$A:$I,H$3,FALSE), "※5", ""))), "")</f>
        <v>1417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44388</v>
      </c>
      <c r="C17" s="30" t="s">
        <v>22</v>
      </c>
      <c r="D17" s="40">
        <f>IFERROR(INT(TRIM(SUBSTITUTE(VLOOKUP($A17&amp;"*",各都道府県の状況!$A:$I,D$3,FALSE), "※5", ""))), "")</f>
        <v>181638</v>
      </c>
      <c r="E17" s="40">
        <f>IFERROR(INT(TRIM(SUBSTITUTE(VLOOKUP($A17&amp;"*",各都道府県の状況!$A:$I,E$3,FALSE), "※5", ""))), "")</f>
        <v>2606875</v>
      </c>
      <c r="F17" s="40">
        <f>IFERROR(INT(TRIM(SUBSTITUTE(VLOOKUP($A17&amp;"*",各都道府県の状況!$A:$I,F$3,FALSE), "※5", ""))), "")</f>
        <v>173136</v>
      </c>
      <c r="G17" s="40">
        <f>IFERROR(INT(TRIM(SUBSTITUTE(VLOOKUP($A17&amp;"*",各都道府県の状況!$A:$I,G$3,FALSE), "※5", ""))), "")</f>
        <v>2256</v>
      </c>
      <c r="H17" s="40">
        <f>IFERROR(INT(TRIM(SUBSTITUTE(VLOOKUP($A17&amp;"*",各都道府県の状況!$A:$I,H$3,FALSE), "※5", ""))), "")</f>
        <v>6246</v>
      </c>
      <c r="I17" s="40">
        <f>IFERROR(INT(TRIM(SUBSTITUTE(VLOOKUP($A17&amp;"*",各都道府県の状況!$A:$I,I$3,FALSE), "※5", ""))), "")</f>
        <v>61</v>
      </c>
    </row>
    <row r="18" spans="1:9" x14ac:dyDescent="0.55000000000000004">
      <c r="A18" s="12" t="s">
        <v>194</v>
      </c>
      <c r="B18" s="13">
        <f t="shared" si="0"/>
        <v>44388</v>
      </c>
      <c r="C18" s="30" t="s">
        <v>23</v>
      </c>
      <c r="D18" s="40">
        <f>IFERROR(INT(TRIM(SUBSTITUTE(VLOOKUP($A18&amp;"*",各都道府県の状況!$A:$I,D$3,FALSE), "※5", ""))), "")</f>
        <v>70316</v>
      </c>
      <c r="E18" s="40">
        <f>IFERROR(INT(TRIM(SUBSTITUTE(VLOOKUP($A18&amp;"*",各都道府県の状況!$A:$I,E$3,FALSE), "※5", ""))), "")</f>
        <v>1072099</v>
      </c>
      <c r="F18" s="40">
        <f>IFERROR(INT(TRIM(SUBSTITUTE(VLOOKUP($A18&amp;"*",各都道府県の状況!$A:$I,F$3,FALSE), "※5", ""))), "")</f>
        <v>67060</v>
      </c>
      <c r="G18" s="40">
        <f>IFERROR(INT(TRIM(SUBSTITUTE(VLOOKUP($A18&amp;"*",各都道府県の状況!$A:$I,G$3,FALSE), "※5", ""))), "")</f>
        <v>964</v>
      </c>
      <c r="H18" s="40">
        <f>IFERROR(INT(TRIM(SUBSTITUTE(VLOOKUP($A18&amp;"*",各都道府県の状況!$A:$I,H$3,FALSE), "※5", ""))), "")</f>
        <v>2292</v>
      </c>
      <c r="I18" s="40">
        <f>IFERROR(INT(TRIM(SUBSTITUTE(VLOOKUP($A18&amp;"*",各都道府県の状況!$A:$I,I$3,FALSE), "※5", ""))), "")</f>
        <v>39</v>
      </c>
    </row>
    <row r="19" spans="1:9" x14ac:dyDescent="0.55000000000000004">
      <c r="A19" s="12" t="s">
        <v>195</v>
      </c>
      <c r="B19" s="13">
        <f t="shared" si="0"/>
        <v>44388</v>
      </c>
      <c r="C19" s="30" t="s">
        <v>24</v>
      </c>
      <c r="D19" s="40">
        <f>IFERROR(INT(TRIM(SUBSTITUTE(VLOOKUP($A19&amp;"*",各都道府県の状況!$A:$I,D$3,FALSE), "※5", ""))), "")</f>
        <v>3489</v>
      </c>
      <c r="E19" s="40">
        <f>IFERROR(INT(TRIM(SUBSTITUTE(VLOOKUP($A19&amp;"*",各都道府県の状況!$A:$I,E$3,FALSE), "※5", ""))), "")</f>
        <v>177804</v>
      </c>
      <c r="F19" s="40">
        <f>IFERROR(INT(TRIM(SUBSTITUTE(VLOOKUP($A19&amp;"*",各都道府県の状況!$A:$I,F$3,FALSE), "※5", ""))), "")</f>
        <v>3337</v>
      </c>
      <c r="G19" s="40">
        <f>IFERROR(INT(TRIM(SUBSTITUTE(VLOOKUP($A19&amp;"*",各都道府県の状況!$A:$I,G$3,FALSE), "※5", ""))), "")</f>
        <v>53</v>
      </c>
      <c r="H19" s="40">
        <f>IFERROR(INT(TRIM(SUBSTITUTE(VLOOKUP($A19&amp;"*",各都道府県の状況!$A:$I,H$3,FALSE), "※5", ""))), "")</f>
        <v>99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44388</v>
      </c>
      <c r="C20" s="30" t="s">
        <v>25</v>
      </c>
      <c r="D20" s="40">
        <f>IFERROR(INT(TRIM(SUBSTITUTE(VLOOKUP($A20&amp;"*",各都道府県の状況!$A:$I,D$3,FALSE), "※5", ""))), "")</f>
        <v>2058</v>
      </c>
      <c r="E20" s="40">
        <f>IFERROR(INT(TRIM(SUBSTITUTE(VLOOKUP($A20&amp;"*",各都道府県の状況!$A:$I,E$3,FALSE), "※5", ""))), "")</f>
        <v>76215</v>
      </c>
      <c r="F20" s="40">
        <f>IFERROR(INT(TRIM(SUBSTITUTE(VLOOKUP($A20&amp;"*",各都道府県の状況!$A:$I,F$3,FALSE), "※5", ""))), "")</f>
        <v>1998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22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44388</v>
      </c>
      <c r="C21" s="30" t="s">
        <v>26</v>
      </c>
      <c r="D21" s="40">
        <f>IFERROR(INT(TRIM(SUBSTITUTE(VLOOKUP($A21&amp;"*",各都道府県の状況!$A:$I,D$3,FALSE), "※5", ""))), "")</f>
        <v>4034</v>
      </c>
      <c r="E21" s="40">
        <f>IFERROR(INT(TRIM(SUBSTITUTE(VLOOKUP($A21&amp;"*",各都道府県の状況!$A:$I,E$3,FALSE), "※5", ""))), "")</f>
        <v>126604</v>
      </c>
      <c r="F21" s="40">
        <f>IFERROR(INT(TRIM(SUBSTITUTE(VLOOKUP($A21&amp;"*",各都道府県の状況!$A:$I,F$3,FALSE), "※5", ""))), "")</f>
        <v>3820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96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44388</v>
      </c>
      <c r="C22" s="30" t="s">
        <v>27</v>
      </c>
      <c r="D22" s="40">
        <f>IFERROR(INT(TRIM(SUBSTITUTE(VLOOKUP($A22&amp;"*",各都道府県の状況!$A:$I,D$3,FALSE), "※5", ""))), "")</f>
        <v>1389</v>
      </c>
      <c r="E22" s="40">
        <f>IFERROR(INT(TRIM(SUBSTITUTE(VLOOKUP($A22&amp;"*",各都道府県の状況!$A:$I,E$3,FALSE), "※5", ""))), "")</f>
        <v>72341</v>
      </c>
      <c r="F22" s="40">
        <f>IFERROR(INT(TRIM(SUBSTITUTE(VLOOKUP($A22&amp;"*",各都道府県の状況!$A:$I,F$3,FALSE), "※5", ""))), "")</f>
        <v>1248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106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44388</v>
      </c>
      <c r="C23" s="30" t="s">
        <v>28</v>
      </c>
      <c r="D23" s="40">
        <f>IFERROR(INT(TRIM(SUBSTITUTE(VLOOKUP($A23&amp;"*",各都道府県の状況!$A:$I,D$3,FALSE), "※5", ""))), "")</f>
        <v>2144</v>
      </c>
      <c r="E23" s="40">
        <f>IFERROR(INT(TRIM(SUBSTITUTE(VLOOKUP($A23&amp;"*",各都道府県の状況!$A:$I,E$3,FALSE), "※5", ""))), "")</f>
        <v>62325</v>
      </c>
      <c r="F23" s="40">
        <f>IFERROR(INT(TRIM(SUBSTITUTE(VLOOKUP($A23&amp;"*",各都道府県の状況!$A:$I,F$3,FALSE), "※5", ""))), "")</f>
        <v>2072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51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44388</v>
      </c>
      <c r="C24" s="30" t="s">
        <v>29</v>
      </c>
      <c r="D24" s="40">
        <f>IFERROR(INT(TRIM(SUBSTITUTE(VLOOKUP($A24&amp;"*",各都道府県の状況!$A:$I,D$3,FALSE), "※5", ""))), "")</f>
        <v>5060</v>
      </c>
      <c r="E24" s="40">
        <f>IFERROR(INT(TRIM(SUBSTITUTE(VLOOKUP($A24&amp;"*",各都道府県の状況!$A:$I,E$3,FALSE), "※5", ""))), "")</f>
        <v>212206</v>
      </c>
      <c r="F24" s="40">
        <f>IFERROR(INT(TRIM(SUBSTITUTE(VLOOKUP($A24&amp;"*",各都道府県の状況!$A:$I,F$3,FALSE), "※5", ""))), "")</f>
        <v>5005</v>
      </c>
      <c r="G24" s="40">
        <f>IFERROR(INT(TRIM(SUBSTITUTE(VLOOKUP($A24&amp;"*",各都道府県の状況!$A:$I,G$3,FALSE), "※5", ""))), "")</f>
        <v>93</v>
      </c>
      <c r="H24" s="40">
        <f>IFERROR(INT(TRIM(SUBSTITUTE(VLOOKUP($A24&amp;"*",各都道府県の状況!$A:$I,H$3,FALSE), "※5", ""))), "")</f>
        <v>39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44388</v>
      </c>
      <c r="C25" s="30" t="s">
        <v>30</v>
      </c>
      <c r="D25" s="40">
        <f>IFERROR(INT(TRIM(SUBSTITUTE(VLOOKUP($A25&amp;"*",各都道府県の状況!$A:$I,D$3,FALSE), "※5", ""))), "")</f>
        <v>9494</v>
      </c>
      <c r="E25" s="40">
        <f>IFERROR(INT(TRIM(SUBSTITUTE(VLOOKUP($A25&amp;"*",各都道府県の状況!$A:$I,E$3,FALSE), "※5", ""))), "")</f>
        <v>278331</v>
      </c>
      <c r="F25" s="40">
        <f>IFERROR(INT(TRIM(SUBSTITUTE(VLOOKUP($A25&amp;"*",各都道府県の状況!$A:$I,F$3,FALSE), "※5", ""))), "")</f>
        <v>9252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55</v>
      </c>
      <c r="I25" s="40">
        <f>IFERROR(INT(TRIM(SUBSTITUTE(VLOOKUP($A25&amp;"*",各都道府県の状況!$A:$I,I$3,FALSE), "※5", ""))), "")</f>
        <v>5</v>
      </c>
    </row>
    <row r="26" spans="1:9" x14ac:dyDescent="0.55000000000000004">
      <c r="A26" s="12" t="s">
        <v>202</v>
      </c>
      <c r="B26" s="13">
        <f t="shared" si="0"/>
        <v>44388</v>
      </c>
      <c r="C26" s="30" t="s">
        <v>31</v>
      </c>
      <c r="D26" s="40">
        <f>IFERROR(INT(TRIM(SUBSTITUTE(VLOOKUP($A26&amp;"*",各都道府県の状況!$A:$I,D$3,FALSE), "※5", ""))), "")</f>
        <v>9595</v>
      </c>
      <c r="E26" s="40">
        <f>IFERROR(INT(TRIM(SUBSTITUTE(VLOOKUP($A26&amp;"*",各都道府県の状況!$A:$I,E$3,FALSE), "※5", ""))), "")</f>
        <v>418670</v>
      </c>
      <c r="F26" s="40">
        <f>IFERROR(INT(TRIM(SUBSTITUTE(VLOOKUP($A26&amp;"*",各都道府県の状況!$A:$I,F$3,FALSE), "※5", ""))), "")</f>
        <v>9106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337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44388</v>
      </c>
      <c r="C27" s="30" t="s">
        <v>32</v>
      </c>
      <c r="D27" s="40">
        <f>IFERROR(INT(TRIM(SUBSTITUTE(VLOOKUP($A27&amp;"*",各都道府県の状況!$A:$I,D$3,FALSE), "※5", ""))), "")</f>
        <v>51559</v>
      </c>
      <c r="E27" s="40">
        <f>IFERROR(INT(TRIM(SUBSTITUTE(VLOOKUP($A27&amp;"*",各都道府県の状況!$A:$I,E$3,FALSE), "※5", ""))), "")</f>
        <v>854147</v>
      </c>
      <c r="F27" s="40">
        <f>IFERROR(INT(TRIM(SUBSTITUTE(VLOOKUP($A27&amp;"*",各都道府県の状況!$A:$I,F$3,FALSE), "※5", ""))), "")</f>
        <v>49955</v>
      </c>
      <c r="G27" s="40">
        <f>IFERROR(INT(TRIM(SUBSTITUTE(VLOOKUP($A27&amp;"*",各都道府県の状況!$A:$I,G$3,FALSE), "※5", ""))), "")</f>
        <v>982</v>
      </c>
      <c r="H27" s="40">
        <f>IFERROR(INT(TRIM(SUBSTITUTE(VLOOKUP($A27&amp;"*",各都道府県の状況!$A:$I,H$3,FALSE), "※5", ""))), "")</f>
        <v>622</v>
      </c>
      <c r="I27" s="40">
        <f>IFERROR(INT(TRIM(SUBSTITUTE(VLOOKUP($A27&amp;"*",各都道府県の状況!$A:$I,I$3,FALSE), "※5", ""))), "")</f>
        <v>15</v>
      </c>
    </row>
    <row r="28" spans="1:9" x14ac:dyDescent="0.55000000000000004">
      <c r="A28" s="12" t="s">
        <v>204</v>
      </c>
      <c r="B28" s="13">
        <f t="shared" si="0"/>
        <v>44388</v>
      </c>
      <c r="C28" s="30" t="s">
        <v>33</v>
      </c>
      <c r="D28" s="40">
        <f>IFERROR(INT(TRIM(SUBSTITUTE(VLOOKUP($A28&amp;"*",各都道府県の状況!$A:$I,D$3,FALSE), "※5", ""))), "")</f>
        <v>5345</v>
      </c>
      <c r="E28" s="40">
        <f>IFERROR(INT(TRIM(SUBSTITUTE(VLOOKUP($A28&amp;"*",各都道府県の状況!$A:$I,E$3,FALSE), "※5", ""))), "")</f>
        <v>148938</v>
      </c>
      <c r="F28" s="40">
        <f>IFERROR(INT(TRIM(SUBSTITUTE(VLOOKUP($A28&amp;"*",各都道府県の状況!$A:$I,F$3,FALSE), "※5", ""))), "")</f>
        <v>5273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98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44388</v>
      </c>
      <c r="C29" s="30" t="s">
        <v>34</v>
      </c>
      <c r="D29" s="40">
        <f>IFERROR(INT(TRIM(SUBSTITUTE(VLOOKUP($A29&amp;"*",各都道府県の状況!$A:$I,D$3,FALSE), "※5", ""))), "")</f>
        <v>5626</v>
      </c>
      <c r="E29" s="40">
        <f>IFERROR(INT(TRIM(SUBSTITUTE(VLOOKUP($A29&amp;"*",各都道府県の状況!$A:$I,E$3,FALSE), "※5", ""))), "")</f>
        <v>158013</v>
      </c>
      <c r="F29" s="40">
        <f>IFERROR(INT(TRIM(SUBSTITUTE(VLOOKUP($A29&amp;"*",各都道府県の状況!$A:$I,F$3,FALSE), "※5", ""))), "")</f>
        <v>5457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79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44388</v>
      </c>
      <c r="C30" s="30" t="s">
        <v>35</v>
      </c>
      <c r="D30" s="40">
        <f>IFERROR(INT(TRIM(SUBSTITUTE(VLOOKUP($A30&amp;"*",各都道府県の状況!$A:$I,D$3,FALSE), "※5", ""))), "")</f>
        <v>16813</v>
      </c>
      <c r="E30" s="40">
        <f>IFERROR(INT(TRIM(SUBSTITUTE(VLOOKUP($A30&amp;"*",各都道府県の状況!$A:$I,E$3,FALSE), "※5", ""))), "")</f>
        <v>292101</v>
      </c>
      <c r="F30" s="40">
        <f>IFERROR(INT(TRIM(SUBSTITUTE(VLOOKUP($A30&amp;"*",各都道府県の状況!$A:$I,F$3,FALSE), "※5", ""))), "")</f>
        <v>16366</v>
      </c>
      <c r="G30" s="40">
        <f>IFERROR(INT(TRIM(SUBSTITUTE(VLOOKUP($A30&amp;"*",各都道府県の状況!$A:$I,G$3,FALSE), "※5", ""))), "")</f>
        <v>247</v>
      </c>
      <c r="H30" s="40">
        <f>IFERROR(INT(TRIM(SUBSTITUTE(VLOOKUP($A30&amp;"*",各都道府県の状況!$A:$I,H$3,FALSE), "※5", ""))), "")</f>
        <v>173</v>
      </c>
      <c r="I30" s="40">
        <f>IFERROR(INT(TRIM(SUBSTITUTE(VLOOKUP($A30&amp;"*",各都道府県の状況!$A:$I,I$3,FALSE), "※5", ""))), "")</f>
        <v>4</v>
      </c>
    </row>
    <row r="31" spans="1:9" x14ac:dyDescent="0.55000000000000004">
      <c r="A31" s="12" t="s">
        <v>207</v>
      </c>
      <c r="B31" s="13">
        <f t="shared" si="0"/>
        <v>44388</v>
      </c>
      <c r="C31" s="30" t="s">
        <v>36</v>
      </c>
      <c r="D31" s="40">
        <f>IFERROR(INT(TRIM(SUBSTITUTE(VLOOKUP($A31&amp;"*",各都道府県の状況!$A:$I,D$3,FALSE), "※5", ""))), "")</f>
        <v>104849</v>
      </c>
      <c r="E31" s="40">
        <f>IFERROR(INT(TRIM(SUBSTITUTE(VLOOKUP($A31&amp;"*",各都道府県の状況!$A:$I,E$3,FALSE), "※5", ""))), "")</f>
        <v>2254781</v>
      </c>
      <c r="F31" s="40">
        <f>IFERROR(INT(TRIM(SUBSTITUTE(VLOOKUP($A31&amp;"*",各都道府県の状況!$A:$I,F$3,FALSE), "※5", ""))), "")</f>
        <v>99814</v>
      </c>
      <c r="G31" s="40">
        <f>IFERROR(INT(TRIM(SUBSTITUTE(VLOOKUP($A31&amp;"*",各都道府県の状況!$A:$I,G$3,FALSE), "※5", ""))), "")</f>
        <v>2693</v>
      </c>
      <c r="H31" s="40">
        <f>IFERROR(INT(TRIM(SUBSTITUTE(VLOOKUP($A31&amp;"*",各都道府県の状況!$A:$I,H$3,FALSE), "※5", ""))), "")</f>
        <v>1536</v>
      </c>
      <c r="I31" s="40">
        <f>IFERROR(INT(TRIM(SUBSTITUTE(VLOOKUP($A31&amp;"*",各都道府県の状況!$A:$I,I$3,FALSE), "※5", ""))), "")</f>
        <v>121</v>
      </c>
    </row>
    <row r="32" spans="1:9" x14ac:dyDescent="0.55000000000000004">
      <c r="A32" s="12" t="s">
        <v>208</v>
      </c>
      <c r="B32" s="13">
        <f t="shared" si="0"/>
        <v>44388</v>
      </c>
      <c r="C32" s="30" t="s">
        <v>37</v>
      </c>
      <c r="D32" s="40">
        <f>IFERROR(INT(TRIM(SUBSTITUTE(VLOOKUP($A32&amp;"*",各都道府県の状況!$A:$I,D$3,FALSE), "※5", ""))), "")</f>
        <v>41245</v>
      </c>
      <c r="E32" s="40">
        <f>IFERROR(INT(TRIM(SUBSTITUTE(VLOOKUP($A32&amp;"*",各都道府県の状況!$A:$I,E$3,FALSE), "※5", ""))), "")</f>
        <v>522957</v>
      </c>
      <c r="F32" s="40">
        <f>IFERROR(INT(TRIM(SUBSTITUTE(VLOOKUP($A32&amp;"*",各都道府県の状況!$A:$I,F$3,FALSE), "※5", ""))), "")</f>
        <v>39620</v>
      </c>
      <c r="G32" s="40">
        <f>IFERROR(INT(TRIM(SUBSTITUTE(VLOOKUP($A32&amp;"*",各都道府県の状況!$A:$I,G$3,FALSE), "※5", ""))), "")</f>
        <v>1310</v>
      </c>
      <c r="H32" s="40">
        <f>IFERROR(INT(TRIM(SUBSTITUTE(VLOOKUP($A32&amp;"*",各都道府県の状況!$A:$I,H$3,FALSE), "※5", ""))), "")</f>
        <v>315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44388</v>
      </c>
      <c r="C33" s="30" t="s">
        <v>38</v>
      </c>
      <c r="D33" s="40">
        <f>IFERROR(INT(TRIM(SUBSTITUTE(VLOOKUP($A33&amp;"*",各都道府県の状況!$A:$I,D$3,FALSE), "※5", ""))), "")</f>
        <v>8465</v>
      </c>
      <c r="E33" s="40">
        <f>IFERROR(INT(TRIM(SUBSTITUTE(VLOOKUP($A33&amp;"*",各都道府県の状況!$A:$I,E$3,FALSE), "※5", ""))), "")</f>
        <v>174026</v>
      </c>
      <c r="F33" s="40">
        <f>IFERROR(INT(TRIM(SUBSTITUTE(VLOOKUP($A33&amp;"*",各都道府県の状況!$A:$I,F$3,FALSE), "※5", ""))), "")</f>
        <v>8201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132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44388</v>
      </c>
      <c r="C34" s="30" t="s">
        <v>39</v>
      </c>
      <c r="D34" s="40">
        <f>IFERROR(INT(TRIM(SUBSTITUTE(VLOOKUP($A34&amp;"*",各都道府県の状況!$A:$I,D$3,FALSE), "※5", ""))), "")</f>
        <v>2710</v>
      </c>
      <c r="E34" s="40">
        <f>IFERROR(INT(TRIM(SUBSTITUTE(VLOOKUP($A34&amp;"*",各都道府県の状況!$A:$I,E$3,FALSE), "※5", ""))), "")</f>
        <v>42534</v>
      </c>
      <c r="F34" s="40">
        <f>IFERROR(INT(TRIM(SUBSTITUTE(VLOOKUP($A34&amp;"*",各都道府県の状況!$A:$I,F$3,FALSE), "※5", ""))), "")</f>
        <v>2586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17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44388</v>
      </c>
      <c r="C35" s="30" t="s">
        <v>40</v>
      </c>
      <c r="D35" s="40">
        <f>IFERROR(INT(TRIM(SUBSTITUTE(VLOOKUP($A35&amp;"*",各都道府県の状況!$A:$I,D$3,FALSE), "※5", ""))), "")</f>
        <v>495</v>
      </c>
      <c r="E35" s="40">
        <f>IFERROR(INT(TRIM(SUBSTITUTE(VLOOKUP($A35&amp;"*",各都道府県の状況!$A:$I,E$3,FALSE), "※5", ""))), "")</f>
        <v>86135</v>
      </c>
      <c r="F35" s="40">
        <f>IFERROR(INT(TRIM(SUBSTITUTE(VLOOKUP($A35&amp;"*",各都道府県の状況!$A:$I,F$3,FALSE), "※5", ""))), "")</f>
        <v>464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44388</v>
      </c>
      <c r="C36" s="30" t="s">
        <v>41</v>
      </c>
      <c r="D36" s="40">
        <f>IFERROR(INT(TRIM(SUBSTITUTE(VLOOKUP($A36&amp;"*",各都道府県の状況!$A:$I,D$3,FALSE), "※5", ""))), "")</f>
        <v>561</v>
      </c>
      <c r="E36" s="40">
        <f>IFERROR(INT(TRIM(SUBSTITUTE(VLOOKUP($A36&amp;"*",各都道府県の状況!$A:$I,E$3,FALSE), "※5", ""))), "")</f>
        <v>32023</v>
      </c>
      <c r="F36" s="40">
        <f>IFERROR(INT(TRIM(SUBSTITUTE(VLOOKUP($A36&amp;"*",各都道府県の状況!$A:$I,F$3,FALSE), "※5", ""))), "")</f>
        <v>551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44388</v>
      </c>
      <c r="C37" s="30" t="s">
        <v>42</v>
      </c>
      <c r="D37" s="40">
        <f>IFERROR(INT(TRIM(SUBSTITUTE(VLOOKUP($A37&amp;"*",各都道府県の状況!$A:$I,D$3,FALSE), "※5", ""))), "")</f>
        <v>7616</v>
      </c>
      <c r="E37" s="40">
        <f>IFERROR(INT(TRIM(SUBSTITUTE(VLOOKUP($A37&amp;"*",各都道府県の状況!$A:$I,E$3,FALSE), "※5", ""))), "")</f>
        <v>168599</v>
      </c>
      <c r="F37" s="40">
        <f>IFERROR(INT(TRIM(SUBSTITUTE(VLOOKUP($A37&amp;"*",各都道府県の状況!$A:$I,F$3,FALSE), "※5", ""))), "")</f>
        <v>7455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22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44388</v>
      </c>
      <c r="C38" s="30" t="s">
        <v>43</v>
      </c>
      <c r="D38" s="40">
        <f>IFERROR(INT(TRIM(SUBSTITUTE(VLOOKUP($A38&amp;"*",各都道府県の状況!$A:$I,D$3,FALSE), "※5", ""))), "")</f>
        <v>11575</v>
      </c>
      <c r="E38" s="40">
        <f>IFERROR(INT(TRIM(SUBSTITUTE(VLOOKUP($A38&amp;"*",各都道府県の状況!$A:$I,E$3,FALSE), "※5", ""))), "")</f>
        <v>565038</v>
      </c>
      <c r="F38" s="40">
        <f>IFERROR(INT(TRIM(SUBSTITUTE(VLOOKUP($A38&amp;"*",各都道府県の状況!$A:$I,F$3,FALSE), "※5", ""))), "")</f>
        <v>11316</v>
      </c>
      <c r="G38" s="40">
        <f>IFERROR(INT(TRIM(SUBSTITUTE(VLOOKUP($A38&amp;"*",各都道府県の状況!$A:$I,G$3,FALSE), "※5", ""))), "")</f>
        <v>176</v>
      </c>
      <c r="H38" s="40">
        <f>IFERROR(INT(TRIM(SUBSTITUTE(VLOOKUP($A38&amp;"*",各都道府県の状況!$A:$I,H$3,FALSE), "※5", ""))), "")</f>
        <v>72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44388</v>
      </c>
      <c r="C39" s="30" t="s">
        <v>44</v>
      </c>
      <c r="D39" s="40">
        <f>IFERROR(INT(TRIM(SUBSTITUTE(VLOOKUP($A39&amp;"*",各都道府県の状況!$A:$I,D$3,FALSE), "※5", ""))), "")</f>
        <v>3175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3057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38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44388</v>
      </c>
      <c r="C40" s="30" t="s">
        <v>45</v>
      </c>
      <c r="D40" s="40">
        <f>IFERROR(INT(TRIM(SUBSTITUTE(VLOOKUP($A40&amp;"*",各都道府県の状況!$A:$I,D$3,FALSE), "※5", ""))), "")</f>
        <v>1666</v>
      </c>
      <c r="E40" s="40">
        <f>IFERROR(INT(TRIM(SUBSTITUTE(VLOOKUP($A40&amp;"*",各都道府県の状況!$A:$I,E$3,FALSE), "※5", ""))), "")</f>
        <v>66573</v>
      </c>
      <c r="F40" s="40">
        <f>IFERROR(INT(TRIM(SUBSTITUTE(VLOOKUP($A40&amp;"*",各都道府県の状況!$A:$I,F$3,FALSE), "※5", ""))), "")</f>
        <v>1592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44388</v>
      </c>
      <c r="C41" s="30" t="s">
        <v>46</v>
      </c>
      <c r="D41" s="40">
        <f>IFERROR(INT(TRIM(SUBSTITUTE(VLOOKUP($A41&amp;"*",各都道府県の状況!$A:$I,D$3,FALSE), "※5", ""))), "")</f>
        <v>2118</v>
      </c>
      <c r="E41" s="40">
        <f>IFERROR(INT(TRIM(SUBSTITUTE(VLOOKUP($A41&amp;"*",各都道府県の状況!$A:$I,E$3,FALSE), "※5", ""))), "")</f>
        <v>88645</v>
      </c>
      <c r="F41" s="40">
        <f>IFERROR(INT(TRIM(SUBSTITUTE(VLOOKUP($A41&amp;"*",各都道府県の状況!$A:$I,F$3,FALSE), "※5", ""))), "")</f>
        <v>2069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23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44388</v>
      </c>
      <c r="C42" s="30" t="s">
        <v>47</v>
      </c>
      <c r="D42" s="40">
        <f>IFERROR(INT(TRIM(SUBSTITUTE(VLOOKUP($A42&amp;"*",各都道府県の状況!$A:$I,D$3,FALSE), "※5", ""))), "")</f>
        <v>2758</v>
      </c>
      <c r="E42" s="40">
        <f>IFERROR(INT(TRIM(SUBSTITUTE(VLOOKUP($A42&amp;"*",各都道府県の状況!$A:$I,E$3,FALSE), "※5", ""))), "")</f>
        <v>98760</v>
      </c>
      <c r="F42" s="40">
        <f>IFERROR(INT(TRIM(SUBSTITUTE(VLOOKUP($A42&amp;"*",各都道府県の状況!$A:$I,F$3,FALSE), "※5", ""))), "")</f>
        <v>2677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6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44388</v>
      </c>
      <c r="C43" s="30" t="s">
        <v>48</v>
      </c>
      <c r="D43" s="40">
        <f>IFERROR(INT(TRIM(SUBSTITUTE(VLOOKUP($A43&amp;"*",各都道府県の状況!$A:$I,D$3,FALSE), "※5", ""))), "")</f>
        <v>1896</v>
      </c>
      <c r="E43" s="40">
        <f>IFERROR(INT(TRIM(SUBSTITUTE(VLOOKUP($A43&amp;"*",各都道府県の状況!$A:$I,E$3,FALSE), "※5", ""))), "")</f>
        <v>11842</v>
      </c>
      <c r="F43" s="40">
        <f>IFERROR(INT(TRIM(SUBSTITUTE(VLOOKUP($A43&amp;"*",各都道府県の状況!$A:$I,F$3,FALSE), "※5", ""))), "")</f>
        <v>1799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70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44388</v>
      </c>
      <c r="C44" s="30" t="s">
        <v>49</v>
      </c>
      <c r="D44" s="40">
        <f>IFERROR(INT(TRIM(SUBSTITUTE(VLOOKUP($A44&amp;"*",各都道府県の状況!$A:$I,D$3,FALSE), "※5", ""))), "")</f>
        <v>35930</v>
      </c>
      <c r="E44" s="40">
        <f>IFERROR(INT(TRIM(SUBSTITUTE(VLOOKUP($A44&amp;"*",各都道府県の状況!$A:$I,E$3,FALSE), "※5", ""))), "")</f>
        <v>856843</v>
      </c>
      <c r="F44" s="40">
        <f>IFERROR(INT(TRIM(SUBSTITUTE(VLOOKUP($A44&amp;"*",各都道府県の状況!$A:$I,F$3,FALSE), "※5", ""))), "")</f>
        <v>34958</v>
      </c>
      <c r="G44" s="40">
        <f>IFERROR(INT(TRIM(SUBSTITUTE(VLOOKUP($A44&amp;"*",各都道府県の状況!$A:$I,G$3,FALSE), "※5", ""))), "")</f>
        <v>525</v>
      </c>
      <c r="H44" s="40">
        <f>IFERROR(INT(TRIM(SUBSTITUTE(VLOOKUP($A44&amp;"*",各都道府県の状況!$A:$I,H$3,FALSE), "※5", ""))), "")</f>
        <v>412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44388</v>
      </c>
      <c r="C45" s="30" t="s">
        <v>50</v>
      </c>
      <c r="D45" s="40">
        <f>IFERROR(INT(TRIM(SUBSTITUTE(VLOOKUP($A45&amp;"*",各都道府県の状況!$A:$I,D$3,FALSE), "※5", ""))), "")</f>
        <v>2570</v>
      </c>
      <c r="E45" s="40">
        <f>IFERROR(INT(TRIM(SUBSTITUTE(VLOOKUP($A45&amp;"*",各都道府県の状況!$A:$I,E$3,FALSE), "※5", ""))), "")</f>
        <v>58837</v>
      </c>
      <c r="F45" s="40">
        <f>IFERROR(INT(TRIM(SUBSTITUTE(VLOOKUP($A45&amp;"*",各都道府県の状況!$A:$I,F$3,FALSE), "※5", ""))), "")</f>
        <v>2564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18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44388</v>
      </c>
      <c r="C46" s="30" t="s">
        <v>51</v>
      </c>
      <c r="D46" s="40">
        <f>IFERROR(INT(TRIM(SUBSTITUTE(VLOOKUP($A46&amp;"*",各都道府県の状況!$A:$I,D$3,FALSE), "※5", ""))), "")</f>
        <v>3229</v>
      </c>
      <c r="E46" s="40">
        <f>IFERROR(INT(TRIM(SUBSTITUTE(VLOOKUP($A46&amp;"*",各都道府県の状況!$A:$I,E$3,FALSE), "※5", ""))), "")</f>
        <v>128664</v>
      </c>
      <c r="F46" s="40">
        <f>IFERROR(INT(TRIM(SUBSTITUTE(VLOOKUP($A46&amp;"*",各都道府県の状況!$A:$I,F$3,FALSE), "※5", ""))), "")</f>
        <v>3120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40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44388</v>
      </c>
      <c r="C47" s="30" t="s">
        <v>52</v>
      </c>
      <c r="D47" s="40">
        <f>IFERROR(INT(TRIM(SUBSTITUTE(VLOOKUP($A47&amp;"*",各都道府県の状況!$A:$I,D$3,FALSE), "※5", ""))), "")</f>
        <v>6495</v>
      </c>
      <c r="E47" s="40">
        <f>IFERROR(INT(TRIM(SUBSTITUTE(VLOOKUP($A47&amp;"*",各都道府県の状況!$A:$I,E$3,FALSE), "※5", ""))), "")</f>
        <v>82514</v>
      </c>
      <c r="F47" s="40">
        <f>IFERROR(INT(TRIM(SUBSTITUTE(VLOOKUP($A47&amp;"*",各都道府県の状況!$A:$I,F$3,FALSE), "※5", ""))), "")</f>
        <v>6349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27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44388</v>
      </c>
      <c r="C48" s="30" t="s">
        <v>53</v>
      </c>
      <c r="D48" s="40">
        <f>IFERROR(INT(TRIM(SUBSTITUTE(VLOOKUP($A48&amp;"*",各都道府県の状況!$A:$I,D$3,FALSE), "※5", ""))), "")</f>
        <v>3504</v>
      </c>
      <c r="E48" s="40">
        <f>IFERROR(INT(TRIM(SUBSTITUTE(VLOOKUP($A48&amp;"*",各都道府県の状況!$A:$I,E$3,FALSE), "※5", ""))), "")</f>
        <v>174263</v>
      </c>
      <c r="F48" s="40">
        <f>IFERROR(INT(TRIM(SUBSTITUTE(VLOOKUP($A48&amp;"*",各都道府県の状況!$A:$I,F$3,FALSE), "※5", ""))), "")</f>
        <v>3422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44388</v>
      </c>
      <c r="C49" s="30" t="s">
        <v>54</v>
      </c>
      <c r="D49" s="40">
        <f>IFERROR(INT(TRIM(SUBSTITUTE(VLOOKUP($A49&amp;"*",各都道府県の状況!$A:$I,D$3,FALSE), "※5", ""))), "")</f>
        <v>3107</v>
      </c>
      <c r="E49" s="40">
        <f>IFERROR(INT(TRIM(SUBSTITUTE(VLOOKUP($A49&amp;"*",各都道府県の状況!$A:$I,E$3,FALSE), "※5", ""))), "")</f>
        <v>44740</v>
      </c>
      <c r="F49" s="40">
        <f>IFERROR(INT(TRIM(SUBSTITUTE(VLOOKUP($A49&amp;"*",各都道府県の状況!$A:$I,F$3,FALSE), "※5", ""))), "")</f>
        <v>3048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19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44388</v>
      </c>
      <c r="C50" s="30" t="s">
        <v>55</v>
      </c>
      <c r="D50" s="40">
        <f>IFERROR(INT(TRIM(SUBSTITUTE(VLOOKUP($A50&amp;"*",各都道府県の状況!$A:$I,D$3,FALSE), "※5", ""))), "")</f>
        <v>3736</v>
      </c>
      <c r="E50" s="40">
        <f>IFERROR(INT(TRIM(SUBSTITUTE(VLOOKUP($A50&amp;"*",各都道府県の状況!$A:$I,E$3,FALSE), "※5", ""))), "")</f>
        <v>113742</v>
      </c>
      <c r="F50" s="40">
        <f>IFERROR(INT(TRIM(SUBSTITUTE(VLOOKUP($A50&amp;"*",各都道府県の状況!$A:$I,F$3,FALSE), "※5", ""))), "")</f>
        <v>3677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54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44388</v>
      </c>
      <c r="C51" s="30" t="s">
        <v>56</v>
      </c>
      <c r="D51" s="40">
        <f>IFERROR(INT(TRIM(SUBSTITUTE(VLOOKUP($A51&amp;"*",各都道府県の状況!$A:$I,D$3,FALSE), "※5", ""))), "")</f>
        <v>21349</v>
      </c>
      <c r="E51" s="40">
        <f>IFERROR(INT(TRIM(SUBSTITUTE(VLOOKUP($A51&amp;"*",各都道府県の状況!$A:$I,E$3,FALSE), "※5", ""))), "")</f>
        <v>259185</v>
      </c>
      <c r="F51" s="40">
        <f>IFERROR(INT(TRIM(SUBSTITUTE(VLOOKUP($A51&amp;"*",各都道府県の状況!$A:$I,F$3,FALSE), "※5", ""))), "")</f>
        <v>20499</v>
      </c>
      <c r="G51" s="40">
        <f>IFERROR(INT(TRIM(SUBSTITUTE(VLOOKUP($A51&amp;"*",各都道府県の状況!$A:$I,G$3,FALSE), "※5", ""))), "")</f>
        <v>206</v>
      </c>
      <c r="H51" s="40">
        <f>IFERROR(INT(TRIM(SUBSTITUTE(VLOOKUP($A51&amp;"*",各都道府県の状況!$A:$I,H$3,FALSE), "※5", ""))), "")</f>
        <v>650</v>
      </c>
      <c r="I51" s="40">
        <f>IFERROR(INT(TRIM(SUBSTITUTE(VLOOKUP($A51&amp;"*",各都道府県の状況!$A:$I,I$3,FALSE), "※5", ""))), "")</f>
        <v>44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0" activePane="bottomLeft" state="frozen"/>
      <selection pane="bottomLeft" activeCell="O97" sqref="M6:O97"/>
    </sheetView>
  </sheetViews>
  <sheetFormatPr defaultRowHeight="18" x14ac:dyDescent="0.55000000000000004"/>
  <cols>
    <col min="1" max="1" width="11.08203125" style="84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1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1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2" t="s">
        <v>290</v>
      </c>
      <c r="B6" s="87" t="s">
        <v>289</v>
      </c>
      <c r="C6" s="85" t="s">
        <v>313</v>
      </c>
      <c r="D6" s="78" t="s">
        <v>315</v>
      </c>
      <c r="E6" s="78" t="s">
        <v>316</v>
      </c>
      <c r="F6" s="78" t="s">
        <v>315</v>
      </c>
      <c r="G6" s="78" t="s">
        <v>316</v>
      </c>
      <c r="H6" s="90" t="s">
        <v>287</v>
      </c>
      <c r="I6" s="78" t="s">
        <v>315</v>
      </c>
      <c r="J6" s="78" t="s">
        <v>316</v>
      </c>
      <c r="K6" s="78" t="s">
        <v>315</v>
      </c>
      <c r="L6" s="78" t="s">
        <v>316</v>
      </c>
      <c r="M6" s="88" t="s">
        <v>290</v>
      </c>
      <c r="N6" s="89" t="s">
        <v>282</v>
      </c>
      <c r="O6" s="89" t="s">
        <v>283</v>
      </c>
    </row>
    <row r="7" spans="1:15" x14ac:dyDescent="0.55000000000000004">
      <c r="A7" s="83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4741</v>
      </c>
      <c r="I7" s="52">
        <f>IFERROR(VLOOKUP($A7, ワクチン一般接種!$A:$G, I$4, FALSE), 0)</f>
        <v>4741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6">
        <f>IFERROR(VLOOKUP($A7, ワクチン一般接種!$A:$G, L$4, FALSE), 0)</f>
        <v>0</v>
      </c>
      <c r="M7" s="103">
        <f>A7</f>
        <v>44298</v>
      </c>
      <c r="N7" s="53">
        <f>IF($A7="","",IF(D7+E7+I7+J7=0, "", D7+E7+I7+J7))</f>
        <v>31591</v>
      </c>
      <c r="O7" s="53">
        <f>IF($A7="", "", IF(F7+G7+K7+L7=0, "", F7+G7+K7+L7))</f>
        <v>70086</v>
      </c>
    </row>
    <row r="8" spans="1:15" x14ac:dyDescent="0.55000000000000004">
      <c r="A8" s="83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4119</v>
      </c>
      <c r="I8" s="52">
        <f>IFERROR(VLOOKUP($A8, ワクチン一般接種!$A:$G, I$4, FALSE), 0)</f>
        <v>4119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3">
        <f t="shared" ref="M8:M71" si="0">A8</f>
        <v>44299</v>
      </c>
      <c r="N8" s="53">
        <f t="shared" ref="N8:N70" si="1">IF($A8="", "", D8+E8+I8+J8)</f>
        <v>18015</v>
      </c>
      <c r="O8" s="53">
        <f t="shared" ref="O8:O70" si="2">IF($A8="", "", F8+G8+K8+L8)</f>
        <v>40090</v>
      </c>
    </row>
    <row r="9" spans="1:15" x14ac:dyDescent="0.55000000000000004">
      <c r="A9" s="83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4795</v>
      </c>
      <c r="I9" s="52">
        <f>IFERROR(VLOOKUP($A9, ワクチン一般接種!$A:$G, I$4, FALSE), 0)</f>
        <v>4795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3">
        <f t="shared" si="0"/>
        <v>44300</v>
      </c>
      <c r="N9" s="53">
        <f t="shared" si="1"/>
        <v>14364</v>
      </c>
      <c r="O9" s="53">
        <f t="shared" si="2"/>
        <v>41427</v>
      </c>
    </row>
    <row r="10" spans="1:15" x14ac:dyDescent="0.55000000000000004">
      <c r="A10" s="83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8505</v>
      </c>
      <c r="I10" s="52">
        <f>IFERROR(VLOOKUP($A10, ワクチン一般接種!$A:$G, I$4, FALSE), 0)</f>
        <v>8505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3">
        <f t="shared" si="0"/>
        <v>44301</v>
      </c>
      <c r="N10" s="53">
        <f t="shared" si="1"/>
        <v>25142</v>
      </c>
      <c r="O10" s="53">
        <f t="shared" si="2"/>
        <v>35983</v>
      </c>
    </row>
    <row r="11" spans="1:15" x14ac:dyDescent="0.55000000000000004">
      <c r="A11" s="83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9827</v>
      </c>
      <c r="I11" s="52">
        <f>IFERROR(VLOOKUP($A11, ワクチン一般接種!$A:$G, I$4, FALSE), 0)</f>
        <v>9827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3">
        <f t="shared" si="0"/>
        <v>44302</v>
      </c>
      <c r="N11" s="53">
        <f t="shared" si="1"/>
        <v>39523</v>
      </c>
      <c r="O11" s="53">
        <f t="shared" si="2"/>
        <v>39991</v>
      </c>
    </row>
    <row r="12" spans="1:15" x14ac:dyDescent="0.55000000000000004">
      <c r="A12" s="83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7664</v>
      </c>
      <c r="I12" s="52">
        <f>IFERROR(VLOOKUP($A12, ワクチン一般接種!$A:$G, I$4, FALSE), 0)</f>
        <v>7664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3">
        <f t="shared" si="0"/>
        <v>44303</v>
      </c>
      <c r="N12" s="53">
        <f t="shared" si="1"/>
        <v>7664</v>
      </c>
      <c r="O12" s="53">
        <f t="shared" si="2"/>
        <v>0</v>
      </c>
    </row>
    <row r="13" spans="1:15" x14ac:dyDescent="0.55000000000000004">
      <c r="A13" s="83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8271</v>
      </c>
      <c r="I13" s="52">
        <f>IFERROR(VLOOKUP($A13, ワクチン一般接種!$A:$G, I$4, FALSE), 0)</f>
        <v>8271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3">
        <f t="shared" si="0"/>
        <v>44304</v>
      </c>
      <c r="N13" s="53">
        <f t="shared" si="1"/>
        <v>8271</v>
      </c>
      <c r="O13" s="53">
        <f t="shared" si="2"/>
        <v>0</v>
      </c>
    </row>
    <row r="14" spans="1:15" x14ac:dyDescent="0.55000000000000004">
      <c r="A14" s="83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29803</v>
      </c>
      <c r="I14" s="52">
        <f>IFERROR(VLOOKUP($A14, ワクチン一般接種!$A:$G, I$4, FALSE), 0)</f>
        <v>29803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3">
        <f t="shared" si="0"/>
        <v>44305</v>
      </c>
      <c r="N14" s="53">
        <f t="shared" si="1"/>
        <v>94528</v>
      </c>
      <c r="O14" s="53">
        <f t="shared" si="2"/>
        <v>54307</v>
      </c>
    </row>
    <row r="15" spans="1:15" x14ac:dyDescent="0.55000000000000004">
      <c r="A15" s="83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45010</v>
      </c>
      <c r="I15" s="52">
        <f>IFERROR(VLOOKUP($A15, ワクチン一般接種!$A:$G, I$4, FALSE), 0)</f>
        <v>45010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3">
        <f t="shared" si="0"/>
        <v>44306</v>
      </c>
      <c r="N15" s="53">
        <f t="shared" si="1"/>
        <v>143632</v>
      </c>
      <c r="O15" s="53">
        <f t="shared" si="2"/>
        <v>27797</v>
      </c>
    </row>
    <row r="16" spans="1:15" x14ac:dyDescent="0.55000000000000004">
      <c r="A16" s="83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52976</v>
      </c>
      <c r="I16" s="52">
        <f>IFERROR(VLOOKUP($A16, ワクチン一般接種!$A:$G, I$4, FALSE), 0)</f>
        <v>52976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3">
        <f t="shared" si="0"/>
        <v>44307</v>
      </c>
      <c r="N16" s="53">
        <f t="shared" si="1"/>
        <v>179164</v>
      </c>
      <c r="O16" s="53">
        <f t="shared" si="2"/>
        <v>26696</v>
      </c>
    </row>
    <row r="17" spans="1:15" x14ac:dyDescent="0.55000000000000004">
      <c r="A17" s="83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51535</v>
      </c>
      <c r="I17" s="52">
        <f>IFERROR(VLOOKUP($A17, ワクチン一般接種!$A:$G, I$4, FALSE), 0)</f>
        <v>51535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3">
        <f t="shared" si="0"/>
        <v>44308</v>
      </c>
      <c r="N17" s="53">
        <f t="shared" si="1"/>
        <v>180169</v>
      </c>
      <c r="O17" s="53">
        <f t="shared" si="2"/>
        <v>21855</v>
      </c>
    </row>
    <row r="18" spans="1:15" x14ac:dyDescent="0.55000000000000004">
      <c r="A18" s="83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47996</v>
      </c>
      <c r="I18" s="52">
        <f>IFERROR(VLOOKUP($A18, ワクチン一般接種!$A:$G, I$4, FALSE), 0)</f>
        <v>47996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3">
        <f t="shared" si="0"/>
        <v>44309</v>
      </c>
      <c r="N18" s="53">
        <f t="shared" si="1"/>
        <v>195985</v>
      </c>
      <c r="O18" s="53">
        <f t="shared" si="2"/>
        <v>29683</v>
      </c>
    </row>
    <row r="19" spans="1:15" x14ac:dyDescent="0.55000000000000004">
      <c r="A19" s="83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31059</v>
      </c>
      <c r="I19" s="52">
        <f>IFERROR(VLOOKUP($A19, ワクチン一般接種!$A:$G, I$4, FALSE), 0)</f>
        <v>31059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3">
        <f t="shared" si="0"/>
        <v>44310</v>
      </c>
      <c r="N19" s="53">
        <f t="shared" si="1"/>
        <v>31059</v>
      </c>
      <c r="O19" s="53">
        <f t="shared" si="2"/>
        <v>0</v>
      </c>
    </row>
    <row r="20" spans="1:15" x14ac:dyDescent="0.55000000000000004">
      <c r="A20" s="83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21819</v>
      </c>
      <c r="I20" s="52">
        <f>IFERROR(VLOOKUP($A20, ワクチン一般接種!$A:$G, I$4, FALSE), 0)</f>
        <v>21819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3">
        <f t="shared" si="0"/>
        <v>44311</v>
      </c>
      <c r="N20" s="53">
        <f t="shared" si="1"/>
        <v>21819</v>
      </c>
      <c r="O20" s="53">
        <f t="shared" si="2"/>
        <v>0</v>
      </c>
    </row>
    <row r="21" spans="1:15" x14ac:dyDescent="0.55000000000000004">
      <c r="A21" s="83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52897</v>
      </c>
      <c r="I21" s="52">
        <f>IFERROR(VLOOKUP($A21, ワクチン一般接種!$A:$G, I$4, FALSE), 0)</f>
        <v>52897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3">
        <f t="shared" si="0"/>
        <v>44312</v>
      </c>
      <c r="N21" s="53">
        <f t="shared" si="1"/>
        <v>274574</v>
      </c>
      <c r="O21" s="53">
        <f t="shared" si="2"/>
        <v>41651</v>
      </c>
    </row>
    <row r="22" spans="1:15" x14ac:dyDescent="0.55000000000000004">
      <c r="A22" s="83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70066</v>
      </c>
      <c r="I22" s="52">
        <f>IFERROR(VLOOKUP($A22, ワクチン一般接種!$A:$G, I$4, FALSE), 0)</f>
        <v>70066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3">
        <f t="shared" si="0"/>
        <v>44313</v>
      </c>
      <c r="N22" s="53">
        <f t="shared" si="1"/>
        <v>242135</v>
      </c>
      <c r="O22" s="53">
        <f t="shared" si="2"/>
        <v>31105</v>
      </c>
    </row>
    <row r="23" spans="1:15" x14ac:dyDescent="0.55000000000000004">
      <c r="A23" s="83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75526</v>
      </c>
      <c r="I23" s="52">
        <f>IFERROR(VLOOKUP($A23, ワクチン一般接種!$A:$G, I$4, FALSE), 0)</f>
        <v>75526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3">
        <f t="shared" si="0"/>
        <v>44314</v>
      </c>
      <c r="N23" s="53">
        <f t="shared" si="1"/>
        <v>269531</v>
      </c>
      <c r="O23" s="53">
        <f t="shared" si="2"/>
        <v>44268</v>
      </c>
    </row>
    <row r="24" spans="1:15" x14ac:dyDescent="0.55000000000000004">
      <c r="A24" s="83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17994</v>
      </c>
      <c r="I24" s="52">
        <f>IFERROR(VLOOKUP($A24, ワクチン一般接種!$A:$G, I$4, FALSE), 0)</f>
        <v>17994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3">
        <f t="shared" si="0"/>
        <v>44315</v>
      </c>
      <c r="N24" s="53">
        <f t="shared" si="1"/>
        <v>17994</v>
      </c>
      <c r="O24" s="53">
        <f t="shared" si="2"/>
        <v>0</v>
      </c>
    </row>
    <row r="25" spans="1:15" x14ac:dyDescent="0.55000000000000004">
      <c r="A25" s="83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57262</v>
      </c>
      <c r="I25" s="52">
        <f>IFERROR(VLOOKUP($A25, ワクチン一般接種!$A:$G, I$4, FALSE), 0)</f>
        <v>57262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3">
        <f t="shared" si="0"/>
        <v>44316</v>
      </c>
      <c r="N25" s="53">
        <f t="shared" si="1"/>
        <v>284929</v>
      </c>
      <c r="O25" s="53">
        <f t="shared" si="2"/>
        <v>47240</v>
      </c>
    </row>
    <row r="26" spans="1:15" x14ac:dyDescent="0.55000000000000004">
      <c r="A26" s="83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35556</v>
      </c>
      <c r="I26" s="52">
        <f>IFERROR(VLOOKUP($A26, ワクチン一般接種!$A:$G, I$4, FALSE), 0)</f>
        <v>35556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3">
        <f t="shared" si="0"/>
        <v>44317</v>
      </c>
      <c r="N26" s="53">
        <f t="shared" si="1"/>
        <v>35556</v>
      </c>
      <c r="O26" s="53">
        <f t="shared" si="2"/>
        <v>0</v>
      </c>
    </row>
    <row r="27" spans="1:15" x14ac:dyDescent="0.55000000000000004">
      <c r="A27" s="83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22700</v>
      </c>
      <c r="I27" s="52">
        <f>IFERROR(VLOOKUP($A27, ワクチン一般接種!$A:$G, I$4, FALSE), 0)</f>
        <v>22700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3">
        <f t="shared" si="0"/>
        <v>44318</v>
      </c>
      <c r="N27" s="53">
        <f t="shared" si="1"/>
        <v>22700</v>
      </c>
      <c r="O27" s="53">
        <f t="shared" si="2"/>
        <v>0</v>
      </c>
    </row>
    <row r="28" spans="1:15" x14ac:dyDescent="0.55000000000000004">
      <c r="A28" s="83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7740</v>
      </c>
      <c r="I28" s="52">
        <f>IFERROR(VLOOKUP($A28, ワクチン一般接種!$A:$G, I$4, FALSE), 0)</f>
        <v>6908</v>
      </c>
      <c r="J28" s="52">
        <f>IFERROR(VLOOKUP($A28, ワクチン一般接種!$A:$G, J$4, FALSE), 0)</f>
        <v>0</v>
      </c>
      <c r="K28" s="52">
        <f>IFERROR(VLOOKUP($A28, ワクチン一般接種!$A:$G, K$4, FALSE), 0)</f>
        <v>832</v>
      </c>
      <c r="L28" s="52">
        <f>IFERROR(VLOOKUP($A28, ワクチン一般接種!$A:$G, L$4, FALSE), 0)</f>
        <v>0</v>
      </c>
      <c r="M28" s="103">
        <f t="shared" si="0"/>
        <v>44319</v>
      </c>
      <c r="N28" s="53">
        <f t="shared" si="1"/>
        <v>6908</v>
      </c>
      <c r="O28" s="53">
        <f t="shared" si="2"/>
        <v>832</v>
      </c>
    </row>
    <row r="29" spans="1:15" x14ac:dyDescent="0.55000000000000004">
      <c r="A29" s="83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8618</v>
      </c>
      <c r="I29" s="52">
        <f>IFERROR(VLOOKUP($A29, ワクチン一般接種!$A:$G, I$4, FALSE), 0)</f>
        <v>7836</v>
      </c>
      <c r="J29" s="52">
        <f>IFERROR(VLOOKUP($A29, ワクチン一般接種!$A:$G, J$4, FALSE), 0)</f>
        <v>0</v>
      </c>
      <c r="K29" s="52">
        <f>IFERROR(VLOOKUP($A29, ワクチン一般接種!$A:$G, K$4, FALSE), 0)</f>
        <v>782</v>
      </c>
      <c r="L29" s="52">
        <f>IFERROR(VLOOKUP($A29, ワクチン一般接種!$A:$G, L$4, FALSE), 0)</f>
        <v>0</v>
      </c>
      <c r="M29" s="103">
        <f t="shared" si="0"/>
        <v>44320</v>
      </c>
      <c r="N29" s="53">
        <f t="shared" si="1"/>
        <v>7836</v>
      </c>
      <c r="O29" s="53">
        <f t="shared" si="2"/>
        <v>782</v>
      </c>
    </row>
    <row r="30" spans="1:15" x14ac:dyDescent="0.55000000000000004">
      <c r="A30" s="83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10022</v>
      </c>
      <c r="I30" s="52">
        <f>IFERROR(VLOOKUP($A30, ワクチン一般接種!$A:$G, I$4, FALSE), 0)</f>
        <v>9148</v>
      </c>
      <c r="J30" s="52">
        <f>IFERROR(VLOOKUP($A30, ワクチン一般接種!$A:$G, J$4, FALSE), 0)</f>
        <v>0</v>
      </c>
      <c r="K30" s="52">
        <f>IFERROR(VLOOKUP($A30, ワクチン一般接種!$A:$G, K$4, FALSE), 0)</f>
        <v>874</v>
      </c>
      <c r="L30" s="52">
        <f>IFERROR(VLOOKUP($A30, ワクチン一般接種!$A:$G, L$4, FALSE), 0)</f>
        <v>0</v>
      </c>
      <c r="M30" s="103">
        <f t="shared" si="0"/>
        <v>44321</v>
      </c>
      <c r="N30" s="53">
        <f t="shared" si="1"/>
        <v>9148</v>
      </c>
      <c r="O30" s="53">
        <f t="shared" si="2"/>
        <v>874</v>
      </c>
    </row>
    <row r="31" spans="1:15" x14ac:dyDescent="0.55000000000000004">
      <c r="A31" s="83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47358</v>
      </c>
      <c r="I31" s="52">
        <f>IFERROR(VLOOKUP($A31, ワクチン一般接種!$A:$G, I$4, FALSE), 0)</f>
        <v>40714</v>
      </c>
      <c r="J31" s="52">
        <f>IFERROR(VLOOKUP($A31, ワクチン一般接種!$A:$G, J$4, FALSE), 0)</f>
        <v>0</v>
      </c>
      <c r="K31" s="52">
        <f>IFERROR(VLOOKUP($A31, ワクチン一般接種!$A:$G, K$4, FALSE), 0)</f>
        <v>6644</v>
      </c>
      <c r="L31" s="52">
        <f>IFERROR(VLOOKUP($A31, ワクチン一般接種!$A:$G, L$4, FALSE), 0)</f>
        <v>0</v>
      </c>
      <c r="M31" s="103">
        <f t="shared" si="0"/>
        <v>44322</v>
      </c>
      <c r="N31" s="53">
        <f t="shared" si="1"/>
        <v>309692</v>
      </c>
      <c r="O31" s="53">
        <f t="shared" si="2"/>
        <v>69580</v>
      </c>
    </row>
    <row r="32" spans="1:15" x14ac:dyDescent="0.55000000000000004">
      <c r="A32" s="83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48038</v>
      </c>
      <c r="I32" s="52">
        <f>IFERROR(VLOOKUP($A32, ワクチン一般接種!$A:$G, I$4, FALSE), 0)</f>
        <v>40429</v>
      </c>
      <c r="J32" s="52">
        <f>IFERROR(VLOOKUP($A32, ワクチン一般接種!$A:$G, J$4, FALSE), 0)</f>
        <v>0</v>
      </c>
      <c r="K32" s="52">
        <f>IFERROR(VLOOKUP($A32, ワクチン一般接種!$A:$G, K$4, FALSE), 0)</f>
        <v>7609</v>
      </c>
      <c r="L32" s="52">
        <f>IFERROR(VLOOKUP($A32, ワクチン一般接種!$A:$G, L$4, FALSE), 0)</f>
        <v>0</v>
      </c>
      <c r="M32" s="103">
        <f t="shared" si="0"/>
        <v>44323</v>
      </c>
      <c r="N32" s="53">
        <f t="shared" si="1"/>
        <v>137594</v>
      </c>
      <c r="O32" s="53">
        <f t="shared" si="2"/>
        <v>50788</v>
      </c>
    </row>
    <row r="33" spans="1:15" x14ac:dyDescent="0.55000000000000004">
      <c r="A33" s="83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63326</v>
      </c>
      <c r="I33" s="52">
        <f>IFERROR(VLOOKUP($A33, ワクチン一般接種!$A:$G, I$4, FALSE), 0)</f>
        <v>56581</v>
      </c>
      <c r="J33" s="52">
        <f>IFERROR(VLOOKUP($A33, ワクチン一般接種!$A:$G, J$4, FALSE), 0)</f>
        <v>0</v>
      </c>
      <c r="K33" s="52">
        <f>IFERROR(VLOOKUP($A33, ワクチン一般接種!$A:$G, K$4, FALSE), 0)</f>
        <v>6745</v>
      </c>
      <c r="L33" s="52">
        <f>IFERROR(VLOOKUP($A33, ワクチン一般接種!$A:$G, L$4, FALSE), 0)</f>
        <v>0</v>
      </c>
      <c r="M33" s="103">
        <f t="shared" si="0"/>
        <v>44324</v>
      </c>
      <c r="N33" s="53">
        <f t="shared" si="1"/>
        <v>56581</v>
      </c>
      <c r="O33" s="53">
        <f t="shared" si="2"/>
        <v>6745</v>
      </c>
    </row>
    <row r="34" spans="1:15" x14ac:dyDescent="0.55000000000000004">
      <c r="A34" s="83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77291</v>
      </c>
      <c r="I34" s="52">
        <f>IFERROR(VLOOKUP($A34, ワクチン一般接種!$A:$G, I$4, FALSE), 0)</f>
        <v>70296</v>
      </c>
      <c r="J34" s="52">
        <f>IFERROR(VLOOKUP($A34, ワクチン一般接種!$A:$G, J$4, FALSE), 0)</f>
        <v>0</v>
      </c>
      <c r="K34" s="52">
        <f>IFERROR(VLOOKUP($A34, ワクチン一般接種!$A:$G, K$4, FALSE), 0)</f>
        <v>6995</v>
      </c>
      <c r="L34" s="52">
        <f>IFERROR(VLOOKUP($A34, ワクチン一般接種!$A:$G, L$4, FALSE), 0)</f>
        <v>0</v>
      </c>
      <c r="M34" s="103">
        <f t="shared" si="0"/>
        <v>44325</v>
      </c>
      <c r="N34" s="53">
        <f t="shared" si="1"/>
        <v>70296</v>
      </c>
      <c r="O34" s="53">
        <f t="shared" si="2"/>
        <v>6995</v>
      </c>
    </row>
    <row r="35" spans="1:15" x14ac:dyDescent="0.55000000000000004">
      <c r="A35" s="83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117368</v>
      </c>
      <c r="I35" s="52">
        <f>IFERROR(VLOOKUP($A35, ワクチン一般接種!$A:$G, I$4, FALSE), 0)</f>
        <v>96572</v>
      </c>
      <c r="J35" s="52">
        <f>IFERROR(VLOOKUP($A35, ワクチン一般接種!$A:$G, J$4, FALSE), 0)</f>
        <v>0</v>
      </c>
      <c r="K35" s="52">
        <f>IFERROR(VLOOKUP($A35, ワクチン一般接種!$A:$G, K$4, FALSE), 0)</f>
        <v>20796</v>
      </c>
      <c r="L35" s="52">
        <f>IFERROR(VLOOKUP($A35, ワクチン一般接種!$A:$G, L$4, FALSE), 0)</f>
        <v>0</v>
      </c>
      <c r="M35" s="103">
        <f t="shared" si="0"/>
        <v>44326</v>
      </c>
      <c r="N35" s="53">
        <f t="shared" si="1"/>
        <v>251827</v>
      </c>
      <c r="O35" s="53">
        <f t="shared" si="2"/>
        <v>89045</v>
      </c>
    </row>
    <row r="36" spans="1:15" x14ac:dyDescent="0.55000000000000004">
      <c r="A36" s="83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152564</v>
      </c>
      <c r="I36" s="52">
        <f>IFERROR(VLOOKUP($A36, ワクチン一般接種!$A:$G, I$4, FALSE), 0)</f>
        <v>120353</v>
      </c>
      <c r="J36" s="52">
        <f>IFERROR(VLOOKUP($A36, ワクチン一般接種!$A:$G, J$4, FALSE), 0)</f>
        <v>0</v>
      </c>
      <c r="K36" s="52">
        <f>IFERROR(VLOOKUP($A36, ワクチン一般接種!$A:$G, K$4, FALSE), 0)</f>
        <v>32211</v>
      </c>
      <c r="L36" s="52">
        <f>IFERROR(VLOOKUP($A36, ワクチン一般接種!$A:$G, L$4, FALSE), 0)</f>
        <v>0</v>
      </c>
      <c r="M36" s="103">
        <f t="shared" si="0"/>
        <v>44327</v>
      </c>
      <c r="N36" s="53">
        <f t="shared" si="1"/>
        <v>210640</v>
      </c>
      <c r="O36" s="53">
        <f t="shared" si="2"/>
        <v>110662</v>
      </c>
    </row>
    <row r="37" spans="1:15" x14ac:dyDescent="0.55000000000000004">
      <c r="A37" s="83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189200</v>
      </c>
      <c r="I37" s="52">
        <f>IFERROR(VLOOKUP($A37, ワクチン一般接種!$A:$G, I$4, FALSE), 0)</f>
        <v>150689</v>
      </c>
      <c r="J37" s="52">
        <f>IFERROR(VLOOKUP($A37, ワクチン一般接種!$A:$G, J$4, FALSE), 0)</f>
        <v>0</v>
      </c>
      <c r="K37" s="52">
        <f>IFERROR(VLOOKUP($A37, ワクチン一般接種!$A:$G, K$4, FALSE), 0)</f>
        <v>38511</v>
      </c>
      <c r="L37" s="52">
        <f>IFERROR(VLOOKUP($A37, ワクチン一般接種!$A:$G, L$4, FALSE), 0)</f>
        <v>0</v>
      </c>
      <c r="M37" s="103">
        <f t="shared" si="0"/>
        <v>44328</v>
      </c>
      <c r="N37" s="53">
        <f t="shared" si="1"/>
        <v>233648</v>
      </c>
      <c r="O37" s="53">
        <f t="shared" si="2"/>
        <v>137272</v>
      </c>
    </row>
    <row r="38" spans="1:15" x14ac:dyDescent="0.55000000000000004">
      <c r="A38" s="83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185432</v>
      </c>
      <c r="I38" s="52">
        <f>IFERROR(VLOOKUP($A38, ワクチン一般接種!$A:$G, I$4, FALSE), 0)</f>
        <v>148094</v>
      </c>
      <c r="J38" s="52">
        <f>IFERROR(VLOOKUP($A38, ワクチン一般接種!$A:$G, J$4, FALSE), 0)</f>
        <v>0</v>
      </c>
      <c r="K38" s="52">
        <f>IFERROR(VLOOKUP($A38, ワクチン一般接種!$A:$G, K$4, FALSE), 0)</f>
        <v>37338</v>
      </c>
      <c r="L38" s="52">
        <f>IFERROR(VLOOKUP($A38, ワクチン一般接種!$A:$G, L$4, FALSE), 0)</f>
        <v>0</v>
      </c>
      <c r="M38" s="103">
        <f t="shared" si="0"/>
        <v>44329</v>
      </c>
      <c r="N38" s="53">
        <f t="shared" si="1"/>
        <v>241523</v>
      </c>
      <c r="O38" s="53">
        <f t="shared" si="2"/>
        <v>163048</v>
      </c>
    </row>
    <row r="39" spans="1:15" x14ac:dyDescent="0.55000000000000004">
      <c r="A39" s="83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158547</v>
      </c>
      <c r="I39" s="52">
        <f>IFERROR(VLOOKUP($A39, ワクチン一般接種!$A:$G, I$4, FALSE), 0)</f>
        <v>126701</v>
      </c>
      <c r="J39" s="52">
        <f>IFERROR(VLOOKUP($A39, ワクチン一般接種!$A:$G, J$4, FALSE), 0)</f>
        <v>0</v>
      </c>
      <c r="K39" s="52">
        <f>IFERROR(VLOOKUP($A39, ワクチン一般接種!$A:$G, K$4, FALSE), 0)</f>
        <v>31846</v>
      </c>
      <c r="L39" s="52">
        <f>IFERROR(VLOOKUP($A39, ワクチン一般接種!$A:$G, L$4, FALSE), 0)</f>
        <v>0</v>
      </c>
      <c r="M39" s="103">
        <f t="shared" si="0"/>
        <v>44330</v>
      </c>
      <c r="N39" s="53">
        <f t="shared" si="1"/>
        <v>226194</v>
      </c>
      <c r="O39" s="53">
        <f t="shared" si="2"/>
        <v>175231</v>
      </c>
    </row>
    <row r="40" spans="1:15" x14ac:dyDescent="0.55000000000000004">
      <c r="A40" s="83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158932</v>
      </c>
      <c r="I40" s="52">
        <f>IFERROR(VLOOKUP($A40, ワクチン一般接種!$A:$G, I$4, FALSE), 0)</f>
        <v>133440</v>
      </c>
      <c r="J40" s="52">
        <f>IFERROR(VLOOKUP($A40, ワクチン一般接種!$A:$G, J$4, FALSE), 0)</f>
        <v>0</v>
      </c>
      <c r="K40" s="52">
        <f>IFERROR(VLOOKUP($A40, ワクチン一般接種!$A:$G, K$4, FALSE), 0)</f>
        <v>25492</v>
      </c>
      <c r="L40" s="52">
        <f>IFERROR(VLOOKUP($A40, ワクチン一般接種!$A:$G, L$4, FALSE), 0)</f>
        <v>0</v>
      </c>
      <c r="M40" s="103">
        <f t="shared" si="0"/>
        <v>44331</v>
      </c>
      <c r="N40" s="53">
        <f t="shared" si="1"/>
        <v>133440</v>
      </c>
      <c r="O40" s="53">
        <f t="shared" si="2"/>
        <v>25492</v>
      </c>
    </row>
    <row r="41" spans="1:15" x14ac:dyDescent="0.55000000000000004">
      <c r="A41" s="83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203181</v>
      </c>
      <c r="I41" s="52">
        <f>IFERROR(VLOOKUP($A41, ワクチン一般接種!$A:$G, I$4, FALSE), 0)</f>
        <v>184526</v>
      </c>
      <c r="J41" s="52">
        <f>IFERROR(VLOOKUP($A41, ワクチン一般接種!$A:$G, J$4, FALSE), 0)</f>
        <v>0</v>
      </c>
      <c r="K41" s="52">
        <f>IFERROR(VLOOKUP($A41, ワクチン一般接種!$A:$G, K$4, FALSE), 0)</f>
        <v>18655</v>
      </c>
      <c r="L41" s="52">
        <f>IFERROR(VLOOKUP($A41, ワクチン一般接種!$A:$G, L$4, FALSE), 0)</f>
        <v>0</v>
      </c>
      <c r="M41" s="103">
        <f t="shared" si="0"/>
        <v>44332</v>
      </c>
      <c r="N41" s="53">
        <f t="shared" si="1"/>
        <v>184526</v>
      </c>
      <c r="O41" s="53">
        <f t="shared" si="2"/>
        <v>18655</v>
      </c>
    </row>
    <row r="42" spans="1:15" x14ac:dyDescent="0.55000000000000004">
      <c r="A42" s="83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239962</v>
      </c>
      <c r="I42" s="52">
        <f>IFERROR(VLOOKUP($A42, ワクチン一般接種!$A:$G, I$4, FALSE), 0)</f>
        <v>201424</v>
      </c>
      <c r="J42" s="52">
        <f>IFERROR(VLOOKUP($A42, ワクチン一般接種!$A:$G, J$4, FALSE), 0)</f>
        <v>0</v>
      </c>
      <c r="K42" s="52">
        <f>IFERROR(VLOOKUP($A42, ワクチン一般接種!$A:$G, K$4, FALSE), 0)</f>
        <v>38538</v>
      </c>
      <c r="L42" s="52">
        <f>IFERROR(VLOOKUP($A42, ワクチン一般接種!$A:$G, L$4, FALSE), 0)</f>
        <v>0</v>
      </c>
      <c r="M42" s="103">
        <f t="shared" si="0"/>
        <v>44333</v>
      </c>
      <c r="N42" s="53">
        <f t="shared" si="1"/>
        <v>335267</v>
      </c>
      <c r="O42" s="53">
        <f t="shared" si="2"/>
        <v>254261</v>
      </c>
    </row>
    <row r="43" spans="1:15" x14ac:dyDescent="0.55000000000000004">
      <c r="A43" s="83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291718</v>
      </c>
      <c r="I43" s="52">
        <f>IFERROR(VLOOKUP($A43, ワクチン一般接種!$A:$G, I$4, FALSE), 0)</f>
        <v>241476</v>
      </c>
      <c r="J43" s="52">
        <f>IFERROR(VLOOKUP($A43, ワクチン一般接種!$A:$G, J$4, FALSE), 0)</f>
        <v>0</v>
      </c>
      <c r="K43" s="52">
        <f>IFERROR(VLOOKUP($A43, ワクチン一般接種!$A:$G, K$4, FALSE), 0)</f>
        <v>50242</v>
      </c>
      <c r="L43" s="52">
        <f>IFERROR(VLOOKUP($A43, ワクチン一般接種!$A:$G, L$4, FALSE), 0)</f>
        <v>0</v>
      </c>
      <c r="M43" s="103">
        <f t="shared" si="0"/>
        <v>44334</v>
      </c>
      <c r="N43" s="53">
        <f t="shared" si="1"/>
        <v>336053</v>
      </c>
      <c r="O43" s="53">
        <f t="shared" si="2"/>
        <v>205909</v>
      </c>
    </row>
    <row r="44" spans="1:15" x14ac:dyDescent="0.55000000000000004">
      <c r="A44" s="83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346689</v>
      </c>
      <c r="I44" s="52">
        <f>IFERROR(VLOOKUP($A44, ワクチン一般接種!$A:$G, I$4, FALSE), 0)</f>
        <v>294779</v>
      </c>
      <c r="J44" s="52">
        <f>IFERROR(VLOOKUP($A44, ワクチン一般接種!$A:$G, J$4, FALSE), 0)</f>
        <v>0</v>
      </c>
      <c r="K44" s="52">
        <f>IFERROR(VLOOKUP($A44, ワクチン一般接種!$A:$G, K$4, FALSE), 0)</f>
        <v>51910</v>
      </c>
      <c r="L44" s="52">
        <f>IFERROR(VLOOKUP($A44, ワクチン一般接種!$A:$G, L$4, FALSE), 0)</f>
        <v>0</v>
      </c>
      <c r="M44" s="103">
        <f t="shared" si="0"/>
        <v>44335</v>
      </c>
      <c r="N44" s="53">
        <f t="shared" si="1"/>
        <v>382942</v>
      </c>
      <c r="O44" s="53">
        <f t="shared" si="2"/>
        <v>231613</v>
      </c>
    </row>
    <row r="45" spans="1:15" x14ac:dyDescent="0.55000000000000004">
      <c r="A45" s="83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327539</v>
      </c>
      <c r="I45" s="52">
        <f>IFERROR(VLOOKUP($A45, ワクチン一般接種!$A:$G, I$4, FALSE), 0)</f>
        <v>307042</v>
      </c>
      <c r="J45" s="52">
        <f>IFERROR(VLOOKUP($A45, ワクチン一般接種!$A:$G, J$4, FALSE), 0)</f>
        <v>0</v>
      </c>
      <c r="K45" s="52">
        <f>IFERROR(VLOOKUP($A45, ワクチン一般接種!$A:$G, K$4, FALSE), 0)</f>
        <v>20497</v>
      </c>
      <c r="L45" s="52">
        <f>IFERROR(VLOOKUP($A45, ワクチン一般接種!$A:$G, L$4, FALSE), 0)</f>
        <v>0</v>
      </c>
      <c r="M45" s="103">
        <f t="shared" si="0"/>
        <v>44336</v>
      </c>
      <c r="N45" s="53">
        <f t="shared" si="1"/>
        <v>388464</v>
      </c>
      <c r="O45" s="53">
        <f t="shared" si="2"/>
        <v>129608</v>
      </c>
    </row>
    <row r="46" spans="1:15" x14ac:dyDescent="0.55000000000000004">
      <c r="A46" s="83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306183</v>
      </c>
      <c r="I46" s="52">
        <f>IFERROR(VLOOKUP($A46, ワクチン一般接種!$A:$G, I$4, FALSE), 0)</f>
        <v>265462</v>
      </c>
      <c r="J46" s="52">
        <f>IFERROR(VLOOKUP($A46, ワクチン一般接種!$A:$G, J$4, FALSE), 0)</f>
        <v>0</v>
      </c>
      <c r="K46" s="52">
        <f>IFERROR(VLOOKUP($A46, ワクチン一般接種!$A:$G, K$4, FALSE), 0)</f>
        <v>40721</v>
      </c>
      <c r="L46" s="52">
        <f>IFERROR(VLOOKUP($A46, ワクチン一般接種!$A:$G, L$4, FALSE), 0)</f>
        <v>0</v>
      </c>
      <c r="M46" s="103">
        <f t="shared" si="0"/>
        <v>44337</v>
      </c>
      <c r="N46" s="53">
        <f t="shared" si="1"/>
        <v>365380</v>
      </c>
      <c r="O46" s="53">
        <f t="shared" si="2"/>
        <v>189824</v>
      </c>
    </row>
    <row r="47" spans="1:15" x14ac:dyDescent="0.55000000000000004">
      <c r="A47" s="83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311134</v>
      </c>
      <c r="I47" s="52">
        <f>IFERROR(VLOOKUP($A47, ワクチン一般接種!$A:$G, I$4, FALSE), 0)</f>
        <v>275741</v>
      </c>
      <c r="J47" s="52">
        <f>IFERROR(VLOOKUP($A47, ワクチン一般接種!$A:$G, J$4, FALSE), 0)</f>
        <v>0</v>
      </c>
      <c r="K47" s="52">
        <f>IFERROR(VLOOKUP($A47, ワクチン一般接種!$A:$G, K$4, FALSE), 0)</f>
        <v>35393</v>
      </c>
      <c r="L47" s="52">
        <f>IFERROR(VLOOKUP($A47, ワクチン一般接種!$A:$G, L$4, FALSE), 0)</f>
        <v>0</v>
      </c>
      <c r="M47" s="103">
        <f t="shared" si="0"/>
        <v>44338</v>
      </c>
      <c r="N47" s="53">
        <f t="shared" si="1"/>
        <v>275741</v>
      </c>
      <c r="O47" s="53">
        <f t="shared" si="2"/>
        <v>35393</v>
      </c>
    </row>
    <row r="48" spans="1:15" x14ac:dyDescent="0.55000000000000004">
      <c r="A48" s="83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343767</v>
      </c>
      <c r="I48" s="52">
        <f>IFERROR(VLOOKUP($A48, ワクチン一般接種!$A:$G, I$4, FALSE), 0)</f>
        <v>321292</v>
      </c>
      <c r="J48" s="52">
        <f>IFERROR(VLOOKUP($A48, ワクチン一般接種!$A:$G, J$4, FALSE), 0)</f>
        <v>0</v>
      </c>
      <c r="K48" s="52">
        <f>IFERROR(VLOOKUP($A48, ワクチン一般接種!$A:$G, K$4, FALSE), 0)</f>
        <v>22475</v>
      </c>
      <c r="L48" s="52">
        <f>IFERROR(VLOOKUP($A48, ワクチン一般接種!$A:$G, L$4, FALSE), 0)</f>
        <v>0</v>
      </c>
      <c r="M48" s="103">
        <f t="shared" si="0"/>
        <v>44339</v>
      </c>
      <c r="N48" s="53">
        <f t="shared" si="1"/>
        <v>321292</v>
      </c>
      <c r="O48" s="53">
        <f t="shared" si="2"/>
        <v>22475</v>
      </c>
    </row>
    <row r="49" spans="1:15" x14ac:dyDescent="0.55000000000000004">
      <c r="A49" s="83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437981</v>
      </c>
      <c r="I49" s="52">
        <f>IFERROR(VLOOKUP($A49, ワクチン一般接種!$A:$G, I$4, FALSE), 0)</f>
        <v>419404</v>
      </c>
      <c r="J49" s="52">
        <f>IFERROR(VLOOKUP($A49, ワクチン一般接種!$A:$G, J$4, FALSE), 0)</f>
        <v>9820</v>
      </c>
      <c r="K49" s="52">
        <f>IFERROR(VLOOKUP($A49, ワクチン一般接種!$A:$G, K$4, FALSE), 0)</f>
        <v>8757</v>
      </c>
      <c r="L49" s="52">
        <f>IFERROR(VLOOKUP($A49, ワクチン一般接種!$A:$G, L$4, FALSE), 0)</f>
        <v>0</v>
      </c>
      <c r="M49" s="103">
        <f t="shared" si="0"/>
        <v>44340</v>
      </c>
      <c r="N49" s="53">
        <f t="shared" si="1"/>
        <v>565984</v>
      </c>
      <c r="O49" s="53">
        <f t="shared" si="2"/>
        <v>202586</v>
      </c>
    </row>
    <row r="50" spans="1:15" x14ac:dyDescent="0.55000000000000004">
      <c r="A50" s="83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504573</v>
      </c>
      <c r="I50" s="52">
        <f>IFERROR(VLOOKUP($A50, ワクチン一般接種!$A:$G, I$4, FALSE), 0)</f>
        <v>485307</v>
      </c>
      <c r="J50" s="52">
        <f>IFERROR(VLOOKUP($A50, ワクチン一般接種!$A:$G, J$4, FALSE), 0)</f>
        <v>9780</v>
      </c>
      <c r="K50" s="52">
        <f>IFERROR(VLOOKUP($A50, ワクチン一般接種!$A:$G, K$4, FALSE), 0)</f>
        <v>9486</v>
      </c>
      <c r="L50" s="52">
        <f>IFERROR(VLOOKUP($A50, ワクチン一般接種!$A:$G, L$4, FALSE), 0)</f>
        <v>0</v>
      </c>
      <c r="M50" s="103">
        <f t="shared" si="0"/>
        <v>44341</v>
      </c>
      <c r="N50" s="53">
        <f t="shared" si="1"/>
        <v>582677</v>
      </c>
      <c r="O50" s="53">
        <f t="shared" si="2"/>
        <v>61548</v>
      </c>
    </row>
    <row r="51" spans="1:15" x14ac:dyDescent="0.55000000000000004">
      <c r="A51" s="83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562790</v>
      </c>
      <c r="I51" s="52">
        <f>IFERROR(VLOOKUP($A51, ワクチン一般接種!$A:$G, I$4, FALSE), 0)</f>
        <v>540413</v>
      </c>
      <c r="J51" s="52">
        <f>IFERROR(VLOOKUP($A51, ワクチン一般接種!$A:$G, J$4, FALSE), 0)</f>
        <v>11455</v>
      </c>
      <c r="K51" s="52">
        <f>IFERROR(VLOOKUP($A51, ワクチン一般接種!$A:$G, K$4, FALSE), 0)</f>
        <v>10922</v>
      </c>
      <c r="L51" s="52">
        <f>IFERROR(VLOOKUP($A51, ワクチン一般接種!$A:$G, L$4, FALSE), 0)</f>
        <v>0</v>
      </c>
      <c r="M51" s="103">
        <f t="shared" si="0"/>
        <v>44342</v>
      </c>
      <c r="N51" s="53">
        <f t="shared" si="1"/>
        <v>645283</v>
      </c>
      <c r="O51" s="53">
        <f t="shared" si="2"/>
        <v>60096</v>
      </c>
    </row>
    <row r="52" spans="1:15" x14ac:dyDescent="0.55000000000000004">
      <c r="A52" s="83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572025</v>
      </c>
      <c r="I52" s="52">
        <f>IFERROR(VLOOKUP($A52, ワクチン一般接種!$A:$G, I$4, FALSE), 0)</f>
        <v>521263</v>
      </c>
      <c r="J52" s="52">
        <f>IFERROR(VLOOKUP($A52, ワクチン一般接種!$A:$G, J$4, FALSE), 0)</f>
        <v>12381</v>
      </c>
      <c r="K52" s="52">
        <f>IFERROR(VLOOKUP($A52, ワクチン一般接種!$A:$G, K$4, FALSE), 0)</f>
        <v>38381</v>
      </c>
      <c r="L52" s="52">
        <f>IFERROR(VLOOKUP($A52, ワクチン一般接種!$A:$G, L$4, FALSE), 0)</f>
        <v>0</v>
      </c>
      <c r="M52" s="103">
        <f t="shared" si="0"/>
        <v>44343</v>
      </c>
      <c r="N52" s="53">
        <f t="shared" si="1"/>
        <v>617901</v>
      </c>
      <c r="O52" s="53">
        <f t="shared" si="2"/>
        <v>99273</v>
      </c>
    </row>
    <row r="53" spans="1:15" x14ac:dyDescent="0.55000000000000004">
      <c r="A53" s="83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545706</v>
      </c>
      <c r="I53" s="52">
        <f>IFERROR(VLOOKUP($A53, ワクチン一般接種!$A:$G, I$4, FALSE), 0)</f>
        <v>494154</v>
      </c>
      <c r="J53" s="52">
        <f>IFERROR(VLOOKUP($A53, ワクチン一般接種!$A:$G, J$4, FALSE), 0)</f>
        <v>14249</v>
      </c>
      <c r="K53" s="52">
        <f>IFERROR(VLOOKUP($A53, ワクチン一般接種!$A:$G, K$4, FALSE), 0)</f>
        <v>37303</v>
      </c>
      <c r="L53" s="52">
        <f>IFERROR(VLOOKUP($A53, ワクチン一般接種!$A:$G, L$4, FALSE), 0)</f>
        <v>0</v>
      </c>
      <c r="M53" s="103">
        <f t="shared" si="0"/>
        <v>44344</v>
      </c>
      <c r="N53" s="53">
        <f t="shared" si="1"/>
        <v>596144</v>
      </c>
      <c r="O53" s="53">
        <f t="shared" si="2"/>
        <v>114078</v>
      </c>
    </row>
    <row r="54" spans="1:15" x14ac:dyDescent="0.55000000000000004">
      <c r="A54" s="83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512924</v>
      </c>
      <c r="I54" s="52">
        <f>IFERROR(VLOOKUP($A54, ワクチン一般接種!$A:$G, I$4, FALSE), 0)</f>
        <v>444494</v>
      </c>
      <c r="J54" s="52">
        <f>IFERROR(VLOOKUP($A54, ワクチン一般接種!$A:$G, J$4, FALSE), 0)</f>
        <v>15522</v>
      </c>
      <c r="K54" s="52">
        <f>IFERROR(VLOOKUP($A54, ワクチン一般接種!$A:$G, K$4, FALSE), 0)</f>
        <v>52908</v>
      </c>
      <c r="L54" s="52">
        <f>IFERROR(VLOOKUP($A54, ワクチン一般接種!$A:$G, L$4, FALSE), 0)</f>
        <v>0</v>
      </c>
      <c r="M54" s="103">
        <f t="shared" si="0"/>
        <v>44345</v>
      </c>
      <c r="N54" s="53">
        <f t="shared" si="1"/>
        <v>460016</v>
      </c>
      <c r="O54" s="53">
        <f t="shared" si="2"/>
        <v>52908</v>
      </c>
    </row>
    <row r="55" spans="1:15" x14ac:dyDescent="0.55000000000000004">
      <c r="A55" s="83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516493</v>
      </c>
      <c r="I55" s="52">
        <f>IFERROR(VLOOKUP($A55, ワクチン一般接種!$A:$G, I$4, FALSE), 0)</f>
        <v>438695</v>
      </c>
      <c r="J55" s="52">
        <f>IFERROR(VLOOKUP($A55, ワクチン一般接種!$A:$G, J$4, FALSE), 0)</f>
        <v>15919</v>
      </c>
      <c r="K55" s="52">
        <f>IFERROR(VLOOKUP($A55, ワクチン一般接種!$A:$G, K$4, FALSE), 0)</f>
        <v>61879</v>
      </c>
      <c r="L55" s="52">
        <f>IFERROR(VLOOKUP($A55, ワクチン一般接種!$A:$G, L$4, FALSE), 0)</f>
        <v>0</v>
      </c>
      <c r="M55" s="103">
        <f t="shared" si="0"/>
        <v>44346</v>
      </c>
      <c r="N55" s="53">
        <f t="shared" si="1"/>
        <v>454614</v>
      </c>
      <c r="O55" s="53">
        <f t="shared" si="2"/>
        <v>61879</v>
      </c>
    </row>
    <row r="56" spans="1:15" x14ac:dyDescent="0.55000000000000004">
      <c r="A56" s="83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603966</v>
      </c>
      <c r="I56" s="52">
        <f>IFERROR(VLOOKUP($A56, ワクチン一般接種!$A:$G, I$4, FALSE), 0)</f>
        <v>499508</v>
      </c>
      <c r="J56" s="52">
        <f>IFERROR(VLOOKUP($A56, ワクチン一般接種!$A:$G, J$4, FALSE), 0)</f>
        <v>18297</v>
      </c>
      <c r="K56" s="52">
        <f>IFERROR(VLOOKUP($A56, ワクチン一般接種!$A:$G, K$4, FALSE), 0)</f>
        <v>86161</v>
      </c>
      <c r="L56" s="52">
        <f>IFERROR(VLOOKUP($A56, ワクチン一般接種!$A:$G, L$4, FALSE), 0)</f>
        <v>0</v>
      </c>
      <c r="M56" s="103">
        <f t="shared" si="0"/>
        <v>44347</v>
      </c>
      <c r="N56" s="53">
        <f t="shared" si="1"/>
        <v>649810</v>
      </c>
      <c r="O56" s="53">
        <f t="shared" si="2"/>
        <v>227411</v>
      </c>
    </row>
    <row r="57" spans="1:15" x14ac:dyDescent="0.55000000000000004">
      <c r="A57" s="83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713056</v>
      </c>
      <c r="I57" s="52">
        <f>IFERROR(VLOOKUP($A57, ワクチン一般接種!$A:$G, I$4, FALSE), 0)</f>
        <v>593173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100705</v>
      </c>
      <c r="L57" s="52">
        <f>IFERROR(VLOOKUP($A57, ワクチン一般接種!$A:$G, L$4, FALSE), 0)</f>
        <v>0</v>
      </c>
      <c r="M57" s="103">
        <f t="shared" si="0"/>
        <v>44348</v>
      </c>
      <c r="N57" s="53">
        <f t="shared" si="1"/>
        <v>678738</v>
      </c>
      <c r="O57" s="53">
        <f t="shared" si="2"/>
        <v>193375</v>
      </c>
    </row>
    <row r="58" spans="1:15" x14ac:dyDescent="0.55000000000000004">
      <c r="A58" s="83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760495</v>
      </c>
      <c r="I58" s="52">
        <f>IFERROR(VLOOKUP($A58, ワクチン一般接種!$A:$G, I$4, FALSE), 0)</f>
        <v>613079</v>
      </c>
      <c r="J58" s="52">
        <f>IFERROR(VLOOKUP($A58, ワクチン一般接種!$A:$G, J$4, FALSE), 0)</f>
        <v>19608</v>
      </c>
      <c r="K58" s="52">
        <f>IFERROR(VLOOKUP($A58, ワクチン一般接種!$A:$G, K$4, FALSE), 0)</f>
        <v>127808</v>
      </c>
      <c r="L58" s="52">
        <f>IFERROR(VLOOKUP($A58, ワクチン一般接種!$A:$G, L$4, FALSE), 0)</f>
        <v>0</v>
      </c>
      <c r="M58" s="103">
        <f t="shared" si="0"/>
        <v>44349</v>
      </c>
      <c r="N58" s="53">
        <f t="shared" si="1"/>
        <v>704143</v>
      </c>
      <c r="O58" s="53">
        <f t="shared" si="2"/>
        <v>215478</v>
      </c>
    </row>
    <row r="59" spans="1:15" x14ac:dyDescent="0.55000000000000004">
      <c r="A59" s="83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763097</v>
      </c>
      <c r="I59" s="52">
        <f>IFERROR(VLOOKUP($A59, ワクチン一般接種!$A:$G, I$4, FALSE), 0)</f>
        <v>617195</v>
      </c>
      <c r="J59" s="52">
        <f>IFERROR(VLOOKUP($A59, ワクチン一般接種!$A:$G, J$4, FALSE), 0)</f>
        <v>19976</v>
      </c>
      <c r="K59" s="52">
        <f>IFERROR(VLOOKUP($A59, ワクチン一般接種!$A:$G, K$4, FALSE), 0)</f>
        <v>125926</v>
      </c>
      <c r="L59" s="52">
        <f>IFERROR(VLOOKUP($A59, ワクチン一般接種!$A:$G, L$4, FALSE), 0)</f>
        <v>0</v>
      </c>
      <c r="M59" s="103">
        <f t="shared" si="0"/>
        <v>44350</v>
      </c>
      <c r="N59" s="53">
        <f t="shared" si="1"/>
        <v>696937</v>
      </c>
      <c r="O59" s="53">
        <f t="shared" si="2"/>
        <v>209317</v>
      </c>
    </row>
    <row r="60" spans="1:15" x14ac:dyDescent="0.55000000000000004">
      <c r="A60" s="83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724430</v>
      </c>
      <c r="I60" s="52">
        <f>IFERROR(VLOOKUP($A60, ワクチン一般接種!$A:$G, I$4, FALSE), 0)</f>
        <v>599341</v>
      </c>
      <c r="J60" s="52">
        <f>IFERROR(VLOOKUP($A60, ワクチン一般接種!$A:$G, J$4, FALSE), 0)</f>
        <v>20194</v>
      </c>
      <c r="K60" s="52">
        <f>IFERROR(VLOOKUP($A60, ワクチン一般接種!$A:$G, K$4, FALSE), 0)</f>
        <v>104895</v>
      </c>
      <c r="L60" s="52">
        <f>IFERROR(VLOOKUP($A60, ワクチン一般接種!$A:$G, L$4, FALSE), 0)</f>
        <v>0</v>
      </c>
      <c r="M60" s="103">
        <f t="shared" si="0"/>
        <v>44351</v>
      </c>
      <c r="N60" s="53">
        <f t="shared" si="1"/>
        <v>683098</v>
      </c>
      <c r="O60" s="53">
        <f t="shared" si="2"/>
        <v>200535</v>
      </c>
    </row>
    <row r="61" spans="1:15" x14ac:dyDescent="0.55000000000000004">
      <c r="A61" s="83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713154</v>
      </c>
      <c r="I61" s="52">
        <f>IFERROR(VLOOKUP($A61, ワクチン一般接種!$A:$G, I$4, FALSE), 0)</f>
        <v>573793</v>
      </c>
      <c r="J61" s="52">
        <f>IFERROR(VLOOKUP($A61, ワクチン一般接種!$A:$G, J$4, FALSE), 0)</f>
        <v>20362</v>
      </c>
      <c r="K61" s="52">
        <f>IFERROR(VLOOKUP($A61, ワクチン一般接種!$A:$G, K$4, FALSE), 0)</f>
        <v>118999</v>
      </c>
      <c r="L61" s="52">
        <f>IFERROR(VLOOKUP($A61, ワクチン一般接種!$A:$G, L$4, FALSE), 0)</f>
        <v>0</v>
      </c>
      <c r="M61" s="103">
        <f t="shared" si="0"/>
        <v>44352</v>
      </c>
      <c r="N61" s="53">
        <f t="shared" si="1"/>
        <v>594155</v>
      </c>
      <c r="O61" s="53">
        <f t="shared" si="2"/>
        <v>118999</v>
      </c>
    </row>
    <row r="62" spans="1:15" x14ac:dyDescent="0.55000000000000004">
      <c r="A62" s="83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725212</v>
      </c>
      <c r="I62" s="52">
        <f>IFERROR(VLOOKUP($A62, ワクチン一般接種!$A:$G, I$4, FALSE), 0)</f>
        <v>526821</v>
      </c>
      <c r="J62" s="52">
        <f>IFERROR(VLOOKUP($A62, ワクチン一般接種!$A:$G, J$4, FALSE), 0)</f>
        <v>22789</v>
      </c>
      <c r="K62" s="52">
        <f>IFERROR(VLOOKUP($A62, ワクチン一般接種!$A:$G, K$4, FALSE), 0)</f>
        <v>175602</v>
      </c>
      <c r="L62" s="52">
        <f>IFERROR(VLOOKUP($A62, ワクチン一般接種!$A:$G, L$4, FALSE), 0)</f>
        <v>0</v>
      </c>
      <c r="M62" s="103">
        <f t="shared" si="0"/>
        <v>44353</v>
      </c>
      <c r="N62" s="53">
        <f t="shared" si="1"/>
        <v>549610</v>
      </c>
      <c r="O62" s="53">
        <f t="shared" si="2"/>
        <v>175602</v>
      </c>
    </row>
    <row r="63" spans="1:15" x14ac:dyDescent="0.55000000000000004">
      <c r="A63" s="83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805136</v>
      </c>
      <c r="I63" s="52">
        <f>IFERROR(VLOOKUP($A63, ワクチン一般接種!$A:$G, I$4, FALSE), 0)</f>
        <v>601086</v>
      </c>
      <c r="J63" s="52">
        <f>IFERROR(VLOOKUP($A63, ワクチン一般接種!$A:$G, J$4, FALSE), 0)</f>
        <v>28875</v>
      </c>
      <c r="K63" s="52">
        <f>IFERROR(VLOOKUP($A63, ワクチン一般接種!$A:$G, K$4, FALSE), 0)</f>
        <v>175175</v>
      </c>
      <c r="L63" s="52">
        <f>IFERROR(VLOOKUP($A63, ワクチン一般接種!$A:$G, L$4, FALSE), 0)</f>
        <v>0</v>
      </c>
      <c r="M63" s="103">
        <f t="shared" si="0"/>
        <v>44354</v>
      </c>
      <c r="N63" s="53">
        <f t="shared" si="1"/>
        <v>736542</v>
      </c>
      <c r="O63" s="53">
        <f t="shared" si="2"/>
        <v>307931</v>
      </c>
    </row>
    <row r="64" spans="1:15" x14ac:dyDescent="0.55000000000000004">
      <c r="A64" s="83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893441</v>
      </c>
      <c r="I64" s="52">
        <f>IFERROR(VLOOKUP($A64, ワクチン一般接種!$A:$G, I$4, FALSE), 0)</f>
        <v>652550</v>
      </c>
      <c r="J64" s="52">
        <f>IFERROR(VLOOKUP($A64, ワクチン一般接種!$A:$G, J$4, FALSE), 0)</f>
        <v>29077</v>
      </c>
      <c r="K64" s="52">
        <f>IFERROR(VLOOKUP($A64, ワクチン一般接種!$A:$G, K$4, FALSE), 0)</f>
        <v>211814</v>
      </c>
      <c r="L64" s="52">
        <f>IFERROR(VLOOKUP($A64, ワクチン一般接種!$A:$G, L$4, FALSE), 0)</f>
        <v>0</v>
      </c>
      <c r="M64" s="103">
        <f t="shared" si="0"/>
        <v>44355</v>
      </c>
      <c r="N64" s="53">
        <f t="shared" si="1"/>
        <v>754306</v>
      </c>
      <c r="O64" s="53">
        <f t="shared" si="2"/>
        <v>301057</v>
      </c>
    </row>
    <row r="65" spans="1:15" x14ac:dyDescent="0.55000000000000004">
      <c r="A65" s="83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929125</v>
      </c>
      <c r="I65" s="52">
        <f>IFERROR(VLOOKUP($A65, ワクチン一般接種!$A:$G, I$4, FALSE), 0)</f>
        <v>638095</v>
      </c>
      <c r="J65" s="52">
        <f>IFERROR(VLOOKUP($A65, ワクチン一般接種!$A:$G, J$4, FALSE), 0)</f>
        <v>26913</v>
      </c>
      <c r="K65" s="52">
        <f>IFERROR(VLOOKUP($A65, ワクチン一般接種!$A:$G, K$4, FALSE), 0)</f>
        <v>264117</v>
      </c>
      <c r="L65" s="52">
        <f>IFERROR(VLOOKUP($A65, ワクチン一般接種!$A:$G, L$4, FALSE), 0)</f>
        <v>0</v>
      </c>
      <c r="M65" s="103">
        <f t="shared" si="0"/>
        <v>44356</v>
      </c>
      <c r="N65" s="53">
        <f t="shared" si="1"/>
        <v>733749</v>
      </c>
      <c r="O65" s="53">
        <f t="shared" si="2"/>
        <v>362760</v>
      </c>
    </row>
    <row r="66" spans="1:15" x14ac:dyDescent="0.55000000000000004">
      <c r="A66" s="83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929209</v>
      </c>
      <c r="I66" s="52">
        <f>IFERROR(VLOOKUP($A66, ワクチン一般接種!$A:$G, I$4, FALSE), 0)</f>
        <v>623162</v>
      </c>
      <c r="J66" s="52">
        <f>IFERROR(VLOOKUP($A66, ワクチン一般接種!$A:$G, J$4, FALSE), 0)</f>
        <v>28496</v>
      </c>
      <c r="K66" s="52">
        <f>IFERROR(VLOOKUP($A66, ワクチン一般接種!$A:$G, K$4, FALSE), 0)</f>
        <v>277551</v>
      </c>
      <c r="L66" s="52">
        <f>IFERROR(VLOOKUP($A66, ワクチン一般接種!$A:$G, L$4, FALSE), 0)</f>
        <v>0</v>
      </c>
      <c r="M66" s="103">
        <f t="shared" si="0"/>
        <v>44357</v>
      </c>
      <c r="N66" s="53">
        <f t="shared" si="1"/>
        <v>705627</v>
      </c>
      <c r="O66" s="53">
        <f t="shared" si="2"/>
        <v>360173</v>
      </c>
    </row>
    <row r="67" spans="1:15" x14ac:dyDescent="0.55000000000000004">
      <c r="A67" s="83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898887</v>
      </c>
      <c r="I67" s="52">
        <f>IFERROR(VLOOKUP($A67, ワクチン一般接種!$A:$G, I$4, FALSE), 0)</f>
        <v>626417</v>
      </c>
      <c r="J67" s="52">
        <f>IFERROR(VLOOKUP($A67, ワクチン一般接種!$A:$G, J$4, FALSE), 0)</f>
        <v>28529</v>
      </c>
      <c r="K67" s="52">
        <f>IFERROR(VLOOKUP($A67, ワクチン一般接種!$A:$G, K$4, FALSE), 0)</f>
        <v>243941</v>
      </c>
      <c r="L67" s="52">
        <f>IFERROR(VLOOKUP($A67, ワクチン一般接種!$A:$G, L$4, FALSE), 0)</f>
        <v>0</v>
      </c>
      <c r="M67" s="103">
        <f t="shared" si="0"/>
        <v>44358</v>
      </c>
      <c r="N67" s="53">
        <f t="shared" si="1"/>
        <v>711449</v>
      </c>
      <c r="O67" s="53">
        <f t="shared" si="2"/>
        <v>335421</v>
      </c>
    </row>
    <row r="68" spans="1:15" x14ac:dyDescent="0.55000000000000004">
      <c r="A68" s="83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891534</v>
      </c>
      <c r="I68" s="52">
        <f>IFERROR(VLOOKUP($A68, ワクチン一般接種!$A:$G, I$4, FALSE), 0)</f>
        <v>597089</v>
      </c>
      <c r="J68" s="52">
        <f>IFERROR(VLOOKUP($A68, ワクチン一般接種!$A:$G, J$4, FALSE), 0)</f>
        <v>32735</v>
      </c>
      <c r="K68" s="52">
        <f>IFERROR(VLOOKUP($A68, ワクチン一般接種!$A:$G, K$4, FALSE), 0)</f>
        <v>261710</v>
      </c>
      <c r="L68" s="52">
        <f>IFERROR(VLOOKUP($A68, ワクチン一般接種!$A:$G, L$4, FALSE), 0)</f>
        <v>0</v>
      </c>
      <c r="M68" s="103">
        <f t="shared" si="0"/>
        <v>44359</v>
      </c>
      <c r="N68" s="53">
        <f t="shared" si="1"/>
        <v>629824</v>
      </c>
      <c r="O68" s="53">
        <f t="shared" si="2"/>
        <v>261710</v>
      </c>
    </row>
    <row r="69" spans="1:15" x14ac:dyDescent="0.55000000000000004">
      <c r="A69" s="83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889053</v>
      </c>
      <c r="I69" s="52">
        <f>IFERROR(VLOOKUP($A69, ワクチン一般接種!$A:$G, I$4, FALSE), 0)</f>
        <v>545733</v>
      </c>
      <c r="J69" s="52">
        <f>IFERROR(VLOOKUP($A69, ワクチン一般接種!$A:$G, J$4, FALSE), 0)</f>
        <v>33527</v>
      </c>
      <c r="K69" s="52">
        <f>IFERROR(VLOOKUP($A69, ワクチン一般接種!$A:$G, K$4, FALSE), 0)</f>
        <v>309793</v>
      </c>
      <c r="L69" s="52">
        <f>IFERROR(VLOOKUP($A69, ワクチン一般接種!$A:$G, L$4, FALSE), 0)</f>
        <v>0</v>
      </c>
      <c r="M69" s="103">
        <f t="shared" si="0"/>
        <v>44360</v>
      </c>
      <c r="N69" s="53">
        <f t="shared" si="1"/>
        <v>579260</v>
      </c>
      <c r="O69" s="53">
        <f t="shared" si="2"/>
        <v>309793</v>
      </c>
    </row>
    <row r="70" spans="1:15" x14ac:dyDescent="0.55000000000000004">
      <c r="A70" s="83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951941</v>
      </c>
      <c r="I70" s="52">
        <f>IFERROR(VLOOKUP($A70, ワクチン一般接種!$A:$G, I$4, FALSE), 0)</f>
        <v>535446</v>
      </c>
      <c r="J70" s="52">
        <f>IFERROR(VLOOKUP($A70, ワクチン一般接種!$A:$G, J$4, FALSE), 0)</f>
        <v>29213</v>
      </c>
      <c r="K70" s="52">
        <f>IFERROR(VLOOKUP($A70, ワクチン一般接種!$A:$G, K$4, FALSE), 0)</f>
        <v>387282</v>
      </c>
      <c r="L70" s="52">
        <f>IFERROR(VLOOKUP($A70, ワクチン一般接種!$A:$G, L$4, FALSE), 0)</f>
        <v>0</v>
      </c>
      <c r="M70" s="103">
        <f t="shared" si="0"/>
        <v>44361</v>
      </c>
      <c r="N70" s="53">
        <f t="shared" si="1"/>
        <v>656088</v>
      </c>
      <c r="O70" s="53">
        <f t="shared" si="2"/>
        <v>510818</v>
      </c>
    </row>
    <row r="71" spans="1:15" x14ac:dyDescent="0.55000000000000004">
      <c r="A71" s="83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1054306</v>
      </c>
      <c r="I71" s="52">
        <f>IFERROR(VLOOKUP($A71, ワクチン一般接種!$A:$G, I$4, FALSE), 0)</f>
        <v>578695</v>
      </c>
      <c r="J71" s="52">
        <f>IFERROR(VLOOKUP($A71, ワクチン一般接種!$A:$G, J$4, FALSE), 0)</f>
        <v>28929</v>
      </c>
      <c r="K71" s="52">
        <f>IFERROR(VLOOKUP($A71, ワクチン一般接種!$A:$G, K$4, FALSE), 0)</f>
        <v>446682</v>
      </c>
      <c r="L71" s="52">
        <f>IFERROR(VLOOKUP($A71, ワクチン一般接種!$A:$G, L$4, FALSE), 0)</f>
        <v>0</v>
      </c>
      <c r="M71" s="103">
        <f t="shared" si="0"/>
        <v>44362</v>
      </c>
      <c r="N71" s="53">
        <f t="shared" ref="N71:N134" si="3">IF($A71="", "", D71+E71+I71+J71)</f>
        <v>651039</v>
      </c>
      <c r="O71" s="53">
        <f t="shared" ref="O71:O134" si="4">IF($A71="", "", F71+G71+K71+L71)</f>
        <v>518630</v>
      </c>
    </row>
    <row r="72" spans="1:15" x14ac:dyDescent="0.55000000000000004">
      <c r="A72" s="83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1090636</v>
      </c>
      <c r="I72" s="52">
        <f>IFERROR(VLOOKUP($A72, ワクチン一般接種!$A:$G, I$4, FALSE), 0)</f>
        <v>559437</v>
      </c>
      <c r="J72" s="52">
        <f>IFERROR(VLOOKUP($A72, ワクチン一般接種!$A:$G, J$4, FALSE), 0)</f>
        <v>29724</v>
      </c>
      <c r="K72" s="52">
        <f>IFERROR(VLOOKUP($A72, ワクチン一般接種!$A:$G, K$4, FALSE), 0)</f>
        <v>501475</v>
      </c>
      <c r="L72" s="52">
        <f>IFERROR(VLOOKUP($A72, ワクチン一般接種!$A:$G, L$4, FALSE), 0)</f>
        <v>0</v>
      </c>
      <c r="M72" s="103">
        <f t="shared" ref="M72:M135" si="5">A72</f>
        <v>44363</v>
      </c>
      <c r="N72" s="53">
        <f t="shared" si="3"/>
        <v>635855</v>
      </c>
      <c r="O72" s="53">
        <f t="shared" si="4"/>
        <v>573516</v>
      </c>
    </row>
    <row r="73" spans="1:15" x14ac:dyDescent="0.55000000000000004">
      <c r="A73" s="83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1087595</v>
      </c>
      <c r="I73" s="52">
        <f>IFERROR(VLOOKUP($A73, ワクチン一般接種!$A:$G, I$4, FALSE), 0)</f>
        <v>567865</v>
      </c>
      <c r="J73" s="52">
        <f>IFERROR(VLOOKUP($A73, ワクチン一般接種!$A:$G, J$4, FALSE), 0)</f>
        <v>30954</v>
      </c>
      <c r="K73" s="52">
        <f>IFERROR(VLOOKUP($A73, ワクチン一般接種!$A:$G, K$4, FALSE), 0)</f>
        <v>488776</v>
      </c>
      <c r="L73" s="52">
        <f>IFERROR(VLOOKUP($A73, ワクチン一般接種!$A:$G, L$4, FALSE), 0)</f>
        <v>0</v>
      </c>
      <c r="M73" s="103">
        <f t="shared" si="5"/>
        <v>44364</v>
      </c>
      <c r="N73" s="53">
        <f t="shared" si="3"/>
        <v>650356</v>
      </c>
      <c r="O73" s="53">
        <f t="shared" si="4"/>
        <v>566569</v>
      </c>
    </row>
    <row r="74" spans="1:15" x14ac:dyDescent="0.55000000000000004">
      <c r="A74" s="83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1034273</v>
      </c>
      <c r="I74" s="52">
        <f>IFERROR(VLOOKUP($A74, ワクチン一般接種!$A:$G, I$4, FALSE), 0)</f>
        <v>543469</v>
      </c>
      <c r="J74" s="52">
        <f>IFERROR(VLOOKUP($A74, ワクチン一般接種!$A:$G, J$4, FALSE), 0)</f>
        <v>28384</v>
      </c>
      <c r="K74" s="52">
        <f>IFERROR(VLOOKUP($A74, ワクチン一般接種!$A:$G, K$4, FALSE), 0)</f>
        <v>462420</v>
      </c>
      <c r="L74" s="52">
        <f>IFERROR(VLOOKUP($A74, ワクチン一般接種!$A:$G, L$4, FALSE), 0)</f>
        <v>0</v>
      </c>
      <c r="M74" s="103">
        <f t="shared" si="5"/>
        <v>44365</v>
      </c>
      <c r="N74" s="53">
        <f t="shared" si="3"/>
        <v>624110</v>
      </c>
      <c r="O74" s="53">
        <f t="shared" si="4"/>
        <v>536111</v>
      </c>
    </row>
    <row r="75" spans="1:15" x14ac:dyDescent="0.55000000000000004">
      <c r="A75" s="83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1040980</v>
      </c>
      <c r="I75" s="52">
        <f>IFERROR(VLOOKUP($A75, ワクチン一般接種!$A:$G, I$4, FALSE), 0)</f>
        <v>584492</v>
      </c>
      <c r="J75" s="52">
        <f>IFERROR(VLOOKUP($A75, ワクチン一般接種!$A:$G, J$4, FALSE), 0)</f>
        <v>35879</v>
      </c>
      <c r="K75" s="52">
        <f>IFERROR(VLOOKUP($A75, ワクチン一般接種!$A:$G, K$4, FALSE), 0)</f>
        <v>420609</v>
      </c>
      <c r="L75" s="52">
        <f>IFERROR(VLOOKUP($A75, ワクチン一般接種!$A:$G, L$4, FALSE), 0)</f>
        <v>0</v>
      </c>
      <c r="M75" s="103">
        <f t="shared" si="5"/>
        <v>44366</v>
      </c>
      <c r="N75" s="53">
        <f t="shared" si="3"/>
        <v>620371</v>
      </c>
      <c r="O75" s="53">
        <f t="shared" si="4"/>
        <v>420609</v>
      </c>
    </row>
    <row r="76" spans="1:15" x14ac:dyDescent="0.55000000000000004">
      <c r="A76" s="83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1051182</v>
      </c>
      <c r="I76" s="52">
        <f>IFERROR(VLOOKUP($A76, ワクチン一般接種!$A:$G, I$4, FALSE), 0)</f>
        <v>586395</v>
      </c>
      <c r="J76" s="52">
        <f>IFERROR(VLOOKUP($A76, ワクチン一般接種!$A:$G, J$4, FALSE), 0)</f>
        <v>37226</v>
      </c>
      <c r="K76" s="52">
        <f>IFERROR(VLOOKUP($A76, ワクチン一般接種!$A:$G, K$4, FALSE), 0)</f>
        <v>427561</v>
      </c>
      <c r="L76" s="52">
        <f>IFERROR(VLOOKUP($A76, ワクチン一般接種!$A:$G, L$4, FALSE), 0)</f>
        <v>0</v>
      </c>
      <c r="M76" s="103">
        <f t="shared" si="5"/>
        <v>44367</v>
      </c>
      <c r="N76" s="53">
        <f t="shared" si="3"/>
        <v>623621</v>
      </c>
      <c r="O76" s="53">
        <f t="shared" si="4"/>
        <v>427561</v>
      </c>
    </row>
    <row r="77" spans="1:15" x14ac:dyDescent="0.55000000000000004">
      <c r="A77" s="83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1064475</v>
      </c>
      <c r="I77" s="52">
        <f>IFERROR(VLOOKUP($A77, ワクチン一般接種!$A:$G, I$4, FALSE), 0)</f>
        <v>554533</v>
      </c>
      <c r="J77" s="52">
        <f>IFERROR(VLOOKUP($A77, ワクチン一般接種!$A:$G, J$4, FALSE), 0)</f>
        <v>35839</v>
      </c>
      <c r="K77" s="52">
        <f>IFERROR(VLOOKUP($A77, ワクチン一般接種!$A:$G, K$4, FALSE), 0)</f>
        <v>470872</v>
      </c>
      <c r="L77" s="52">
        <f>IFERROR(VLOOKUP($A77, ワクチン一般接種!$A:$G, L$4, FALSE), 0)</f>
        <v>3231</v>
      </c>
      <c r="M77" s="103">
        <f t="shared" si="5"/>
        <v>44368</v>
      </c>
      <c r="N77" s="53">
        <f t="shared" si="3"/>
        <v>665369</v>
      </c>
      <c r="O77" s="53">
        <f t="shared" si="4"/>
        <v>597886</v>
      </c>
    </row>
    <row r="78" spans="1:15" x14ac:dyDescent="0.55000000000000004">
      <c r="A78" s="83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1173068</v>
      </c>
      <c r="I78" s="52">
        <f>IFERROR(VLOOKUP($A78, ワクチン一般接種!$A:$G, I$4, FALSE), 0)</f>
        <v>569375</v>
      </c>
      <c r="J78" s="52">
        <f>IFERROR(VLOOKUP($A78, ワクチン一般接種!$A:$G, J$4, FALSE), 0)</f>
        <v>37157</v>
      </c>
      <c r="K78" s="52">
        <f>IFERROR(VLOOKUP($A78, ワクチン一般接種!$A:$G, K$4, FALSE), 0)</f>
        <v>563801</v>
      </c>
      <c r="L78" s="52">
        <f>IFERROR(VLOOKUP($A78, ワクチン一般接種!$A:$G, L$4, FALSE), 0)</f>
        <v>2735</v>
      </c>
      <c r="M78" s="103">
        <f t="shared" si="5"/>
        <v>44369</v>
      </c>
      <c r="N78" s="53">
        <f t="shared" si="3"/>
        <v>652951</v>
      </c>
      <c r="O78" s="53">
        <f t="shared" si="4"/>
        <v>614252</v>
      </c>
    </row>
    <row r="79" spans="1:15" x14ac:dyDescent="0.55000000000000004">
      <c r="A79" s="83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1196240</v>
      </c>
      <c r="I79" s="52">
        <f>IFERROR(VLOOKUP($A79, ワクチン一般接種!$A:$G, I$4, FALSE), 0)</f>
        <v>571625</v>
      </c>
      <c r="J79" s="52">
        <f>IFERROR(VLOOKUP($A79, ワクチン一般接種!$A:$G, J$4, FALSE), 0)</f>
        <v>36594</v>
      </c>
      <c r="K79" s="52">
        <f>IFERROR(VLOOKUP($A79, ワクチン一般接種!$A:$G, K$4, FALSE), 0)</f>
        <v>584667</v>
      </c>
      <c r="L79" s="52">
        <f>IFERROR(VLOOKUP($A79, ワクチン一般接種!$A:$G, L$4, FALSE), 0)</f>
        <v>3354</v>
      </c>
      <c r="M79" s="103">
        <f t="shared" si="5"/>
        <v>44370</v>
      </c>
      <c r="N79" s="53">
        <f t="shared" si="3"/>
        <v>659873</v>
      </c>
      <c r="O79" s="53">
        <f t="shared" si="4"/>
        <v>647853</v>
      </c>
    </row>
    <row r="80" spans="1:15" x14ac:dyDescent="0.55000000000000004">
      <c r="A80" s="83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1185852</v>
      </c>
      <c r="I80" s="52">
        <f>IFERROR(VLOOKUP($A80, ワクチン一般接種!$A:$G, I$4, FALSE), 0)</f>
        <v>558418</v>
      </c>
      <c r="J80" s="52">
        <f>IFERROR(VLOOKUP($A80, ワクチン一般接種!$A:$G, J$4, FALSE), 0)</f>
        <v>36876</v>
      </c>
      <c r="K80" s="52">
        <f>IFERROR(VLOOKUP($A80, ワクチン一般接種!$A:$G, K$4, FALSE), 0)</f>
        <v>587259</v>
      </c>
      <c r="L80" s="52">
        <f>IFERROR(VLOOKUP($A80, ワクチン一般接種!$A:$G, L$4, FALSE), 0)</f>
        <v>3299</v>
      </c>
      <c r="M80" s="103">
        <f t="shared" si="5"/>
        <v>44371</v>
      </c>
      <c r="N80" s="53">
        <f t="shared" si="3"/>
        <v>640676</v>
      </c>
      <c r="O80" s="53">
        <f t="shared" si="4"/>
        <v>654597</v>
      </c>
    </row>
    <row r="81" spans="1:15" x14ac:dyDescent="0.55000000000000004">
      <c r="A81" s="83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1194099</v>
      </c>
      <c r="I81" s="52">
        <f>IFERROR(VLOOKUP($A81, ワクチン一般接種!$A:$G, I$4, FALSE), 0)</f>
        <v>552397</v>
      </c>
      <c r="J81" s="52">
        <f>IFERROR(VLOOKUP($A81, ワクチン一般接種!$A:$G, J$4, FALSE), 0)</f>
        <v>39268</v>
      </c>
      <c r="K81" s="52">
        <f>IFERROR(VLOOKUP($A81, ワクチン一般接種!$A:$G, K$4, FALSE), 0)</f>
        <v>598671</v>
      </c>
      <c r="L81" s="52">
        <f>IFERROR(VLOOKUP($A81, ワクチン一般接種!$A:$G, L$4, FALSE), 0)</f>
        <v>3763</v>
      </c>
      <c r="M81" s="103">
        <f t="shared" si="5"/>
        <v>44372</v>
      </c>
      <c r="N81" s="53">
        <f t="shared" si="3"/>
        <v>644960</v>
      </c>
      <c r="O81" s="53">
        <f t="shared" si="4"/>
        <v>677494</v>
      </c>
    </row>
    <row r="82" spans="1:15" x14ac:dyDescent="0.55000000000000004">
      <c r="A82" s="83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1190541</v>
      </c>
      <c r="I82" s="52">
        <f>IFERROR(VLOOKUP($A82, ワクチン一般接種!$A:$G, I$4, FALSE), 0)</f>
        <v>583989</v>
      </c>
      <c r="J82" s="52">
        <f>IFERROR(VLOOKUP($A82, ワクチン一般接種!$A:$G, J$4, FALSE), 0)</f>
        <v>47567</v>
      </c>
      <c r="K82" s="52">
        <f>IFERROR(VLOOKUP($A82, ワクチン一般接種!$A:$G, K$4, FALSE), 0)</f>
        <v>555229</v>
      </c>
      <c r="L82" s="52">
        <f>IFERROR(VLOOKUP($A82, ワクチン一般接種!$A:$G, L$4, FALSE), 0)</f>
        <v>3756</v>
      </c>
      <c r="M82" s="103">
        <f t="shared" si="5"/>
        <v>44373</v>
      </c>
      <c r="N82" s="53">
        <f t="shared" si="3"/>
        <v>631556</v>
      </c>
      <c r="O82" s="53">
        <f t="shared" si="4"/>
        <v>558985</v>
      </c>
    </row>
    <row r="83" spans="1:15" x14ac:dyDescent="0.55000000000000004">
      <c r="A83" s="83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1188718</v>
      </c>
      <c r="I83" s="52">
        <f>IFERROR(VLOOKUP($A83, ワクチン一般接種!$A:$G, I$4, FALSE), 0)</f>
        <v>620828</v>
      </c>
      <c r="J83" s="52">
        <f>IFERROR(VLOOKUP($A83, ワクチン一般接種!$A:$G, J$4, FALSE), 0)</f>
        <v>46643</v>
      </c>
      <c r="K83" s="52">
        <f>IFERROR(VLOOKUP($A83, ワクチン一般接種!$A:$G, K$4, FALSE), 0)</f>
        <v>516639</v>
      </c>
      <c r="L83" s="52">
        <f>IFERROR(VLOOKUP($A83, ワクチン一般接種!$A:$G, L$4, FALSE), 0)</f>
        <v>4608</v>
      </c>
      <c r="M83" s="103">
        <f t="shared" si="5"/>
        <v>44374</v>
      </c>
      <c r="N83" s="53">
        <f t="shared" si="3"/>
        <v>667471</v>
      </c>
      <c r="O83" s="53">
        <f t="shared" si="4"/>
        <v>521247</v>
      </c>
    </row>
    <row r="84" spans="1:15" x14ac:dyDescent="0.55000000000000004">
      <c r="A84" s="83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1125455</v>
      </c>
      <c r="I84" s="52">
        <f>IFERROR(VLOOKUP($A84, ワクチン一般接種!$A:$G, I$4, FALSE), 0)</f>
        <v>505544</v>
      </c>
      <c r="J84" s="52">
        <f>IFERROR(VLOOKUP($A84, ワクチン一般接種!$A:$G, J$4, FALSE), 0)</f>
        <v>28219</v>
      </c>
      <c r="K84" s="52">
        <f>IFERROR(VLOOKUP($A84, ワクチン一般接種!$A:$G, K$4, FALSE), 0)</f>
        <v>573164</v>
      </c>
      <c r="L84" s="52">
        <f>IFERROR(VLOOKUP($A84, ワクチン一般接種!$A:$G, L$4, FALSE), 0)</f>
        <v>18528</v>
      </c>
      <c r="M84" s="103">
        <f t="shared" si="5"/>
        <v>44375</v>
      </c>
      <c r="N84" s="53">
        <f t="shared" si="3"/>
        <v>612872</v>
      </c>
      <c r="O84" s="53">
        <f t="shared" si="4"/>
        <v>672238</v>
      </c>
    </row>
    <row r="85" spans="1:15" x14ac:dyDescent="0.55000000000000004">
      <c r="A85" s="83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1209104</v>
      </c>
      <c r="I85" s="52">
        <f>IFERROR(VLOOKUP($A85, ワクチン一般接種!$A:$G, I$4, FALSE), 0)</f>
        <v>536097</v>
      </c>
      <c r="J85" s="52">
        <f>IFERROR(VLOOKUP($A85, ワクチン一般接種!$A:$G, J$4, FALSE), 0)</f>
        <v>29905</v>
      </c>
      <c r="K85" s="52">
        <f>IFERROR(VLOOKUP($A85, ワクチン一般接種!$A:$G, K$4, FALSE), 0)</f>
        <v>624076</v>
      </c>
      <c r="L85" s="52">
        <f>IFERROR(VLOOKUP($A85, ワクチン一般接種!$A:$G, L$4, FALSE), 0)</f>
        <v>19026</v>
      </c>
      <c r="M85" s="103">
        <f t="shared" si="5"/>
        <v>44376</v>
      </c>
      <c r="N85" s="53">
        <f t="shared" si="3"/>
        <v>605438</v>
      </c>
      <c r="O85" s="53">
        <f t="shared" si="4"/>
        <v>698147</v>
      </c>
    </row>
    <row r="86" spans="1:15" x14ac:dyDescent="0.55000000000000004">
      <c r="A86" s="83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1217750</v>
      </c>
      <c r="I86" s="52">
        <f>IFERROR(VLOOKUP($A86, ワクチン一般接種!$A:$G, I$4, FALSE), 0)</f>
        <v>548919</v>
      </c>
      <c r="J86" s="52">
        <f>IFERROR(VLOOKUP($A86, ワクチン一般接種!$A:$G, J$4, FALSE), 0)</f>
        <v>32314</v>
      </c>
      <c r="K86" s="52">
        <f>IFERROR(VLOOKUP($A86, ワクチン一般接種!$A:$G, K$4, FALSE), 0)</f>
        <v>617503</v>
      </c>
      <c r="L86" s="52">
        <f>IFERROR(VLOOKUP($A86, ワクチン一般接種!$A:$G, L$4, FALSE), 0)</f>
        <v>19014</v>
      </c>
      <c r="M86" s="103">
        <f t="shared" si="5"/>
        <v>44377</v>
      </c>
      <c r="N86" s="53">
        <f t="shared" si="3"/>
        <v>613334</v>
      </c>
      <c r="O86" s="53">
        <f t="shared" si="4"/>
        <v>683595</v>
      </c>
    </row>
    <row r="87" spans="1:15" x14ac:dyDescent="0.55000000000000004">
      <c r="A87" s="83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974133</v>
      </c>
      <c r="I87" s="52">
        <f>IFERROR(VLOOKUP($A87, ワクチン一般接種!$A:$G, I$4, FALSE), 0)</f>
        <v>357338</v>
      </c>
      <c r="J87" s="52">
        <f>IFERROR(VLOOKUP($A87, ワクチン一般接種!$A:$G, J$4, FALSE), 0)</f>
        <v>30364</v>
      </c>
      <c r="K87" s="52">
        <f>IFERROR(VLOOKUP($A87, ワクチン一般接種!$A:$G, K$4, FALSE), 0)</f>
        <v>566829</v>
      </c>
      <c r="L87" s="52">
        <f>IFERROR(VLOOKUP($A87, ワクチン一般接種!$A:$G, L$4, FALSE), 0)</f>
        <v>19602</v>
      </c>
      <c r="M87" s="103">
        <f t="shared" si="5"/>
        <v>44378</v>
      </c>
      <c r="N87" s="53">
        <f t="shared" si="3"/>
        <v>424637</v>
      </c>
      <c r="O87" s="53">
        <f t="shared" si="4"/>
        <v>644293</v>
      </c>
    </row>
    <row r="88" spans="1:15" x14ac:dyDescent="0.55000000000000004">
      <c r="A88" s="83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916658</v>
      </c>
      <c r="I88" s="52">
        <f>IFERROR(VLOOKUP($A88, ワクチン一般接種!$A:$G, I$4, FALSE), 0)</f>
        <v>298991</v>
      </c>
      <c r="J88" s="52">
        <f>IFERROR(VLOOKUP($A88, ワクチン一般接種!$A:$G, J$4, FALSE), 0)</f>
        <v>31416</v>
      </c>
      <c r="K88" s="52">
        <f>IFERROR(VLOOKUP($A88, ワクチン一般接種!$A:$G, K$4, FALSE), 0)</f>
        <v>567046</v>
      </c>
      <c r="L88" s="52">
        <f>IFERROR(VLOOKUP($A88, ワクチン一般接種!$A:$G, L$4, FALSE), 0)</f>
        <v>19205</v>
      </c>
      <c r="M88" s="103">
        <f t="shared" si="5"/>
        <v>44379</v>
      </c>
      <c r="N88" s="53">
        <f t="shared" si="3"/>
        <v>356791</v>
      </c>
      <c r="O88" s="53">
        <f t="shared" si="4"/>
        <v>641691</v>
      </c>
    </row>
    <row r="89" spans="1:15" x14ac:dyDescent="0.55000000000000004">
      <c r="A89" s="83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1200444</v>
      </c>
      <c r="I89" s="52">
        <f>IFERROR(VLOOKUP($A89, ワクチン一般接種!$A:$G, I$4, FALSE), 0)</f>
        <v>583794</v>
      </c>
      <c r="J89" s="52">
        <f>IFERROR(VLOOKUP($A89, ワクチン一般接種!$A:$G, J$4, FALSE), 0)</f>
        <v>48432</v>
      </c>
      <c r="K89" s="52">
        <f>IFERROR(VLOOKUP($A89, ワクチン一般接種!$A:$G, K$4, FALSE), 0)</f>
        <v>548430</v>
      </c>
      <c r="L89" s="52">
        <f>IFERROR(VLOOKUP($A89, ワクチン一般接種!$A:$G, L$4, FALSE), 0)</f>
        <v>19788</v>
      </c>
      <c r="M89" s="103">
        <f t="shared" si="5"/>
        <v>44380</v>
      </c>
      <c r="N89" s="53">
        <f t="shared" si="3"/>
        <v>632226</v>
      </c>
      <c r="O89" s="53">
        <f t="shared" si="4"/>
        <v>568218</v>
      </c>
    </row>
    <row r="90" spans="1:15" x14ac:dyDescent="0.55000000000000004">
      <c r="A90" s="83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1135932</v>
      </c>
      <c r="I90" s="52">
        <f>IFERROR(VLOOKUP($A90, ワクチン一般接種!$A:$G, I$4, FALSE), 0)</f>
        <v>590043</v>
      </c>
      <c r="J90" s="52">
        <f>IFERROR(VLOOKUP($A90, ワクチン一般接種!$A:$G, J$4, FALSE), 0)</f>
        <v>38797</v>
      </c>
      <c r="K90" s="52">
        <f>IFERROR(VLOOKUP($A90, ワクチン一般接種!$A:$G, K$4, FALSE), 0)</f>
        <v>485703</v>
      </c>
      <c r="L90" s="52">
        <f>IFERROR(VLOOKUP($A90, ワクチン一般接種!$A:$G, L$4, FALSE), 0)</f>
        <v>21389</v>
      </c>
      <c r="M90" s="103">
        <f t="shared" si="5"/>
        <v>44381</v>
      </c>
      <c r="N90" s="53">
        <f t="shared" si="3"/>
        <v>628840</v>
      </c>
      <c r="O90" s="53">
        <f t="shared" si="4"/>
        <v>507092</v>
      </c>
    </row>
    <row r="91" spans="1:15" x14ac:dyDescent="0.55000000000000004">
      <c r="A91" s="83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1062413</v>
      </c>
      <c r="I91" s="52">
        <f>IFERROR(VLOOKUP($A91, ワクチン一般接種!$A:$G, I$4, FALSE), 0)</f>
        <v>545194</v>
      </c>
      <c r="J91" s="52">
        <f>IFERROR(VLOOKUP($A91, ワクチン一般接種!$A:$G, J$4, FALSE), 0)</f>
        <v>26846</v>
      </c>
      <c r="K91" s="52">
        <f>IFERROR(VLOOKUP($A91, ワクチン一般接種!$A:$G, K$4, FALSE), 0)</f>
        <v>462968</v>
      </c>
      <c r="L91" s="52">
        <f>IFERROR(VLOOKUP($A91, ワクチン一般接種!$A:$G, L$4, FALSE), 0)</f>
        <v>27405</v>
      </c>
      <c r="M91" s="103">
        <f t="shared" si="5"/>
        <v>44382</v>
      </c>
      <c r="N91" s="53">
        <f t="shared" si="3"/>
        <v>635718</v>
      </c>
      <c r="O91" s="53">
        <f t="shared" si="4"/>
        <v>571784</v>
      </c>
    </row>
    <row r="92" spans="1:15" x14ac:dyDescent="0.55000000000000004">
      <c r="A92" s="83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1079420</v>
      </c>
      <c r="I92" s="52">
        <f>IFERROR(VLOOKUP($A92, ワクチン一般接種!$A:$G, I$4, FALSE), 0)</f>
        <v>558131</v>
      </c>
      <c r="J92" s="52">
        <f>IFERROR(VLOOKUP($A92, ワクチン一般接種!$A:$G, J$4, FALSE), 0)</f>
        <v>24711</v>
      </c>
      <c r="K92" s="52">
        <f>IFERROR(VLOOKUP($A92, ワクチン一般接種!$A:$G, K$4, FALSE), 0)</f>
        <v>469188</v>
      </c>
      <c r="L92" s="52">
        <f>IFERROR(VLOOKUP($A92, ワクチン一般接種!$A:$G, L$4, FALSE), 0)</f>
        <v>27390</v>
      </c>
      <c r="M92" s="103">
        <f t="shared" si="5"/>
        <v>44383</v>
      </c>
      <c r="N92" s="53">
        <f t="shared" si="3"/>
        <v>629433</v>
      </c>
      <c r="O92" s="53">
        <f t="shared" si="4"/>
        <v>549752</v>
      </c>
    </row>
    <row r="93" spans="1:15" x14ac:dyDescent="0.55000000000000004">
      <c r="A93" s="83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1059967</v>
      </c>
      <c r="I93" s="52">
        <f>IFERROR(VLOOKUP($A93, ワクチン一般接種!$A:$G, I$4, FALSE), 0)</f>
        <v>567266</v>
      </c>
      <c r="J93" s="52">
        <f>IFERROR(VLOOKUP($A93, ワクチン一般接種!$A:$G, J$4, FALSE), 0)</f>
        <v>26198</v>
      </c>
      <c r="K93" s="52">
        <f>IFERROR(VLOOKUP($A93, ワクチン一般接種!$A:$G, K$4, FALSE), 0)</f>
        <v>440820</v>
      </c>
      <c r="L93" s="52">
        <f>IFERROR(VLOOKUP($A93, ワクチン一般接種!$A:$G, L$4, FALSE), 0)</f>
        <v>25683</v>
      </c>
      <c r="M93" s="103">
        <f t="shared" si="5"/>
        <v>44384</v>
      </c>
      <c r="N93" s="53">
        <f t="shared" si="3"/>
        <v>624429</v>
      </c>
      <c r="O93" s="53">
        <f t="shared" si="4"/>
        <v>512191</v>
      </c>
    </row>
    <row r="94" spans="1:15" x14ac:dyDescent="0.55000000000000004">
      <c r="A94" s="83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980322</v>
      </c>
      <c r="I94" s="52">
        <f>IFERROR(VLOOKUP($A94, ワクチン一般接種!$A:$G, I$4, FALSE), 0)</f>
        <v>513308</v>
      </c>
      <c r="J94" s="52">
        <f>IFERROR(VLOOKUP($A94, ワクチン一般接種!$A:$G, J$4, FALSE), 0)</f>
        <v>25576</v>
      </c>
      <c r="K94" s="52">
        <f>IFERROR(VLOOKUP($A94, ワクチン一般接種!$A:$G, K$4, FALSE), 0)</f>
        <v>414361</v>
      </c>
      <c r="L94" s="52">
        <f>IFERROR(VLOOKUP($A94, ワクチン一般接種!$A:$G, L$4, FALSE), 0)</f>
        <v>27077</v>
      </c>
      <c r="M94" s="103">
        <f t="shared" si="5"/>
        <v>44385</v>
      </c>
      <c r="N94" s="53">
        <f t="shared" si="3"/>
        <v>575620</v>
      </c>
      <c r="O94" s="53">
        <f t="shared" si="4"/>
        <v>488042</v>
      </c>
    </row>
    <row r="95" spans="1:15" x14ac:dyDescent="0.55000000000000004">
      <c r="A95" s="83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832530</v>
      </c>
      <c r="I95" s="52">
        <f>IFERROR(VLOOKUP($A95, ワクチン一般接種!$A:$G, I$4, FALSE), 0)</f>
        <v>428797</v>
      </c>
      <c r="J95" s="52">
        <f>IFERROR(VLOOKUP($A95, ワクチン一般接種!$A:$G, J$4, FALSE), 0)</f>
        <v>23921</v>
      </c>
      <c r="K95" s="52">
        <f>IFERROR(VLOOKUP($A95, ワクチン一般接種!$A:$G, K$4, FALSE), 0)</f>
        <v>352892</v>
      </c>
      <c r="L95" s="52">
        <f>IFERROR(VLOOKUP($A95, ワクチン一般接種!$A:$G, L$4, FALSE), 0)</f>
        <v>26920</v>
      </c>
      <c r="M95" s="103">
        <f t="shared" si="5"/>
        <v>44386</v>
      </c>
      <c r="N95" s="53">
        <f t="shared" si="3"/>
        <v>484677</v>
      </c>
      <c r="O95" s="53">
        <f t="shared" si="4"/>
        <v>426165</v>
      </c>
    </row>
    <row r="96" spans="1:15" x14ac:dyDescent="0.55000000000000004">
      <c r="A96" s="83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784757</v>
      </c>
      <c r="I96" s="52">
        <f>IFERROR(VLOOKUP($A96, ワクチン一般接種!$A:$G, I$4, FALSE), 0)</f>
        <v>389984</v>
      </c>
      <c r="J96" s="52">
        <f>IFERROR(VLOOKUP($A96, ワクチン一般接種!$A:$G, J$4, FALSE), 0)</f>
        <v>35302</v>
      </c>
      <c r="K96" s="52">
        <f>IFERROR(VLOOKUP($A96, ワクチン一般接種!$A:$G, K$4, FALSE), 0)</f>
        <v>328265</v>
      </c>
      <c r="L96" s="52">
        <f>IFERROR(VLOOKUP($A96, ワクチン一般接種!$A:$G, L$4, FALSE), 0)</f>
        <v>31206</v>
      </c>
      <c r="M96" s="103">
        <f t="shared" si="5"/>
        <v>44387</v>
      </c>
      <c r="N96" s="53">
        <f t="shared" si="3"/>
        <v>425286</v>
      </c>
      <c r="O96" s="53">
        <f t="shared" si="4"/>
        <v>359471</v>
      </c>
    </row>
    <row r="97" spans="1:15" x14ac:dyDescent="0.55000000000000004">
      <c r="A97" s="83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579974</v>
      </c>
      <c r="I97" s="52">
        <f>IFERROR(VLOOKUP($A97, ワクチン一般接種!$A:$G, I$4, FALSE), 0)</f>
        <v>240592</v>
      </c>
      <c r="J97" s="52">
        <f>IFERROR(VLOOKUP($A97, ワクチン一般接種!$A:$G, J$4, FALSE), 0)</f>
        <v>32908</v>
      </c>
      <c r="K97" s="52">
        <f>IFERROR(VLOOKUP($A97, ワクチン一般接種!$A:$G, K$4, FALSE), 0)</f>
        <v>275934</v>
      </c>
      <c r="L97" s="52">
        <f>IFERROR(VLOOKUP($A97, ワクチン一般接種!$A:$G, L$4, FALSE), 0)</f>
        <v>30540</v>
      </c>
      <c r="M97" s="103">
        <f t="shared" si="5"/>
        <v>44388</v>
      </c>
      <c r="N97" s="53">
        <f t="shared" si="3"/>
        <v>273500</v>
      </c>
      <c r="O97" s="53">
        <f t="shared" si="4"/>
        <v>306474</v>
      </c>
    </row>
    <row r="98" spans="1:15" x14ac:dyDescent="0.55000000000000004">
      <c r="A98" s="83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103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3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103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3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103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3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103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3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03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3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03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3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03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3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3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3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3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3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3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3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3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3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3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3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3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3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3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3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3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3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3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3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3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3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3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3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3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3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3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3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3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3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3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3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3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3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3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3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3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3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3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3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3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3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3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3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3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3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3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3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3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3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3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3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3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3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3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3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3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3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3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3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3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3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3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3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3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3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3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3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3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3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3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3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3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3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3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3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3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3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3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3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3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3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3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3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3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3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3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3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3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3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3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3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3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3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3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3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3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3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3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3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3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3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3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3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3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3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3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3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3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3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3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3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3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3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3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3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3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3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3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3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3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3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3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3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3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3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3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3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3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3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3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3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3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3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3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3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3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3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3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3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3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3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3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3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3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3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3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3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3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3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3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3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3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3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3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3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3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3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3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3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3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3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3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3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3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3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3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3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3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3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3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3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3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3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3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3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3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3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3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3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3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3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3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3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3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3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3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3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3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3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3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3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3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3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3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3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3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3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3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3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3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3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3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3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3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3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3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3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3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3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3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3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3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3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3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3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3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3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3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3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3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3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3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3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3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3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3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3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3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3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3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3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3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3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3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3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3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3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3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3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3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3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3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3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3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3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3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3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3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3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3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3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3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3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3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3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3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3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3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3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3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3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3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3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3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3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3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3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3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3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3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3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3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3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3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3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3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3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3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3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3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3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3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3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3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3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3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3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3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3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3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3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3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3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3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3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3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3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3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3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3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3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3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3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3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3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3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3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3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3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3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3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3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3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3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3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3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3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3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3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3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3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3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3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3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3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3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3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3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3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3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3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3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8" t="s">
        <v>386</v>
      </c>
      <c r="F5" s="109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41828</v>
      </c>
      <c r="D6" s="110">
        <v>802986</v>
      </c>
      <c r="E6" s="111">
        <v>575</v>
      </c>
      <c r="F6" s="111">
        <v>11</v>
      </c>
      <c r="G6" s="110">
        <v>39814</v>
      </c>
      <c r="H6" s="110">
        <v>1412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2539</v>
      </c>
      <c r="D7" s="110">
        <v>52521</v>
      </c>
      <c r="E7" s="111">
        <v>38</v>
      </c>
      <c r="F7" s="111">
        <v>0</v>
      </c>
      <c r="G7" s="110">
        <v>2470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1788</v>
      </c>
      <c r="D8" s="110">
        <v>89077</v>
      </c>
      <c r="E8" s="111">
        <v>96</v>
      </c>
      <c r="F8" s="111">
        <v>1</v>
      </c>
      <c r="G8" s="110">
        <v>1645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9319</v>
      </c>
      <c r="D9" s="110">
        <v>161279</v>
      </c>
      <c r="E9" s="111">
        <v>162</v>
      </c>
      <c r="F9" s="111">
        <v>3</v>
      </c>
      <c r="G9" s="110">
        <v>9048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939</v>
      </c>
      <c r="D10" s="110">
        <v>16159</v>
      </c>
      <c r="E10" s="111">
        <v>44</v>
      </c>
      <c r="F10" s="111">
        <v>2</v>
      </c>
      <c r="G10" s="111">
        <v>875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2061</v>
      </c>
      <c r="D11" s="110">
        <v>67445</v>
      </c>
      <c r="E11" s="111">
        <v>41</v>
      </c>
      <c r="F11" s="111">
        <v>1</v>
      </c>
      <c r="G11" s="110">
        <v>1973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5090</v>
      </c>
      <c r="D12" s="110">
        <v>290672</v>
      </c>
      <c r="E12" s="111">
        <v>182</v>
      </c>
      <c r="F12" s="111">
        <v>4</v>
      </c>
      <c r="G12" s="110">
        <v>4747</v>
      </c>
      <c r="H12" s="11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10837</v>
      </c>
      <c r="D13" s="110">
        <v>33871</v>
      </c>
      <c r="E13" s="111">
        <v>254</v>
      </c>
      <c r="F13" s="111">
        <v>5</v>
      </c>
      <c r="G13" s="110">
        <v>10417</v>
      </c>
      <c r="H13" s="11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7242</v>
      </c>
      <c r="D14" s="110">
        <v>312726</v>
      </c>
      <c r="E14" s="111">
        <v>183</v>
      </c>
      <c r="F14" s="111">
        <v>10</v>
      </c>
      <c r="G14" s="110">
        <v>6977</v>
      </c>
      <c r="H14" s="111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8088</v>
      </c>
      <c r="D15" s="110">
        <v>199003</v>
      </c>
      <c r="E15" s="111">
        <v>47</v>
      </c>
      <c r="F15" s="111">
        <v>3</v>
      </c>
      <c r="G15" s="110">
        <v>7887</v>
      </c>
      <c r="H15" s="111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47928</v>
      </c>
      <c r="D16" s="110">
        <v>999757</v>
      </c>
      <c r="E16" s="110">
        <v>1469</v>
      </c>
      <c r="F16" s="111">
        <v>23</v>
      </c>
      <c r="G16" s="110">
        <v>45622</v>
      </c>
      <c r="H16" s="111">
        <v>837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42044</v>
      </c>
      <c r="D17" s="110">
        <v>718903</v>
      </c>
      <c r="E17" s="110">
        <v>1417</v>
      </c>
      <c r="F17" s="111">
        <v>16</v>
      </c>
      <c r="G17" s="110">
        <v>39910</v>
      </c>
      <c r="H17" s="111">
        <v>717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181638</v>
      </c>
      <c r="D18" s="110">
        <v>2606875</v>
      </c>
      <c r="E18" s="110">
        <v>6246</v>
      </c>
      <c r="F18" s="111">
        <v>61</v>
      </c>
      <c r="G18" s="110">
        <v>173136</v>
      </c>
      <c r="H18" s="110">
        <v>2256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70316</v>
      </c>
      <c r="D19" s="110">
        <v>1072099</v>
      </c>
      <c r="E19" s="110">
        <v>2292</v>
      </c>
      <c r="F19" s="111">
        <v>39</v>
      </c>
      <c r="G19" s="110">
        <v>67060</v>
      </c>
      <c r="H19" s="111">
        <v>964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3489</v>
      </c>
      <c r="D20" s="110">
        <v>177804</v>
      </c>
      <c r="E20" s="111">
        <v>99</v>
      </c>
      <c r="F20" s="111">
        <v>0</v>
      </c>
      <c r="G20" s="110">
        <v>3337</v>
      </c>
      <c r="H20" s="111">
        <v>53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2058</v>
      </c>
      <c r="D21" s="110">
        <v>76215</v>
      </c>
      <c r="E21" s="111">
        <v>22</v>
      </c>
      <c r="F21" s="111">
        <v>2</v>
      </c>
      <c r="G21" s="110">
        <v>1998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4034</v>
      </c>
      <c r="D22" s="110">
        <v>126604</v>
      </c>
      <c r="E22" s="111">
        <v>96</v>
      </c>
      <c r="F22" s="111">
        <v>1</v>
      </c>
      <c r="G22" s="110">
        <v>3820</v>
      </c>
      <c r="H22" s="11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1389</v>
      </c>
      <c r="D23" s="110">
        <v>72341</v>
      </c>
      <c r="E23" s="111">
        <v>106</v>
      </c>
      <c r="F23" s="111">
        <v>1</v>
      </c>
      <c r="G23" s="110">
        <v>1248</v>
      </c>
      <c r="H23" s="111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2144</v>
      </c>
      <c r="D24" s="110">
        <v>62325</v>
      </c>
      <c r="E24" s="111">
        <v>51</v>
      </c>
      <c r="F24" s="111">
        <v>0</v>
      </c>
      <c r="G24" s="110">
        <v>2072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5060</v>
      </c>
      <c r="D25" s="110">
        <v>212206</v>
      </c>
      <c r="E25" s="111">
        <v>39</v>
      </c>
      <c r="F25" s="111">
        <v>0</v>
      </c>
      <c r="G25" s="110">
        <v>5005</v>
      </c>
      <c r="H25" s="111">
        <v>93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9494</v>
      </c>
      <c r="D26" s="110">
        <v>278331</v>
      </c>
      <c r="E26" s="111">
        <v>55</v>
      </c>
      <c r="F26" s="111">
        <v>5</v>
      </c>
      <c r="G26" s="110">
        <v>9252</v>
      </c>
      <c r="H26" s="11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9595</v>
      </c>
      <c r="D27" s="110">
        <v>418670</v>
      </c>
      <c r="E27" s="111">
        <v>337</v>
      </c>
      <c r="F27" s="111">
        <v>5</v>
      </c>
      <c r="G27" s="110">
        <v>9106</v>
      </c>
      <c r="H27" s="111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51559</v>
      </c>
      <c r="D28" s="110">
        <v>854147</v>
      </c>
      <c r="E28" s="111">
        <v>622</v>
      </c>
      <c r="F28" s="111">
        <v>15</v>
      </c>
      <c r="G28" s="110">
        <v>49955</v>
      </c>
      <c r="H28" s="111">
        <v>982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5345</v>
      </c>
      <c r="D29" s="110">
        <v>148938</v>
      </c>
      <c r="E29" s="111">
        <v>98</v>
      </c>
      <c r="F29" s="111">
        <v>3</v>
      </c>
      <c r="G29" s="110">
        <v>5273</v>
      </c>
      <c r="H29" s="11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5626</v>
      </c>
      <c r="D30" s="110">
        <v>158013</v>
      </c>
      <c r="E30" s="111">
        <v>79</v>
      </c>
      <c r="F30" s="111">
        <v>2</v>
      </c>
      <c r="G30" s="110">
        <v>5457</v>
      </c>
      <c r="H30" s="11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16813</v>
      </c>
      <c r="D31" s="110">
        <v>292101</v>
      </c>
      <c r="E31" s="111">
        <v>173</v>
      </c>
      <c r="F31" s="111">
        <v>4</v>
      </c>
      <c r="G31" s="110">
        <v>16366</v>
      </c>
      <c r="H31" s="111">
        <v>247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104849</v>
      </c>
      <c r="D32" s="110">
        <v>2254781</v>
      </c>
      <c r="E32" s="110">
        <v>1536</v>
      </c>
      <c r="F32" s="111">
        <v>121</v>
      </c>
      <c r="G32" s="110">
        <v>99814</v>
      </c>
      <c r="H32" s="110">
        <v>2693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41245</v>
      </c>
      <c r="D33" s="110">
        <v>522957</v>
      </c>
      <c r="E33" s="111">
        <v>315</v>
      </c>
      <c r="F33" s="111">
        <v>15</v>
      </c>
      <c r="G33" s="110">
        <v>39620</v>
      </c>
      <c r="H33" s="110">
        <v>1310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8465</v>
      </c>
      <c r="D34" s="110">
        <v>174026</v>
      </c>
      <c r="E34" s="111">
        <v>132</v>
      </c>
      <c r="F34" s="111">
        <v>6</v>
      </c>
      <c r="G34" s="110">
        <v>8201</v>
      </c>
      <c r="H34" s="111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2710</v>
      </c>
      <c r="D35" s="110">
        <v>42534</v>
      </c>
      <c r="E35" s="111">
        <v>17</v>
      </c>
      <c r="F35" s="111">
        <v>1</v>
      </c>
      <c r="G35" s="110">
        <v>2586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495</v>
      </c>
      <c r="D36" s="110">
        <v>86135</v>
      </c>
      <c r="E36" s="111">
        <v>21</v>
      </c>
      <c r="F36" s="111">
        <v>0</v>
      </c>
      <c r="G36" s="111">
        <v>464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561</v>
      </c>
      <c r="D37" s="110">
        <v>32023</v>
      </c>
      <c r="E37" s="111">
        <v>8</v>
      </c>
      <c r="F37" s="111">
        <v>0</v>
      </c>
      <c r="G37" s="111">
        <v>551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7616</v>
      </c>
      <c r="D38" s="110">
        <v>168599</v>
      </c>
      <c r="E38" s="111">
        <v>22</v>
      </c>
      <c r="F38" s="111">
        <v>1</v>
      </c>
      <c r="G38" s="110">
        <v>7455</v>
      </c>
      <c r="H38" s="11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11575</v>
      </c>
      <c r="D39" s="110">
        <v>565038</v>
      </c>
      <c r="E39" s="111">
        <v>72</v>
      </c>
      <c r="F39" s="111">
        <v>8</v>
      </c>
      <c r="G39" s="110">
        <v>11316</v>
      </c>
      <c r="H39" s="111">
        <v>176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3175</v>
      </c>
      <c r="D40" s="110">
        <v>124469</v>
      </c>
      <c r="E40" s="111">
        <v>38</v>
      </c>
      <c r="F40" s="111">
        <v>1</v>
      </c>
      <c r="G40" s="110">
        <v>3057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1666</v>
      </c>
      <c r="D41" s="110">
        <v>66573</v>
      </c>
      <c r="E41" s="111">
        <v>11</v>
      </c>
      <c r="F41" s="111">
        <v>0</v>
      </c>
      <c r="G41" s="110">
        <v>1592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2118</v>
      </c>
      <c r="D42" s="110">
        <v>88645</v>
      </c>
      <c r="E42" s="111">
        <v>23</v>
      </c>
      <c r="F42" s="111">
        <v>1</v>
      </c>
      <c r="G42" s="110">
        <v>2069</v>
      </c>
      <c r="H42" s="11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2758</v>
      </c>
      <c r="D43" s="110">
        <v>98760</v>
      </c>
      <c r="E43" s="111">
        <v>6</v>
      </c>
      <c r="F43" s="111">
        <v>2</v>
      </c>
      <c r="G43" s="110">
        <v>2677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1896</v>
      </c>
      <c r="D44" s="110">
        <v>11842</v>
      </c>
      <c r="E44" s="111">
        <v>70</v>
      </c>
      <c r="F44" s="111">
        <v>4</v>
      </c>
      <c r="G44" s="110">
        <v>1799</v>
      </c>
      <c r="H44" s="111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35930</v>
      </c>
      <c r="D45" s="110">
        <v>856843</v>
      </c>
      <c r="E45" s="111">
        <v>412</v>
      </c>
      <c r="F45" s="111">
        <v>9</v>
      </c>
      <c r="G45" s="110">
        <v>34958</v>
      </c>
      <c r="H45" s="111">
        <v>525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2570</v>
      </c>
      <c r="D46" s="110">
        <v>58837</v>
      </c>
      <c r="E46" s="111">
        <v>18</v>
      </c>
      <c r="F46" s="111">
        <v>0</v>
      </c>
      <c r="G46" s="110">
        <v>2564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3229</v>
      </c>
      <c r="D47" s="110">
        <v>128664</v>
      </c>
      <c r="E47" s="111">
        <v>40</v>
      </c>
      <c r="F47" s="111">
        <v>0</v>
      </c>
      <c r="G47" s="110">
        <v>3120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6495</v>
      </c>
      <c r="D48" s="110">
        <v>82514</v>
      </c>
      <c r="E48" s="111">
        <v>27</v>
      </c>
      <c r="F48" s="111">
        <v>1</v>
      </c>
      <c r="G48" s="110">
        <v>6349</v>
      </c>
      <c r="H48" s="111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3504</v>
      </c>
      <c r="D49" s="110">
        <v>174263</v>
      </c>
      <c r="E49" s="111">
        <v>18</v>
      </c>
      <c r="F49" s="111">
        <v>0</v>
      </c>
      <c r="G49" s="110">
        <v>3422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3107</v>
      </c>
      <c r="D50" s="110">
        <v>44740</v>
      </c>
      <c r="E50" s="111">
        <v>19</v>
      </c>
      <c r="F50" s="111">
        <v>0</v>
      </c>
      <c r="G50" s="110">
        <v>3048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3736</v>
      </c>
      <c r="D51" s="110">
        <v>113742</v>
      </c>
      <c r="E51" s="111">
        <v>54</v>
      </c>
      <c r="F51" s="111">
        <v>1</v>
      </c>
      <c r="G51" s="110">
        <v>3677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21349</v>
      </c>
      <c r="D52" s="110">
        <v>259185</v>
      </c>
      <c r="E52" s="111">
        <v>650</v>
      </c>
      <c r="F52" s="111">
        <v>44</v>
      </c>
      <c r="G52" s="110">
        <v>20499</v>
      </c>
      <c r="H52" s="111">
        <v>206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388</v>
      </c>
      <c r="E53" s="111">
        <v>0</v>
      </c>
      <c r="F53" s="112" t="s">
        <v>388</v>
      </c>
      <c r="G53" s="111">
        <v>149</v>
      </c>
      <c r="H53" s="112" t="s">
        <v>388</v>
      </c>
      <c r="I53" s="25"/>
    </row>
    <row r="54" spans="1:9" ht="12" customHeight="1" x14ac:dyDescent="0.55000000000000004">
      <c r="B54" s="21" t="s">
        <v>164</v>
      </c>
      <c r="C54" s="110">
        <v>817461</v>
      </c>
      <c r="D54" s="110">
        <v>16256238</v>
      </c>
      <c r="E54" s="110">
        <v>18332</v>
      </c>
      <c r="F54" s="111">
        <v>432</v>
      </c>
      <c r="G54" s="110">
        <v>783457</v>
      </c>
      <c r="H54" s="110">
        <v>14950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0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6" t="s">
        <v>326</v>
      </c>
      <c r="B1" s="96"/>
      <c r="C1" s="96"/>
      <c r="D1" s="96"/>
      <c r="E1" s="96"/>
      <c r="F1" s="96"/>
      <c r="G1" s="96"/>
      <c r="H1" s="96"/>
      <c r="I1" s="96"/>
      <c r="J1" s="96"/>
      <c r="K1" s="96"/>
    </row>
    <row r="2" spans="1:11" x14ac:dyDescent="0.55000000000000004">
      <c r="A2" s="96"/>
      <c r="B2" s="96"/>
      <c r="C2" s="96"/>
      <c r="D2" s="96"/>
      <c r="E2" s="96"/>
      <c r="F2" s="96"/>
      <c r="G2" s="96"/>
      <c r="H2" s="96"/>
      <c r="I2" s="96"/>
      <c r="J2" s="96"/>
      <c r="K2" s="97" t="str">
        <f>"（" &amp; TEXT(MAX(A3:A97)+1,"m月d日") &amp; "公表時点）"</f>
        <v>（7月12日公表時点）</v>
      </c>
    </row>
    <row r="3" spans="1:11" x14ac:dyDescent="0.55000000000000004">
      <c r="A3" s="140" t="s">
        <v>327</v>
      </c>
      <c r="B3" s="140" t="s">
        <v>297</v>
      </c>
      <c r="C3" s="140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40"/>
      <c r="B5" s="140"/>
      <c r="C5" s="140"/>
      <c r="D5" s="98" t="s">
        <v>301</v>
      </c>
      <c r="E5" s="98" t="s">
        <v>302</v>
      </c>
      <c r="F5" s="98" t="s">
        <v>301</v>
      </c>
      <c r="G5" s="98" t="s">
        <v>302</v>
      </c>
      <c r="H5" s="98" t="s">
        <v>301</v>
      </c>
      <c r="I5" s="98" t="s">
        <v>302</v>
      </c>
      <c r="J5" s="98" t="s">
        <v>301</v>
      </c>
      <c r="K5" s="98" t="s">
        <v>302</v>
      </c>
    </row>
    <row r="6" spans="1:11" x14ac:dyDescent="0.55000000000000004">
      <c r="A6" s="138" t="s">
        <v>287</v>
      </c>
      <c r="B6" s="136"/>
      <c r="C6" s="67">
        <f t="shared" ref="C6:C28" ca="1" si="0">SUM(D6:G6)</f>
        <v>48809782</v>
      </c>
      <c r="D6" s="67">
        <f ca="1">SUM(OFFSET(D$6,1,0,MAX($A$6:$A97)-DATE(2021,4,12)+1,1))</f>
        <v>30041358</v>
      </c>
      <c r="E6" s="67">
        <f ca="1">SUM(OFFSET(E$6,1,0,MAX($A$6:$A97)-DATE(2021,4,12)+1,1))</f>
        <v>1372844</v>
      </c>
      <c r="F6" s="67">
        <f ca="1">SUM(OFFSET(F$6,1,0,MAX($A$6:$A97)-DATE(2021,4,12)+1,1))</f>
        <v>17038061</v>
      </c>
      <c r="G6" s="67">
        <f ca="1">SUM(OFFSET(G$6,1,0,MAX($A$6:$A97)-DATE(2021,4,12)+1,1))</f>
        <v>357519</v>
      </c>
      <c r="H6" s="67">
        <f ca="1">SUM(OFFSET(H$6,1,0,MAX($A$6:$A97)-DATE(2021,4,12)+1,1))</f>
        <v>26255495</v>
      </c>
      <c r="I6" s="67">
        <f ca="1">SUM(OFFSET(I$6,1,0,MAX($A$6:$A97)-DATE(2021,4,12)+1,1))</f>
        <v>758752</v>
      </c>
      <c r="J6" s="67">
        <f ca="1">SUM(OFFSET(J$6,1,0,MAX($A$6:$A97)-DATE(2021,4,12)+1,1))</f>
        <v>16201454</v>
      </c>
      <c r="K6" s="67">
        <f ca="1">SUM(OFFSET(K$6,1,0,MAX($A$6:$A97)-DATE(2021,4,12)+1,1))</f>
        <v>335348</v>
      </c>
    </row>
    <row r="7" spans="1:11" x14ac:dyDescent="0.55000000000000004">
      <c r="A7" s="104">
        <v>44388</v>
      </c>
      <c r="B7" s="105" t="str">
        <f t="shared" ref="B7:B18" si="1">"(" &amp; TEXT(A7,"aaa") &amp; ")"</f>
        <v>(日)</v>
      </c>
      <c r="C7" s="67">
        <f t="shared" si="0"/>
        <v>579974</v>
      </c>
      <c r="D7" s="67">
        <v>240592</v>
      </c>
      <c r="E7" s="67">
        <v>32908</v>
      </c>
      <c r="F7" s="67">
        <v>275934</v>
      </c>
      <c r="G7" s="67">
        <v>30540</v>
      </c>
      <c r="H7" s="67">
        <v>92347</v>
      </c>
      <c r="I7" s="67">
        <v>823</v>
      </c>
      <c r="J7" s="67">
        <v>252690</v>
      </c>
      <c r="K7" s="67">
        <v>28197</v>
      </c>
    </row>
    <row r="8" spans="1:11" x14ac:dyDescent="0.55000000000000004">
      <c r="A8" s="104">
        <v>44387</v>
      </c>
      <c r="B8" s="107" t="str">
        <f t="shared" si="1"/>
        <v>(土)</v>
      </c>
      <c r="C8" s="67">
        <f t="shared" ref="C8:C18" si="2">SUM(D8:G8)</f>
        <v>784757</v>
      </c>
      <c r="D8" s="67">
        <v>389984</v>
      </c>
      <c r="E8" s="67">
        <v>35302</v>
      </c>
      <c r="F8" s="67">
        <v>328265</v>
      </c>
      <c r="G8" s="67">
        <v>31206</v>
      </c>
      <c r="H8" s="67">
        <v>193641</v>
      </c>
      <c r="I8" s="67">
        <v>995</v>
      </c>
      <c r="J8" s="67">
        <v>300966</v>
      </c>
      <c r="K8" s="67">
        <v>28989</v>
      </c>
    </row>
    <row r="9" spans="1:11" x14ac:dyDescent="0.55000000000000004">
      <c r="A9" s="104">
        <v>44386</v>
      </c>
      <c r="B9" s="105" t="str">
        <f t="shared" si="1"/>
        <v>(金)</v>
      </c>
      <c r="C9" s="67">
        <f t="shared" si="2"/>
        <v>832530</v>
      </c>
      <c r="D9" s="67">
        <v>428797</v>
      </c>
      <c r="E9" s="67">
        <v>23921</v>
      </c>
      <c r="F9" s="67">
        <v>352892</v>
      </c>
      <c r="G9" s="67">
        <v>26920</v>
      </c>
      <c r="H9" s="67">
        <v>241419</v>
      </c>
      <c r="I9" s="67">
        <v>583</v>
      </c>
      <c r="J9" s="67">
        <v>328416</v>
      </c>
      <c r="K9" s="67">
        <v>25260</v>
      </c>
    </row>
    <row r="10" spans="1:11" x14ac:dyDescent="0.55000000000000004">
      <c r="A10" s="104">
        <v>44385</v>
      </c>
      <c r="B10" s="107" t="str">
        <f t="shared" si="1"/>
        <v>(木)</v>
      </c>
      <c r="C10" s="67">
        <f t="shared" si="2"/>
        <v>980322</v>
      </c>
      <c r="D10" s="67">
        <v>513308</v>
      </c>
      <c r="E10" s="67">
        <v>25576</v>
      </c>
      <c r="F10" s="67">
        <v>414361</v>
      </c>
      <c r="G10" s="67">
        <v>27077</v>
      </c>
      <c r="H10" s="67">
        <v>317985</v>
      </c>
      <c r="I10" s="67">
        <v>882</v>
      </c>
      <c r="J10" s="67">
        <v>390702</v>
      </c>
      <c r="K10" s="67">
        <v>25464</v>
      </c>
    </row>
    <row r="11" spans="1:11" x14ac:dyDescent="0.55000000000000004">
      <c r="A11" s="104">
        <v>44384</v>
      </c>
      <c r="B11" s="105" t="str">
        <f t="shared" si="1"/>
        <v>(水)</v>
      </c>
      <c r="C11" s="67">
        <f t="shared" si="2"/>
        <v>1059967</v>
      </c>
      <c r="D11" s="67">
        <v>567266</v>
      </c>
      <c r="E11" s="67">
        <v>26198</v>
      </c>
      <c r="F11" s="67">
        <v>440820</v>
      </c>
      <c r="G11" s="67">
        <v>25683</v>
      </c>
      <c r="H11" s="67">
        <v>368978</v>
      </c>
      <c r="I11" s="67">
        <v>1001</v>
      </c>
      <c r="J11" s="67">
        <v>416657</v>
      </c>
      <c r="K11" s="67">
        <v>24100</v>
      </c>
    </row>
    <row r="12" spans="1:11" x14ac:dyDescent="0.55000000000000004">
      <c r="A12" s="104">
        <v>44383</v>
      </c>
      <c r="B12" s="107" t="str">
        <f t="shared" si="1"/>
        <v>(火)</v>
      </c>
      <c r="C12" s="67">
        <f t="shared" si="2"/>
        <v>1079420</v>
      </c>
      <c r="D12" s="67">
        <v>558131</v>
      </c>
      <c r="E12" s="67">
        <v>24711</v>
      </c>
      <c r="F12" s="67">
        <v>469188</v>
      </c>
      <c r="G12" s="67">
        <v>27390</v>
      </c>
      <c r="H12" s="67">
        <v>373042</v>
      </c>
      <c r="I12" s="67">
        <v>813</v>
      </c>
      <c r="J12" s="67">
        <v>446891</v>
      </c>
      <c r="K12" s="67">
        <v>25812</v>
      </c>
    </row>
    <row r="13" spans="1:11" x14ac:dyDescent="0.55000000000000004">
      <c r="A13" s="104">
        <v>44382</v>
      </c>
      <c r="B13" s="105" t="str">
        <f t="shared" si="1"/>
        <v>(月)</v>
      </c>
      <c r="C13" s="67">
        <f t="shared" si="2"/>
        <v>1062413</v>
      </c>
      <c r="D13" s="67">
        <v>545194</v>
      </c>
      <c r="E13" s="67">
        <v>26846</v>
      </c>
      <c r="F13" s="67">
        <v>462968</v>
      </c>
      <c r="G13" s="67">
        <v>27405</v>
      </c>
      <c r="H13" s="67">
        <v>377454</v>
      </c>
      <c r="I13" s="67">
        <v>2487</v>
      </c>
      <c r="J13" s="67">
        <v>442962</v>
      </c>
      <c r="K13" s="67">
        <v>25800</v>
      </c>
    </row>
    <row r="14" spans="1:11" x14ac:dyDescent="0.55000000000000004">
      <c r="A14" s="104">
        <v>44381</v>
      </c>
      <c r="B14" s="107" t="str">
        <f t="shared" si="1"/>
        <v>(日)</v>
      </c>
      <c r="C14" s="67">
        <f t="shared" si="2"/>
        <v>1135932</v>
      </c>
      <c r="D14" s="67">
        <v>590043</v>
      </c>
      <c r="E14" s="67">
        <v>38797</v>
      </c>
      <c r="F14" s="67">
        <v>485703</v>
      </c>
      <c r="G14" s="67">
        <v>21389</v>
      </c>
      <c r="H14" s="67">
        <v>407257</v>
      </c>
      <c r="I14" s="67">
        <v>4092</v>
      </c>
      <c r="J14" s="67">
        <v>460628</v>
      </c>
      <c r="K14" s="67">
        <v>20295</v>
      </c>
    </row>
    <row r="15" spans="1:11" x14ac:dyDescent="0.55000000000000004">
      <c r="A15" s="104">
        <v>44380</v>
      </c>
      <c r="B15" s="105" t="str">
        <f t="shared" si="1"/>
        <v>(土)</v>
      </c>
      <c r="C15" s="67">
        <f t="shared" si="2"/>
        <v>1200444</v>
      </c>
      <c r="D15" s="67">
        <v>583794</v>
      </c>
      <c r="E15" s="67">
        <v>48432</v>
      </c>
      <c r="F15" s="67">
        <v>548430</v>
      </c>
      <c r="G15" s="67">
        <v>19788</v>
      </c>
      <c r="H15" s="67">
        <v>413355</v>
      </c>
      <c r="I15" s="67">
        <v>9185</v>
      </c>
      <c r="J15" s="67">
        <v>522798</v>
      </c>
      <c r="K15" s="67">
        <v>18459</v>
      </c>
    </row>
    <row r="16" spans="1:11" x14ac:dyDescent="0.55000000000000004">
      <c r="A16" s="104">
        <v>44379</v>
      </c>
      <c r="B16" s="107" t="str">
        <f t="shared" si="1"/>
        <v>(金)</v>
      </c>
      <c r="C16" s="67">
        <f t="shared" si="2"/>
        <v>916658</v>
      </c>
      <c r="D16" s="67">
        <v>298991</v>
      </c>
      <c r="E16" s="67">
        <v>31416</v>
      </c>
      <c r="F16" s="67">
        <v>567046</v>
      </c>
      <c r="G16" s="67">
        <v>19205</v>
      </c>
      <c r="H16" s="67">
        <v>213924</v>
      </c>
      <c r="I16" s="67">
        <v>7153</v>
      </c>
      <c r="J16" s="67">
        <v>544153</v>
      </c>
      <c r="K16" s="67">
        <v>17972</v>
      </c>
    </row>
    <row r="17" spans="1:11" x14ac:dyDescent="0.55000000000000004">
      <c r="A17" s="104">
        <v>44378</v>
      </c>
      <c r="B17" s="105" t="str">
        <f t="shared" si="1"/>
        <v>(木)</v>
      </c>
      <c r="C17" s="67">
        <f t="shared" si="2"/>
        <v>974133</v>
      </c>
      <c r="D17" s="67">
        <v>357338</v>
      </c>
      <c r="E17" s="67">
        <v>30364</v>
      </c>
      <c r="F17" s="67">
        <v>566829</v>
      </c>
      <c r="G17" s="67">
        <v>19602</v>
      </c>
      <c r="H17" s="67">
        <v>279094</v>
      </c>
      <c r="I17" s="67">
        <v>7255</v>
      </c>
      <c r="J17" s="67">
        <v>547476</v>
      </c>
      <c r="K17" s="67">
        <v>18353</v>
      </c>
    </row>
    <row r="18" spans="1:11" x14ac:dyDescent="0.55000000000000004">
      <c r="A18" s="104">
        <v>44377</v>
      </c>
      <c r="B18" s="107" t="str">
        <f t="shared" si="1"/>
        <v>(水)</v>
      </c>
      <c r="C18" s="67">
        <f t="shared" si="2"/>
        <v>1217750</v>
      </c>
      <c r="D18" s="67">
        <v>548919</v>
      </c>
      <c r="E18" s="67">
        <v>32314</v>
      </c>
      <c r="F18" s="67">
        <v>617503</v>
      </c>
      <c r="G18" s="67">
        <v>19014</v>
      </c>
      <c r="H18" s="67">
        <v>446038</v>
      </c>
      <c r="I18" s="67">
        <v>10706</v>
      </c>
      <c r="J18" s="67">
        <v>595720</v>
      </c>
      <c r="K18" s="67">
        <v>17919</v>
      </c>
    </row>
    <row r="19" spans="1:11" x14ac:dyDescent="0.55000000000000004">
      <c r="A19" s="104">
        <v>44376</v>
      </c>
      <c r="B19" s="105" t="str">
        <f>"(" &amp; TEXT(A19,"aaa") &amp; ")"</f>
        <v>(火)</v>
      </c>
      <c r="C19" s="67">
        <f>SUM(D19:G19)</f>
        <v>1209104</v>
      </c>
      <c r="D19" s="67">
        <v>536097</v>
      </c>
      <c r="E19" s="67">
        <v>29905</v>
      </c>
      <c r="F19" s="67">
        <v>624076</v>
      </c>
      <c r="G19" s="67">
        <v>19026</v>
      </c>
      <c r="H19" s="67">
        <v>442564</v>
      </c>
      <c r="I19" s="67">
        <v>10521</v>
      </c>
      <c r="J19" s="67">
        <v>604334</v>
      </c>
      <c r="K19" s="67">
        <v>17881</v>
      </c>
    </row>
    <row r="20" spans="1:11" x14ac:dyDescent="0.55000000000000004">
      <c r="A20" s="104">
        <v>44375</v>
      </c>
      <c r="B20" s="107" t="str">
        <f t="shared" ref="B20:B44" si="3">"(" &amp; TEXT(A20,"aaa") &amp; ")"</f>
        <v>(月)</v>
      </c>
      <c r="C20" s="67">
        <f t="shared" si="0"/>
        <v>1125455</v>
      </c>
      <c r="D20" s="67">
        <v>505544</v>
      </c>
      <c r="E20" s="67">
        <v>28219</v>
      </c>
      <c r="F20" s="67">
        <v>573164</v>
      </c>
      <c r="G20" s="67">
        <v>18528</v>
      </c>
      <c r="H20" s="67">
        <v>422495</v>
      </c>
      <c r="I20" s="67">
        <v>12067</v>
      </c>
      <c r="J20" s="67">
        <v>555964</v>
      </c>
      <c r="K20" s="67">
        <v>17428</v>
      </c>
    </row>
    <row r="21" spans="1:11" x14ac:dyDescent="0.55000000000000004">
      <c r="A21" s="104">
        <v>44374</v>
      </c>
      <c r="B21" s="107" t="str">
        <f t="shared" si="3"/>
        <v>(日)</v>
      </c>
      <c r="C21" s="67">
        <f t="shared" si="0"/>
        <v>1188718</v>
      </c>
      <c r="D21" s="67">
        <v>620828</v>
      </c>
      <c r="E21" s="67">
        <v>46643</v>
      </c>
      <c r="F21" s="67">
        <v>516639</v>
      </c>
      <c r="G21" s="67">
        <v>4608</v>
      </c>
      <c r="H21" s="67">
        <v>515353</v>
      </c>
      <c r="I21" s="67">
        <v>14864</v>
      </c>
      <c r="J21" s="67">
        <v>498355</v>
      </c>
      <c r="K21" s="67">
        <v>4349</v>
      </c>
    </row>
    <row r="22" spans="1:11" x14ac:dyDescent="0.55000000000000004">
      <c r="A22" s="104">
        <v>44373</v>
      </c>
      <c r="B22" s="107" t="str">
        <f t="shared" si="3"/>
        <v>(土)</v>
      </c>
      <c r="C22" s="67">
        <f t="shared" si="0"/>
        <v>1190541</v>
      </c>
      <c r="D22" s="67">
        <v>583989</v>
      </c>
      <c r="E22" s="67">
        <v>47567</v>
      </c>
      <c r="F22" s="67">
        <v>555229</v>
      </c>
      <c r="G22" s="67">
        <v>3756</v>
      </c>
      <c r="H22" s="67">
        <v>492044</v>
      </c>
      <c r="I22" s="67">
        <v>18404</v>
      </c>
      <c r="J22" s="67">
        <v>536162</v>
      </c>
      <c r="K22" s="67">
        <v>3499</v>
      </c>
    </row>
    <row r="23" spans="1:11" x14ac:dyDescent="0.55000000000000004">
      <c r="A23" s="104">
        <v>44372</v>
      </c>
      <c r="B23" s="107" t="str">
        <f t="shared" si="3"/>
        <v>(金)</v>
      </c>
      <c r="C23" s="67">
        <f t="shared" si="0"/>
        <v>1194099</v>
      </c>
      <c r="D23" s="67">
        <v>552397</v>
      </c>
      <c r="E23" s="67">
        <v>39268</v>
      </c>
      <c r="F23" s="67">
        <v>598671</v>
      </c>
      <c r="G23" s="67">
        <v>3763</v>
      </c>
      <c r="H23" s="67">
        <v>457917</v>
      </c>
      <c r="I23" s="67">
        <v>13971</v>
      </c>
      <c r="J23" s="67">
        <v>576804</v>
      </c>
      <c r="K23" s="67">
        <v>3571</v>
      </c>
    </row>
    <row r="24" spans="1:11" x14ac:dyDescent="0.55000000000000004">
      <c r="A24" s="104">
        <v>44371</v>
      </c>
      <c r="B24" s="107" t="str">
        <f t="shared" si="3"/>
        <v>(木)</v>
      </c>
      <c r="C24" s="67">
        <f t="shared" si="0"/>
        <v>1185852</v>
      </c>
      <c r="D24" s="67">
        <v>558418</v>
      </c>
      <c r="E24" s="67">
        <v>36876</v>
      </c>
      <c r="F24" s="67">
        <v>587259</v>
      </c>
      <c r="G24" s="67">
        <v>3299</v>
      </c>
      <c r="H24" s="67">
        <v>496842</v>
      </c>
      <c r="I24" s="67">
        <v>14127</v>
      </c>
      <c r="J24" s="67">
        <v>570954</v>
      </c>
      <c r="K24" s="67">
        <v>3152</v>
      </c>
    </row>
    <row r="25" spans="1:11" x14ac:dyDescent="0.55000000000000004">
      <c r="A25" s="104">
        <v>44370</v>
      </c>
      <c r="B25" s="107" t="str">
        <f t="shared" si="3"/>
        <v>(水)</v>
      </c>
      <c r="C25" s="67">
        <f t="shared" si="0"/>
        <v>1196240</v>
      </c>
      <c r="D25" s="67">
        <v>571625</v>
      </c>
      <c r="E25" s="67">
        <v>36594</v>
      </c>
      <c r="F25" s="67">
        <v>584667</v>
      </c>
      <c r="G25" s="67">
        <v>3354</v>
      </c>
      <c r="H25" s="67">
        <v>516789</v>
      </c>
      <c r="I25" s="67">
        <v>14737</v>
      </c>
      <c r="J25" s="67">
        <v>568627</v>
      </c>
      <c r="K25" s="67">
        <v>3157</v>
      </c>
    </row>
    <row r="26" spans="1:11" x14ac:dyDescent="0.55000000000000004">
      <c r="A26" s="104">
        <v>44369</v>
      </c>
      <c r="B26" s="107" t="str">
        <f t="shared" si="3"/>
        <v>(火)</v>
      </c>
      <c r="C26" s="67">
        <f t="shared" si="0"/>
        <v>1173068</v>
      </c>
      <c r="D26" s="67">
        <v>569375</v>
      </c>
      <c r="E26" s="67">
        <v>37157</v>
      </c>
      <c r="F26" s="67">
        <v>563801</v>
      </c>
      <c r="G26" s="67">
        <v>2735</v>
      </c>
      <c r="H26" s="67">
        <v>519490</v>
      </c>
      <c r="I26" s="67">
        <v>17856</v>
      </c>
      <c r="J26" s="67">
        <v>549265</v>
      </c>
      <c r="K26" s="67">
        <v>2591</v>
      </c>
    </row>
    <row r="27" spans="1:11" x14ac:dyDescent="0.55000000000000004">
      <c r="A27" s="104">
        <v>44368</v>
      </c>
      <c r="B27" s="107" t="str">
        <f t="shared" si="3"/>
        <v>(月)</v>
      </c>
      <c r="C27" s="67">
        <f t="shared" si="0"/>
        <v>1064475</v>
      </c>
      <c r="D27" s="67">
        <v>554533</v>
      </c>
      <c r="E27" s="67">
        <v>35839</v>
      </c>
      <c r="F27" s="67">
        <v>470872</v>
      </c>
      <c r="G27" s="67">
        <v>3231</v>
      </c>
      <c r="H27" s="67">
        <v>511870</v>
      </c>
      <c r="I27" s="67">
        <v>18249</v>
      </c>
      <c r="J27" s="67">
        <v>458674</v>
      </c>
      <c r="K27" s="67">
        <v>3100</v>
      </c>
    </row>
    <row r="28" spans="1:11" x14ac:dyDescent="0.55000000000000004">
      <c r="A28" s="104">
        <v>44367</v>
      </c>
      <c r="B28" s="107" t="str">
        <f t="shared" si="3"/>
        <v>(日)</v>
      </c>
      <c r="C28" s="67">
        <f t="shared" si="0"/>
        <v>1051182</v>
      </c>
      <c r="D28" s="67">
        <v>586395</v>
      </c>
      <c r="E28" s="67">
        <v>37226</v>
      </c>
      <c r="F28" s="67">
        <v>427561</v>
      </c>
      <c r="G28" s="67">
        <v>0</v>
      </c>
      <c r="H28" s="67">
        <v>531771</v>
      </c>
      <c r="I28" s="67">
        <v>23077</v>
      </c>
      <c r="J28" s="67">
        <v>415988</v>
      </c>
      <c r="K28" s="67">
        <v>0</v>
      </c>
    </row>
    <row r="29" spans="1:11" x14ac:dyDescent="0.55000000000000004">
      <c r="A29" s="104">
        <v>44366</v>
      </c>
      <c r="B29" s="107" t="str">
        <f t="shared" si="3"/>
        <v>(土)</v>
      </c>
      <c r="C29" s="67">
        <f t="shared" ref="C29:C92" si="4">SUM(D29:G29)</f>
        <v>1040980</v>
      </c>
      <c r="D29" s="67">
        <v>584492</v>
      </c>
      <c r="E29" s="67">
        <v>35879</v>
      </c>
      <c r="F29" s="67">
        <v>420609</v>
      </c>
      <c r="G29" s="67">
        <v>0</v>
      </c>
      <c r="H29" s="67">
        <v>535383</v>
      </c>
      <c r="I29" s="67">
        <v>24328</v>
      </c>
      <c r="J29" s="67">
        <v>408282</v>
      </c>
      <c r="K29" s="67">
        <v>0</v>
      </c>
    </row>
    <row r="30" spans="1:11" x14ac:dyDescent="0.55000000000000004">
      <c r="A30" s="104">
        <v>44365</v>
      </c>
      <c r="B30" s="107" t="str">
        <f t="shared" si="3"/>
        <v>(金)</v>
      </c>
      <c r="C30" s="67">
        <f t="shared" si="4"/>
        <v>1034273</v>
      </c>
      <c r="D30" s="67">
        <v>543469</v>
      </c>
      <c r="E30" s="67">
        <v>28384</v>
      </c>
      <c r="F30" s="67">
        <v>462420</v>
      </c>
      <c r="G30" s="67">
        <v>0</v>
      </c>
      <c r="H30" s="67">
        <v>506252</v>
      </c>
      <c r="I30" s="67">
        <v>19669</v>
      </c>
      <c r="J30" s="67">
        <v>448775</v>
      </c>
      <c r="K30" s="67">
        <v>0</v>
      </c>
    </row>
    <row r="31" spans="1:11" x14ac:dyDescent="0.55000000000000004">
      <c r="A31" s="104">
        <v>44364</v>
      </c>
      <c r="B31" s="107" t="str">
        <f t="shared" si="3"/>
        <v>(木)</v>
      </c>
      <c r="C31" s="67">
        <f t="shared" si="4"/>
        <v>1087595</v>
      </c>
      <c r="D31" s="67">
        <v>567865</v>
      </c>
      <c r="E31" s="67">
        <v>30954</v>
      </c>
      <c r="F31" s="67">
        <v>488776</v>
      </c>
      <c r="G31" s="67">
        <v>0</v>
      </c>
      <c r="H31" s="67">
        <v>533977</v>
      </c>
      <c r="I31" s="67">
        <v>24071</v>
      </c>
      <c r="J31" s="67">
        <v>475569</v>
      </c>
      <c r="K31" s="67">
        <v>0</v>
      </c>
    </row>
    <row r="32" spans="1:11" x14ac:dyDescent="0.55000000000000004">
      <c r="A32" s="104">
        <v>44363</v>
      </c>
      <c r="B32" s="107" t="str">
        <f t="shared" si="3"/>
        <v>(水)</v>
      </c>
      <c r="C32" s="67">
        <f t="shared" si="4"/>
        <v>1090636</v>
      </c>
      <c r="D32" s="67">
        <v>559437</v>
      </c>
      <c r="E32" s="67">
        <v>29724</v>
      </c>
      <c r="F32" s="67">
        <v>501475</v>
      </c>
      <c r="G32" s="67">
        <v>0</v>
      </c>
      <c r="H32" s="67">
        <v>529399</v>
      </c>
      <c r="I32" s="67">
        <v>25579</v>
      </c>
      <c r="J32" s="67">
        <v>488283</v>
      </c>
      <c r="K32" s="67">
        <v>0</v>
      </c>
    </row>
    <row r="33" spans="1:11" x14ac:dyDescent="0.55000000000000004">
      <c r="A33" s="104">
        <v>44362</v>
      </c>
      <c r="B33" s="107" t="str">
        <f t="shared" si="3"/>
        <v>(火)</v>
      </c>
      <c r="C33" s="67">
        <f t="shared" si="4"/>
        <v>1054306</v>
      </c>
      <c r="D33" s="79">
        <v>578695</v>
      </c>
      <c r="E33" s="79">
        <v>28929</v>
      </c>
      <c r="F33" s="79">
        <v>446682</v>
      </c>
      <c r="G33" s="67">
        <v>0</v>
      </c>
      <c r="H33" s="79">
        <v>551299</v>
      </c>
      <c r="I33" s="79">
        <v>26032</v>
      </c>
      <c r="J33" s="79">
        <v>434577</v>
      </c>
      <c r="K33" s="67">
        <v>0</v>
      </c>
    </row>
    <row r="34" spans="1:11" x14ac:dyDescent="0.55000000000000004">
      <c r="A34" s="104">
        <v>44361</v>
      </c>
      <c r="B34" s="107" t="str">
        <f t="shared" si="3"/>
        <v>(月)</v>
      </c>
      <c r="C34" s="67">
        <f t="shared" si="4"/>
        <v>951941</v>
      </c>
      <c r="D34" s="79">
        <v>535446</v>
      </c>
      <c r="E34" s="79">
        <v>29213</v>
      </c>
      <c r="F34" s="79">
        <v>387282</v>
      </c>
      <c r="G34" s="67">
        <v>0</v>
      </c>
      <c r="H34" s="79">
        <v>511702</v>
      </c>
      <c r="I34" s="79">
        <v>26865</v>
      </c>
      <c r="J34" s="79">
        <v>377427</v>
      </c>
      <c r="K34" s="67">
        <v>0</v>
      </c>
    </row>
    <row r="35" spans="1:11" x14ac:dyDescent="0.55000000000000004">
      <c r="A35" s="104">
        <v>44360</v>
      </c>
      <c r="B35" s="107" t="str">
        <f t="shared" si="3"/>
        <v>(日)</v>
      </c>
      <c r="C35" s="67">
        <f t="shared" si="4"/>
        <v>889053</v>
      </c>
      <c r="D35" s="79">
        <v>545733</v>
      </c>
      <c r="E35" s="79">
        <v>33527</v>
      </c>
      <c r="F35" s="79">
        <v>309793</v>
      </c>
      <c r="G35" s="67">
        <v>0</v>
      </c>
      <c r="H35" s="79">
        <v>516924</v>
      </c>
      <c r="I35" s="79">
        <v>30590</v>
      </c>
      <c r="J35" s="79">
        <v>301113</v>
      </c>
      <c r="K35" s="67">
        <v>0</v>
      </c>
    </row>
    <row r="36" spans="1:11" x14ac:dyDescent="0.55000000000000004">
      <c r="A36" s="104">
        <v>44359</v>
      </c>
      <c r="B36" s="107" t="str">
        <f t="shared" si="3"/>
        <v>(土)</v>
      </c>
      <c r="C36" s="67">
        <f t="shared" si="4"/>
        <v>891534</v>
      </c>
      <c r="D36" s="79">
        <v>597089</v>
      </c>
      <c r="E36" s="79">
        <v>32735</v>
      </c>
      <c r="F36" s="79">
        <v>261710</v>
      </c>
      <c r="G36" s="67">
        <v>0</v>
      </c>
      <c r="H36" s="79">
        <v>568960</v>
      </c>
      <c r="I36" s="79">
        <v>30198</v>
      </c>
      <c r="J36" s="79">
        <v>253238</v>
      </c>
      <c r="K36" s="67">
        <v>0</v>
      </c>
    </row>
    <row r="37" spans="1:11" x14ac:dyDescent="0.55000000000000004">
      <c r="A37" s="104">
        <v>44358</v>
      </c>
      <c r="B37" s="107" t="str">
        <f t="shared" si="3"/>
        <v>(金)</v>
      </c>
      <c r="C37" s="67">
        <f t="shared" si="4"/>
        <v>898887</v>
      </c>
      <c r="D37" s="79">
        <v>626417</v>
      </c>
      <c r="E37" s="79">
        <v>28529</v>
      </c>
      <c r="F37" s="79">
        <v>243941</v>
      </c>
      <c r="G37" s="67">
        <v>0</v>
      </c>
      <c r="H37" s="79">
        <v>601474</v>
      </c>
      <c r="I37" s="79">
        <v>26618</v>
      </c>
      <c r="J37" s="79">
        <v>235618</v>
      </c>
      <c r="K37" s="67">
        <v>0</v>
      </c>
    </row>
    <row r="38" spans="1:11" x14ac:dyDescent="0.55000000000000004">
      <c r="A38" s="104">
        <v>44357</v>
      </c>
      <c r="B38" s="107" t="str">
        <f t="shared" si="3"/>
        <v>(木)</v>
      </c>
      <c r="C38" s="67">
        <f t="shared" si="4"/>
        <v>929209</v>
      </c>
      <c r="D38" s="79">
        <v>623162</v>
      </c>
      <c r="E38" s="79">
        <v>28496</v>
      </c>
      <c r="F38" s="79">
        <v>277551</v>
      </c>
      <c r="G38" s="67">
        <v>0</v>
      </c>
      <c r="H38" s="79">
        <v>600846</v>
      </c>
      <c r="I38" s="79">
        <v>26599</v>
      </c>
      <c r="J38" s="79">
        <v>268857</v>
      </c>
      <c r="K38" s="67">
        <v>0</v>
      </c>
    </row>
    <row r="39" spans="1:11" x14ac:dyDescent="0.55000000000000004">
      <c r="A39" s="104">
        <v>44356</v>
      </c>
      <c r="B39" s="107" t="str">
        <f t="shared" si="3"/>
        <v>(水)</v>
      </c>
      <c r="C39" s="67">
        <f t="shared" si="4"/>
        <v>929125</v>
      </c>
      <c r="D39" s="79">
        <v>638095</v>
      </c>
      <c r="E39" s="79">
        <v>26913</v>
      </c>
      <c r="F39" s="79">
        <v>264117</v>
      </c>
      <c r="G39" s="67">
        <v>0</v>
      </c>
      <c r="H39" s="79">
        <v>615695</v>
      </c>
      <c r="I39" s="79">
        <v>25142</v>
      </c>
      <c r="J39" s="79">
        <v>255565</v>
      </c>
      <c r="K39" s="67">
        <v>0</v>
      </c>
    </row>
    <row r="40" spans="1:11" x14ac:dyDescent="0.55000000000000004">
      <c r="A40" s="104">
        <v>44355</v>
      </c>
      <c r="B40" s="107" t="str">
        <f t="shared" si="3"/>
        <v>(火)</v>
      </c>
      <c r="C40" s="67">
        <f t="shared" si="4"/>
        <v>893441</v>
      </c>
      <c r="D40" s="79">
        <v>652550</v>
      </c>
      <c r="E40" s="79">
        <v>29077</v>
      </c>
      <c r="F40" s="79">
        <v>211814</v>
      </c>
      <c r="G40" s="67">
        <v>0</v>
      </c>
      <c r="H40" s="79">
        <v>632011</v>
      </c>
      <c r="I40" s="79">
        <v>27296</v>
      </c>
      <c r="J40" s="79">
        <v>205006</v>
      </c>
      <c r="K40" s="67">
        <v>0</v>
      </c>
    </row>
    <row r="41" spans="1:11" x14ac:dyDescent="0.55000000000000004">
      <c r="A41" s="104">
        <v>44354</v>
      </c>
      <c r="B41" s="107" t="str">
        <f t="shared" si="3"/>
        <v>(月)</v>
      </c>
      <c r="C41" s="67">
        <f t="shared" si="4"/>
        <v>805136</v>
      </c>
      <c r="D41" s="79">
        <v>601086</v>
      </c>
      <c r="E41" s="79">
        <v>28875</v>
      </c>
      <c r="F41" s="79">
        <v>175175</v>
      </c>
      <c r="G41" s="67">
        <v>0</v>
      </c>
      <c r="H41" s="79">
        <v>583094</v>
      </c>
      <c r="I41" s="79">
        <v>27104</v>
      </c>
      <c r="J41" s="79">
        <v>169153</v>
      </c>
      <c r="K41" s="67">
        <v>0</v>
      </c>
    </row>
    <row r="42" spans="1:11" x14ac:dyDescent="0.55000000000000004">
      <c r="A42" s="70">
        <v>44353</v>
      </c>
      <c r="B42" s="107" t="str">
        <f t="shared" si="3"/>
        <v>(日)</v>
      </c>
      <c r="C42" s="67">
        <f t="shared" si="4"/>
        <v>725212</v>
      </c>
      <c r="D42" s="79">
        <v>526821</v>
      </c>
      <c r="E42" s="79">
        <v>22789</v>
      </c>
      <c r="F42" s="79">
        <v>175602</v>
      </c>
      <c r="G42" s="67">
        <v>0</v>
      </c>
      <c r="H42" s="79">
        <v>507689</v>
      </c>
      <c r="I42" s="79">
        <v>21414</v>
      </c>
      <c r="J42" s="79">
        <v>170937</v>
      </c>
      <c r="K42" s="67">
        <v>0</v>
      </c>
    </row>
    <row r="43" spans="1:11" x14ac:dyDescent="0.55000000000000004">
      <c r="A43" s="70">
        <v>44352</v>
      </c>
      <c r="B43" s="107" t="str">
        <f t="shared" si="3"/>
        <v>(土)</v>
      </c>
      <c r="C43" s="67">
        <f t="shared" si="4"/>
        <v>713154</v>
      </c>
      <c r="D43" s="79">
        <v>573793</v>
      </c>
      <c r="E43" s="79">
        <v>20362</v>
      </c>
      <c r="F43" s="79">
        <v>118999</v>
      </c>
      <c r="G43" s="67">
        <v>0</v>
      </c>
      <c r="H43" s="79">
        <v>553878</v>
      </c>
      <c r="I43" s="79">
        <v>18744</v>
      </c>
      <c r="J43" s="79">
        <v>113702</v>
      </c>
      <c r="K43" s="67">
        <v>0</v>
      </c>
    </row>
    <row r="44" spans="1:11" x14ac:dyDescent="0.55000000000000004">
      <c r="A44" s="70">
        <v>44351</v>
      </c>
      <c r="B44" s="107" t="str">
        <f t="shared" si="3"/>
        <v>(金)</v>
      </c>
      <c r="C44" s="67">
        <f t="shared" si="4"/>
        <v>724430</v>
      </c>
      <c r="D44" s="79">
        <v>599341</v>
      </c>
      <c r="E44" s="79">
        <v>20194</v>
      </c>
      <c r="F44" s="79">
        <v>104895</v>
      </c>
      <c r="G44" s="67">
        <v>0</v>
      </c>
      <c r="H44" s="79">
        <v>580533</v>
      </c>
      <c r="I44" s="79">
        <v>18678</v>
      </c>
      <c r="J44" s="79">
        <v>98949</v>
      </c>
      <c r="K44" s="67">
        <v>0</v>
      </c>
    </row>
    <row r="45" spans="1:11" x14ac:dyDescent="0.55000000000000004">
      <c r="A45" s="70">
        <v>44350</v>
      </c>
      <c r="B45" s="107" t="str">
        <f>"(" &amp; TEXT(A45,"aaa") &amp; ")"</f>
        <v>(木)</v>
      </c>
      <c r="C45" s="67">
        <f t="shared" si="4"/>
        <v>763097</v>
      </c>
      <c r="D45" s="79">
        <v>617195</v>
      </c>
      <c r="E45" s="79">
        <v>19976</v>
      </c>
      <c r="F45" s="79">
        <v>125926</v>
      </c>
      <c r="G45" s="67">
        <v>0</v>
      </c>
      <c r="H45" s="79">
        <v>599519</v>
      </c>
      <c r="I45" s="79">
        <v>18706</v>
      </c>
      <c r="J45" s="79">
        <v>119936</v>
      </c>
      <c r="K45" s="67">
        <v>0</v>
      </c>
    </row>
    <row r="46" spans="1:11" x14ac:dyDescent="0.55000000000000004">
      <c r="A46" s="70">
        <v>44349</v>
      </c>
      <c r="B46" s="107" t="str">
        <f t="shared" ref="B46:B97" si="5">"(" &amp; TEXT(A46,"aaa") &amp; ")"</f>
        <v>(水)</v>
      </c>
      <c r="C46" s="67">
        <f t="shared" si="4"/>
        <v>760495</v>
      </c>
      <c r="D46" s="79">
        <v>613079</v>
      </c>
      <c r="E46" s="79">
        <v>19608</v>
      </c>
      <c r="F46" s="79">
        <v>127808</v>
      </c>
      <c r="G46" s="67">
        <v>0</v>
      </c>
      <c r="H46" s="79">
        <v>596100</v>
      </c>
      <c r="I46" s="79">
        <v>18336</v>
      </c>
      <c r="J46" s="79">
        <v>121748</v>
      </c>
      <c r="K46" s="67">
        <v>0</v>
      </c>
    </row>
    <row r="47" spans="1:11" x14ac:dyDescent="0.55000000000000004">
      <c r="A47" s="70">
        <v>44348</v>
      </c>
      <c r="B47" s="107" t="str">
        <f t="shared" si="5"/>
        <v>(火)</v>
      </c>
      <c r="C47" s="67">
        <f t="shared" si="4"/>
        <v>713056</v>
      </c>
      <c r="D47" s="79">
        <v>593173</v>
      </c>
      <c r="E47" s="79">
        <v>19178</v>
      </c>
      <c r="F47" s="79">
        <v>100705</v>
      </c>
      <c r="G47" s="67">
        <v>0</v>
      </c>
      <c r="H47" s="79">
        <v>577318</v>
      </c>
      <c r="I47" s="79">
        <v>18003</v>
      </c>
      <c r="J47" s="79">
        <v>95063</v>
      </c>
      <c r="K47" s="67">
        <v>0</v>
      </c>
    </row>
    <row r="48" spans="1:11" x14ac:dyDescent="0.55000000000000004">
      <c r="A48" s="70">
        <v>44347</v>
      </c>
      <c r="B48" s="107" t="str">
        <f t="shared" si="5"/>
        <v>(月)</v>
      </c>
      <c r="C48" s="67">
        <f t="shared" si="4"/>
        <v>603966</v>
      </c>
      <c r="D48" s="79">
        <v>499508</v>
      </c>
      <c r="E48" s="79">
        <v>18297</v>
      </c>
      <c r="F48" s="79">
        <v>86161</v>
      </c>
      <c r="G48" s="67">
        <v>0</v>
      </c>
      <c r="H48" s="79">
        <v>483417</v>
      </c>
      <c r="I48" s="79">
        <v>17057</v>
      </c>
      <c r="J48" s="79">
        <v>75297</v>
      </c>
      <c r="K48" s="67">
        <v>0</v>
      </c>
    </row>
    <row r="49" spans="1:11" x14ac:dyDescent="0.55000000000000004">
      <c r="A49" s="70">
        <v>44346</v>
      </c>
      <c r="B49" s="107" t="str">
        <f t="shared" si="5"/>
        <v>(日)</v>
      </c>
      <c r="C49" s="67">
        <f t="shared" si="4"/>
        <v>516493</v>
      </c>
      <c r="D49" s="79">
        <v>438695</v>
      </c>
      <c r="E49" s="79">
        <v>15919</v>
      </c>
      <c r="F49" s="79">
        <v>61879</v>
      </c>
      <c r="G49" s="67">
        <v>0</v>
      </c>
      <c r="H49" s="79">
        <v>425408</v>
      </c>
      <c r="I49" s="79">
        <v>15015</v>
      </c>
      <c r="J49" s="79">
        <v>58355</v>
      </c>
      <c r="K49" s="67">
        <v>0</v>
      </c>
    </row>
    <row r="50" spans="1:11" x14ac:dyDescent="0.55000000000000004">
      <c r="A50" s="70">
        <v>44345</v>
      </c>
      <c r="B50" s="107" t="str">
        <f t="shared" si="5"/>
        <v>(土)</v>
      </c>
      <c r="C50" s="67">
        <f t="shared" si="4"/>
        <v>512924</v>
      </c>
      <c r="D50" s="79">
        <v>444494</v>
      </c>
      <c r="E50" s="79">
        <v>15522</v>
      </c>
      <c r="F50" s="79">
        <v>52908</v>
      </c>
      <c r="G50" s="67">
        <v>0</v>
      </c>
      <c r="H50" s="79">
        <v>428624</v>
      </c>
      <c r="I50" s="79">
        <v>14563</v>
      </c>
      <c r="J50" s="79">
        <v>45984</v>
      </c>
      <c r="K50" s="67">
        <v>0</v>
      </c>
    </row>
    <row r="51" spans="1:11" x14ac:dyDescent="0.55000000000000004">
      <c r="A51" s="70">
        <v>44344</v>
      </c>
      <c r="B51" s="107" t="str">
        <f t="shared" si="5"/>
        <v>(金)</v>
      </c>
      <c r="C51" s="67">
        <f t="shared" si="4"/>
        <v>545706</v>
      </c>
      <c r="D51" s="79">
        <v>494154</v>
      </c>
      <c r="E51" s="79">
        <v>14249</v>
      </c>
      <c r="F51" s="79">
        <v>37303</v>
      </c>
      <c r="G51" s="67">
        <v>0</v>
      </c>
      <c r="H51" s="79">
        <v>473958</v>
      </c>
      <c r="I51" s="79">
        <v>13383</v>
      </c>
      <c r="J51" s="79">
        <v>28591</v>
      </c>
      <c r="K51" s="67">
        <v>0</v>
      </c>
    </row>
    <row r="52" spans="1:11" x14ac:dyDescent="0.55000000000000004">
      <c r="A52" s="70">
        <v>44343</v>
      </c>
      <c r="B52" s="107" t="str">
        <f t="shared" si="5"/>
        <v>(木)</v>
      </c>
      <c r="C52" s="67">
        <f t="shared" si="4"/>
        <v>572025</v>
      </c>
      <c r="D52" s="79">
        <v>521263</v>
      </c>
      <c r="E52" s="79">
        <v>12381</v>
      </c>
      <c r="F52" s="79">
        <v>38381</v>
      </c>
      <c r="G52" s="67">
        <v>0</v>
      </c>
      <c r="H52" s="79">
        <v>500368</v>
      </c>
      <c r="I52" s="79">
        <v>11681</v>
      </c>
      <c r="J52" s="79">
        <v>30919</v>
      </c>
      <c r="K52" s="67">
        <v>0</v>
      </c>
    </row>
    <row r="53" spans="1:11" x14ac:dyDescent="0.55000000000000004">
      <c r="A53" s="70">
        <v>44342</v>
      </c>
      <c r="B53" s="107" t="str">
        <f t="shared" si="5"/>
        <v>(水)</v>
      </c>
      <c r="C53" s="67">
        <f t="shared" si="4"/>
        <v>562790</v>
      </c>
      <c r="D53" s="79">
        <v>540413</v>
      </c>
      <c r="E53" s="79">
        <v>11455</v>
      </c>
      <c r="F53" s="79">
        <v>10922</v>
      </c>
      <c r="G53" s="67">
        <v>0</v>
      </c>
      <c r="H53" s="79">
        <v>518468</v>
      </c>
      <c r="I53" s="79">
        <v>10709</v>
      </c>
      <c r="J53" s="79">
        <v>8867</v>
      </c>
      <c r="K53" s="67">
        <v>0</v>
      </c>
    </row>
    <row r="54" spans="1:11" x14ac:dyDescent="0.55000000000000004">
      <c r="A54" s="70">
        <v>44341</v>
      </c>
      <c r="B54" s="107" t="str">
        <f t="shared" si="5"/>
        <v>(火)</v>
      </c>
      <c r="C54" s="67">
        <f t="shared" si="4"/>
        <v>504573</v>
      </c>
      <c r="D54" s="79">
        <v>485307</v>
      </c>
      <c r="E54" s="79">
        <v>9780</v>
      </c>
      <c r="F54" s="79">
        <v>9486</v>
      </c>
      <c r="G54" s="67">
        <v>0</v>
      </c>
      <c r="H54" s="79">
        <v>465936</v>
      </c>
      <c r="I54" s="79">
        <v>9256</v>
      </c>
      <c r="J54" s="79">
        <v>7379</v>
      </c>
      <c r="K54" s="67">
        <v>0</v>
      </c>
    </row>
    <row r="55" spans="1:11" x14ac:dyDescent="0.55000000000000004">
      <c r="A55" s="70">
        <v>44340</v>
      </c>
      <c r="B55" s="107" t="str">
        <f t="shared" si="5"/>
        <v>(月)</v>
      </c>
      <c r="C55" s="67">
        <f t="shared" si="4"/>
        <v>437981</v>
      </c>
      <c r="D55" s="79">
        <v>419404</v>
      </c>
      <c r="E55" s="79">
        <v>9820</v>
      </c>
      <c r="F55" s="79">
        <v>8757</v>
      </c>
      <c r="G55" s="67">
        <v>0</v>
      </c>
      <c r="H55" s="79">
        <v>404084</v>
      </c>
      <c r="I55" s="79">
        <v>9268</v>
      </c>
      <c r="J55" s="79">
        <v>6768</v>
      </c>
      <c r="K55" s="67">
        <v>0</v>
      </c>
    </row>
    <row r="56" spans="1:11" x14ac:dyDescent="0.55000000000000004">
      <c r="A56" s="70">
        <v>44339</v>
      </c>
      <c r="B56" s="107" t="str">
        <f t="shared" si="5"/>
        <v>(日)</v>
      </c>
      <c r="C56" s="67">
        <f t="shared" si="4"/>
        <v>343767</v>
      </c>
      <c r="D56" s="79">
        <v>321292</v>
      </c>
      <c r="E56" s="79">
        <v>0</v>
      </c>
      <c r="F56" s="79">
        <v>22475</v>
      </c>
      <c r="G56" s="67">
        <v>0</v>
      </c>
      <c r="H56" s="79">
        <v>311111</v>
      </c>
      <c r="I56" s="79">
        <v>0</v>
      </c>
      <c r="J56" s="79">
        <v>20223</v>
      </c>
      <c r="K56" s="67">
        <v>0</v>
      </c>
    </row>
    <row r="57" spans="1:11" x14ac:dyDescent="0.55000000000000004">
      <c r="A57" s="70">
        <v>44338</v>
      </c>
      <c r="B57" s="107" t="str">
        <f t="shared" si="5"/>
        <v>(土)</v>
      </c>
      <c r="C57" s="67">
        <f t="shared" si="4"/>
        <v>311134</v>
      </c>
      <c r="D57" s="79">
        <v>275741</v>
      </c>
      <c r="E57" s="79">
        <v>0</v>
      </c>
      <c r="F57" s="79">
        <v>35393</v>
      </c>
      <c r="G57" s="67">
        <v>0</v>
      </c>
      <c r="H57" s="79">
        <v>263895</v>
      </c>
      <c r="I57" s="79">
        <v>0</v>
      </c>
      <c r="J57" s="79">
        <v>22453</v>
      </c>
      <c r="K57" s="67">
        <v>0</v>
      </c>
    </row>
    <row r="58" spans="1:11" x14ac:dyDescent="0.55000000000000004">
      <c r="A58" s="70">
        <v>44337</v>
      </c>
      <c r="B58" s="107" t="str">
        <f t="shared" si="5"/>
        <v>(金)</v>
      </c>
      <c r="C58" s="67">
        <f t="shared" si="4"/>
        <v>306183</v>
      </c>
      <c r="D58" s="79">
        <v>265462</v>
      </c>
      <c r="E58" s="79">
        <v>0</v>
      </c>
      <c r="F58" s="79">
        <v>40721</v>
      </c>
      <c r="G58" s="67">
        <v>0</v>
      </c>
      <c r="H58" s="79">
        <v>248156</v>
      </c>
      <c r="I58" s="79">
        <v>0</v>
      </c>
      <c r="J58" s="79">
        <v>22880</v>
      </c>
      <c r="K58" s="67">
        <v>0</v>
      </c>
    </row>
    <row r="59" spans="1:11" x14ac:dyDescent="0.55000000000000004">
      <c r="A59" s="70">
        <v>44336</v>
      </c>
      <c r="B59" s="107" t="str">
        <f t="shared" si="5"/>
        <v>(木)</v>
      </c>
      <c r="C59" s="67">
        <f t="shared" si="4"/>
        <v>327539</v>
      </c>
      <c r="D59" s="79">
        <v>307042</v>
      </c>
      <c r="E59" s="79">
        <v>0</v>
      </c>
      <c r="F59" s="79">
        <v>20497</v>
      </c>
      <c r="G59" s="67">
        <v>0</v>
      </c>
      <c r="H59" s="79">
        <v>288039</v>
      </c>
      <c r="I59" s="79">
        <v>0</v>
      </c>
      <c r="J59" s="79">
        <v>12867</v>
      </c>
      <c r="K59" s="67">
        <v>0</v>
      </c>
    </row>
    <row r="60" spans="1:11" x14ac:dyDescent="0.55000000000000004">
      <c r="A60" s="70">
        <v>44335</v>
      </c>
      <c r="B60" s="107" t="str">
        <f t="shared" si="5"/>
        <v>(水)</v>
      </c>
      <c r="C60" s="67">
        <f t="shared" si="4"/>
        <v>346689</v>
      </c>
      <c r="D60" s="79">
        <v>294779</v>
      </c>
      <c r="E60" s="79">
        <v>0</v>
      </c>
      <c r="F60" s="79">
        <v>51910</v>
      </c>
      <c r="G60" s="67">
        <v>0</v>
      </c>
      <c r="H60" s="79">
        <v>277595</v>
      </c>
      <c r="I60" s="79">
        <v>0</v>
      </c>
      <c r="J60" s="79">
        <v>31235</v>
      </c>
      <c r="K60" s="67">
        <v>0</v>
      </c>
    </row>
    <row r="61" spans="1:11" x14ac:dyDescent="0.55000000000000004">
      <c r="A61" s="70">
        <v>44334</v>
      </c>
      <c r="B61" s="107" t="str">
        <f t="shared" si="5"/>
        <v>(火)</v>
      </c>
      <c r="C61" s="67">
        <f t="shared" si="4"/>
        <v>291718</v>
      </c>
      <c r="D61" s="79">
        <v>241476</v>
      </c>
      <c r="E61" s="79">
        <v>0</v>
      </c>
      <c r="F61" s="79">
        <v>50242</v>
      </c>
      <c r="G61" s="67">
        <v>0</v>
      </c>
      <c r="H61" s="79">
        <v>226550</v>
      </c>
      <c r="I61" s="79">
        <v>0</v>
      </c>
      <c r="J61" s="79">
        <v>32754</v>
      </c>
      <c r="K61" s="67">
        <v>0</v>
      </c>
    </row>
    <row r="62" spans="1:11" x14ac:dyDescent="0.55000000000000004">
      <c r="A62" s="70">
        <v>44333</v>
      </c>
      <c r="B62" s="107" t="str">
        <f t="shared" si="5"/>
        <v>(月)</v>
      </c>
      <c r="C62" s="67">
        <f t="shared" si="4"/>
        <v>239962</v>
      </c>
      <c r="D62" s="79">
        <v>201424</v>
      </c>
      <c r="E62" s="79">
        <v>0</v>
      </c>
      <c r="F62" s="79">
        <v>38538</v>
      </c>
      <c r="G62" s="67">
        <v>0</v>
      </c>
      <c r="H62" s="79">
        <v>188841</v>
      </c>
      <c r="I62" s="79">
        <v>0</v>
      </c>
      <c r="J62" s="79">
        <v>24383</v>
      </c>
      <c r="K62" s="67">
        <v>0</v>
      </c>
    </row>
    <row r="63" spans="1:11" x14ac:dyDescent="0.55000000000000004">
      <c r="A63" s="70">
        <v>44332</v>
      </c>
      <c r="B63" s="107" t="str">
        <f t="shared" si="5"/>
        <v>(日)</v>
      </c>
      <c r="C63" s="67">
        <f t="shared" si="4"/>
        <v>203181</v>
      </c>
      <c r="D63" s="79">
        <v>184526</v>
      </c>
      <c r="E63" s="79">
        <v>0</v>
      </c>
      <c r="F63" s="79">
        <v>18655</v>
      </c>
      <c r="G63" s="67">
        <v>0</v>
      </c>
      <c r="H63" s="79">
        <v>177793</v>
      </c>
      <c r="I63" s="79">
        <v>0</v>
      </c>
      <c r="J63" s="79">
        <v>14485</v>
      </c>
      <c r="K63" s="67">
        <v>0</v>
      </c>
    </row>
    <row r="64" spans="1:11" x14ac:dyDescent="0.55000000000000004">
      <c r="A64" s="70">
        <v>44331</v>
      </c>
      <c r="B64" s="107" t="str">
        <f t="shared" si="5"/>
        <v>(土)</v>
      </c>
      <c r="C64" s="67">
        <f t="shared" si="4"/>
        <v>158932</v>
      </c>
      <c r="D64" s="79">
        <v>133440</v>
      </c>
      <c r="E64" s="79">
        <v>0</v>
      </c>
      <c r="F64" s="79">
        <v>25492</v>
      </c>
      <c r="G64" s="67">
        <v>0</v>
      </c>
      <c r="H64" s="79">
        <v>123688</v>
      </c>
      <c r="I64" s="79">
        <v>0</v>
      </c>
      <c r="J64" s="79">
        <v>14752</v>
      </c>
      <c r="K64" s="67">
        <v>0</v>
      </c>
    </row>
    <row r="65" spans="1:11" x14ac:dyDescent="0.55000000000000004">
      <c r="A65" s="70">
        <v>44330</v>
      </c>
      <c r="B65" s="107" t="str">
        <f t="shared" si="5"/>
        <v>(金)</v>
      </c>
      <c r="C65" s="67">
        <f t="shared" si="4"/>
        <v>158547</v>
      </c>
      <c r="D65" s="79">
        <v>126701</v>
      </c>
      <c r="E65" s="79">
        <v>0</v>
      </c>
      <c r="F65" s="79">
        <v>31846</v>
      </c>
      <c r="G65" s="67">
        <v>0</v>
      </c>
      <c r="H65" s="79">
        <v>111656</v>
      </c>
      <c r="I65" s="79">
        <v>0</v>
      </c>
      <c r="J65" s="79">
        <v>16068</v>
      </c>
      <c r="K65" s="67">
        <v>0</v>
      </c>
    </row>
    <row r="66" spans="1:11" x14ac:dyDescent="0.55000000000000004">
      <c r="A66" s="70">
        <v>44329</v>
      </c>
      <c r="B66" s="107" t="str">
        <f t="shared" si="5"/>
        <v>(木)</v>
      </c>
      <c r="C66" s="67">
        <f t="shared" si="4"/>
        <v>185432</v>
      </c>
      <c r="D66" s="79">
        <v>148094</v>
      </c>
      <c r="E66" s="79">
        <v>0</v>
      </c>
      <c r="F66" s="79">
        <v>37338</v>
      </c>
      <c r="G66" s="67">
        <v>0</v>
      </c>
      <c r="H66" s="79">
        <v>133402</v>
      </c>
      <c r="I66" s="79">
        <v>0</v>
      </c>
      <c r="J66" s="79">
        <v>22779</v>
      </c>
      <c r="K66" s="67">
        <v>0</v>
      </c>
    </row>
    <row r="67" spans="1:11" x14ac:dyDescent="0.55000000000000004">
      <c r="A67" s="70">
        <v>44328</v>
      </c>
      <c r="B67" s="107" t="str">
        <f t="shared" si="5"/>
        <v>(水)</v>
      </c>
      <c r="C67" s="67">
        <f t="shared" si="4"/>
        <v>189200</v>
      </c>
      <c r="D67" s="79">
        <v>150689</v>
      </c>
      <c r="E67" s="79">
        <v>0</v>
      </c>
      <c r="F67" s="79">
        <v>38511</v>
      </c>
      <c r="G67" s="67">
        <v>0</v>
      </c>
      <c r="H67" s="79">
        <v>136277</v>
      </c>
      <c r="I67" s="79">
        <v>0</v>
      </c>
      <c r="J67" s="79">
        <v>23940</v>
      </c>
      <c r="K67" s="67">
        <v>0</v>
      </c>
    </row>
    <row r="68" spans="1:11" x14ac:dyDescent="0.55000000000000004">
      <c r="A68" s="70">
        <v>44327</v>
      </c>
      <c r="B68" s="107" t="str">
        <f t="shared" si="5"/>
        <v>(火)</v>
      </c>
      <c r="C68" s="67">
        <f t="shared" si="4"/>
        <v>152564</v>
      </c>
      <c r="D68" s="79">
        <v>120353</v>
      </c>
      <c r="E68" s="79">
        <v>0</v>
      </c>
      <c r="F68" s="79">
        <v>32211</v>
      </c>
      <c r="G68" s="67">
        <v>0</v>
      </c>
      <c r="H68" s="79">
        <v>106535</v>
      </c>
      <c r="I68" s="79">
        <v>0</v>
      </c>
      <c r="J68" s="79">
        <v>20092</v>
      </c>
      <c r="K68" s="67">
        <v>0</v>
      </c>
    </row>
    <row r="69" spans="1:11" x14ac:dyDescent="0.55000000000000004">
      <c r="A69" s="70">
        <v>44326</v>
      </c>
      <c r="B69" s="107" t="str">
        <f t="shared" si="5"/>
        <v>(月)</v>
      </c>
      <c r="C69" s="67">
        <f t="shared" si="4"/>
        <v>117368</v>
      </c>
      <c r="D69" s="79">
        <v>96572</v>
      </c>
      <c r="E69" s="79">
        <v>0</v>
      </c>
      <c r="F69" s="79">
        <v>20796</v>
      </c>
      <c r="G69" s="67">
        <v>0</v>
      </c>
      <c r="H69" s="79">
        <v>84231</v>
      </c>
      <c r="I69" s="79">
        <v>0</v>
      </c>
      <c r="J69" s="79">
        <v>12762</v>
      </c>
      <c r="K69" s="67">
        <v>0</v>
      </c>
    </row>
    <row r="70" spans="1:11" x14ac:dyDescent="0.55000000000000004">
      <c r="A70" s="70">
        <v>44325</v>
      </c>
      <c r="B70" s="107" t="str">
        <f t="shared" si="5"/>
        <v>(日)</v>
      </c>
      <c r="C70" s="67">
        <f t="shared" si="4"/>
        <v>77291</v>
      </c>
      <c r="D70" s="79">
        <v>70296</v>
      </c>
      <c r="E70" s="79">
        <v>0</v>
      </c>
      <c r="F70" s="79">
        <v>6995</v>
      </c>
      <c r="G70" s="67">
        <v>0</v>
      </c>
      <c r="H70" s="79">
        <v>66127</v>
      </c>
      <c r="I70" s="79">
        <v>0</v>
      </c>
      <c r="J70" s="79">
        <v>5660</v>
      </c>
      <c r="K70" s="67">
        <v>0</v>
      </c>
    </row>
    <row r="71" spans="1:11" x14ac:dyDescent="0.55000000000000004">
      <c r="A71" s="70">
        <v>44324</v>
      </c>
      <c r="B71" s="107" t="str">
        <f t="shared" si="5"/>
        <v>(土)</v>
      </c>
      <c r="C71" s="67">
        <f t="shared" si="4"/>
        <v>63326</v>
      </c>
      <c r="D71" s="79">
        <v>56581</v>
      </c>
      <c r="E71" s="79">
        <v>0</v>
      </c>
      <c r="F71" s="79">
        <v>6745</v>
      </c>
      <c r="G71" s="67">
        <v>0</v>
      </c>
      <c r="H71" s="79">
        <v>48728</v>
      </c>
      <c r="I71" s="79">
        <v>0</v>
      </c>
      <c r="J71" s="79">
        <v>3886</v>
      </c>
      <c r="K71" s="67">
        <v>0</v>
      </c>
    </row>
    <row r="72" spans="1:11" x14ac:dyDescent="0.55000000000000004">
      <c r="A72" s="70">
        <v>44323</v>
      </c>
      <c r="B72" s="107" t="str">
        <f t="shared" si="5"/>
        <v>(金)</v>
      </c>
      <c r="C72" s="67">
        <f t="shared" si="4"/>
        <v>48038</v>
      </c>
      <c r="D72" s="79">
        <v>40429</v>
      </c>
      <c r="E72" s="79">
        <v>0</v>
      </c>
      <c r="F72" s="79">
        <v>7609</v>
      </c>
      <c r="G72" s="67">
        <v>0</v>
      </c>
      <c r="H72" s="79">
        <v>31342</v>
      </c>
      <c r="I72" s="79">
        <v>0</v>
      </c>
      <c r="J72" s="79">
        <v>4451</v>
      </c>
      <c r="K72" s="67">
        <v>0</v>
      </c>
    </row>
    <row r="73" spans="1:11" x14ac:dyDescent="0.55000000000000004">
      <c r="A73" s="70">
        <v>44322</v>
      </c>
      <c r="B73" s="107" t="str">
        <f t="shared" si="5"/>
        <v>(木)</v>
      </c>
      <c r="C73" s="67">
        <f t="shared" si="4"/>
        <v>47358</v>
      </c>
      <c r="D73" s="79">
        <v>40714</v>
      </c>
      <c r="E73" s="79">
        <v>0</v>
      </c>
      <c r="F73" s="79">
        <v>6644</v>
      </c>
      <c r="G73" s="67">
        <v>0</v>
      </c>
      <c r="H73" s="79">
        <v>32814</v>
      </c>
      <c r="I73" s="79">
        <v>0</v>
      </c>
      <c r="J73" s="79">
        <v>4575</v>
      </c>
      <c r="K73" s="67">
        <v>0</v>
      </c>
    </row>
    <row r="74" spans="1:11" x14ac:dyDescent="0.55000000000000004">
      <c r="A74" s="70">
        <v>44321</v>
      </c>
      <c r="B74" s="107" t="str">
        <f t="shared" si="5"/>
        <v>(水)</v>
      </c>
      <c r="C74" s="67">
        <f t="shared" si="4"/>
        <v>10022</v>
      </c>
      <c r="D74" s="79">
        <v>9148</v>
      </c>
      <c r="E74" s="79">
        <v>0</v>
      </c>
      <c r="F74" s="79">
        <v>874</v>
      </c>
      <c r="G74" s="67">
        <v>0</v>
      </c>
      <c r="H74" s="79">
        <v>8150</v>
      </c>
      <c r="I74" s="79">
        <v>0</v>
      </c>
      <c r="J74" s="79">
        <v>737</v>
      </c>
      <c r="K74" s="67">
        <v>0</v>
      </c>
    </row>
    <row r="75" spans="1:11" x14ac:dyDescent="0.55000000000000004">
      <c r="A75" s="70">
        <v>44320</v>
      </c>
      <c r="B75" s="107" t="str">
        <f t="shared" si="5"/>
        <v>(火)</v>
      </c>
      <c r="C75" s="67">
        <f t="shared" si="4"/>
        <v>8618</v>
      </c>
      <c r="D75" s="79">
        <v>7836</v>
      </c>
      <c r="E75" s="79">
        <v>0</v>
      </c>
      <c r="F75" s="79">
        <v>782</v>
      </c>
      <c r="G75" s="67">
        <v>0</v>
      </c>
      <c r="H75" s="79">
        <v>6620</v>
      </c>
      <c r="I75" s="79">
        <v>0</v>
      </c>
      <c r="J75" s="79">
        <v>543</v>
      </c>
      <c r="K75" s="67">
        <v>0</v>
      </c>
    </row>
    <row r="76" spans="1:11" x14ac:dyDescent="0.55000000000000004">
      <c r="A76" s="70">
        <v>44319</v>
      </c>
      <c r="B76" s="107" t="str">
        <f t="shared" si="5"/>
        <v>(月)</v>
      </c>
      <c r="C76" s="67">
        <f t="shared" si="4"/>
        <v>7740</v>
      </c>
      <c r="D76" s="79">
        <v>6908</v>
      </c>
      <c r="E76" s="79">
        <v>0</v>
      </c>
      <c r="F76" s="79">
        <v>832</v>
      </c>
      <c r="G76" s="67">
        <v>0</v>
      </c>
      <c r="H76" s="79">
        <v>5744</v>
      </c>
      <c r="I76" s="79">
        <v>0</v>
      </c>
      <c r="J76" s="79">
        <v>785</v>
      </c>
      <c r="K76" s="67">
        <v>0</v>
      </c>
    </row>
    <row r="77" spans="1:11" x14ac:dyDescent="0.55000000000000004">
      <c r="A77" s="70">
        <v>44318</v>
      </c>
      <c r="B77" s="107" t="str">
        <f t="shared" si="5"/>
        <v>(日)</v>
      </c>
      <c r="C77" s="67">
        <f t="shared" si="4"/>
        <v>22700</v>
      </c>
      <c r="D77" s="79">
        <v>22700</v>
      </c>
      <c r="E77" s="79">
        <v>0</v>
      </c>
      <c r="F77" s="79">
        <v>0</v>
      </c>
      <c r="G77" s="67">
        <v>0</v>
      </c>
      <c r="H77" s="79">
        <v>20247</v>
      </c>
      <c r="I77" s="79">
        <v>0</v>
      </c>
      <c r="J77" s="79">
        <v>0</v>
      </c>
      <c r="K77" s="67">
        <v>0</v>
      </c>
    </row>
    <row r="78" spans="1:11" x14ac:dyDescent="0.55000000000000004">
      <c r="A78" s="70">
        <v>44317</v>
      </c>
      <c r="B78" s="107" t="str">
        <f t="shared" si="5"/>
        <v>(土)</v>
      </c>
      <c r="C78" s="67">
        <f t="shared" si="4"/>
        <v>35556</v>
      </c>
      <c r="D78" s="79">
        <v>35556</v>
      </c>
      <c r="E78" s="79">
        <v>0</v>
      </c>
      <c r="F78" s="79">
        <v>0</v>
      </c>
      <c r="G78" s="67">
        <v>0</v>
      </c>
      <c r="H78" s="79">
        <v>22569</v>
      </c>
      <c r="I78" s="79">
        <v>0</v>
      </c>
      <c r="J78" s="79">
        <v>0</v>
      </c>
      <c r="K78" s="67">
        <v>0</v>
      </c>
    </row>
    <row r="79" spans="1:11" x14ac:dyDescent="0.55000000000000004">
      <c r="A79" s="70">
        <v>44316</v>
      </c>
      <c r="B79" s="107" t="str">
        <f t="shared" si="5"/>
        <v>(金)</v>
      </c>
      <c r="C79" s="67">
        <f t="shared" si="4"/>
        <v>57262</v>
      </c>
      <c r="D79" s="79">
        <v>57262</v>
      </c>
      <c r="E79" s="79">
        <v>0</v>
      </c>
      <c r="F79" s="79">
        <v>0</v>
      </c>
      <c r="G79" s="67">
        <v>0</v>
      </c>
      <c r="H79" s="79">
        <v>26568</v>
      </c>
      <c r="I79" s="79">
        <v>0</v>
      </c>
      <c r="J79" s="79">
        <v>0</v>
      </c>
      <c r="K79" s="67">
        <v>0</v>
      </c>
    </row>
    <row r="80" spans="1:11" x14ac:dyDescent="0.55000000000000004">
      <c r="A80" s="70">
        <v>44315</v>
      </c>
      <c r="B80" s="107" t="str">
        <f>"(" &amp; TEXT(A80,"aaa") &amp; ")"</f>
        <v>(木)</v>
      </c>
      <c r="C80" s="67">
        <f t="shared" si="4"/>
        <v>17994</v>
      </c>
      <c r="D80" s="79">
        <v>17994</v>
      </c>
      <c r="E80" s="79">
        <v>0</v>
      </c>
      <c r="F80" s="79">
        <v>0</v>
      </c>
      <c r="G80" s="67">
        <v>0</v>
      </c>
      <c r="H80" s="79">
        <v>12790</v>
      </c>
      <c r="I80" s="79">
        <v>0</v>
      </c>
      <c r="J80" s="79">
        <v>0</v>
      </c>
      <c r="K80" s="67">
        <v>0</v>
      </c>
    </row>
    <row r="81" spans="1:11" x14ac:dyDescent="0.55000000000000004">
      <c r="A81" s="70">
        <v>44314</v>
      </c>
      <c r="B81" s="107" t="str">
        <f t="shared" si="5"/>
        <v>(水)</v>
      </c>
      <c r="C81" s="67">
        <f t="shared" si="4"/>
        <v>75526</v>
      </c>
      <c r="D81" s="79">
        <v>75526</v>
      </c>
      <c r="E81" s="79">
        <v>0</v>
      </c>
      <c r="F81" s="79">
        <v>0</v>
      </c>
      <c r="G81" s="67">
        <v>0</v>
      </c>
      <c r="H81" s="79">
        <v>36112</v>
      </c>
      <c r="I81" s="79">
        <v>0</v>
      </c>
      <c r="J81" s="79">
        <v>0</v>
      </c>
      <c r="K81" s="67">
        <v>0</v>
      </c>
    </row>
    <row r="82" spans="1:11" x14ac:dyDescent="0.55000000000000004">
      <c r="A82" s="70">
        <v>44313</v>
      </c>
      <c r="B82" s="107" t="str">
        <f t="shared" si="5"/>
        <v>(火)</v>
      </c>
      <c r="C82" s="67">
        <f t="shared" si="4"/>
        <v>70066</v>
      </c>
      <c r="D82" s="79">
        <v>70066</v>
      </c>
      <c r="E82" s="79">
        <v>0</v>
      </c>
      <c r="F82" s="79">
        <v>0</v>
      </c>
      <c r="G82" s="67">
        <v>0</v>
      </c>
      <c r="H82" s="79">
        <v>36866</v>
      </c>
      <c r="I82" s="79">
        <v>0</v>
      </c>
      <c r="J82" s="79">
        <v>0</v>
      </c>
      <c r="K82" s="67">
        <v>0</v>
      </c>
    </row>
    <row r="83" spans="1:11" x14ac:dyDescent="0.55000000000000004">
      <c r="A83" s="70">
        <v>44312</v>
      </c>
      <c r="B83" s="107" t="str">
        <f t="shared" si="5"/>
        <v>(月)</v>
      </c>
      <c r="C83" s="67">
        <f t="shared" si="4"/>
        <v>52897</v>
      </c>
      <c r="D83" s="79">
        <v>52897</v>
      </c>
      <c r="E83" s="79">
        <v>0</v>
      </c>
      <c r="F83" s="79">
        <v>0</v>
      </c>
      <c r="G83" s="67">
        <v>0</v>
      </c>
      <c r="H83" s="79">
        <v>27266</v>
      </c>
      <c r="I83" s="79">
        <v>0</v>
      </c>
      <c r="J83" s="79">
        <v>0</v>
      </c>
      <c r="K83" s="67">
        <v>0</v>
      </c>
    </row>
    <row r="84" spans="1:11" x14ac:dyDescent="0.55000000000000004">
      <c r="A84" s="70">
        <v>44311</v>
      </c>
      <c r="B84" s="107" t="str">
        <f t="shared" si="5"/>
        <v>(日)</v>
      </c>
      <c r="C84" s="67">
        <f t="shared" si="4"/>
        <v>21819</v>
      </c>
      <c r="D84" s="79">
        <v>21819</v>
      </c>
      <c r="E84" s="79">
        <v>0</v>
      </c>
      <c r="F84" s="79">
        <v>0</v>
      </c>
      <c r="G84" s="67">
        <v>0</v>
      </c>
      <c r="H84" s="79">
        <v>15296</v>
      </c>
      <c r="I84" s="79">
        <v>0</v>
      </c>
      <c r="J84" s="79">
        <v>0</v>
      </c>
      <c r="K84" s="67">
        <v>0</v>
      </c>
    </row>
    <row r="85" spans="1:11" x14ac:dyDescent="0.55000000000000004">
      <c r="A85" s="70">
        <v>44310</v>
      </c>
      <c r="B85" s="107" t="str">
        <f t="shared" si="5"/>
        <v>(土)</v>
      </c>
      <c r="C85" s="67">
        <f t="shared" si="4"/>
        <v>31059</v>
      </c>
      <c r="D85" s="79">
        <v>31059</v>
      </c>
      <c r="E85" s="79">
        <v>0</v>
      </c>
      <c r="F85" s="79">
        <v>0</v>
      </c>
      <c r="G85" s="67">
        <v>0</v>
      </c>
      <c r="H85" s="79">
        <v>15615</v>
      </c>
      <c r="I85" s="79">
        <v>0</v>
      </c>
      <c r="J85" s="79">
        <v>0</v>
      </c>
      <c r="K85" s="67">
        <v>0</v>
      </c>
    </row>
    <row r="86" spans="1:11" x14ac:dyDescent="0.55000000000000004">
      <c r="A86" s="70">
        <v>44309</v>
      </c>
      <c r="B86" s="107" t="str">
        <f t="shared" si="5"/>
        <v>(金)</v>
      </c>
      <c r="C86" s="67">
        <f t="shared" si="4"/>
        <v>47996</v>
      </c>
      <c r="D86" s="79">
        <v>47996</v>
      </c>
      <c r="E86" s="79">
        <v>0</v>
      </c>
      <c r="F86" s="79">
        <v>0</v>
      </c>
      <c r="G86" s="67">
        <v>0</v>
      </c>
      <c r="H86" s="79">
        <v>18101</v>
      </c>
      <c r="I86" s="79">
        <v>0</v>
      </c>
      <c r="J86" s="79">
        <v>0</v>
      </c>
      <c r="K86" s="67">
        <v>0</v>
      </c>
    </row>
    <row r="87" spans="1:11" x14ac:dyDescent="0.55000000000000004">
      <c r="A87" s="70">
        <v>44308</v>
      </c>
      <c r="B87" s="107" t="str">
        <f t="shared" si="5"/>
        <v>(木)</v>
      </c>
      <c r="C87" s="67">
        <f t="shared" si="4"/>
        <v>51535</v>
      </c>
      <c r="D87" s="79">
        <v>51535</v>
      </c>
      <c r="E87" s="79">
        <v>0</v>
      </c>
      <c r="F87" s="79">
        <v>0</v>
      </c>
      <c r="G87" s="67">
        <v>0</v>
      </c>
      <c r="H87" s="79">
        <v>24480</v>
      </c>
      <c r="I87" s="79">
        <v>0</v>
      </c>
      <c r="J87" s="79">
        <v>0</v>
      </c>
      <c r="K87" s="67">
        <v>0</v>
      </c>
    </row>
    <row r="88" spans="1:11" x14ac:dyDescent="0.55000000000000004">
      <c r="A88" s="70">
        <v>44307</v>
      </c>
      <c r="B88" s="107" t="str">
        <f t="shared" si="5"/>
        <v>(水)</v>
      </c>
      <c r="C88" s="67">
        <f t="shared" si="4"/>
        <v>52976</v>
      </c>
      <c r="D88" s="79">
        <v>52976</v>
      </c>
      <c r="E88" s="79">
        <v>0</v>
      </c>
      <c r="F88" s="79">
        <v>0</v>
      </c>
      <c r="G88" s="67">
        <v>0</v>
      </c>
      <c r="H88" s="79">
        <v>25959</v>
      </c>
      <c r="I88" s="79">
        <v>0</v>
      </c>
      <c r="J88" s="79">
        <v>0</v>
      </c>
      <c r="K88" s="67">
        <v>0</v>
      </c>
    </row>
    <row r="89" spans="1:11" x14ac:dyDescent="0.55000000000000004">
      <c r="A89" s="70">
        <v>44306</v>
      </c>
      <c r="B89" s="107" t="str">
        <f t="shared" si="5"/>
        <v>(火)</v>
      </c>
      <c r="C89" s="67">
        <f t="shared" si="4"/>
        <v>45010</v>
      </c>
      <c r="D89" s="79">
        <v>45010</v>
      </c>
      <c r="E89" s="79">
        <v>0</v>
      </c>
      <c r="F89" s="79">
        <v>0</v>
      </c>
      <c r="G89" s="67">
        <v>0</v>
      </c>
      <c r="H89" s="79">
        <v>21891</v>
      </c>
      <c r="I89" s="79">
        <v>0</v>
      </c>
      <c r="J89" s="79">
        <v>0</v>
      </c>
      <c r="K89" s="67">
        <v>0</v>
      </c>
    </row>
    <row r="90" spans="1:11" x14ac:dyDescent="0.55000000000000004">
      <c r="A90" s="70">
        <v>44305</v>
      </c>
      <c r="B90" s="107" t="str">
        <f t="shared" si="5"/>
        <v>(月)</v>
      </c>
      <c r="C90" s="67">
        <f t="shared" si="4"/>
        <v>29803</v>
      </c>
      <c r="D90" s="79">
        <v>29803</v>
      </c>
      <c r="E90" s="79">
        <v>0</v>
      </c>
      <c r="F90" s="79">
        <v>0</v>
      </c>
      <c r="G90" s="67">
        <v>0</v>
      </c>
      <c r="H90" s="79">
        <v>13951</v>
      </c>
      <c r="I90" s="79">
        <v>0</v>
      </c>
      <c r="J90" s="79">
        <v>0</v>
      </c>
      <c r="K90" s="67">
        <v>0</v>
      </c>
    </row>
    <row r="91" spans="1:11" x14ac:dyDescent="0.55000000000000004">
      <c r="A91" s="70">
        <v>44304</v>
      </c>
      <c r="B91" s="107" t="str">
        <f t="shared" si="5"/>
        <v>(日)</v>
      </c>
      <c r="C91" s="67">
        <f t="shared" si="4"/>
        <v>8271</v>
      </c>
      <c r="D91" s="79">
        <v>8271</v>
      </c>
      <c r="E91" s="79">
        <v>0</v>
      </c>
      <c r="F91" s="79">
        <v>0</v>
      </c>
      <c r="G91" s="67">
        <v>0</v>
      </c>
      <c r="H91" s="79">
        <v>5645</v>
      </c>
      <c r="I91" s="79">
        <v>0</v>
      </c>
      <c r="J91" s="79">
        <v>0</v>
      </c>
      <c r="K91" s="67">
        <v>0</v>
      </c>
    </row>
    <row r="92" spans="1:11" x14ac:dyDescent="0.55000000000000004">
      <c r="A92" s="70">
        <v>44303</v>
      </c>
      <c r="B92" s="107" t="str">
        <f t="shared" si="5"/>
        <v>(土)</v>
      </c>
      <c r="C92" s="67">
        <f t="shared" si="4"/>
        <v>7664</v>
      </c>
      <c r="D92" s="79">
        <v>7664</v>
      </c>
      <c r="E92" s="79">
        <v>0</v>
      </c>
      <c r="F92" s="79">
        <v>0</v>
      </c>
      <c r="G92" s="67">
        <v>0</v>
      </c>
      <c r="H92" s="79">
        <v>3695</v>
      </c>
      <c r="I92" s="79">
        <v>0</v>
      </c>
      <c r="J92" s="79">
        <v>0</v>
      </c>
      <c r="K92" s="67">
        <v>0</v>
      </c>
    </row>
    <row r="93" spans="1:11" x14ac:dyDescent="0.55000000000000004">
      <c r="A93" s="70">
        <v>44302</v>
      </c>
      <c r="B93" s="107" t="str">
        <f t="shared" si="5"/>
        <v>(金)</v>
      </c>
      <c r="C93" s="67">
        <f t="shared" ref="C93:C97" si="6">SUM(D93:G93)</f>
        <v>9827</v>
      </c>
      <c r="D93" s="79">
        <v>9827</v>
      </c>
      <c r="E93" s="79">
        <v>0</v>
      </c>
      <c r="F93" s="79">
        <v>0</v>
      </c>
      <c r="G93" s="67">
        <v>0</v>
      </c>
      <c r="H93" s="79">
        <v>3408</v>
      </c>
      <c r="I93" s="79">
        <v>0</v>
      </c>
      <c r="J93" s="79">
        <v>0</v>
      </c>
      <c r="K93" s="67">
        <v>0</v>
      </c>
    </row>
    <row r="94" spans="1:11" x14ac:dyDescent="0.55000000000000004">
      <c r="A94" s="70">
        <v>44301</v>
      </c>
      <c r="B94" s="107" t="str">
        <f t="shared" si="5"/>
        <v>(木)</v>
      </c>
      <c r="C94" s="67">
        <f t="shared" si="6"/>
        <v>8505</v>
      </c>
      <c r="D94" s="79">
        <v>8505</v>
      </c>
      <c r="E94" s="79">
        <v>0</v>
      </c>
      <c r="F94" s="79">
        <v>0</v>
      </c>
      <c r="G94" s="67">
        <v>0</v>
      </c>
      <c r="H94" s="79">
        <v>4295</v>
      </c>
      <c r="I94" s="79">
        <v>0</v>
      </c>
      <c r="J94" s="79">
        <v>0</v>
      </c>
      <c r="K94" s="67">
        <v>0</v>
      </c>
    </row>
    <row r="95" spans="1:11" x14ac:dyDescent="0.55000000000000004">
      <c r="A95" s="70">
        <v>44300</v>
      </c>
      <c r="B95" s="107" t="str">
        <f t="shared" si="5"/>
        <v>(水)</v>
      </c>
      <c r="C95" s="67">
        <f t="shared" si="6"/>
        <v>4795</v>
      </c>
      <c r="D95" s="79">
        <v>4795</v>
      </c>
      <c r="E95" s="79">
        <v>0</v>
      </c>
      <c r="F95" s="79">
        <v>0</v>
      </c>
      <c r="G95" s="67">
        <v>0</v>
      </c>
      <c r="H95" s="79">
        <v>3124</v>
      </c>
      <c r="I95" s="79">
        <v>0</v>
      </c>
      <c r="J95" s="79">
        <v>0</v>
      </c>
      <c r="K95" s="67">
        <v>0</v>
      </c>
    </row>
    <row r="96" spans="1:11" x14ac:dyDescent="0.55000000000000004">
      <c r="A96" s="70">
        <v>44299</v>
      </c>
      <c r="B96" s="107" t="str">
        <f t="shared" si="5"/>
        <v>(火)</v>
      </c>
      <c r="C96" s="67">
        <f>SUM(D96:G96)</f>
        <v>4119</v>
      </c>
      <c r="D96" s="79">
        <v>4119</v>
      </c>
      <c r="E96" s="79">
        <v>0</v>
      </c>
      <c r="F96" s="79">
        <v>0</v>
      </c>
      <c r="G96" s="67">
        <v>0</v>
      </c>
      <c r="H96" s="79">
        <v>2883</v>
      </c>
      <c r="I96" s="79">
        <v>0</v>
      </c>
      <c r="J96" s="79">
        <v>0</v>
      </c>
      <c r="K96" s="67">
        <v>0</v>
      </c>
    </row>
    <row r="97" spans="1:11" x14ac:dyDescent="0.55000000000000004">
      <c r="A97" s="70">
        <v>44298</v>
      </c>
      <c r="B97" s="107" t="str">
        <f t="shared" si="5"/>
        <v>(月)</v>
      </c>
      <c r="C97" s="67">
        <f>SUM(D97:G97)</f>
        <v>4741</v>
      </c>
      <c r="D97" s="99">
        <v>4741</v>
      </c>
      <c r="E97" s="99">
        <v>0</v>
      </c>
      <c r="F97" s="99">
        <v>0</v>
      </c>
      <c r="G97" s="99">
        <v>0</v>
      </c>
      <c r="H97" s="99">
        <v>3455</v>
      </c>
      <c r="I97" s="99">
        <v>0</v>
      </c>
      <c r="J97" s="99">
        <v>0</v>
      </c>
      <c r="K97" s="99">
        <v>0</v>
      </c>
    </row>
    <row r="98" spans="1:11" x14ac:dyDescent="0.55000000000000004">
      <c r="A98" s="96"/>
      <c r="B98" s="96"/>
      <c r="C98" s="96"/>
      <c r="D98" s="96"/>
      <c r="E98" s="96"/>
      <c r="F98" s="96"/>
      <c r="G98" s="96"/>
      <c r="H98" s="96"/>
      <c r="I98" s="96"/>
      <c r="J98" s="96"/>
      <c r="K98" s="96"/>
    </row>
    <row r="99" spans="1:11" x14ac:dyDescent="0.55000000000000004">
      <c r="A99" s="96" t="s">
        <v>330</v>
      </c>
      <c r="B99" s="96"/>
    </row>
    <row r="100" spans="1:11" x14ac:dyDescent="0.55000000000000004">
      <c r="A100" s="100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3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77" t="s">
        <v>389</v>
      </c>
    </row>
    <row r="3" spans="1:9" x14ac:dyDescent="0.55000000000000004">
      <c r="A3" s="139" t="s">
        <v>296</v>
      </c>
      <c r="B3" s="140" t="s">
        <v>297</v>
      </c>
      <c r="C3" s="136" t="s">
        <v>298</v>
      </c>
      <c r="D3" s="136" t="s">
        <v>299</v>
      </c>
      <c r="E3" s="137"/>
      <c r="F3" s="136" t="s">
        <v>300</v>
      </c>
      <c r="G3" s="137"/>
      <c r="H3" s="94"/>
      <c r="I3" s="94"/>
    </row>
    <row r="4" spans="1:9" x14ac:dyDescent="0.55000000000000004">
      <c r="A4" s="137"/>
      <c r="B4" s="141"/>
      <c r="C4" s="137"/>
      <c r="D4" s="78" t="s">
        <v>301</v>
      </c>
      <c r="E4" s="78" t="s">
        <v>302</v>
      </c>
      <c r="F4" s="78" t="s">
        <v>301</v>
      </c>
      <c r="G4" s="78" t="s">
        <v>302</v>
      </c>
      <c r="H4" s="93"/>
      <c r="I4" s="93"/>
    </row>
    <row r="5" spans="1:9" x14ac:dyDescent="0.55000000000000004">
      <c r="A5" s="138" t="s">
        <v>287</v>
      </c>
      <c r="B5" s="137"/>
      <c r="C5" s="67">
        <f t="shared" ref="C5:C64" si="0">SUM(D5:G5)</f>
        <v>11447510</v>
      </c>
      <c r="D5" s="67">
        <v>6110429</v>
      </c>
      <c r="E5" s="67">
        <v>77368</v>
      </c>
      <c r="F5" s="67">
        <v>5249411</v>
      </c>
      <c r="G5" s="67">
        <v>10302</v>
      </c>
      <c r="H5" s="93"/>
      <c r="I5" s="93"/>
    </row>
    <row r="6" spans="1:9" x14ac:dyDescent="0.55000000000000004">
      <c r="A6" s="104">
        <v>44386</v>
      </c>
      <c r="B6" s="106" t="s">
        <v>304</v>
      </c>
      <c r="C6" s="67">
        <f t="shared" si="0"/>
        <v>78312</v>
      </c>
      <c r="D6" s="67">
        <v>31738</v>
      </c>
      <c r="E6" s="67">
        <v>221</v>
      </c>
      <c r="F6" s="67">
        <v>44589</v>
      </c>
      <c r="G6" s="67">
        <v>1764</v>
      </c>
      <c r="H6" s="93"/>
      <c r="I6" s="93"/>
    </row>
    <row r="7" spans="1:9" x14ac:dyDescent="0.55000000000000004">
      <c r="A7" s="104">
        <v>44385</v>
      </c>
      <c r="B7" s="106" t="s">
        <v>305</v>
      </c>
      <c r="C7" s="67">
        <f t="shared" si="0"/>
        <v>83340</v>
      </c>
      <c r="D7" s="67">
        <v>34199</v>
      </c>
      <c r="E7" s="67">
        <v>2537</v>
      </c>
      <c r="F7" s="67">
        <v>44991</v>
      </c>
      <c r="G7" s="67">
        <v>1613</v>
      </c>
      <c r="H7" s="93"/>
      <c r="I7" s="93"/>
    </row>
    <row r="8" spans="1:9" x14ac:dyDescent="0.55000000000000004">
      <c r="A8" s="104">
        <v>44384</v>
      </c>
      <c r="B8" s="106" t="s">
        <v>306</v>
      </c>
      <c r="C8" s="67">
        <f t="shared" si="0"/>
        <v>76653</v>
      </c>
      <c r="D8" s="67">
        <v>28661</v>
      </c>
      <c r="E8" s="67">
        <v>2304</v>
      </c>
      <c r="F8" s="67">
        <v>44525</v>
      </c>
      <c r="G8" s="67">
        <v>1163</v>
      </c>
      <c r="H8" s="93"/>
      <c r="I8" s="93"/>
    </row>
    <row r="9" spans="1:9" x14ac:dyDescent="0.55000000000000004">
      <c r="A9" s="104">
        <v>44383</v>
      </c>
      <c r="B9" s="106" t="s">
        <v>295</v>
      </c>
      <c r="C9" s="67">
        <f t="shared" si="0"/>
        <v>99765</v>
      </c>
      <c r="D9" s="67">
        <v>45037</v>
      </c>
      <c r="E9" s="67">
        <v>1554</v>
      </c>
      <c r="F9" s="67">
        <v>52475</v>
      </c>
      <c r="G9" s="67">
        <v>699</v>
      </c>
      <c r="H9" s="93"/>
      <c r="I9" s="93"/>
    </row>
    <row r="10" spans="1:9" x14ac:dyDescent="0.55000000000000004">
      <c r="A10" s="104">
        <v>44382</v>
      </c>
      <c r="B10" s="106" t="s">
        <v>294</v>
      </c>
      <c r="C10" s="67">
        <f t="shared" si="0"/>
        <v>145089</v>
      </c>
      <c r="D10" s="67">
        <v>57890</v>
      </c>
      <c r="E10" s="67">
        <v>5788</v>
      </c>
      <c r="F10" s="67">
        <v>79320</v>
      </c>
      <c r="G10" s="67">
        <v>2091</v>
      </c>
      <c r="H10" s="93"/>
      <c r="I10" s="93"/>
    </row>
    <row r="11" spans="1:9" x14ac:dyDescent="0.55000000000000004">
      <c r="A11" s="104">
        <v>44379</v>
      </c>
      <c r="B11" s="106" t="s">
        <v>304</v>
      </c>
      <c r="C11" s="67">
        <f t="shared" si="0"/>
        <v>81824</v>
      </c>
      <c r="D11" s="67">
        <v>25406</v>
      </c>
      <c r="E11" s="67">
        <v>978</v>
      </c>
      <c r="F11" s="67">
        <v>55293</v>
      </c>
      <c r="G11" s="67">
        <v>147</v>
      </c>
      <c r="H11" s="93"/>
      <c r="I11" s="93"/>
    </row>
    <row r="12" spans="1:9" x14ac:dyDescent="0.55000000000000004">
      <c r="A12" s="104">
        <v>44378</v>
      </c>
      <c r="B12" s="106" t="s">
        <v>305</v>
      </c>
      <c r="C12" s="67">
        <f t="shared" si="0"/>
        <v>94797</v>
      </c>
      <c r="D12" s="67">
        <v>36346</v>
      </c>
      <c r="E12" s="67">
        <v>589</v>
      </c>
      <c r="F12" s="67">
        <v>57754</v>
      </c>
      <c r="G12" s="67">
        <v>108</v>
      </c>
      <c r="H12" s="93"/>
      <c r="I12" s="93"/>
    </row>
    <row r="13" spans="1:9" x14ac:dyDescent="0.55000000000000004">
      <c r="A13" s="104">
        <v>44377</v>
      </c>
      <c r="B13" s="106" t="s">
        <v>306</v>
      </c>
      <c r="C13" s="67">
        <f t="shared" si="0"/>
        <v>79179</v>
      </c>
      <c r="D13" s="67">
        <v>30313</v>
      </c>
      <c r="E13" s="67">
        <v>1788</v>
      </c>
      <c r="F13" s="67">
        <v>46697</v>
      </c>
      <c r="G13" s="67">
        <v>381</v>
      </c>
      <c r="H13" s="93"/>
      <c r="I13" s="93"/>
    </row>
    <row r="14" spans="1:9" x14ac:dyDescent="0.55000000000000004">
      <c r="A14" s="104">
        <v>44376</v>
      </c>
      <c r="B14" s="106" t="s">
        <v>295</v>
      </c>
      <c r="C14" s="67">
        <f t="shared" si="0"/>
        <v>94481</v>
      </c>
      <c r="D14" s="67">
        <v>36069</v>
      </c>
      <c r="E14" s="67">
        <v>3367</v>
      </c>
      <c r="F14" s="67">
        <v>53790</v>
      </c>
      <c r="G14" s="67">
        <v>1255</v>
      </c>
      <c r="H14" s="93"/>
      <c r="I14" s="93"/>
    </row>
    <row r="15" spans="1:9" x14ac:dyDescent="0.55000000000000004">
      <c r="A15" s="104">
        <v>44375</v>
      </c>
      <c r="B15" s="106" t="s">
        <v>294</v>
      </c>
      <c r="C15" s="67">
        <f t="shared" si="0"/>
        <v>159655</v>
      </c>
      <c r="D15" s="67">
        <v>71303</v>
      </c>
      <c r="E15" s="67">
        <v>7806</v>
      </c>
      <c r="F15" s="67">
        <v>80018</v>
      </c>
      <c r="G15" s="67">
        <v>528</v>
      </c>
      <c r="H15" s="93"/>
      <c r="I15" s="93"/>
    </row>
    <row r="16" spans="1:9" x14ac:dyDescent="0.55000000000000004">
      <c r="A16" s="104">
        <v>44372</v>
      </c>
      <c r="B16" s="106" t="s">
        <v>309</v>
      </c>
      <c r="C16" s="67">
        <f t="shared" si="0"/>
        <v>128355</v>
      </c>
      <c r="D16" s="67">
        <v>47766</v>
      </c>
      <c r="E16" s="67">
        <v>5529</v>
      </c>
      <c r="F16" s="67">
        <v>74926</v>
      </c>
      <c r="G16" s="67">
        <v>134</v>
      </c>
      <c r="H16" s="93"/>
      <c r="I16" s="93"/>
    </row>
    <row r="17" spans="1:9" x14ac:dyDescent="0.55000000000000004">
      <c r="A17" s="104">
        <v>44371</v>
      </c>
      <c r="B17" s="106" t="s">
        <v>320</v>
      </c>
      <c r="C17" s="67">
        <f t="shared" si="0"/>
        <v>109421</v>
      </c>
      <c r="D17" s="67">
        <v>43798</v>
      </c>
      <c r="E17" s="67">
        <v>1584</v>
      </c>
      <c r="F17" s="67">
        <v>63930</v>
      </c>
      <c r="G17" s="67">
        <v>109</v>
      </c>
      <c r="H17" s="93"/>
      <c r="I17" s="93"/>
    </row>
    <row r="18" spans="1:9" x14ac:dyDescent="0.55000000000000004">
      <c r="A18" s="104">
        <v>44370</v>
      </c>
      <c r="B18" s="106" t="s">
        <v>306</v>
      </c>
      <c r="C18" s="67">
        <f t="shared" si="0"/>
        <v>111486</v>
      </c>
      <c r="D18" s="67">
        <v>46971</v>
      </c>
      <c r="E18" s="67">
        <v>4683</v>
      </c>
      <c r="F18" s="67">
        <v>59733</v>
      </c>
      <c r="G18" s="67">
        <v>99</v>
      </c>
      <c r="H18" s="93"/>
      <c r="I18" s="93"/>
    </row>
    <row r="19" spans="1:9" x14ac:dyDescent="0.55000000000000004">
      <c r="A19" s="104">
        <v>44369</v>
      </c>
      <c r="B19" s="106" t="s">
        <v>295</v>
      </c>
      <c r="C19" s="67">
        <f t="shared" si="0"/>
        <v>94135</v>
      </c>
      <c r="D19" s="67">
        <v>44473</v>
      </c>
      <c r="E19" s="67">
        <v>1946</v>
      </c>
      <c r="F19" s="67">
        <v>47609</v>
      </c>
      <c r="G19" s="67">
        <v>107</v>
      </c>
      <c r="H19" s="93"/>
      <c r="I19" s="93"/>
    </row>
    <row r="20" spans="1:9" x14ac:dyDescent="0.55000000000000004">
      <c r="A20" s="104">
        <v>44368</v>
      </c>
      <c r="B20" s="106" t="s">
        <v>294</v>
      </c>
      <c r="C20" s="67">
        <f t="shared" si="0"/>
        <v>198780</v>
      </c>
      <c r="D20" s="67">
        <v>67154</v>
      </c>
      <c r="E20" s="67">
        <v>7843</v>
      </c>
      <c r="F20" s="67">
        <v>123679</v>
      </c>
      <c r="G20" s="67">
        <v>104</v>
      </c>
      <c r="H20" s="93"/>
      <c r="I20" s="93"/>
    </row>
    <row r="21" spans="1:9" x14ac:dyDescent="0.55000000000000004">
      <c r="A21" s="104">
        <v>44365</v>
      </c>
      <c r="B21" s="106" t="s">
        <v>304</v>
      </c>
      <c r="C21" s="67">
        <f t="shared" si="0"/>
        <v>125948</v>
      </c>
      <c r="D21" s="67">
        <v>50112</v>
      </c>
      <c r="E21" s="67">
        <v>2145</v>
      </c>
      <c r="F21" s="67">
        <v>73691</v>
      </c>
      <c r="G21" s="67">
        <v>0</v>
      </c>
      <c r="H21" s="93"/>
      <c r="I21" s="93"/>
    </row>
    <row r="22" spans="1:9" x14ac:dyDescent="0.55000000000000004">
      <c r="A22" s="104">
        <v>44364</v>
      </c>
      <c r="B22" s="106" t="s">
        <v>320</v>
      </c>
      <c r="C22" s="67">
        <f t="shared" si="0"/>
        <v>129330</v>
      </c>
      <c r="D22" s="67">
        <v>46926</v>
      </c>
      <c r="E22" s="67">
        <v>4611</v>
      </c>
      <c r="F22" s="67">
        <v>77793</v>
      </c>
      <c r="G22" s="67">
        <v>0</v>
      </c>
      <c r="H22" s="93"/>
      <c r="I22" s="93"/>
    </row>
    <row r="23" spans="1:9" x14ac:dyDescent="0.55000000000000004">
      <c r="A23" s="104">
        <v>44363</v>
      </c>
      <c r="B23" s="106" t="s">
        <v>306</v>
      </c>
      <c r="C23" s="67">
        <f t="shared" si="0"/>
        <v>118735</v>
      </c>
      <c r="D23" s="67">
        <v>43912</v>
      </c>
      <c r="E23" s="67">
        <v>2782</v>
      </c>
      <c r="F23" s="67">
        <v>72041</v>
      </c>
      <c r="G23" s="67">
        <v>0</v>
      </c>
      <c r="H23" s="93"/>
      <c r="I23" s="93"/>
    </row>
    <row r="24" spans="1:9" x14ac:dyDescent="0.55000000000000004">
      <c r="A24" s="104">
        <v>44362</v>
      </c>
      <c r="B24" s="106" t="s">
        <v>295</v>
      </c>
      <c r="C24" s="67">
        <f t="shared" si="0"/>
        <v>115363</v>
      </c>
      <c r="D24" s="67">
        <v>40459</v>
      </c>
      <c r="E24" s="67">
        <v>2956</v>
      </c>
      <c r="F24" s="67">
        <v>71948</v>
      </c>
      <c r="G24" s="67">
        <v>0</v>
      </c>
      <c r="H24" s="93"/>
      <c r="I24" s="93"/>
    </row>
    <row r="25" spans="1:9" x14ac:dyDescent="0.55000000000000004">
      <c r="A25" s="104">
        <v>44361</v>
      </c>
      <c r="B25" s="106" t="s">
        <v>294</v>
      </c>
      <c r="C25" s="67">
        <f t="shared" si="0"/>
        <v>214965</v>
      </c>
      <c r="D25" s="67">
        <v>85819</v>
      </c>
      <c r="E25" s="67">
        <v>5610</v>
      </c>
      <c r="F25" s="67">
        <v>123536</v>
      </c>
      <c r="G25" s="67">
        <v>0</v>
      </c>
      <c r="H25" s="93"/>
      <c r="I25" s="93"/>
    </row>
    <row r="26" spans="1:9" x14ac:dyDescent="0.55000000000000004">
      <c r="A26" s="104">
        <v>44358</v>
      </c>
      <c r="B26" s="106" t="s">
        <v>304</v>
      </c>
      <c r="C26" s="67">
        <f t="shared" si="0"/>
        <v>147983</v>
      </c>
      <c r="D26" s="67">
        <v>54834</v>
      </c>
      <c r="E26" s="67">
        <v>1669</v>
      </c>
      <c r="F26" s="67">
        <v>91480</v>
      </c>
      <c r="G26" s="67">
        <v>0</v>
      </c>
      <c r="H26" s="93"/>
      <c r="I26" s="93"/>
    </row>
    <row r="27" spans="1:9" x14ac:dyDescent="0.55000000000000004">
      <c r="A27" s="104">
        <v>44357</v>
      </c>
      <c r="B27" s="106" t="s">
        <v>305</v>
      </c>
      <c r="C27" s="67">
        <f t="shared" si="0"/>
        <v>136591</v>
      </c>
      <c r="D27" s="67">
        <v>52250</v>
      </c>
      <c r="E27" s="67">
        <v>1719</v>
      </c>
      <c r="F27" s="67">
        <v>82622</v>
      </c>
      <c r="G27" s="67">
        <v>0</v>
      </c>
      <c r="H27" s="93"/>
      <c r="I27" s="93"/>
    </row>
    <row r="28" spans="1:9" x14ac:dyDescent="0.55000000000000004">
      <c r="A28" s="104">
        <v>44356</v>
      </c>
      <c r="B28" s="106" t="s">
        <v>306</v>
      </c>
      <c r="C28" s="67">
        <f t="shared" si="0"/>
        <v>167384</v>
      </c>
      <c r="D28" s="67">
        <v>67694</v>
      </c>
      <c r="E28" s="67">
        <v>1047</v>
      </c>
      <c r="F28" s="67">
        <v>98643</v>
      </c>
      <c r="G28" s="67">
        <v>0</v>
      </c>
      <c r="H28" s="93"/>
      <c r="I28" s="93"/>
    </row>
    <row r="29" spans="1:9" x14ac:dyDescent="0.55000000000000004">
      <c r="A29" s="104">
        <v>44355</v>
      </c>
      <c r="B29" s="106" t="s">
        <v>295</v>
      </c>
      <c r="C29" s="67">
        <f t="shared" si="0"/>
        <v>161922</v>
      </c>
      <c r="D29" s="67">
        <v>71689</v>
      </c>
      <c r="E29" s="67">
        <v>990</v>
      </c>
      <c r="F29" s="67">
        <v>89243</v>
      </c>
      <c r="G29" s="67">
        <v>0</v>
      </c>
      <c r="H29" s="93"/>
      <c r="I29" s="93"/>
    </row>
    <row r="30" spans="1:9" x14ac:dyDescent="0.55000000000000004">
      <c r="A30" s="104">
        <v>44354</v>
      </c>
      <c r="B30" s="106" t="s">
        <v>294</v>
      </c>
      <c r="C30" s="67">
        <f t="shared" si="0"/>
        <v>239337</v>
      </c>
      <c r="D30" s="67">
        <v>104435</v>
      </c>
      <c r="E30" s="67">
        <v>2146</v>
      </c>
      <c r="F30" s="67">
        <v>132756</v>
      </c>
      <c r="G30" s="67">
        <v>0</v>
      </c>
      <c r="H30" s="93"/>
      <c r="I30" s="93"/>
    </row>
    <row r="31" spans="1:9" x14ac:dyDescent="0.55000000000000004">
      <c r="A31" s="104">
        <v>44351</v>
      </c>
      <c r="B31" s="106" t="s">
        <v>304</v>
      </c>
      <c r="C31" s="67">
        <f t="shared" si="0"/>
        <v>159203</v>
      </c>
      <c r="D31" s="67">
        <v>62634</v>
      </c>
      <c r="E31" s="67">
        <v>929</v>
      </c>
      <c r="F31" s="67">
        <v>95640</v>
      </c>
      <c r="G31" s="67">
        <v>0</v>
      </c>
      <c r="H31" s="93"/>
      <c r="I31" s="93"/>
    </row>
    <row r="32" spans="1:9" x14ac:dyDescent="0.55000000000000004">
      <c r="A32" s="70">
        <v>44350</v>
      </c>
      <c r="B32" s="107" t="s">
        <v>305</v>
      </c>
      <c r="C32" s="67">
        <f t="shared" si="0"/>
        <v>143157</v>
      </c>
      <c r="D32" s="67">
        <v>59654</v>
      </c>
      <c r="E32" s="67">
        <v>112</v>
      </c>
      <c r="F32" s="67">
        <v>83391</v>
      </c>
      <c r="G32" s="67">
        <v>0</v>
      </c>
      <c r="H32" s="93"/>
      <c r="I32" s="93"/>
    </row>
    <row r="33" spans="1:9" x14ac:dyDescent="0.55000000000000004">
      <c r="A33" s="70">
        <v>44349</v>
      </c>
      <c r="B33" s="107" t="s">
        <v>306</v>
      </c>
      <c r="C33" s="67">
        <f t="shared" si="0"/>
        <v>159126</v>
      </c>
      <c r="D33" s="67">
        <v>71140</v>
      </c>
      <c r="E33" s="67">
        <v>316</v>
      </c>
      <c r="F33" s="67">
        <v>87670</v>
      </c>
      <c r="G33" s="67">
        <v>0</v>
      </c>
      <c r="H33" s="93"/>
      <c r="I33" s="93"/>
    </row>
    <row r="34" spans="1:9" x14ac:dyDescent="0.55000000000000004">
      <c r="A34" s="70">
        <v>44348</v>
      </c>
      <c r="B34" s="107" t="s">
        <v>295</v>
      </c>
      <c r="C34" s="67">
        <f t="shared" si="0"/>
        <v>159057</v>
      </c>
      <c r="D34" s="67">
        <v>66264</v>
      </c>
      <c r="E34" s="67">
        <v>123</v>
      </c>
      <c r="F34" s="67">
        <v>92670</v>
      </c>
      <c r="G34" s="67">
        <v>0</v>
      </c>
      <c r="H34" s="93"/>
      <c r="I34" s="93"/>
    </row>
    <row r="35" spans="1:9" x14ac:dyDescent="0.55000000000000004">
      <c r="A35" s="70">
        <v>44347</v>
      </c>
      <c r="B35" s="107" t="s">
        <v>294</v>
      </c>
      <c r="C35" s="67">
        <f t="shared" si="0"/>
        <v>273255</v>
      </c>
      <c r="D35" s="67">
        <v>131423</v>
      </c>
      <c r="E35" s="67">
        <v>582</v>
      </c>
      <c r="F35" s="67">
        <v>141250</v>
      </c>
      <c r="G35" s="67">
        <v>0</v>
      </c>
      <c r="H35" s="93"/>
      <c r="I35" s="93"/>
    </row>
    <row r="36" spans="1:9" x14ac:dyDescent="0.55000000000000004">
      <c r="A36" s="70">
        <v>44344</v>
      </c>
      <c r="B36" s="107" t="s">
        <v>304</v>
      </c>
      <c r="C36" s="67">
        <f t="shared" si="0"/>
        <v>164516</v>
      </c>
      <c r="D36" s="67">
        <v>87584</v>
      </c>
      <c r="E36" s="67">
        <v>157</v>
      </c>
      <c r="F36" s="67">
        <v>76775</v>
      </c>
      <c r="G36" s="67">
        <v>0</v>
      </c>
      <c r="H36" s="93"/>
      <c r="I36" s="93"/>
    </row>
    <row r="37" spans="1:9" x14ac:dyDescent="0.55000000000000004">
      <c r="A37" s="70">
        <v>44343</v>
      </c>
      <c r="B37" s="107" t="s">
        <v>305</v>
      </c>
      <c r="C37" s="67">
        <f t="shared" si="0"/>
        <v>145149</v>
      </c>
      <c r="D37" s="67">
        <v>84217</v>
      </c>
      <c r="E37" s="67">
        <v>40</v>
      </c>
      <c r="F37" s="67">
        <v>60892</v>
      </c>
      <c r="G37" s="67">
        <v>0</v>
      </c>
      <c r="H37" s="93"/>
      <c r="I37" s="93"/>
    </row>
    <row r="38" spans="1:9" x14ac:dyDescent="0.55000000000000004">
      <c r="A38" s="70">
        <v>44342</v>
      </c>
      <c r="B38" s="107" t="s">
        <v>306</v>
      </c>
      <c r="C38" s="67">
        <f t="shared" si="0"/>
        <v>142589</v>
      </c>
      <c r="D38" s="67">
        <v>93243</v>
      </c>
      <c r="E38" s="67">
        <v>172</v>
      </c>
      <c r="F38" s="67">
        <v>49174</v>
      </c>
      <c r="G38" s="67">
        <v>0</v>
      </c>
      <c r="H38" s="93"/>
      <c r="I38" s="93"/>
    </row>
    <row r="39" spans="1:9" x14ac:dyDescent="0.55000000000000004">
      <c r="A39" s="70">
        <v>44341</v>
      </c>
      <c r="B39" s="107" t="s">
        <v>295</v>
      </c>
      <c r="C39" s="67">
        <f t="shared" si="0"/>
        <v>139652</v>
      </c>
      <c r="D39" s="67">
        <v>87114</v>
      </c>
      <c r="E39" s="67">
        <v>476</v>
      </c>
      <c r="F39" s="67">
        <v>52062</v>
      </c>
      <c r="G39" s="67">
        <v>0</v>
      </c>
      <c r="H39" s="93"/>
      <c r="I39" s="93"/>
    </row>
    <row r="40" spans="1:9" x14ac:dyDescent="0.55000000000000004">
      <c r="A40" s="70">
        <v>44340</v>
      </c>
      <c r="B40" s="107" t="s">
        <v>294</v>
      </c>
      <c r="C40" s="67">
        <f t="shared" si="0"/>
        <v>330589</v>
      </c>
      <c r="D40" s="67">
        <v>136491</v>
      </c>
      <c r="E40" s="67">
        <v>269</v>
      </c>
      <c r="F40" s="67">
        <v>193829</v>
      </c>
      <c r="G40" s="67">
        <v>0</v>
      </c>
      <c r="H40" s="93"/>
      <c r="I40" s="93"/>
    </row>
    <row r="41" spans="1:9" x14ac:dyDescent="0.55000000000000004">
      <c r="A41" s="70">
        <v>44337</v>
      </c>
      <c r="B41" s="107" t="s">
        <v>304</v>
      </c>
      <c r="C41" s="67">
        <f t="shared" si="0"/>
        <v>249021</v>
      </c>
      <c r="D41" s="67">
        <v>99918</v>
      </c>
      <c r="E41" s="67"/>
      <c r="F41" s="67">
        <v>149103</v>
      </c>
      <c r="G41" s="67"/>
      <c r="H41" s="93"/>
      <c r="I41" s="93"/>
    </row>
    <row r="42" spans="1:9" x14ac:dyDescent="0.55000000000000004">
      <c r="A42" s="70">
        <v>44336</v>
      </c>
      <c r="B42" s="107" t="s">
        <v>305</v>
      </c>
      <c r="C42" s="67">
        <f t="shared" si="0"/>
        <v>190533</v>
      </c>
      <c r="D42" s="67">
        <v>81422</v>
      </c>
      <c r="E42" s="67"/>
      <c r="F42" s="67">
        <v>109111</v>
      </c>
      <c r="G42" s="67"/>
      <c r="H42" s="93"/>
      <c r="I42" s="93"/>
    </row>
    <row r="43" spans="1:9" x14ac:dyDescent="0.55000000000000004">
      <c r="A43" s="70">
        <v>44335</v>
      </c>
      <c r="B43" s="107" t="s">
        <v>306</v>
      </c>
      <c r="C43" s="67">
        <f t="shared" si="0"/>
        <v>267866</v>
      </c>
      <c r="D43" s="67">
        <v>88163</v>
      </c>
      <c r="E43" s="67"/>
      <c r="F43" s="67">
        <v>179703</v>
      </c>
      <c r="G43" s="67"/>
      <c r="H43" s="93"/>
      <c r="I43" s="93"/>
    </row>
    <row r="44" spans="1:9" x14ac:dyDescent="0.55000000000000004">
      <c r="A44" s="70">
        <v>44334</v>
      </c>
      <c r="B44" s="107" t="s">
        <v>295</v>
      </c>
      <c r="C44" s="67">
        <f t="shared" si="0"/>
        <v>250244</v>
      </c>
      <c r="D44" s="67">
        <v>94577</v>
      </c>
      <c r="E44" s="67"/>
      <c r="F44" s="67">
        <v>155667</v>
      </c>
      <c r="G44" s="67"/>
      <c r="H44" s="93"/>
      <c r="I44" s="93"/>
    </row>
    <row r="45" spans="1:9" x14ac:dyDescent="0.55000000000000004">
      <c r="A45" s="70">
        <v>44333</v>
      </c>
      <c r="B45" s="107" t="s">
        <v>294</v>
      </c>
      <c r="C45" s="67">
        <f t="shared" si="0"/>
        <v>349566</v>
      </c>
      <c r="D45" s="67">
        <v>133843</v>
      </c>
      <c r="E45" s="67"/>
      <c r="F45" s="67">
        <v>215723</v>
      </c>
      <c r="G45" s="67"/>
      <c r="H45" s="93"/>
      <c r="I45" s="93"/>
    </row>
    <row r="46" spans="1:9" x14ac:dyDescent="0.55000000000000004">
      <c r="A46" s="70">
        <v>44330</v>
      </c>
      <c r="B46" s="107" t="s">
        <v>304</v>
      </c>
      <c r="C46" s="67">
        <f t="shared" si="0"/>
        <v>242878</v>
      </c>
      <c r="D46" s="67">
        <v>99493</v>
      </c>
      <c r="E46" s="67"/>
      <c r="F46" s="67">
        <v>143385</v>
      </c>
      <c r="G46" s="67"/>
      <c r="H46" s="93"/>
      <c r="I46" s="93"/>
    </row>
    <row r="47" spans="1:9" x14ac:dyDescent="0.55000000000000004">
      <c r="A47" s="70">
        <v>44329</v>
      </c>
      <c r="B47" s="107" t="s">
        <v>305</v>
      </c>
      <c r="C47" s="67">
        <f t="shared" si="0"/>
        <v>219139</v>
      </c>
      <c r="D47" s="67">
        <v>93429</v>
      </c>
      <c r="E47" s="67"/>
      <c r="F47" s="67">
        <v>125710</v>
      </c>
      <c r="G47" s="67"/>
      <c r="H47" s="93"/>
      <c r="I47" s="93"/>
    </row>
    <row r="48" spans="1:9" x14ac:dyDescent="0.55000000000000004">
      <c r="A48" s="70">
        <v>44328</v>
      </c>
      <c r="B48" s="107" t="s">
        <v>306</v>
      </c>
      <c r="C48" s="67">
        <f t="shared" si="0"/>
        <v>181720</v>
      </c>
      <c r="D48" s="67">
        <v>82959</v>
      </c>
      <c r="E48" s="67"/>
      <c r="F48" s="67">
        <v>98761</v>
      </c>
      <c r="G48" s="67"/>
      <c r="H48" s="93"/>
      <c r="I48" s="93"/>
    </row>
    <row r="49" spans="1:9" x14ac:dyDescent="0.55000000000000004">
      <c r="A49" s="70">
        <v>44327</v>
      </c>
      <c r="B49" s="107" t="s">
        <v>307</v>
      </c>
      <c r="C49" s="67">
        <f t="shared" si="0"/>
        <v>168738</v>
      </c>
      <c r="D49" s="67">
        <v>90287</v>
      </c>
      <c r="E49" s="67"/>
      <c r="F49" s="67">
        <v>78451</v>
      </c>
      <c r="G49" s="67"/>
      <c r="H49" s="93"/>
      <c r="I49" s="93"/>
    </row>
    <row r="50" spans="1:9" x14ac:dyDescent="0.55000000000000004">
      <c r="A50" s="70">
        <v>44326</v>
      </c>
      <c r="B50" s="107" t="s">
        <v>294</v>
      </c>
      <c r="C50" s="67">
        <f t="shared" si="0"/>
        <v>223504</v>
      </c>
      <c r="D50" s="67">
        <v>155255</v>
      </c>
      <c r="E50" s="67"/>
      <c r="F50" s="67">
        <v>68249</v>
      </c>
      <c r="G50" s="67"/>
      <c r="H50" s="93"/>
      <c r="I50" s="93"/>
    </row>
    <row r="51" spans="1:9" x14ac:dyDescent="0.55000000000000004">
      <c r="A51" s="70">
        <v>44323</v>
      </c>
      <c r="B51" s="107" t="s">
        <v>304</v>
      </c>
      <c r="C51" s="67">
        <f t="shared" si="0"/>
        <v>140344</v>
      </c>
      <c r="D51" s="67">
        <v>97165</v>
      </c>
      <c r="E51" s="67"/>
      <c r="F51" s="67">
        <v>43179</v>
      </c>
      <c r="G51" s="67"/>
      <c r="H51" s="93"/>
      <c r="I51" s="93"/>
    </row>
    <row r="52" spans="1:9" x14ac:dyDescent="0.55000000000000004">
      <c r="A52" s="70">
        <v>44322</v>
      </c>
      <c r="B52" s="107" t="s">
        <v>305</v>
      </c>
      <c r="C52" s="67">
        <f t="shared" si="0"/>
        <v>331914</v>
      </c>
      <c r="D52" s="67">
        <v>268978</v>
      </c>
      <c r="E52" s="67"/>
      <c r="F52" s="67">
        <v>62936</v>
      </c>
      <c r="G52" s="67"/>
      <c r="H52" s="93"/>
      <c r="I52" s="93"/>
    </row>
    <row r="53" spans="1:9" x14ac:dyDescent="0.55000000000000004">
      <c r="A53" s="70">
        <v>44316</v>
      </c>
      <c r="B53" s="107" t="s">
        <v>304</v>
      </c>
      <c r="C53" s="67">
        <f t="shared" si="0"/>
        <v>274907</v>
      </c>
      <c r="D53" s="67">
        <v>227667</v>
      </c>
      <c r="E53" s="67"/>
      <c r="F53" s="67">
        <v>47240</v>
      </c>
      <c r="G53" s="67"/>
      <c r="H53" s="93"/>
      <c r="I53" s="93"/>
    </row>
    <row r="54" spans="1:9" x14ac:dyDescent="0.55000000000000004">
      <c r="A54" s="70">
        <v>44314</v>
      </c>
      <c r="B54" s="107" t="s">
        <v>306</v>
      </c>
      <c r="C54" s="67">
        <f t="shared" si="0"/>
        <v>238273</v>
      </c>
      <c r="D54" s="67">
        <v>194005</v>
      </c>
      <c r="E54" s="67"/>
      <c r="F54" s="67">
        <v>44268</v>
      </c>
      <c r="G54" s="67"/>
      <c r="H54" s="93"/>
      <c r="I54" s="93"/>
    </row>
    <row r="55" spans="1:9" x14ac:dyDescent="0.55000000000000004">
      <c r="A55" s="70">
        <v>44313</v>
      </c>
      <c r="B55" s="107" t="s">
        <v>295</v>
      </c>
      <c r="C55" s="67">
        <f t="shared" si="0"/>
        <v>203174</v>
      </c>
      <c r="D55" s="67">
        <v>172069</v>
      </c>
      <c r="E55" s="67"/>
      <c r="F55" s="67">
        <v>31105</v>
      </c>
      <c r="G55" s="67"/>
      <c r="H55" s="93"/>
      <c r="I55" s="93"/>
    </row>
    <row r="56" spans="1:9" x14ac:dyDescent="0.55000000000000004">
      <c r="A56" s="70">
        <v>44312</v>
      </c>
      <c r="B56" s="107" t="s">
        <v>308</v>
      </c>
      <c r="C56" s="67">
        <f t="shared" si="0"/>
        <v>263328</v>
      </c>
      <c r="D56" s="67">
        <v>221677</v>
      </c>
      <c r="E56" s="67"/>
      <c r="F56" s="67">
        <v>41651</v>
      </c>
      <c r="G56" s="67"/>
      <c r="H56" s="93"/>
      <c r="I56" s="93"/>
    </row>
    <row r="57" spans="1:9" x14ac:dyDescent="0.55000000000000004">
      <c r="A57" s="70">
        <v>44309</v>
      </c>
      <c r="B57" s="107" t="s">
        <v>309</v>
      </c>
      <c r="C57" s="67">
        <f t="shared" si="0"/>
        <v>177672</v>
      </c>
      <c r="D57" s="67">
        <v>147989</v>
      </c>
      <c r="E57" s="67"/>
      <c r="F57" s="67">
        <v>29683</v>
      </c>
      <c r="G57" s="67"/>
      <c r="H57" s="93"/>
      <c r="I57" s="93"/>
    </row>
    <row r="58" spans="1:9" x14ac:dyDescent="0.55000000000000004">
      <c r="A58" s="70">
        <v>44308</v>
      </c>
      <c r="B58" s="107" t="s">
        <v>310</v>
      </c>
      <c r="C58" s="67">
        <f t="shared" si="0"/>
        <v>150489</v>
      </c>
      <c r="D58" s="67">
        <v>128634</v>
      </c>
      <c r="E58" s="67"/>
      <c r="F58" s="67">
        <v>21855</v>
      </c>
      <c r="G58" s="67"/>
      <c r="H58" s="93"/>
      <c r="I58" s="93"/>
    </row>
    <row r="59" spans="1:9" x14ac:dyDescent="0.55000000000000004">
      <c r="A59" s="70">
        <v>44307</v>
      </c>
      <c r="B59" s="107" t="s">
        <v>311</v>
      </c>
      <c r="C59" s="67">
        <f t="shared" si="0"/>
        <v>152884</v>
      </c>
      <c r="D59" s="67">
        <v>126188</v>
      </c>
      <c r="E59" s="67"/>
      <c r="F59" s="67">
        <v>26696</v>
      </c>
      <c r="G59" s="67"/>
      <c r="H59" s="93"/>
      <c r="I59" s="93"/>
    </row>
    <row r="60" spans="1:9" x14ac:dyDescent="0.55000000000000004">
      <c r="A60" s="70">
        <v>44306</v>
      </c>
      <c r="B60" s="107" t="s">
        <v>295</v>
      </c>
      <c r="C60" s="67">
        <f t="shared" si="0"/>
        <v>126419</v>
      </c>
      <c r="D60" s="67">
        <v>98622</v>
      </c>
      <c r="E60" s="67"/>
      <c r="F60" s="67">
        <v>27797</v>
      </c>
      <c r="G60" s="67"/>
      <c r="H60" s="93"/>
      <c r="I60" s="93"/>
    </row>
    <row r="61" spans="1:9" x14ac:dyDescent="0.55000000000000004">
      <c r="A61" s="80">
        <v>44305</v>
      </c>
      <c r="B61" s="69" t="str">
        <f t="shared" ref="B61:B66" si="1">"("&amp;TEXT(A61,"aaa")&amp;")"</f>
        <v>(月)</v>
      </c>
      <c r="C61" s="67">
        <f t="shared" si="0"/>
        <v>119032</v>
      </c>
      <c r="D61" s="67">
        <v>64725</v>
      </c>
      <c r="E61" s="67"/>
      <c r="F61" s="67">
        <v>54307</v>
      </c>
      <c r="G61" s="67"/>
      <c r="H61" s="93"/>
      <c r="I61" s="93"/>
    </row>
    <row r="62" spans="1:9" x14ac:dyDescent="0.55000000000000004">
      <c r="A62" s="70">
        <v>44302</v>
      </c>
      <c r="B62" s="69" t="str">
        <f t="shared" si="1"/>
        <v>(金)</v>
      </c>
      <c r="C62" s="67">
        <f t="shared" si="0"/>
        <v>69687</v>
      </c>
      <c r="D62" s="67">
        <v>29696</v>
      </c>
      <c r="E62" s="67"/>
      <c r="F62" s="67">
        <v>39991</v>
      </c>
      <c r="G62" s="67"/>
      <c r="H62" s="93"/>
      <c r="I62" s="93"/>
    </row>
    <row r="63" spans="1:9" x14ac:dyDescent="0.55000000000000004">
      <c r="A63" s="70">
        <v>44301</v>
      </c>
      <c r="B63" s="69" t="str">
        <f t="shared" si="1"/>
        <v>(木)</v>
      </c>
      <c r="C63" s="67">
        <f t="shared" si="0"/>
        <v>52620</v>
      </c>
      <c r="D63" s="67">
        <v>16637</v>
      </c>
      <c r="E63" s="67"/>
      <c r="F63" s="67">
        <v>35983</v>
      </c>
      <c r="G63" s="67"/>
      <c r="H63" s="93"/>
      <c r="I63" s="93"/>
    </row>
    <row r="64" spans="1:9" x14ac:dyDescent="0.55000000000000004">
      <c r="A64" s="70">
        <v>44300</v>
      </c>
      <c r="B64" s="69" t="str">
        <f t="shared" si="1"/>
        <v>(水)</v>
      </c>
      <c r="C64" s="67">
        <f t="shared" si="0"/>
        <v>50996</v>
      </c>
      <c r="D64" s="67">
        <v>9569</v>
      </c>
      <c r="E64" s="67"/>
      <c r="F64" s="67">
        <v>41427</v>
      </c>
      <c r="G64" s="67"/>
      <c r="H64" s="93"/>
      <c r="I64" s="93"/>
    </row>
    <row r="65" spans="1:11" x14ac:dyDescent="0.55000000000000004">
      <c r="A65" s="68">
        <v>44299</v>
      </c>
      <c r="B65" s="69" t="str">
        <f t="shared" si="1"/>
        <v>(火)</v>
      </c>
      <c r="C65" s="67">
        <f t="shared" ref="C65:C66" si="2">SUM(D65:G65)</f>
        <v>53986</v>
      </c>
      <c r="D65" s="67">
        <v>13896</v>
      </c>
      <c r="E65" s="67"/>
      <c r="F65" s="67">
        <v>40090</v>
      </c>
      <c r="G65" s="67"/>
      <c r="H65" s="93"/>
      <c r="I65" s="93"/>
    </row>
    <row r="66" spans="1:11" x14ac:dyDescent="0.55000000000000004">
      <c r="A66" s="68">
        <v>44298</v>
      </c>
      <c r="B66" s="69" t="str">
        <f t="shared" si="1"/>
        <v>(月)</v>
      </c>
      <c r="C66" s="67">
        <f t="shared" si="2"/>
        <v>96936</v>
      </c>
      <c r="D66" s="67">
        <v>26850</v>
      </c>
      <c r="E66" s="67"/>
      <c r="F66" s="67">
        <v>70086</v>
      </c>
      <c r="G66" s="67"/>
      <c r="H66" s="93"/>
      <c r="I66" s="93"/>
    </row>
    <row r="67" spans="1:11" x14ac:dyDescent="0.55000000000000004">
      <c r="A67" s="91"/>
      <c r="B67" s="92"/>
      <c r="C67" s="92"/>
      <c r="D67" s="92"/>
      <c r="E67" s="92"/>
      <c r="F67" s="92"/>
      <c r="G67" s="93"/>
      <c r="H67" s="93"/>
    </row>
    <row r="68" spans="1:11" x14ac:dyDescent="0.55000000000000004">
      <c r="A68" s="94" t="s">
        <v>325</v>
      </c>
      <c r="B68" s="93"/>
      <c r="C68" s="93"/>
      <c r="D68" s="93"/>
      <c r="E68" s="93"/>
      <c r="F68" s="93"/>
      <c r="G68" s="94"/>
      <c r="H68" s="93"/>
    </row>
    <row r="69" spans="1:11" x14ac:dyDescent="0.55000000000000004">
      <c r="A69" s="76" t="s">
        <v>321</v>
      </c>
      <c r="B69" s="94"/>
      <c r="C69" s="94"/>
      <c r="D69" s="94"/>
      <c r="E69" s="94"/>
      <c r="F69" s="94"/>
      <c r="H69" s="93"/>
    </row>
    <row r="70" spans="1:11" x14ac:dyDescent="0.55000000000000004">
      <c r="A70" s="76" t="s">
        <v>322</v>
      </c>
      <c r="H70" s="93"/>
    </row>
    <row r="71" spans="1:11" x14ac:dyDescent="0.55000000000000004">
      <c r="A71" s="76" t="s">
        <v>323</v>
      </c>
      <c r="H71" s="93"/>
    </row>
    <row r="72" spans="1:11" x14ac:dyDescent="0.55000000000000004">
      <c r="A72" s="76" t="s">
        <v>324</v>
      </c>
      <c r="H72" s="93"/>
      <c r="I72" s="95"/>
      <c r="J72" s="95"/>
      <c r="K72" s="95"/>
    </row>
    <row r="73" spans="1:11" x14ac:dyDescent="0.55000000000000004">
      <c r="H73" s="9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2021-07-12T12:41:51Z</dcterms:modified>
</cp:coreProperties>
</file>