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AC3B43CB-3ED2-4236-B753-7D392F45A762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Sheet1" sheetId="12" r:id="rId8"/>
    <sheet name="V一般接種" sheetId="8" r:id="rId9"/>
    <sheet name="V医療従事者等" sheetId="9" r:id="rId10"/>
    <sheet name="V職域接種" sheetId="10" r:id="rId11"/>
    <sheet name="V重複" sheetId="11" r:id="rId12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8" i="11" l="1"/>
  <c r="B28" i="11"/>
  <c r="D27" i="11"/>
  <c r="B27" i="11"/>
  <c r="D26" i="11"/>
  <c r="B26" i="11"/>
  <c r="D25" i="11"/>
  <c r="B25" i="11"/>
  <c r="D24" i="11"/>
  <c r="B24" i="11"/>
  <c r="D23" i="11"/>
  <c r="B23" i="11"/>
  <c r="G2" i="11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<sst xmlns="http://schemas.openxmlformats.org/spreadsheetml/2006/main" count="35922" uniqueCount="363">
  <si>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</si>
  <si>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</si>
  <si>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</si>
  <si>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</si>
  <si>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</si>
  <si>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</si>
  <si>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</si>
  <si>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</si>
  <si>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</si>
  <si>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</si>
  <si>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</si>
  <si>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</si>
  <si>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</si>
  <si>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</si>
  <si>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</si>
  <si>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</si>
  <si>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</si>
  <si>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</si>
  <si>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</si>
  <si>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</si>
  <si>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</si>
  <si>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</si>
  <si>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</si>
  <si>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</si>
  <si>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</si>
  <si>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</si>
  <si>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</si>
  <si>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</si>
  <si>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</si>
  <si>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</si>
  <si>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</si>
  <si>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</si>
  <si>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</si>
  <si>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</si>
  <si>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</si>
  <si>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</si>
  <si>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</si>
  <si>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</si>
  <si>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</si>
  <si>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</si>
  <si>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</si>
  <si>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</si>
  <si>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</si>
  <si>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</si>
  <si>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</si>
  <si>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</si>
  <si>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</si>
  <si>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</si>
  <si>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</si>
  <si>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</si>
  <si>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</si>
  <si>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</si>
  <si>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</si>
  <si>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</si>
  <si>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</si>
  <si>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</si>
  <si>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</si>
  <si>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</si>
  <si>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</si>
  <si>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</si>
  <si>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</si>
  <si>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</si>
  <si>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</si>
  <si>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</si>
  <si>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</si>
  <si>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</si>
  <si>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</si>
  <si>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</si>
  <si>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</si>
  <si>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</si>
  <si>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</si>
  <si>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</si>
  <si>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</si>
  <si>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</si>
  <si>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</si>
  <si>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</si>
  <si>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</si>
  <si>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</si>
  <si>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</si>
  <si>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</si>
  <si>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</si>
  <si>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</si>
  <si>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</si>
  <si>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</si>
  <si>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</si>
  <si>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</si>
  <si>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</si>
  <si>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</si>
  <si>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</si>
  <si>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</si>
  <si>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</si>
  <si>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</si>
  <si>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</si>
  <si>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</si>
  <si>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</si>
  <si>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</si>
  <si>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</si>
  <si>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</si>
  <si>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</si>
  <si>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</si>
  <si>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</si>
  <si>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</si>
  <si>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</si>
  <si>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</si>
  <si>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</si>
  <si>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</si>
  <si>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</si>
  <si>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</si>
  <si>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</si>
  <si>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</si>
  <si>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</si>
  <si>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</si>
  <si>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</si>
  <si>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</si>
  <si>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</si>
  <si>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</si>
  <si>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</si>
  <si>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</si>
  <si>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</si>
  <si>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</si>
  <si>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</si>
  <si>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</si>
  <si>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</si>
  <si>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</si>
  <si>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</si>
  <si>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</si>
  <si>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</si>
  <si>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</si>
  <si>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</si>
  <si>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</si>
  <si>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</si>
  <si>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</si>
  <si>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</si>
  <si>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</si>
  <si>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</si>
  <si>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</si>
  <si>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</si>
  <si>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</si>
  <si>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</si>
  <si>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</si>
  <si>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</si>
  <si>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</si>
  <si>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</si>
  <si>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</si>
  <si>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</si>
  <si>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</si>
  <si>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</si>
  <si>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</si>
  <si>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</si>
  <si>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</si>
  <si>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</si>
  <si>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</si>
  <si>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</si>
  <si>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</si>
  <si>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</si>
  <si>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</si>
  <si>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</si>
  <si>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</si>
  <si>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</si>
  <si>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</si>
  <si>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</si>
  <si>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</si>
  <si>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</si>
  <si>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</si>
  <si>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</si>
  <si>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</si>
  <si>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</si>
  <si>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</si>
  <si>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</si>
  <si>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</si>
  <si>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</si>
  <si>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</si>
  <si>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</si>
  <si>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</si>
  <si>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</si>
  <si>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</si>
  <si>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</si>
  <si>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</si>
  <si>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</si>
  <si>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</si>
  <si>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</si>
  <si>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</si>
  <si>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</si>
  <si>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</si>
  <si>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</si>
  <si>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</si>
  <si>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</si>
  <si>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</si>
  <si>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</si>
  <si>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</si>
  <si>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</si>
  <si>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</si>
  <si>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</si>
  <si>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</si>
  <si>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</si>
  <si>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</si>
  <si>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</si>
  <si>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</si>
  <si>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</si>
  <si>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</si>
  <si>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</si>
  <si>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</si>
  <si>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</si>
  <si>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</si>
  <si>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</si>
  <si>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</si>
  <si>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</si>
  <si>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</si>
  <si>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</si>
  <si>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</si>
  <si>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</si>
  <si>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</si>
  <si>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</si>
  <si>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</si>
  <si>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</si>
  <si>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</si>
  <si>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</si>
  <si>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</si>
  <si>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</si>
  <si>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</si>
  <si>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</si>
  <si>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</si>
  <si>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</si>
  <si>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</si>
  <si>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</si>
  <si>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</si>
  <si>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</si>
  <si>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</si>
  <si>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</si>
  <si>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</si>
  <si>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</si>
  <si>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</si>
  <si>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</si>
  <si>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</si>
  <si>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</si>
  <si>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</si>
  <si>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</si>
  <si>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</si>
  <si>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</si>
  <si>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</si>
  <si>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</si>
  <si>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</si>
  <si>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</si>
  <si>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</si>
  <si>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</si>
  <si>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</si>
  <si>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</si>
  <si>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</si>
  <si>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</si>
  <si>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</si>
  <si>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</si>
  <si>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</si>
  <si>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</si>
  <si>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</si>
  <si>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</si>
  <si>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</si>
  <si>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</si>
  <si>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</si>
  <si>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</si>
  <si>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</si>
  <si>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</si>
  <si>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</si>
  <si>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</si>
  <si>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</si>
  <si>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</si>
  <si>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</si>
  <si>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</si>
  <si>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</si>
  <si>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</si>
  <si>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</si>
  <si>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</si>
  <si>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</si>
  <si>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</si>
  <si>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</si>
  <si>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</si>
  <si>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</si>
  <si>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</si>
  <si>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</si>
  <si>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</si>
  <si>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</si>
  <si>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</si>
  <si>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</si>
  <si>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</si>
  <si>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</si>
  <si>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</si>
  <si>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</si>
  <si>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</si>
  <si>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</si>
  <si>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</si>
  <si>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</si>
  <si>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</si>
  <si>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</si>
  <si>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</si>
  <si>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</si>
  <si>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</si>
  <si>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</si>
  <si>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</si>
  <si>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</si>
  <si>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</si>
  <si>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</si>
  <si>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</si>
  <si>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</si>
  <si>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</si>
  <si>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</si>
  <si>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</si>
  <si>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</si>
  <si>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</si>
  <si>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</si>
  <si>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</si>
  <si>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</si>
  <si>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</si>
  <si>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</si>
  <si>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</si>
  <si>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</si>
  <si>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</si>
  <si>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</si>
  <si>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</si>
  <si>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</si>
  <si>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</si>
  <si>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</si>
  <si>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</si>
  <si>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</si>
  <si>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</si>
  <si>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</si>
  <si>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</si>
  <si>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</si>
  <si>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</si>
  <si>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</si>
  <si>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</si>
  <si>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</si>
  <si>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</si>
  <si>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</si>
  <si>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</si>
  <si>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</si>
  <si>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</si>
  <si>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</si>
  <si>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</si>
  <si>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</si>
  <si>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</si>
  <si>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</si>
  <si>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</si>
  <si>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</si>
  <si>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</si>
  <si>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</si>
  <si>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</si>
  <si>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</si>
  <si>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</si>
  <si>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</si>
  <si>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</si>
  <si>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</si>
  <si>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</si>
  <si>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</si>
  <si>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</si>
  <si>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</si>
  <si>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</si>
  <si>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</si>
  <si>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</si>
  <si>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</si>
  <si>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</si>
  <si>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</si>
  <si>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</si>
  <si>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https://www.mhlw.go.jp/stf/seisakunitsuite/bunya/0000121431_00300.html</t>
    <phoneticPr fontId="1"/>
  </si>
  <si>
    <t>（９月８日公表時点）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</si>
</sst>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0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300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721"/>
  <sheetViews>
    <sheetView workbookViewId="0">
      <pane ySplit="1" topLeftCell="A1250" activePane="bottomLeft" state="frozen"/>
      <selection activeCell="O1257" sqref="O1257:P1718"/>
      <selection pane="bottomLeft" activeCell="O1257" sqref="O1257:P1718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31671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17924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14780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25661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40127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7791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9359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99025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151790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190093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189967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205557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36665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25321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283555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253233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281964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20541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293672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40831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26568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7693</v>
      </c>
      <c r="P1320" s="27">
        <v>867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8591</v>
      </c>
      <c r="P1323" s="27">
        <v>738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10077</v>
      </c>
      <c r="P1326" s="27">
        <v>922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316998</v>
      </c>
      <c r="P1329" s="27">
        <v>71442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147110</v>
      </c>
      <c r="P1332" s="27">
        <v>53902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62337</v>
      </c>
      <c r="P1335" s="27">
        <v>7776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74920</v>
      </c>
      <c r="P1338" s="27">
        <v>8776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261528</v>
      </c>
      <c r="P1341" s="27">
        <v>97937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222376</v>
      </c>
      <c r="P1344" s="27">
        <v>124657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245632</v>
      </c>
      <c r="P1347" s="27">
        <v>153677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251926</v>
      </c>
      <c r="P1350" s="27">
        <v>179456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235944</v>
      </c>
      <c r="P1353" s="27">
        <v>193218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137752</v>
      </c>
      <c r="P1356" s="27">
        <v>34447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187015</v>
      </c>
      <c r="P1359" s="27">
        <v>23050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344653</v>
      </c>
      <c r="P1362" s="27">
        <v>268670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348961</v>
      </c>
      <c r="P1365" s="27">
        <v>223761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397054</v>
      </c>
      <c r="P1368" s="27">
        <v>252695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403690</v>
      </c>
      <c r="P1371" s="27">
        <v>136126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379923</v>
      </c>
      <c r="P1374" s="27">
        <v>208874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285303</v>
      </c>
      <c r="P1377" s="27">
        <v>43345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325814</v>
      </c>
      <c r="P1380" s="27">
        <v>26257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584522</v>
      </c>
      <c r="P1383" s="27">
        <v>203996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605326</v>
      </c>
      <c r="P1386" s="27">
        <v>63066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667053</v>
      </c>
      <c r="P1389" s="27">
        <v>61851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638267</v>
      </c>
      <c r="P1392" s="27">
        <v>106682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617068</v>
      </c>
      <c r="P1395" s="27">
        <v>123354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472262</v>
      </c>
      <c r="P1398" s="27">
        <v>59490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462690</v>
      </c>
      <c r="P1401" s="27">
        <v>66386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665855</v>
      </c>
      <c r="P1404" s="27">
        <v>237003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711596</v>
      </c>
      <c r="P1407" s="27">
        <v>209534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737565</v>
      </c>
      <c r="P1410" s="27">
        <v>231801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729556</v>
      </c>
      <c r="P1413" s="27">
        <v>225121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716109</v>
      </c>
      <c r="P1416" s="27">
        <v>217070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615791</v>
      </c>
      <c r="P1419" s="27">
        <v>127292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562573</v>
      </c>
      <c r="P1422" s="27">
        <v>179463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769499</v>
      </c>
      <c r="P1425" s="27">
        <v>322752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792827</v>
      </c>
      <c r="P1428" s="27">
        <v>320872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771746</v>
      </c>
      <c r="P1431" s="27">
        <v>384464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743621</v>
      </c>
      <c r="P1434" s="27">
        <v>384178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751342</v>
      </c>
      <c r="P1437" s="27">
        <v>356938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655256</v>
      </c>
      <c r="P1440" s="27">
        <v>273335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599584</v>
      </c>
      <c r="P1443" s="27">
        <v>315815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691172</v>
      </c>
      <c r="P1446" s="27">
        <v>537130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692678</v>
      </c>
      <c r="P1449" s="27">
        <v>551463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676325</v>
      </c>
      <c r="P1452" s="27">
        <v>603338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687115</v>
      </c>
      <c r="P1455" s="27">
        <v>595389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669048</v>
      </c>
      <c r="P1458" s="27">
        <v>567820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655209</v>
      </c>
      <c r="P1461" s="27">
        <v>439431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655374</v>
      </c>
      <c r="P1464" s="27">
        <v>437733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746378</v>
      </c>
      <c r="P1467" s="27">
        <v>621942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746613</v>
      </c>
      <c r="P1470" s="27">
        <v>650095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757786</v>
      </c>
      <c r="P1473" s="27">
        <v>681762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733955</v>
      </c>
      <c r="P1476" s="27">
        <v>688533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727638</v>
      </c>
      <c r="P1479" s="27">
        <v>691741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721016</v>
      </c>
      <c r="P1482" s="27">
        <v>582092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753381</v>
      </c>
      <c r="P1485" s="27">
        <v>535478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749168</v>
      </c>
      <c r="P1488" s="27">
        <v>699832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756394</v>
      </c>
      <c r="P1491" s="27">
        <v>733517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791039</v>
      </c>
      <c r="P1494" s="27">
        <v>721447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601551</v>
      </c>
      <c r="P1497" s="27">
        <v>696380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544502</v>
      </c>
      <c r="P1500" s="27">
        <v>705607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816594</v>
      </c>
      <c r="P1503" s="27">
        <v>602205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794178</v>
      </c>
      <c r="P1506" s="27">
        <v>535396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915260</v>
      </c>
      <c r="P1509" s="27">
        <v>644379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949063</v>
      </c>
      <c r="P1512" s="27">
        <v>657900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966797</v>
      </c>
      <c r="P1515" s="27">
        <v>632991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964801</v>
      </c>
      <c r="P1518" s="27">
        <v>630586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965630</v>
      </c>
      <c r="P1521" s="27">
        <v>627542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959553</v>
      </c>
      <c r="P1524" s="27">
        <v>606604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713680</v>
      </c>
      <c r="P1527" s="27">
        <v>616655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802058</v>
      </c>
      <c r="P1530" s="27">
        <v>670225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830303</v>
      </c>
      <c r="P1533" s="27">
        <v>654171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809635</v>
      </c>
      <c r="P1536" s="27">
        <v>661117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790921</v>
      </c>
      <c r="P1539" s="27">
        <v>636319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824749</v>
      </c>
      <c r="P1542" s="27">
        <v>626734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772488</v>
      </c>
      <c r="P1545" s="27">
        <v>633122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579482</v>
      </c>
      <c r="P1548" s="27">
        <v>650120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484420</v>
      </c>
      <c r="P1551" s="27">
        <v>627436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741856</v>
      </c>
      <c r="P1554" s="27">
        <v>640663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673200</v>
      </c>
      <c r="P1557" s="27">
        <v>685893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284787</v>
      </c>
      <c r="P1560" s="27">
        <v>272616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223520</v>
      </c>
      <c r="P1563" s="27">
        <v>192994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431518</v>
      </c>
      <c r="P1566" s="27">
        <v>727916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387142</v>
      </c>
      <c r="P1569" s="27">
        <v>677149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537913</v>
      </c>
      <c r="P1572" s="27">
        <v>765108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578723</v>
      </c>
      <c r="P1575" s="27">
        <v>763026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566013</v>
      </c>
      <c r="P1578" s="27">
        <v>770699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564259</v>
      </c>
      <c r="P1581" s="27">
        <v>756023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593761</v>
      </c>
      <c r="P1584" s="27">
        <v>761132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606777</v>
      </c>
      <c r="P1587" s="27">
        <v>784349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434875</v>
      </c>
      <c r="P1590" s="27">
        <v>1056151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532570</v>
      </c>
      <c r="P1593" s="27">
        <v>555796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549614</v>
      </c>
      <c r="P1596" s="27">
        <v>588961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541428</v>
      </c>
      <c r="P1599" s="27">
        <v>585585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531038</v>
      </c>
      <c r="P1602" s="27">
        <v>573871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548307</v>
      </c>
      <c r="P1605" s="27">
        <v>605441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677710</v>
      </c>
      <c r="P1608" s="27">
        <v>622917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-3901992</v>
      </c>
      <c r="P1611" s="27">
        <v>-314658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160811</v>
      </c>
      <c r="P1614" s="27">
        <v>100060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465461</v>
      </c>
      <c r="P1617" s="27">
        <v>565778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478189</v>
      </c>
      <c r="P1620" s="27">
        <v>492417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469842</v>
      </c>
      <c r="P1623" s="27">
        <v>223860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328224</v>
      </c>
      <c r="P1626" s="27">
        <v>134135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344963</v>
      </c>
      <c r="P1629" s="27">
        <v>249423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-7105565</v>
      </c>
      <c r="P1632" s="27">
        <v>-2493116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413760</v>
      </c>
      <c r="P1635" s="27">
        <v>356385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521709</v>
      </c>
      <c r="P1638" s="27">
        <v>441463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548060</v>
      </c>
      <c r="P1641" s="27">
        <v>430616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545756</v>
      </c>
      <c r="P1644" s="27">
        <v>418897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575975</v>
      </c>
      <c r="P1647" s="27">
        <v>463322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686889</v>
      </c>
      <c r="P1650" s="27">
        <v>523102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-10567925</v>
      </c>
      <c r="P1653" s="27">
        <v>-5385948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7">
        <v>517615</v>
      </c>
      <c r="P1656" s="27">
        <v>432817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7">
        <v>0</v>
      </c>
      <c r="P1657" s="2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7">
        <v>0</v>
      </c>
      <c r="P1658" s="27">
        <v>0</v>
      </c>
    </row>
    <row r="1659" spans="1:16" x14ac:dyDescent="0.55000000000000004">
      <c r="A1659" s="33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7">
        <v>573117</v>
      </c>
      <c r="P1659" s="27">
        <v>448882</v>
      </c>
    </row>
    <row r="1660" spans="1:16" x14ac:dyDescent="0.55000000000000004">
      <c r="A1660" s="33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7">
        <v>0</v>
      </c>
      <c r="P1660" s="27">
        <v>0</v>
      </c>
    </row>
    <row r="1661" spans="1:16" x14ac:dyDescent="0.55000000000000004">
      <c r="A1661" s="33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7">
        <v>0</v>
      </c>
      <c r="P1661" s="27">
        <v>0</v>
      </c>
    </row>
    <row r="1662" spans="1:16" x14ac:dyDescent="0.55000000000000004">
      <c r="A1662" s="33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7">
        <v>565152</v>
      </c>
      <c r="P1662" s="27">
        <v>443360</v>
      </c>
    </row>
    <row r="1663" spans="1:16" x14ac:dyDescent="0.55000000000000004">
      <c r="A1663" s="33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7">
        <v>0</v>
      </c>
      <c r="P1663" s="27">
        <v>0</v>
      </c>
    </row>
    <row r="1664" spans="1:16" x14ac:dyDescent="0.55000000000000004">
      <c r="A1664" s="33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7">
        <v>0</v>
      </c>
      <c r="P1664" s="27">
        <v>0</v>
      </c>
    </row>
    <row r="1665" spans="1:16" x14ac:dyDescent="0.55000000000000004">
      <c r="A1665" s="33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7">
        <v>535617</v>
      </c>
      <c r="P1665" s="27">
        <v>428018</v>
      </c>
    </row>
    <row r="1666" spans="1:16" x14ac:dyDescent="0.55000000000000004">
      <c r="A1666" s="33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7">
        <v>0</v>
      </c>
      <c r="P1666" s="27">
        <v>0</v>
      </c>
    </row>
    <row r="1667" spans="1:16" x14ac:dyDescent="0.55000000000000004">
      <c r="A1667" s="33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7">
        <v>0</v>
      </c>
      <c r="P1667" s="27">
        <v>0</v>
      </c>
    </row>
    <row r="1668" spans="1:16" x14ac:dyDescent="0.55000000000000004">
      <c r="A1668" s="33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7">
        <v>597653</v>
      </c>
      <c r="P1668" s="27">
        <v>472573</v>
      </c>
    </row>
    <row r="1669" spans="1:16" x14ac:dyDescent="0.55000000000000004">
      <c r="A1669" s="33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7">
        <v>0</v>
      </c>
      <c r="P1669" s="27">
        <v>0</v>
      </c>
    </row>
    <row r="1670" spans="1:16" x14ac:dyDescent="0.55000000000000004">
      <c r="A1670" s="33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7">
        <v>0</v>
      </c>
      <c r="P1670" s="27">
        <v>0</v>
      </c>
    </row>
    <row r="1671" spans="1:16" x14ac:dyDescent="0.55000000000000004">
      <c r="A1671" s="33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7">
        <v>690922</v>
      </c>
      <c r="P1671" s="27">
        <v>585655</v>
      </c>
    </row>
    <row r="1672" spans="1:16" x14ac:dyDescent="0.55000000000000004">
      <c r="A1672" s="33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7">
        <v>0</v>
      </c>
      <c r="P1672" s="27">
        <v>0</v>
      </c>
    </row>
    <row r="1673" spans="1:16" x14ac:dyDescent="0.55000000000000004">
      <c r="A1673" s="33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7">
        <v>0</v>
      </c>
      <c r="P1673" s="27">
        <v>0</v>
      </c>
    </row>
    <row r="1674" spans="1:16" x14ac:dyDescent="0.55000000000000004">
      <c r="A1674" s="33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7">
        <v>-14297290</v>
      </c>
      <c r="P1674" s="27">
        <v>-9138846</v>
      </c>
    </row>
    <row r="1675" spans="1:16" x14ac:dyDescent="0.55000000000000004">
      <c r="A1675" s="33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7">
        <v>0</v>
      </c>
      <c r="P1675" s="27">
        <v>0</v>
      </c>
    </row>
    <row r="1676" spans="1:16" x14ac:dyDescent="0.55000000000000004">
      <c r="A1676" s="33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7">
        <v>0</v>
      </c>
      <c r="P1676" s="27">
        <v>0</v>
      </c>
    </row>
    <row r="1677" spans="1:16" x14ac:dyDescent="0.55000000000000004">
      <c r="A1677" s="33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7">
        <v>344203</v>
      </c>
      <c r="P1677" s="27">
        <v>135152</v>
      </c>
    </row>
    <row r="1678" spans="1:16" x14ac:dyDescent="0.55000000000000004">
      <c r="A1678" s="33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7">
        <v>0</v>
      </c>
      <c r="P1678" s="27">
        <v>0</v>
      </c>
    </row>
    <row r="1679" spans="1:16" x14ac:dyDescent="0.55000000000000004">
      <c r="A1679" s="33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7">
        <v>0</v>
      </c>
      <c r="P1679" s="27">
        <v>0</v>
      </c>
    </row>
    <row r="1680" spans="1:16" x14ac:dyDescent="0.55000000000000004">
      <c r="A1680" s="33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7">
        <v>583574</v>
      </c>
      <c r="P1680" s="27">
        <v>376280</v>
      </c>
    </row>
    <row r="1681" spans="1:16" x14ac:dyDescent="0.55000000000000004">
      <c r="A1681" s="33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7">
        <v>0</v>
      </c>
      <c r="P1681" s="27">
        <v>0</v>
      </c>
    </row>
    <row r="1682" spans="1:16" x14ac:dyDescent="0.55000000000000004">
      <c r="A1682" s="33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7">
        <v>0</v>
      </c>
      <c r="P1682" s="27">
        <v>0</v>
      </c>
    </row>
    <row r="1683" spans="1:16" x14ac:dyDescent="0.55000000000000004">
      <c r="A1683" s="33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7">
        <v>561318</v>
      </c>
      <c r="P1683" s="27">
        <v>350710</v>
      </c>
    </row>
    <row r="1684" spans="1:16" x14ac:dyDescent="0.55000000000000004">
      <c r="A1684" s="33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7">
        <v>0</v>
      </c>
      <c r="P1684" s="27">
        <v>0</v>
      </c>
    </row>
    <row r="1685" spans="1:16" x14ac:dyDescent="0.55000000000000004">
      <c r="A1685" s="33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7">
        <v>0</v>
      </c>
      <c r="P1685" s="27">
        <v>0</v>
      </c>
    </row>
    <row r="1686" spans="1:16" x14ac:dyDescent="0.55000000000000004">
      <c r="A1686" s="33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7">
        <v>350039</v>
      </c>
      <c r="P1686" s="27">
        <v>349248</v>
      </c>
    </row>
    <row r="1687" spans="1:16" x14ac:dyDescent="0.55000000000000004">
      <c r="A1687" s="33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7">
        <v>0</v>
      </c>
      <c r="P1687" s="27">
        <v>0</v>
      </c>
    </row>
    <row r="1688" spans="1:16" x14ac:dyDescent="0.55000000000000004">
      <c r="A1688" s="33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7">
        <v>0</v>
      </c>
      <c r="P1688" s="27">
        <v>0</v>
      </c>
    </row>
    <row r="1689" spans="1:16" x14ac:dyDescent="0.55000000000000004">
      <c r="A1689" s="33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 s="27">
        <v>619208</v>
      </c>
      <c r="P1689" s="27">
        <v>259977</v>
      </c>
    </row>
    <row r="1690" spans="1:16" x14ac:dyDescent="0.55000000000000004">
      <c r="A1690" s="33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 s="27">
        <v>0</v>
      </c>
      <c r="P1690" s="27">
        <v>0</v>
      </c>
    </row>
    <row r="1691" spans="1:16" x14ac:dyDescent="0.55000000000000004">
      <c r="A1691" s="33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 s="27">
        <v>0</v>
      </c>
      <c r="P1691" s="27">
        <v>0</v>
      </c>
    </row>
    <row r="1692" spans="1:16" x14ac:dyDescent="0.55000000000000004">
      <c r="A1692" s="33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 s="27">
        <v>834351</v>
      </c>
      <c r="P1692" s="27">
        <v>305558</v>
      </c>
    </row>
    <row r="1693" spans="1:16" x14ac:dyDescent="0.55000000000000004">
      <c r="A1693" s="33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 s="27">
        <v>0</v>
      </c>
      <c r="P1693" s="27">
        <v>0</v>
      </c>
    </row>
    <row r="1694" spans="1:16" x14ac:dyDescent="0.55000000000000004">
      <c r="A1694" s="33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 s="27">
        <v>0</v>
      </c>
      <c r="P1694" s="27">
        <v>0</v>
      </c>
    </row>
    <row r="1695" spans="1:16" x14ac:dyDescent="0.55000000000000004">
      <c r="A1695" s="33">
        <v>44444</v>
      </c>
      <c r="B1695" t="s">
        <v>153</v>
      </c>
      <c r="C1695">
        <v>1553059</v>
      </c>
      <c r="D1695">
        <v>21459265</v>
      </c>
      <c r="F1695" t="s">
        <v>277</v>
      </c>
      <c r="G1695" t="s">
        <v>277</v>
      </c>
      <c r="H1695">
        <v>191003</v>
      </c>
      <c r="I1695" t="s">
        <v>277</v>
      </c>
      <c r="J1695">
        <v>2207</v>
      </c>
      <c r="K1695" t="s">
        <v>277</v>
      </c>
      <c r="L1695" t="s">
        <v>277</v>
      </c>
      <c r="M1695">
        <v>1339837</v>
      </c>
      <c r="N1695">
        <v>16306</v>
      </c>
      <c r="O1695" s="27">
        <v>-12800445</v>
      </c>
      <c r="P1695" s="27">
        <v>-8842489</v>
      </c>
    </row>
    <row r="1696" spans="1:16" x14ac:dyDescent="0.55000000000000004">
      <c r="A1696" s="33">
        <v>44444</v>
      </c>
      <c r="B1696" t="s">
        <v>154</v>
      </c>
      <c r="C1696">
        <v>3924</v>
      </c>
      <c r="D1696">
        <v>994709</v>
      </c>
      <c r="E1696" t="s">
        <v>277</v>
      </c>
      <c r="F1696" t="s">
        <v>277</v>
      </c>
      <c r="G1696" t="s">
        <v>277</v>
      </c>
      <c r="H1696">
        <v>156</v>
      </c>
      <c r="I1696" t="s">
        <v>277</v>
      </c>
      <c r="J1696">
        <v>0</v>
      </c>
      <c r="K1696" t="s">
        <v>277</v>
      </c>
      <c r="L1696" t="s">
        <v>277</v>
      </c>
      <c r="M1696">
        <v>3761</v>
      </c>
      <c r="N1696">
        <v>7</v>
      </c>
      <c r="O1696" s="27">
        <v>0</v>
      </c>
      <c r="P1696" s="27">
        <v>0</v>
      </c>
    </row>
    <row r="1697" spans="1:16" x14ac:dyDescent="0.55000000000000004">
      <c r="A1697" s="33">
        <v>44444</v>
      </c>
      <c r="B1697" t="s">
        <v>155</v>
      </c>
      <c r="C1697">
        <v>15</v>
      </c>
      <c r="D1697">
        <v>829</v>
      </c>
      <c r="E1697" t="s">
        <v>277</v>
      </c>
      <c r="F1697" t="s">
        <v>277</v>
      </c>
      <c r="G1697" t="s">
        <v>277</v>
      </c>
      <c r="H1697">
        <v>0</v>
      </c>
      <c r="I1697" t="s">
        <v>277</v>
      </c>
      <c r="J1697">
        <v>0</v>
      </c>
      <c r="K1697" t="s">
        <v>277</v>
      </c>
      <c r="L1697" t="s">
        <v>277</v>
      </c>
      <c r="M1697">
        <v>15</v>
      </c>
      <c r="N1697">
        <v>0</v>
      </c>
      <c r="O1697" s="27">
        <v>0</v>
      </c>
      <c r="P1697" s="27">
        <v>0</v>
      </c>
    </row>
    <row r="1698" spans="1:16" x14ac:dyDescent="0.55000000000000004">
      <c r="A1698" s="33">
        <v>44445</v>
      </c>
      <c r="B1698" t="s">
        <v>153</v>
      </c>
      <c r="C1698">
        <v>1567416</v>
      </c>
      <c r="D1698">
        <v>21524650</v>
      </c>
      <c r="F1698" t="s">
        <v>277</v>
      </c>
      <c r="G1698" t="s">
        <v>277</v>
      </c>
      <c r="H1698">
        <v>184559</v>
      </c>
      <c r="I1698" t="s">
        <v>277</v>
      </c>
      <c r="J1698">
        <v>2198</v>
      </c>
      <c r="K1698" t="s">
        <v>277</v>
      </c>
      <c r="L1698" t="s">
        <v>277</v>
      </c>
      <c r="M1698">
        <v>1360524</v>
      </c>
      <c r="N1698">
        <v>16347</v>
      </c>
      <c r="O1698" s="27">
        <v>490168</v>
      </c>
      <c r="P1698" s="27">
        <v>290669</v>
      </c>
    </row>
    <row r="1699" spans="1:16" x14ac:dyDescent="0.55000000000000004">
      <c r="A1699" s="33">
        <v>44445</v>
      </c>
      <c r="B1699" t="s">
        <v>154</v>
      </c>
      <c r="C1699">
        <v>3941</v>
      </c>
      <c r="D1699">
        <v>997036</v>
      </c>
      <c r="E1699" t="s">
        <v>277</v>
      </c>
      <c r="F1699" t="s">
        <v>277</v>
      </c>
      <c r="G1699" t="s">
        <v>277</v>
      </c>
      <c r="H1699">
        <v>173</v>
      </c>
      <c r="I1699" t="s">
        <v>277</v>
      </c>
      <c r="J1699">
        <v>0</v>
      </c>
      <c r="K1699" t="s">
        <v>277</v>
      </c>
      <c r="L1699" t="s">
        <v>277</v>
      </c>
      <c r="M1699">
        <v>3761</v>
      </c>
      <c r="N1699">
        <v>7</v>
      </c>
      <c r="O1699" s="27">
        <v>0</v>
      </c>
      <c r="P1699" s="27">
        <v>0</v>
      </c>
    </row>
    <row r="1700" spans="1:16" x14ac:dyDescent="0.55000000000000004">
      <c r="A1700" s="33">
        <v>44445</v>
      </c>
      <c r="B1700" t="s">
        <v>155</v>
      </c>
      <c r="C1700">
        <v>15</v>
      </c>
      <c r="D1700">
        <v>829</v>
      </c>
      <c r="E1700" t="s">
        <v>277</v>
      </c>
      <c r="F1700" t="s">
        <v>277</v>
      </c>
      <c r="G1700" t="s">
        <v>277</v>
      </c>
      <c r="H1700">
        <v>0</v>
      </c>
      <c r="I1700" t="s">
        <v>277</v>
      </c>
      <c r="J1700">
        <v>0</v>
      </c>
      <c r="K1700" t="s">
        <v>277</v>
      </c>
      <c r="L1700" t="s">
        <v>277</v>
      </c>
      <c r="M1700">
        <v>15</v>
      </c>
      <c r="N1700">
        <v>0</v>
      </c>
      <c r="O1700" s="27">
        <v>0</v>
      </c>
      <c r="P1700" s="27">
        <v>0</v>
      </c>
    </row>
    <row r="1701" spans="1:16" x14ac:dyDescent="0.55000000000000004">
      <c r="A1701" s="33">
        <v>44446</v>
      </c>
      <c r="B1701" t="s">
        <v>153</v>
      </c>
      <c r="C1701">
        <v>1576550</v>
      </c>
      <c r="D1701">
        <v>21652854</v>
      </c>
      <c r="F1701" t="s">
        <v>277</v>
      </c>
      <c r="G1701" t="s">
        <v>277</v>
      </c>
      <c r="H1701">
        <v>177367</v>
      </c>
      <c r="I1701" t="s">
        <v>277</v>
      </c>
      <c r="J1701">
        <v>2209</v>
      </c>
      <c r="K1701" t="s">
        <v>277</v>
      </c>
      <c r="L1701" t="s">
        <v>277</v>
      </c>
      <c r="M1701">
        <v>1377175</v>
      </c>
      <c r="N1701">
        <v>16380</v>
      </c>
      <c r="O1701" s="27">
        <v>486124</v>
      </c>
      <c r="P1701" s="27">
        <v>358023</v>
      </c>
    </row>
    <row r="1702" spans="1:16" x14ac:dyDescent="0.55000000000000004">
      <c r="A1702" s="33">
        <v>44446</v>
      </c>
      <c r="B1702" t="s">
        <v>154</v>
      </c>
      <c r="C1702">
        <v>3952</v>
      </c>
      <c r="D1702">
        <v>1000396</v>
      </c>
      <c r="E1702" t="s">
        <v>277</v>
      </c>
      <c r="F1702" t="s">
        <v>277</v>
      </c>
      <c r="G1702" t="s">
        <v>277</v>
      </c>
      <c r="H1702">
        <v>168</v>
      </c>
      <c r="I1702" t="s">
        <v>277</v>
      </c>
      <c r="J1702">
        <v>0</v>
      </c>
      <c r="K1702" t="s">
        <v>277</v>
      </c>
      <c r="L1702" t="s">
        <v>277</v>
      </c>
      <c r="M1702">
        <v>3777</v>
      </c>
      <c r="N1702">
        <v>7</v>
      </c>
      <c r="O1702" s="27">
        <v>0</v>
      </c>
      <c r="P1702" s="27">
        <v>0</v>
      </c>
    </row>
    <row r="1703" spans="1:16" x14ac:dyDescent="0.55000000000000004">
      <c r="A1703" s="33">
        <v>44446</v>
      </c>
      <c r="B1703" t="s">
        <v>155</v>
      </c>
      <c r="C1703">
        <v>15</v>
      </c>
      <c r="D1703">
        <v>829</v>
      </c>
      <c r="E1703" t="s">
        <v>277</v>
      </c>
      <c r="F1703" t="s">
        <v>277</v>
      </c>
      <c r="G1703" t="s">
        <v>277</v>
      </c>
      <c r="H1703">
        <v>0</v>
      </c>
      <c r="I1703" t="s">
        <v>277</v>
      </c>
      <c r="J1703">
        <v>0</v>
      </c>
      <c r="K1703" t="s">
        <v>277</v>
      </c>
      <c r="L1703" t="s">
        <v>277</v>
      </c>
      <c r="M1703">
        <v>15</v>
      </c>
      <c r="N1703">
        <v>0</v>
      </c>
      <c r="O1703" s="27">
        <v>0</v>
      </c>
      <c r="P1703" s="27">
        <v>0</v>
      </c>
    </row>
    <row r="1704" spans="1:16" x14ac:dyDescent="0.55000000000000004">
      <c r="A1704" s="33">
        <v>44447</v>
      </c>
      <c r="B1704" t="s">
        <v>153</v>
      </c>
      <c r="C1704">
        <v>1587013</v>
      </c>
      <c r="D1704">
        <v>21769362</v>
      </c>
      <c r="F1704" t="s">
        <v>277</v>
      </c>
      <c r="G1704" t="s">
        <v>277</v>
      </c>
      <c r="H1704">
        <v>165207</v>
      </c>
      <c r="I1704" t="s">
        <v>277</v>
      </c>
      <c r="J1704">
        <v>2211</v>
      </c>
      <c r="K1704" t="s">
        <v>277</v>
      </c>
      <c r="L1704" t="s">
        <v>277</v>
      </c>
      <c r="M1704">
        <v>1400726</v>
      </c>
      <c r="N1704">
        <v>16429</v>
      </c>
      <c r="O1704" s="27">
        <v>448984</v>
      </c>
      <c r="P1704" s="27">
        <v>370622</v>
      </c>
    </row>
    <row r="1705" spans="1:16" x14ac:dyDescent="0.55000000000000004">
      <c r="A1705" s="33">
        <v>44447</v>
      </c>
      <c r="B1705" t="s">
        <v>154</v>
      </c>
      <c r="C1705">
        <v>3966</v>
      </c>
      <c r="D1705">
        <v>1002271</v>
      </c>
      <c r="E1705" t="s">
        <v>277</v>
      </c>
      <c r="F1705" t="s">
        <v>277</v>
      </c>
      <c r="G1705" t="s">
        <v>277</v>
      </c>
      <c r="H1705">
        <v>165</v>
      </c>
      <c r="I1705" t="s">
        <v>277</v>
      </c>
      <c r="J1705">
        <v>0</v>
      </c>
      <c r="K1705" t="s">
        <v>277</v>
      </c>
      <c r="L1705" t="s">
        <v>277</v>
      </c>
      <c r="M1705">
        <v>3794</v>
      </c>
      <c r="N1705">
        <v>7</v>
      </c>
      <c r="O1705" s="27">
        <v>0</v>
      </c>
      <c r="P1705" s="27">
        <v>0</v>
      </c>
    </row>
    <row r="1706" spans="1:16" x14ac:dyDescent="0.55000000000000004">
      <c r="A1706" s="33">
        <v>44447</v>
      </c>
      <c r="B1706" t="s">
        <v>155</v>
      </c>
      <c r="C1706">
        <v>15</v>
      </c>
      <c r="D1706">
        <v>829</v>
      </c>
      <c r="E1706" t="s">
        <v>277</v>
      </c>
      <c r="F1706" t="s">
        <v>277</v>
      </c>
      <c r="G1706" t="s">
        <v>277</v>
      </c>
      <c r="H1706">
        <v>0</v>
      </c>
      <c r="I1706" t="s">
        <v>277</v>
      </c>
      <c r="J1706">
        <v>0</v>
      </c>
      <c r="K1706" t="s">
        <v>277</v>
      </c>
      <c r="L1706" t="s">
        <v>277</v>
      </c>
      <c r="M1706">
        <v>15</v>
      </c>
      <c r="N1706">
        <v>0</v>
      </c>
      <c r="O1706" s="27">
        <v>0</v>
      </c>
      <c r="P1706" s="27">
        <v>0</v>
      </c>
    </row>
    <row r="1707" spans="1:16" x14ac:dyDescent="0.55000000000000004">
      <c r="A1707" s="33">
        <v>44448</v>
      </c>
      <c r="B1707" t="s">
        <v>153</v>
      </c>
      <c r="C1707">
        <v>1599121</v>
      </c>
      <c r="D1707">
        <v>21903255</v>
      </c>
      <c r="F1707" t="s">
        <v>277</v>
      </c>
      <c r="G1707" t="s">
        <v>277</v>
      </c>
      <c r="H1707">
        <v>157731</v>
      </c>
      <c r="I1707" t="s">
        <v>277</v>
      </c>
      <c r="J1707">
        <v>2173</v>
      </c>
      <c r="K1707" t="s">
        <v>277</v>
      </c>
      <c r="L1707" t="s">
        <v>277</v>
      </c>
      <c r="M1707">
        <v>1420081</v>
      </c>
      <c r="N1707">
        <v>16518</v>
      </c>
      <c r="O1707" s="27">
        <v>408155</v>
      </c>
      <c r="P1707" s="27">
        <v>341276</v>
      </c>
    </row>
    <row r="1708" spans="1:16" x14ac:dyDescent="0.55000000000000004">
      <c r="A1708" s="33">
        <v>44448</v>
      </c>
      <c r="B1708" t="s">
        <v>154</v>
      </c>
      <c r="C1708">
        <v>3976</v>
      </c>
      <c r="D1708">
        <v>1004152</v>
      </c>
      <c r="E1708" t="s">
        <v>277</v>
      </c>
      <c r="F1708" t="s">
        <v>277</v>
      </c>
      <c r="G1708" t="s">
        <v>277</v>
      </c>
      <c r="H1708">
        <v>152</v>
      </c>
      <c r="I1708" t="s">
        <v>277</v>
      </c>
      <c r="J1708">
        <v>0</v>
      </c>
      <c r="K1708" t="s">
        <v>277</v>
      </c>
      <c r="L1708" t="s">
        <v>277</v>
      </c>
      <c r="M1708">
        <v>3817</v>
      </c>
      <c r="N1708">
        <v>7</v>
      </c>
      <c r="O1708" s="27">
        <v>0</v>
      </c>
      <c r="P1708" s="27">
        <v>0</v>
      </c>
    </row>
    <row r="1709" spans="1:16" x14ac:dyDescent="0.55000000000000004">
      <c r="A1709" s="33">
        <v>44448</v>
      </c>
      <c r="B1709" t="s">
        <v>155</v>
      </c>
      <c r="C1709">
        <v>15</v>
      </c>
      <c r="D1709">
        <v>829</v>
      </c>
      <c r="E1709" t="s">
        <v>277</v>
      </c>
      <c r="F1709" t="s">
        <v>277</v>
      </c>
      <c r="G1709" t="s">
        <v>277</v>
      </c>
      <c r="H1709">
        <v>0</v>
      </c>
      <c r="I1709" t="s">
        <v>277</v>
      </c>
      <c r="J1709">
        <v>0</v>
      </c>
      <c r="K1709" t="s">
        <v>277</v>
      </c>
      <c r="L1709" t="s">
        <v>277</v>
      </c>
      <c r="M1709">
        <v>15</v>
      </c>
      <c r="N1709">
        <v>0</v>
      </c>
      <c r="O1709" s="27">
        <v>0</v>
      </c>
      <c r="P1709" s="27">
        <v>0</v>
      </c>
    </row>
    <row r="1710" spans="1:16" x14ac:dyDescent="0.55000000000000004">
      <c r="A1710" s="33">
        <v>44449</v>
      </c>
      <c r="B1710" t="s">
        <v>153</v>
      </c>
      <c r="C1710">
        <v>1609836</v>
      </c>
      <c r="D1710">
        <v>22023775</v>
      </c>
      <c r="F1710" t="s">
        <v>277</v>
      </c>
      <c r="G1710" t="s">
        <v>277</v>
      </c>
      <c r="H1710">
        <v>150024</v>
      </c>
      <c r="I1710" t="s">
        <v>277</v>
      </c>
      <c r="J1710">
        <v>2125</v>
      </c>
      <c r="K1710" t="s">
        <v>277</v>
      </c>
      <c r="L1710" t="s">
        <v>277</v>
      </c>
      <c r="M1710">
        <v>1438788</v>
      </c>
      <c r="N1710">
        <v>16596</v>
      </c>
      <c r="O1710" s="27">
        <v>375505</v>
      </c>
      <c r="P1710" s="27">
        <v>334725</v>
      </c>
    </row>
    <row r="1711" spans="1:16" x14ac:dyDescent="0.55000000000000004">
      <c r="A1711" s="33">
        <v>44449</v>
      </c>
      <c r="B1711" t="s">
        <v>154</v>
      </c>
      <c r="C1711">
        <v>3990</v>
      </c>
      <c r="D1711">
        <v>1006722</v>
      </c>
      <c r="E1711" t="s">
        <v>277</v>
      </c>
      <c r="F1711" t="s">
        <v>277</v>
      </c>
      <c r="G1711" t="s">
        <v>277</v>
      </c>
      <c r="H1711">
        <v>149</v>
      </c>
      <c r="I1711" t="s">
        <v>277</v>
      </c>
      <c r="J1711">
        <v>0</v>
      </c>
      <c r="K1711" t="s">
        <v>277</v>
      </c>
      <c r="L1711" t="s">
        <v>277</v>
      </c>
      <c r="M1711">
        <v>3834</v>
      </c>
      <c r="N1711">
        <v>7</v>
      </c>
      <c r="O1711" s="27">
        <v>0</v>
      </c>
      <c r="P1711" s="27">
        <v>0</v>
      </c>
    </row>
    <row r="1712" spans="1:16" x14ac:dyDescent="0.55000000000000004">
      <c r="A1712" s="33">
        <v>44449</v>
      </c>
      <c r="B1712" t="s">
        <v>155</v>
      </c>
      <c r="C1712">
        <v>15</v>
      </c>
      <c r="D1712">
        <v>829</v>
      </c>
      <c r="E1712" t="s">
        <v>277</v>
      </c>
      <c r="F1712" t="s">
        <v>277</v>
      </c>
      <c r="G1712" t="s">
        <v>277</v>
      </c>
      <c r="H1712">
        <v>0</v>
      </c>
      <c r="I1712" t="s">
        <v>277</v>
      </c>
      <c r="J1712">
        <v>0</v>
      </c>
      <c r="K1712" t="s">
        <v>277</v>
      </c>
      <c r="L1712" t="s">
        <v>277</v>
      </c>
      <c r="M1712">
        <v>15</v>
      </c>
      <c r="N1712">
        <v>0</v>
      </c>
      <c r="O1712" s="27">
        <v>0</v>
      </c>
      <c r="P1712" s="27">
        <v>0</v>
      </c>
    </row>
    <row r="1713" spans="1:16" x14ac:dyDescent="0.55000000000000004">
      <c r="A1713" s="33">
        <v>44450</v>
      </c>
      <c r="B1713" t="s">
        <v>153</v>
      </c>
      <c r="C1713">
        <v>1618989</v>
      </c>
      <c r="D1713">
        <v>22169448</v>
      </c>
      <c r="F1713" t="s">
        <v>277</v>
      </c>
      <c r="G1713" t="s">
        <v>277</v>
      </c>
      <c r="H1713">
        <v>140946</v>
      </c>
      <c r="I1713" t="s">
        <v>277</v>
      </c>
      <c r="J1713">
        <v>2057</v>
      </c>
      <c r="K1713" t="s">
        <v>277</v>
      </c>
      <c r="L1713" t="s">
        <v>277</v>
      </c>
      <c r="M1713">
        <v>1457710</v>
      </c>
      <c r="N1713">
        <v>16683</v>
      </c>
      <c r="O1713" s="27">
        <v>409391</v>
      </c>
      <c r="P1713" s="27">
        <v>345626</v>
      </c>
    </row>
    <row r="1714" spans="1:16" x14ac:dyDescent="0.55000000000000004">
      <c r="A1714" s="33">
        <v>44450</v>
      </c>
      <c r="B1714" t="s">
        <v>154</v>
      </c>
      <c r="C1714">
        <v>4015</v>
      </c>
      <c r="D1714">
        <v>1009064</v>
      </c>
      <c r="E1714" t="s">
        <v>277</v>
      </c>
      <c r="F1714" t="s">
        <v>277</v>
      </c>
      <c r="G1714" t="s">
        <v>277</v>
      </c>
      <c r="H1714">
        <v>163</v>
      </c>
      <c r="I1714" t="s">
        <v>277</v>
      </c>
      <c r="J1714">
        <v>0</v>
      </c>
      <c r="K1714" t="s">
        <v>277</v>
      </c>
      <c r="L1714" t="s">
        <v>277</v>
      </c>
      <c r="M1714">
        <v>3845</v>
      </c>
      <c r="N1714">
        <v>7</v>
      </c>
      <c r="O1714" s="27">
        <v>0</v>
      </c>
      <c r="P1714" s="27">
        <v>0</v>
      </c>
    </row>
    <row r="1715" spans="1:16" x14ac:dyDescent="0.55000000000000004">
      <c r="A1715" s="33">
        <v>44450</v>
      </c>
      <c r="B1715" t="s">
        <v>155</v>
      </c>
      <c r="C1715">
        <v>15</v>
      </c>
      <c r="D1715">
        <v>829</v>
      </c>
      <c r="E1715" t="s">
        <v>277</v>
      </c>
      <c r="F1715" t="s">
        <v>277</v>
      </c>
      <c r="G1715" t="s">
        <v>277</v>
      </c>
      <c r="H1715">
        <v>0</v>
      </c>
      <c r="I1715" t="s">
        <v>277</v>
      </c>
      <c r="J1715">
        <v>0</v>
      </c>
      <c r="K1715" t="s">
        <v>277</v>
      </c>
      <c r="L1715" t="s">
        <v>277</v>
      </c>
      <c r="M1715">
        <v>15</v>
      </c>
      <c r="N1715">
        <v>0</v>
      </c>
      <c r="O1715" s="27">
        <v>0</v>
      </c>
      <c r="P1715" s="27">
        <v>0</v>
      </c>
    </row>
    <row r="1716" spans="1:16" x14ac:dyDescent="0.55000000000000004">
      <c r="A1716" s="33">
        <v>44451</v>
      </c>
      <c r="B1716" t="s">
        <v>153</v>
      </c>
      <c r="C1716">
        <v>1628047</v>
      </c>
      <c r="D1716">
        <v>22247553</v>
      </c>
      <c r="F1716" t="s">
        <v>277</v>
      </c>
      <c r="G1716" t="s">
        <v>277</v>
      </c>
      <c r="H1716">
        <v>133515</v>
      </c>
      <c r="I1716" t="s">
        <v>277</v>
      </c>
      <c r="J1716">
        <v>2010</v>
      </c>
      <c r="K1716" t="s">
        <v>277</v>
      </c>
      <c r="L1716" t="s">
        <v>277</v>
      </c>
      <c r="M1716">
        <v>1474220</v>
      </c>
      <c r="N1716">
        <v>16735</v>
      </c>
      <c r="O1716" s="27">
        <v>281488</v>
      </c>
      <c r="P1716" s="27">
        <v>225056</v>
      </c>
    </row>
    <row r="1717" spans="1:16" x14ac:dyDescent="0.55000000000000004">
      <c r="A1717" s="33">
        <v>44451</v>
      </c>
      <c r="B1717" t="s">
        <v>154</v>
      </c>
      <c r="C1717">
        <v>4029</v>
      </c>
      <c r="D1717">
        <v>1011783</v>
      </c>
      <c r="E1717" t="s">
        <v>277</v>
      </c>
      <c r="F1717" t="s">
        <v>277</v>
      </c>
      <c r="G1717" t="s">
        <v>277</v>
      </c>
      <c r="H1717">
        <v>157</v>
      </c>
      <c r="I1717" t="s">
        <v>277</v>
      </c>
      <c r="J1717">
        <v>0</v>
      </c>
      <c r="K1717" t="s">
        <v>277</v>
      </c>
      <c r="L1717" t="s">
        <v>277</v>
      </c>
      <c r="M1717">
        <v>3865</v>
      </c>
      <c r="N1717">
        <v>7</v>
      </c>
      <c r="O1717" s="27">
        <v>0</v>
      </c>
      <c r="P1717" s="27">
        <v>0</v>
      </c>
    </row>
    <row r="1718" spans="1:16" x14ac:dyDescent="0.55000000000000004">
      <c r="A1718" s="33">
        <v>44451</v>
      </c>
      <c r="B1718" t="s">
        <v>155</v>
      </c>
      <c r="C1718">
        <v>15</v>
      </c>
      <c r="D1718">
        <v>829</v>
      </c>
      <c r="E1718" t="s">
        <v>277</v>
      </c>
      <c r="F1718" t="s">
        <v>277</v>
      </c>
      <c r="G1718" t="s">
        <v>277</v>
      </c>
      <c r="H1718">
        <v>0</v>
      </c>
      <c r="I1718" t="s">
        <v>277</v>
      </c>
      <c r="J1718">
        <v>0</v>
      </c>
      <c r="K1718" t="s">
        <v>277</v>
      </c>
      <c r="L1718" t="s">
        <v>277</v>
      </c>
      <c r="M1718">
        <v>15</v>
      </c>
      <c r="N1718">
        <v>0</v>
      </c>
      <c r="O1718" s="27">
        <v>0</v>
      </c>
      <c r="P1718" s="27">
        <v>0</v>
      </c>
    </row>
    <row r="1719" spans="1:16" x14ac:dyDescent="0.55000000000000004">
      <c r="A1719" s="33">
        <v>44452</v>
      </c>
      <c r="B1719" t="s">
        <v>153</v>
      </c>
      <c r="C1719">
        <v>1635492</v>
      </c>
      <c r="D1719">
        <v>22291209</v>
      </c>
      <c r="F1719" t="s">
        <v>277</v>
      </c>
      <c r="G1719" t="s">
        <v>277</v>
      </c>
      <c r="H1719">
        <v>123774</v>
      </c>
      <c r="I1719" t="s">
        <v>277</v>
      </c>
      <c r="J1719">
        <v>1975</v>
      </c>
      <c r="K1719" t="s">
        <v>277</v>
      </c>
      <c r="L1719" t="s">
        <v>277</v>
      </c>
      <c r="M1719">
        <v>1491610</v>
      </c>
      <c r="N1719">
        <v>16790</v>
      </c>
      <c r="O1719">
        <v>0</v>
      </c>
      <c r="P1719">
        <v>0</v>
      </c>
    </row>
    <row r="1720" spans="1:16" x14ac:dyDescent="0.55000000000000004">
      <c r="A1720" s="33">
        <v>44452</v>
      </c>
      <c r="B1720" t="s">
        <v>154</v>
      </c>
      <c r="C1720">
        <v>4038</v>
      </c>
      <c r="D1720">
        <v>1014289</v>
      </c>
      <c r="E1720" t="s">
        <v>277</v>
      </c>
      <c r="F1720" t="s">
        <v>277</v>
      </c>
      <c r="G1720" t="s">
        <v>277</v>
      </c>
      <c r="H1720">
        <v>155</v>
      </c>
      <c r="I1720" t="s">
        <v>277</v>
      </c>
      <c r="J1720">
        <v>0</v>
      </c>
      <c r="K1720" t="s">
        <v>277</v>
      </c>
      <c r="L1720" t="s">
        <v>277</v>
      </c>
      <c r="M1720">
        <v>3876</v>
      </c>
      <c r="N1720">
        <v>7</v>
      </c>
      <c r="O1720">
        <v>0</v>
      </c>
      <c r="P1720">
        <v>0</v>
      </c>
    </row>
    <row r="1721" spans="1:16" x14ac:dyDescent="0.55000000000000004">
      <c r="A1721" s="33">
        <v>44452</v>
      </c>
      <c r="B1721" t="s">
        <v>155</v>
      </c>
      <c r="C1721">
        <v>15</v>
      </c>
      <c r="D1721">
        <v>829</v>
      </c>
      <c r="E1721" t="s">
        <v>277</v>
      </c>
      <c r="F1721" t="s">
        <v>277</v>
      </c>
      <c r="G1721" t="s">
        <v>277</v>
      </c>
      <c r="H1721">
        <v>0</v>
      </c>
      <c r="I1721" t="s">
        <v>277</v>
      </c>
      <c r="J1721">
        <v>0</v>
      </c>
      <c r="K1721" t="s">
        <v>277</v>
      </c>
      <c r="L1721" t="s">
        <v>277</v>
      </c>
      <c r="M1721">
        <v>15</v>
      </c>
      <c r="N1721">
        <v>0</v>
      </c>
      <c r="O1721">
        <v>0</v>
      </c>
      <c r="P1721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5569"/>
  <sheetViews>
    <sheetView workbookViewId="0">
      <pane xSplit="1" ySplit="1" topLeftCell="B25557" activePane="bottomRight" state="frozen"/>
      <selection activeCell="O1257" sqref="O1257:P1718"/>
      <selection pane="topRight" activeCell="O1257" sqref="O1257:P1718"/>
      <selection pane="bottomLeft" activeCell="O1257" sqref="O1257:P1718"/>
      <selection pane="bottomRight" activeCell="O1257" sqref="O1257:P1718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  <row r="24583" spans="1:8" x14ac:dyDescent="0.55000000000000004">
      <c r="A24583" s="33">
        <v>44431</v>
      </c>
      <c r="B24583" s="1" t="s">
        <v>7</v>
      </c>
      <c r="C24583">
        <v>53540</v>
      </c>
      <c r="D24583">
        <v>950073</v>
      </c>
      <c r="E24583" s="32">
        <v>47143</v>
      </c>
      <c r="F24583">
        <v>1436</v>
      </c>
      <c r="G24583" s="32">
        <v>4899</v>
      </c>
      <c r="H24583" s="32">
        <v>14</v>
      </c>
    </row>
    <row r="24584" spans="1:8" x14ac:dyDescent="0.55000000000000004">
      <c r="A24584" s="33">
        <v>44431</v>
      </c>
      <c r="B24584" s="1" t="s">
        <v>11</v>
      </c>
      <c r="C24584">
        <v>3627</v>
      </c>
      <c r="D24584">
        <v>64916</v>
      </c>
      <c r="E24584" s="32">
        <v>3012</v>
      </c>
      <c r="F24584">
        <v>33</v>
      </c>
      <c r="G24584" s="32">
        <v>582</v>
      </c>
      <c r="H24584" s="32">
        <v>1</v>
      </c>
    </row>
    <row r="24585" spans="1:8" x14ac:dyDescent="0.55000000000000004">
      <c r="A24585" s="33">
        <v>44431</v>
      </c>
      <c r="B24585" s="1" t="s">
        <v>12</v>
      </c>
      <c r="C24585">
        <v>2701</v>
      </c>
      <c r="D24585">
        <v>103028</v>
      </c>
      <c r="E24585" s="32">
        <v>2299</v>
      </c>
      <c r="F24585">
        <v>48</v>
      </c>
      <c r="G24585" s="32">
        <v>354</v>
      </c>
      <c r="H24585" s="32">
        <v>2</v>
      </c>
    </row>
    <row r="24586" spans="1:8" x14ac:dyDescent="0.55000000000000004">
      <c r="A24586" s="33">
        <v>44431</v>
      </c>
      <c r="B24586" s="1" t="s">
        <v>13</v>
      </c>
      <c r="C24586">
        <v>13306</v>
      </c>
      <c r="D24586">
        <v>194514</v>
      </c>
      <c r="E24586" s="32">
        <v>10983</v>
      </c>
      <c r="F24586">
        <v>96</v>
      </c>
      <c r="G24586" s="32">
        <v>2138</v>
      </c>
      <c r="H24586" s="32">
        <v>23</v>
      </c>
    </row>
    <row r="24587" spans="1:8" x14ac:dyDescent="0.55000000000000004">
      <c r="A24587" s="33">
        <v>44431</v>
      </c>
      <c r="B24587" s="1" t="s">
        <v>14</v>
      </c>
      <c r="C24587">
        <v>1413</v>
      </c>
      <c r="D24587">
        <v>20021</v>
      </c>
      <c r="E24587" s="32">
        <v>1154</v>
      </c>
      <c r="F24587">
        <v>21</v>
      </c>
      <c r="G24587" s="32">
        <v>238</v>
      </c>
      <c r="H24587" s="32">
        <v>2</v>
      </c>
    </row>
    <row r="24588" spans="1:8" x14ac:dyDescent="0.55000000000000004">
      <c r="A24588" s="33">
        <v>44431</v>
      </c>
      <c r="B24588" s="1" t="s">
        <v>15</v>
      </c>
      <c r="C24588">
        <v>2899</v>
      </c>
      <c r="D24588">
        <v>81287</v>
      </c>
      <c r="E24588" s="32">
        <v>2391</v>
      </c>
      <c r="F24588">
        <v>48</v>
      </c>
      <c r="G24588" s="32">
        <v>460</v>
      </c>
      <c r="H24588" s="32">
        <v>5</v>
      </c>
    </row>
    <row r="24589" spans="1:8" x14ac:dyDescent="0.55000000000000004">
      <c r="A24589" s="33">
        <v>44431</v>
      </c>
      <c r="B24589" s="1" t="s">
        <v>16</v>
      </c>
      <c r="C24589">
        <v>8074</v>
      </c>
      <c r="D24589">
        <v>350937</v>
      </c>
      <c r="E24589" s="32">
        <v>6844</v>
      </c>
      <c r="F24589">
        <v>165</v>
      </c>
      <c r="G24589" s="32">
        <v>1065</v>
      </c>
      <c r="H24589" s="32">
        <v>18</v>
      </c>
    </row>
    <row r="24590" spans="1:8" x14ac:dyDescent="0.55000000000000004">
      <c r="A24590" s="33">
        <v>44431</v>
      </c>
      <c r="B24590" s="1" t="s">
        <v>17</v>
      </c>
      <c r="C24590">
        <v>18620</v>
      </c>
      <c r="D24590">
        <v>37322</v>
      </c>
      <c r="E24590" s="32">
        <v>15939</v>
      </c>
      <c r="F24590">
        <v>180</v>
      </c>
      <c r="G24590" s="32">
        <v>2501</v>
      </c>
      <c r="H24590" s="32">
        <v>23</v>
      </c>
    </row>
    <row r="24591" spans="1:8" x14ac:dyDescent="0.55000000000000004">
      <c r="A24591" s="33">
        <v>44431</v>
      </c>
      <c r="B24591" s="1" t="s">
        <v>18</v>
      </c>
      <c r="C24591">
        <v>11856</v>
      </c>
      <c r="D24591">
        <v>380576</v>
      </c>
      <c r="E24591" s="32">
        <v>9815</v>
      </c>
      <c r="F24591">
        <v>100</v>
      </c>
      <c r="G24591" s="32">
        <v>1941</v>
      </c>
      <c r="H24591" s="32">
        <v>21</v>
      </c>
    </row>
    <row r="24592" spans="1:8" x14ac:dyDescent="0.55000000000000004">
      <c r="A24592" s="33">
        <v>44431</v>
      </c>
      <c r="B24592" s="1" t="s">
        <v>19</v>
      </c>
      <c r="C24592">
        <v>13045</v>
      </c>
      <c r="D24592">
        <v>243835</v>
      </c>
      <c r="E24592" s="32">
        <v>10486</v>
      </c>
      <c r="F24592">
        <v>158</v>
      </c>
      <c r="G24592" s="32">
        <v>2401</v>
      </c>
      <c r="H24592" s="32">
        <v>25</v>
      </c>
    </row>
    <row r="24593" spans="1:8" x14ac:dyDescent="0.55000000000000004">
      <c r="A24593" s="33">
        <v>44431</v>
      </c>
      <c r="B24593" s="1" t="s">
        <v>20</v>
      </c>
      <c r="C24593">
        <v>89722</v>
      </c>
      <c r="D24593">
        <v>1240682</v>
      </c>
      <c r="E24593" s="32">
        <v>63080</v>
      </c>
      <c r="F24593">
        <v>869</v>
      </c>
      <c r="G24593" s="32">
        <v>25773</v>
      </c>
      <c r="H24593" s="32">
        <v>156</v>
      </c>
    </row>
    <row r="24594" spans="1:8" x14ac:dyDescent="0.55000000000000004">
      <c r="A24594" s="33">
        <v>44431</v>
      </c>
      <c r="B24594" s="1" t="s">
        <v>21</v>
      </c>
      <c r="C24594">
        <v>74744</v>
      </c>
      <c r="D24594">
        <v>892784</v>
      </c>
      <c r="E24594" s="32">
        <v>60745</v>
      </c>
      <c r="F24594">
        <v>791</v>
      </c>
      <c r="G24594" s="32">
        <v>13208</v>
      </c>
      <c r="H24594" s="32">
        <v>95</v>
      </c>
    </row>
    <row r="24595" spans="1:8" x14ac:dyDescent="0.55000000000000004">
      <c r="A24595" s="33">
        <v>44431</v>
      </c>
      <c r="B24595" s="1" t="s">
        <v>22</v>
      </c>
      <c r="C24595">
        <v>314709</v>
      </c>
      <c r="D24595">
        <v>3141241</v>
      </c>
      <c r="E24595" s="32">
        <v>269660</v>
      </c>
      <c r="F24595">
        <v>2384</v>
      </c>
      <c r="G24595" s="32">
        <v>42665</v>
      </c>
      <c r="H24595" s="32">
        <v>272</v>
      </c>
    </row>
    <row r="24596" spans="1:8" x14ac:dyDescent="0.55000000000000004">
      <c r="A24596" s="33">
        <v>44431</v>
      </c>
      <c r="B24596" s="1" t="s">
        <v>23</v>
      </c>
      <c r="C24596">
        <v>130224</v>
      </c>
      <c r="D24596">
        <v>1346470</v>
      </c>
      <c r="E24596" s="32">
        <v>111615</v>
      </c>
      <c r="F24596">
        <v>1064</v>
      </c>
      <c r="G24596" s="32">
        <v>17545</v>
      </c>
      <c r="H24596" s="32">
        <v>247</v>
      </c>
    </row>
    <row r="24597" spans="1:8" x14ac:dyDescent="0.55000000000000004">
      <c r="A24597" s="33">
        <v>44431</v>
      </c>
      <c r="B24597" s="1" t="s">
        <v>24</v>
      </c>
      <c r="C24597">
        <v>5919</v>
      </c>
      <c r="D24597">
        <v>225621</v>
      </c>
      <c r="E24597" s="32">
        <v>4950</v>
      </c>
      <c r="F24597">
        <v>54</v>
      </c>
      <c r="G24597" s="32">
        <v>915</v>
      </c>
      <c r="H24597" s="32">
        <v>4</v>
      </c>
    </row>
    <row r="24598" spans="1:8" x14ac:dyDescent="0.55000000000000004">
      <c r="A24598" s="33">
        <v>44431</v>
      </c>
      <c r="B24598" s="1" t="s">
        <v>25</v>
      </c>
      <c r="C24598">
        <v>3806</v>
      </c>
      <c r="D24598">
        <v>94584</v>
      </c>
      <c r="E24598" s="32">
        <v>2700</v>
      </c>
      <c r="F24598">
        <v>39</v>
      </c>
      <c r="G24598" s="32">
        <v>1067</v>
      </c>
      <c r="H24598" s="32">
        <v>7</v>
      </c>
    </row>
    <row r="24599" spans="1:8" x14ac:dyDescent="0.55000000000000004">
      <c r="A24599" s="33">
        <v>44431</v>
      </c>
      <c r="B24599" s="1" t="s">
        <v>26</v>
      </c>
      <c r="C24599">
        <v>6812</v>
      </c>
      <c r="D24599">
        <v>157399</v>
      </c>
      <c r="E24599" s="32">
        <v>5916</v>
      </c>
      <c r="F24599">
        <v>121</v>
      </c>
      <c r="G24599" s="32">
        <v>758</v>
      </c>
      <c r="H24599" s="32">
        <v>8</v>
      </c>
    </row>
    <row r="24600" spans="1:8" x14ac:dyDescent="0.55000000000000004">
      <c r="A24600" s="33">
        <v>44431</v>
      </c>
      <c r="B24600" s="1" t="s">
        <v>27</v>
      </c>
      <c r="C24600">
        <v>2251</v>
      </c>
      <c r="D24600">
        <v>92260</v>
      </c>
      <c r="E24600" s="32">
        <v>1955</v>
      </c>
      <c r="F24600">
        <v>36</v>
      </c>
      <c r="G24600" s="32">
        <v>260</v>
      </c>
      <c r="H24600" s="32">
        <v>1</v>
      </c>
    </row>
    <row r="24601" spans="1:8" x14ac:dyDescent="0.55000000000000004">
      <c r="A24601" s="33">
        <v>44431</v>
      </c>
      <c r="B24601" s="1" t="s">
        <v>28</v>
      </c>
      <c r="C24601">
        <v>3874</v>
      </c>
      <c r="D24601">
        <v>86511</v>
      </c>
      <c r="E24601" s="32">
        <v>3145</v>
      </c>
      <c r="F24601">
        <v>23</v>
      </c>
      <c r="G24601" s="32">
        <v>709</v>
      </c>
      <c r="H24601" s="32">
        <v>3</v>
      </c>
    </row>
    <row r="24602" spans="1:8" x14ac:dyDescent="0.55000000000000004">
      <c r="A24602" s="33">
        <v>44431</v>
      </c>
      <c r="B24602" s="1" t="s">
        <v>29</v>
      </c>
      <c r="C24602">
        <v>7175</v>
      </c>
      <c r="D24602">
        <v>255466</v>
      </c>
      <c r="E24602" s="32">
        <v>6087</v>
      </c>
      <c r="F24602">
        <v>94</v>
      </c>
      <c r="G24602" s="32">
        <v>867</v>
      </c>
      <c r="H24602" s="32">
        <v>6</v>
      </c>
    </row>
    <row r="24603" spans="1:8" x14ac:dyDescent="0.55000000000000004">
      <c r="A24603" s="33">
        <v>44431</v>
      </c>
      <c r="B24603" s="1" t="s">
        <v>30</v>
      </c>
      <c r="C24603">
        <v>13151</v>
      </c>
      <c r="D24603">
        <v>327631</v>
      </c>
      <c r="E24603" s="32">
        <v>10746</v>
      </c>
      <c r="F24603">
        <v>194</v>
      </c>
      <c r="G24603" s="32">
        <v>2233</v>
      </c>
      <c r="H24603" s="32">
        <v>4</v>
      </c>
    </row>
    <row r="24604" spans="1:8" x14ac:dyDescent="0.55000000000000004">
      <c r="A24604" s="33">
        <v>44431</v>
      </c>
      <c r="B24604" s="1" t="s">
        <v>31</v>
      </c>
      <c r="C24604">
        <v>17534</v>
      </c>
      <c r="D24604">
        <v>505464</v>
      </c>
      <c r="E24604" s="32">
        <v>12650</v>
      </c>
      <c r="F24604">
        <v>162</v>
      </c>
      <c r="G24604" s="32">
        <v>4722</v>
      </c>
      <c r="H24604" s="32">
        <v>27</v>
      </c>
    </row>
    <row r="24605" spans="1:8" x14ac:dyDescent="0.55000000000000004">
      <c r="A24605" s="33">
        <v>44431</v>
      </c>
      <c r="B24605" s="1" t="s">
        <v>32</v>
      </c>
      <c r="C24605">
        <v>68217</v>
      </c>
      <c r="D24605">
        <v>1007810</v>
      </c>
      <c r="E24605" s="32">
        <v>56577</v>
      </c>
      <c r="F24605">
        <v>1029</v>
      </c>
      <c r="G24605" s="32">
        <v>10611</v>
      </c>
      <c r="H24605" s="32">
        <v>38</v>
      </c>
    </row>
    <row r="24606" spans="1:8" x14ac:dyDescent="0.55000000000000004">
      <c r="A24606" s="33">
        <v>44431</v>
      </c>
      <c r="B24606" s="1" t="s">
        <v>33</v>
      </c>
      <c r="C24606">
        <v>9496</v>
      </c>
      <c r="D24606">
        <v>170434</v>
      </c>
      <c r="E24606" s="32">
        <v>6702</v>
      </c>
      <c r="F24606">
        <v>120</v>
      </c>
      <c r="G24606" s="32">
        <v>2871</v>
      </c>
      <c r="H24606" s="32">
        <v>11</v>
      </c>
    </row>
    <row r="24607" spans="1:8" x14ac:dyDescent="0.55000000000000004">
      <c r="A24607" s="33">
        <v>44431</v>
      </c>
      <c r="B24607" s="1" t="s">
        <v>34</v>
      </c>
      <c r="C24607">
        <v>9111</v>
      </c>
      <c r="D24607">
        <v>192875</v>
      </c>
      <c r="E24607" s="32">
        <v>6920</v>
      </c>
      <c r="F24607">
        <v>95</v>
      </c>
      <c r="G24607" s="32">
        <v>2096</v>
      </c>
      <c r="H24607" s="32">
        <v>8</v>
      </c>
    </row>
    <row r="24608" spans="1:8" x14ac:dyDescent="0.55000000000000004">
      <c r="A24608" s="33">
        <v>44431</v>
      </c>
      <c r="B24608" s="1" t="s">
        <v>35</v>
      </c>
      <c r="C24608">
        <v>26156</v>
      </c>
      <c r="D24608">
        <v>349462</v>
      </c>
      <c r="E24608" s="32">
        <v>19961</v>
      </c>
      <c r="F24608">
        <v>250</v>
      </c>
      <c r="G24608" s="32">
        <v>5575</v>
      </c>
      <c r="H24608" s="32">
        <v>99</v>
      </c>
    </row>
    <row r="24609" spans="1:8" x14ac:dyDescent="0.55000000000000004">
      <c r="A24609" s="33">
        <v>44431</v>
      </c>
      <c r="B24609" s="1" t="s">
        <v>36</v>
      </c>
      <c r="C24609">
        <v>148927</v>
      </c>
      <c r="D24609">
        <v>2791288</v>
      </c>
      <c r="E24609" s="32">
        <v>123492</v>
      </c>
      <c r="F24609">
        <v>2766</v>
      </c>
      <c r="G24609" s="32">
        <v>20967</v>
      </c>
      <c r="H24609" s="32">
        <v>508</v>
      </c>
    </row>
    <row r="24610" spans="1:8" x14ac:dyDescent="0.55000000000000004">
      <c r="A24610" s="33">
        <v>44431</v>
      </c>
      <c r="B24610" s="1" t="s">
        <v>37</v>
      </c>
      <c r="C24610">
        <v>57259</v>
      </c>
      <c r="D24610">
        <v>618802</v>
      </c>
      <c r="E24610" s="32">
        <v>49229</v>
      </c>
      <c r="F24610">
        <v>1330</v>
      </c>
      <c r="G24610" s="32">
        <v>6702</v>
      </c>
      <c r="H24610" s="32">
        <v>61</v>
      </c>
    </row>
    <row r="24611" spans="1:8" x14ac:dyDescent="0.55000000000000004">
      <c r="A24611" s="33">
        <v>44431</v>
      </c>
      <c r="B24611" s="1" t="s">
        <v>38</v>
      </c>
      <c r="C24611">
        <v>11777</v>
      </c>
      <c r="D24611">
        <v>207645</v>
      </c>
      <c r="E24611" s="32">
        <v>10144</v>
      </c>
      <c r="F24611">
        <v>135</v>
      </c>
      <c r="G24611" s="32">
        <v>1498</v>
      </c>
      <c r="H24611" s="32">
        <v>11</v>
      </c>
    </row>
    <row r="24612" spans="1:8" x14ac:dyDescent="0.55000000000000004">
      <c r="A24612" s="33">
        <v>44431</v>
      </c>
      <c r="B24612" s="1" t="s">
        <v>39</v>
      </c>
      <c r="C24612">
        <v>4043</v>
      </c>
      <c r="D24612">
        <v>52454</v>
      </c>
      <c r="E24612" s="32">
        <v>3399</v>
      </c>
      <c r="F24612">
        <v>51</v>
      </c>
      <c r="G24612" s="32">
        <v>503</v>
      </c>
      <c r="H24612" s="32">
        <v>20</v>
      </c>
    </row>
    <row r="24613" spans="1:8" x14ac:dyDescent="0.55000000000000004">
      <c r="A24613" s="33">
        <v>44431</v>
      </c>
      <c r="B24613" s="1" t="s">
        <v>40</v>
      </c>
      <c r="C24613">
        <v>1259</v>
      </c>
      <c r="D24613">
        <v>114743</v>
      </c>
      <c r="E24613" s="32">
        <v>988</v>
      </c>
      <c r="F24613">
        <v>3</v>
      </c>
      <c r="G24613" s="32">
        <v>252</v>
      </c>
      <c r="H24613" s="32">
        <v>3</v>
      </c>
    </row>
    <row r="24614" spans="1:8" x14ac:dyDescent="0.55000000000000004">
      <c r="A24614" s="33">
        <v>44431</v>
      </c>
      <c r="B24614" s="1" t="s">
        <v>41</v>
      </c>
      <c r="C24614">
        <v>1091</v>
      </c>
      <c r="D24614">
        <v>40685</v>
      </c>
      <c r="E24614" s="32">
        <v>896</v>
      </c>
      <c r="F24614">
        <v>2</v>
      </c>
      <c r="G24614" s="32">
        <v>193</v>
      </c>
      <c r="H24614" s="32">
        <v>1</v>
      </c>
    </row>
    <row r="24615" spans="1:8" x14ac:dyDescent="0.55000000000000004">
      <c r="A24615" s="33">
        <v>44431</v>
      </c>
      <c r="B24615" s="1" t="s">
        <v>42</v>
      </c>
      <c r="C24615">
        <v>11779</v>
      </c>
      <c r="D24615">
        <v>208397</v>
      </c>
      <c r="E24615" s="32">
        <v>8975</v>
      </c>
      <c r="F24615">
        <v>127</v>
      </c>
      <c r="G24615" s="32">
        <v>1485</v>
      </c>
      <c r="H24615" s="32">
        <v>7</v>
      </c>
    </row>
    <row r="24616" spans="1:8" x14ac:dyDescent="0.55000000000000004">
      <c r="A24616" s="33">
        <v>44431</v>
      </c>
      <c r="B24616" s="1" t="s">
        <v>43</v>
      </c>
      <c r="C24616">
        <v>15901</v>
      </c>
      <c r="D24616">
        <v>662019</v>
      </c>
      <c r="E24616" s="32">
        <v>13299</v>
      </c>
      <c r="F24616">
        <v>180</v>
      </c>
      <c r="G24616" s="32">
        <v>1633</v>
      </c>
      <c r="H24616" s="32">
        <v>12</v>
      </c>
    </row>
    <row r="24617" spans="1:8" x14ac:dyDescent="0.55000000000000004">
      <c r="A24617" s="33">
        <v>44431</v>
      </c>
      <c r="B24617" s="1" t="s">
        <v>44</v>
      </c>
      <c r="C24617">
        <v>4414</v>
      </c>
      <c r="D24617">
        <v>140551</v>
      </c>
      <c r="E24617" s="32">
        <v>3566</v>
      </c>
      <c r="F24617">
        <v>83</v>
      </c>
      <c r="G24617" s="32">
        <v>765</v>
      </c>
      <c r="H24617" s="32">
        <v>2</v>
      </c>
    </row>
    <row r="24618" spans="1:8" x14ac:dyDescent="0.55000000000000004">
      <c r="A24618" s="33">
        <v>44431</v>
      </c>
      <c r="B24618" s="1" t="s">
        <v>45</v>
      </c>
      <c r="C24618">
        <v>2270</v>
      </c>
      <c r="D24618">
        <v>81502</v>
      </c>
      <c r="E24618" s="32">
        <v>1850</v>
      </c>
      <c r="F24618">
        <v>63</v>
      </c>
      <c r="G24618" s="32">
        <v>357</v>
      </c>
      <c r="H24618" s="32">
        <v>1</v>
      </c>
    </row>
    <row r="24619" spans="1:8" x14ac:dyDescent="0.55000000000000004">
      <c r="A24619" s="33">
        <v>44431</v>
      </c>
      <c r="B24619" s="1" t="s">
        <v>46</v>
      </c>
      <c r="C24619">
        <v>3645</v>
      </c>
      <c r="D24619">
        <v>107346</v>
      </c>
      <c r="E24619" s="32">
        <v>2799</v>
      </c>
      <c r="F24619">
        <v>34</v>
      </c>
      <c r="G24619" s="32">
        <v>813</v>
      </c>
      <c r="H24619" s="32">
        <v>9</v>
      </c>
    </row>
    <row r="24620" spans="1:8" x14ac:dyDescent="0.55000000000000004">
      <c r="A24620" s="33">
        <v>44431</v>
      </c>
      <c r="B24620" s="1" t="s">
        <v>47</v>
      </c>
      <c r="C24620">
        <v>4201</v>
      </c>
      <c r="D24620">
        <v>120824</v>
      </c>
      <c r="E24620" s="32">
        <v>3399</v>
      </c>
      <c r="F24620">
        <v>78</v>
      </c>
      <c r="G24620" s="32">
        <v>724</v>
      </c>
      <c r="H24620" s="32">
        <v>7</v>
      </c>
    </row>
    <row r="24621" spans="1:8" x14ac:dyDescent="0.55000000000000004">
      <c r="A24621" s="33">
        <v>44431</v>
      </c>
      <c r="B24621" s="1" t="s">
        <v>48</v>
      </c>
      <c r="C24621">
        <v>2807</v>
      </c>
      <c r="D24621">
        <v>74118</v>
      </c>
      <c r="E24621" s="32">
        <v>2270</v>
      </c>
      <c r="F24621">
        <v>31</v>
      </c>
      <c r="G24621" s="32">
        <v>506</v>
      </c>
      <c r="H24621" s="32">
        <v>1</v>
      </c>
    </row>
    <row r="24622" spans="1:8" x14ac:dyDescent="0.55000000000000004">
      <c r="A24622" s="33">
        <v>44431</v>
      </c>
      <c r="B24622" s="1" t="s">
        <v>49</v>
      </c>
      <c r="C24622">
        <v>57888</v>
      </c>
      <c r="D24622">
        <v>1044580</v>
      </c>
      <c r="E24622" s="32">
        <v>46176</v>
      </c>
      <c r="F24622">
        <v>557</v>
      </c>
      <c r="G24622" s="32">
        <v>10260</v>
      </c>
      <c r="H24622" s="32">
        <v>31</v>
      </c>
    </row>
    <row r="24623" spans="1:8" x14ac:dyDescent="0.55000000000000004">
      <c r="A24623" s="33">
        <v>44431</v>
      </c>
      <c r="B24623" s="1" t="s">
        <v>50</v>
      </c>
      <c r="C24623">
        <v>4461</v>
      </c>
      <c r="D24623">
        <v>78294</v>
      </c>
      <c r="E24623" s="32">
        <v>3178</v>
      </c>
      <c r="F24623">
        <v>27</v>
      </c>
      <c r="G24623" s="32">
        <v>927</v>
      </c>
      <c r="H24623" s="32">
        <v>2</v>
      </c>
    </row>
    <row r="24624" spans="1:8" x14ac:dyDescent="0.55000000000000004">
      <c r="A24624" s="33">
        <v>44431</v>
      </c>
      <c r="B24624" s="1" t="s">
        <v>51</v>
      </c>
      <c r="C24624">
        <v>4784</v>
      </c>
      <c r="D24624">
        <v>151766</v>
      </c>
      <c r="E24624" s="32">
        <v>3901</v>
      </c>
      <c r="F24624">
        <v>69</v>
      </c>
      <c r="G24624" s="32">
        <v>818</v>
      </c>
      <c r="H24624" s="32">
        <v>0</v>
      </c>
    </row>
    <row r="24625" spans="1:8" x14ac:dyDescent="0.55000000000000004">
      <c r="A24625" s="33">
        <v>44431</v>
      </c>
      <c r="B24625" s="1" t="s">
        <v>52</v>
      </c>
      <c r="C24625">
        <v>10779</v>
      </c>
      <c r="D24625">
        <v>100142</v>
      </c>
      <c r="E24625" s="32">
        <v>8531</v>
      </c>
      <c r="F24625">
        <v>123</v>
      </c>
      <c r="G24625" s="32">
        <v>2125</v>
      </c>
      <c r="H24625" s="32">
        <v>12</v>
      </c>
    </row>
    <row r="24626" spans="1:8" x14ac:dyDescent="0.55000000000000004">
      <c r="A24626" s="33">
        <v>44431</v>
      </c>
      <c r="B24626" s="1" t="s">
        <v>53</v>
      </c>
      <c r="C24626">
        <v>5809</v>
      </c>
      <c r="D24626">
        <v>211649</v>
      </c>
      <c r="E24626" s="32">
        <v>4283</v>
      </c>
      <c r="F24626">
        <v>65</v>
      </c>
      <c r="G24626" s="32">
        <v>1461</v>
      </c>
      <c r="H24626" s="32">
        <v>1</v>
      </c>
    </row>
    <row r="24627" spans="1:8" x14ac:dyDescent="0.55000000000000004">
      <c r="A24627" s="33">
        <v>44431</v>
      </c>
      <c r="B24627" s="1" t="s">
        <v>54</v>
      </c>
      <c r="C24627">
        <v>4636</v>
      </c>
      <c r="D24627">
        <v>56157</v>
      </c>
      <c r="E24627" s="32">
        <v>3635</v>
      </c>
      <c r="F24627">
        <v>29</v>
      </c>
      <c r="G24627" s="32">
        <v>958</v>
      </c>
      <c r="H24627" s="32">
        <v>2</v>
      </c>
    </row>
    <row r="24628" spans="1:8" x14ac:dyDescent="0.55000000000000004">
      <c r="A24628" s="33">
        <v>44431</v>
      </c>
      <c r="B24628" s="1" t="s">
        <v>55</v>
      </c>
      <c r="C24628">
        <v>6922</v>
      </c>
      <c r="D24628">
        <v>139687</v>
      </c>
      <c r="E24628" s="32">
        <v>4857</v>
      </c>
      <c r="F24628">
        <v>44</v>
      </c>
      <c r="G24628" s="32">
        <v>1918</v>
      </c>
      <c r="H24628" s="32">
        <v>4</v>
      </c>
    </row>
    <row r="24629" spans="1:8" x14ac:dyDescent="0.55000000000000004">
      <c r="A24629" s="33">
        <v>44431</v>
      </c>
      <c r="B24629" s="1" t="s">
        <v>56</v>
      </c>
      <c r="C24629">
        <v>37748</v>
      </c>
      <c r="D24629">
        <v>323799</v>
      </c>
      <c r="E24629" s="32">
        <v>31065</v>
      </c>
      <c r="F24629">
        <v>249</v>
      </c>
      <c r="G24629" s="32">
        <v>6244</v>
      </c>
      <c r="H24629" s="32">
        <v>120</v>
      </c>
    </row>
    <row r="24630" spans="1:8" x14ac:dyDescent="0.55000000000000004">
      <c r="A24630" s="33">
        <v>44432</v>
      </c>
      <c r="B24630" s="1" t="s">
        <v>7</v>
      </c>
      <c r="C24630">
        <v>53966</v>
      </c>
      <c r="D24630">
        <v>954184</v>
      </c>
      <c r="E24630" s="32">
        <v>47591</v>
      </c>
      <c r="F24630">
        <v>1437</v>
      </c>
      <c r="G24630" s="32">
        <v>4961</v>
      </c>
      <c r="H24630" s="32">
        <v>16</v>
      </c>
    </row>
    <row r="24631" spans="1:8" x14ac:dyDescent="0.55000000000000004">
      <c r="A24631" s="33">
        <v>44432</v>
      </c>
      <c r="B24631" s="1" t="s">
        <v>11</v>
      </c>
      <c r="C24631">
        <v>3708</v>
      </c>
      <c r="D24631">
        <v>65555</v>
      </c>
      <c r="E24631" s="32">
        <v>3046</v>
      </c>
      <c r="F24631">
        <v>33</v>
      </c>
      <c r="G24631" s="32">
        <v>629</v>
      </c>
      <c r="H24631" s="32">
        <v>1</v>
      </c>
    </row>
    <row r="24632" spans="1:8" x14ac:dyDescent="0.55000000000000004">
      <c r="A24632" s="33">
        <v>44432</v>
      </c>
      <c r="B24632" s="1" t="s">
        <v>12</v>
      </c>
      <c r="C24632">
        <v>2740</v>
      </c>
      <c r="D24632">
        <v>103442</v>
      </c>
      <c r="E24632" s="32">
        <v>2346</v>
      </c>
      <c r="F24632">
        <v>48</v>
      </c>
      <c r="G24632" s="32">
        <v>346</v>
      </c>
      <c r="H24632" s="32">
        <v>2</v>
      </c>
    </row>
    <row r="24633" spans="1:8" x14ac:dyDescent="0.55000000000000004">
      <c r="A24633" s="33">
        <v>44432</v>
      </c>
      <c r="B24633" s="1" t="s">
        <v>13</v>
      </c>
      <c r="C24633">
        <v>13460</v>
      </c>
      <c r="D24633">
        <v>196615</v>
      </c>
      <c r="E24633" s="32">
        <v>11151</v>
      </c>
      <c r="F24633">
        <v>96</v>
      </c>
      <c r="G24633" s="32">
        <v>2114</v>
      </c>
      <c r="H24633" s="32">
        <v>25</v>
      </c>
    </row>
    <row r="24634" spans="1:8" x14ac:dyDescent="0.55000000000000004">
      <c r="A24634" s="33">
        <v>44432</v>
      </c>
      <c r="B24634" s="1" t="s">
        <v>14</v>
      </c>
      <c r="C24634">
        <v>1463</v>
      </c>
      <c r="D24634">
        <v>20188</v>
      </c>
      <c r="E24634" s="32">
        <v>1173</v>
      </c>
      <c r="F24634">
        <v>21</v>
      </c>
      <c r="G24634" s="32">
        <v>269</v>
      </c>
      <c r="H24634" s="32">
        <v>2</v>
      </c>
    </row>
    <row r="24635" spans="1:8" x14ac:dyDescent="0.55000000000000004">
      <c r="A24635" s="33">
        <v>44432</v>
      </c>
      <c r="B24635" s="1" t="s">
        <v>15</v>
      </c>
      <c r="C24635">
        <v>2942</v>
      </c>
      <c r="D24635">
        <v>81502</v>
      </c>
      <c r="E24635" s="32">
        <v>2457</v>
      </c>
      <c r="F24635">
        <v>48</v>
      </c>
      <c r="G24635" s="32">
        <v>437</v>
      </c>
      <c r="H24635" s="32">
        <v>5</v>
      </c>
    </row>
    <row r="24636" spans="1:8" x14ac:dyDescent="0.55000000000000004">
      <c r="A24636" s="33">
        <v>44432</v>
      </c>
      <c r="B24636" s="1" t="s">
        <v>16</v>
      </c>
      <c r="C24636">
        <v>8148</v>
      </c>
      <c r="D24636">
        <v>352984</v>
      </c>
      <c r="E24636" s="32">
        <v>6926</v>
      </c>
      <c r="F24636">
        <v>165</v>
      </c>
      <c r="G24636" s="32">
        <v>1057</v>
      </c>
      <c r="H24636" s="32">
        <v>18</v>
      </c>
    </row>
    <row r="24637" spans="1:8" x14ac:dyDescent="0.55000000000000004">
      <c r="A24637" s="33">
        <v>44432</v>
      </c>
      <c r="B24637" s="1" t="s">
        <v>17</v>
      </c>
      <c r="C24637">
        <v>18867</v>
      </c>
      <c r="D24637">
        <v>37322</v>
      </c>
      <c r="E24637" s="32">
        <v>16221</v>
      </c>
      <c r="F24637">
        <v>180</v>
      </c>
      <c r="G24637" s="32">
        <v>2466</v>
      </c>
      <c r="H24637" s="32">
        <v>23</v>
      </c>
    </row>
    <row r="24638" spans="1:8" x14ac:dyDescent="0.55000000000000004">
      <c r="A24638" s="33">
        <v>44432</v>
      </c>
      <c r="B24638" s="1" t="s">
        <v>18</v>
      </c>
      <c r="C24638">
        <v>12079</v>
      </c>
      <c r="D24638">
        <v>381205</v>
      </c>
      <c r="E24638" s="32">
        <v>9922</v>
      </c>
      <c r="F24638">
        <v>100</v>
      </c>
      <c r="G24638" s="32">
        <v>2057</v>
      </c>
      <c r="H24638" s="32">
        <v>17</v>
      </c>
    </row>
    <row r="24639" spans="1:8" x14ac:dyDescent="0.55000000000000004">
      <c r="A24639" s="33">
        <v>44432</v>
      </c>
      <c r="B24639" s="1" t="s">
        <v>19</v>
      </c>
      <c r="C24639">
        <v>13310</v>
      </c>
      <c r="D24639">
        <v>247150</v>
      </c>
      <c r="E24639" s="32">
        <v>10624</v>
      </c>
      <c r="F24639">
        <v>158</v>
      </c>
      <c r="G24639" s="32">
        <v>2528</v>
      </c>
      <c r="H24639" s="32">
        <v>22</v>
      </c>
    </row>
    <row r="24640" spans="1:8" x14ac:dyDescent="0.55000000000000004">
      <c r="A24640" s="33">
        <v>44432</v>
      </c>
      <c r="B24640" s="1" t="s">
        <v>20</v>
      </c>
      <c r="C24640">
        <v>91038</v>
      </c>
      <c r="D24640">
        <v>1251098</v>
      </c>
      <c r="E24640" s="32">
        <v>63080</v>
      </c>
      <c r="F24640">
        <v>872</v>
      </c>
      <c r="G24640" s="32">
        <v>25701</v>
      </c>
      <c r="H24640" s="32">
        <v>164</v>
      </c>
    </row>
    <row r="24641" spans="1:8" x14ac:dyDescent="0.55000000000000004">
      <c r="A24641" s="33">
        <v>44432</v>
      </c>
      <c r="B24641" s="1" t="s">
        <v>21</v>
      </c>
      <c r="C24641">
        <v>76248</v>
      </c>
      <c r="D24641">
        <v>901106</v>
      </c>
      <c r="E24641" s="32">
        <v>61677</v>
      </c>
      <c r="F24641">
        <v>795</v>
      </c>
      <c r="G24641" s="32">
        <v>13776</v>
      </c>
      <c r="H24641" s="32">
        <v>102</v>
      </c>
    </row>
    <row r="24642" spans="1:8" x14ac:dyDescent="0.55000000000000004">
      <c r="A24642" s="33">
        <v>44432</v>
      </c>
      <c r="B24642" s="1" t="s">
        <v>22</v>
      </c>
      <c r="C24642">
        <v>318929</v>
      </c>
      <c r="D24642">
        <v>3164327</v>
      </c>
      <c r="E24642" s="32">
        <v>274882</v>
      </c>
      <c r="F24642">
        <v>2393</v>
      </c>
      <c r="G24642" s="32">
        <v>41654</v>
      </c>
      <c r="H24642" s="32">
        <v>268</v>
      </c>
    </row>
    <row r="24643" spans="1:8" x14ac:dyDescent="0.55000000000000004">
      <c r="A24643" s="33">
        <v>44432</v>
      </c>
      <c r="B24643" s="1" t="s">
        <v>23</v>
      </c>
      <c r="C24643">
        <v>132172</v>
      </c>
      <c r="D24643">
        <v>1355494</v>
      </c>
      <c r="E24643" s="32">
        <v>113553</v>
      </c>
      <c r="F24643">
        <v>1066</v>
      </c>
      <c r="G24643" s="32">
        <v>17553</v>
      </c>
      <c r="H24643" s="32">
        <v>245</v>
      </c>
    </row>
    <row r="24644" spans="1:8" x14ac:dyDescent="0.55000000000000004">
      <c r="A24644" s="33">
        <v>44432</v>
      </c>
      <c r="B24644" s="1" t="s">
        <v>24</v>
      </c>
      <c r="C24644">
        <v>6032</v>
      </c>
      <c r="D24644">
        <v>228695</v>
      </c>
      <c r="E24644" s="32">
        <v>5047</v>
      </c>
      <c r="F24644">
        <v>54</v>
      </c>
      <c r="G24644" s="32">
        <v>931</v>
      </c>
      <c r="H24644" s="32">
        <v>3</v>
      </c>
    </row>
    <row r="24645" spans="1:8" x14ac:dyDescent="0.55000000000000004">
      <c r="A24645" s="33">
        <v>44432</v>
      </c>
      <c r="B24645" s="1" t="s">
        <v>25</v>
      </c>
      <c r="C24645">
        <v>3874</v>
      </c>
      <c r="D24645">
        <v>95627</v>
      </c>
      <c r="E24645" s="32">
        <v>2765</v>
      </c>
      <c r="F24645">
        <v>39</v>
      </c>
      <c r="G24645" s="32">
        <v>1070</v>
      </c>
      <c r="H24645" s="32">
        <v>9</v>
      </c>
    </row>
    <row r="24646" spans="1:8" x14ac:dyDescent="0.55000000000000004">
      <c r="A24646" s="33">
        <v>44432</v>
      </c>
      <c r="B24646" s="1" t="s">
        <v>26</v>
      </c>
      <c r="C24646">
        <v>6882</v>
      </c>
      <c r="D24646">
        <v>158764</v>
      </c>
      <c r="E24646" s="32">
        <v>5999</v>
      </c>
      <c r="F24646">
        <v>121</v>
      </c>
      <c r="G24646" s="32">
        <v>747</v>
      </c>
      <c r="H24646" s="32">
        <v>9</v>
      </c>
    </row>
    <row r="24647" spans="1:8" x14ac:dyDescent="0.55000000000000004">
      <c r="A24647" s="33">
        <v>44432</v>
      </c>
      <c r="B24647" s="1" t="s">
        <v>27</v>
      </c>
      <c r="C24647">
        <v>2292</v>
      </c>
      <c r="D24647">
        <v>93122</v>
      </c>
      <c r="E24647" s="32">
        <v>1990</v>
      </c>
      <c r="F24647">
        <v>36</v>
      </c>
      <c r="G24647" s="32">
        <v>266</v>
      </c>
      <c r="H24647" s="32">
        <v>1</v>
      </c>
    </row>
    <row r="24648" spans="1:8" x14ac:dyDescent="0.55000000000000004">
      <c r="A24648" s="33">
        <v>44432</v>
      </c>
      <c r="B24648" s="1" t="s">
        <v>28</v>
      </c>
      <c r="C24648">
        <v>3932</v>
      </c>
      <c r="D24648">
        <v>86511</v>
      </c>
      <c r="E24648" s="32">
        <v>3219</v>
      </c>
      <c r="F24648">
        <v>23</v>
      </c>
      <c r="G24648" s="32">
        <v>692</v>
      </c>
      <c r="H24648" s="32">
        <v>3</v>
      </c>
    </row>
    <row r="24649" spans="1:8" x14ac:dyDescent="0.55000000000000004">
      <c r="A24649" s="33">
        <v>44432</v>
      </c>
      <c r="B24649" s="1" t="s">
        <v>29</v>
      </c>
      <c r="C24649">
        <v>7268</v>
      </c>
      <c r="D24649">
        <v>259386</v>
      </c>
      <c r="E24649" s="32">
        <v>6207</v>
      </c>
      <c r="F24649">
        <v>94</v>
      </c>
      <c r="G24649" s="32">
        <v>828</v>
      </c>
      <c r="H24649" s="32">
        <v>6</v>
      </c>
    </row>
    <row r="24650" spans="1:8" x14ac:dyDescent="0.55000000000000004">
      <c r="A24650" s="33">
        <v>44432</v>
      </c>
      <c r="B24650" s="1" t="s">
        <v>30</v>
      </c>
      <c r="C24650">
        <v>13540</v>
      </c>
      <c r="D24650">
        <v>332258</v>
      </c>
      <c r="E24650" s="32">
        <v>10880</v>
      </c>
      <c r="F24650">
        <v>195</v>
      </c>
      <c r="G24650" s="32">
        <v>2271</v>
      </c>
      <c r="H24650" s="32">
        <v>4</v>
      </c>
    </row>
    <row r="24651" spans="1:8" x14ac:dyDescent="0.55000000000000004">
      <c r="A24651" s="33">
        <v>44432</v>
      </c>
      <c r="B24651" s="1" t="s">
        <v>31</v>
      </c>
      <c r="C24651">
        <v>18027</v>
      </c>
      <c r="D24651">
        <v>510880</v>
      </c>
      <c r="E24651" s="32">
        <v>12698</v>
      </c>
      <c r="F24651">
        <v>163</v>
      </c>
      <c r="G24651" s="32">
        <v>5166</v>
      </c>
      <c r="H24651" s="32">
        <v>28</v>
      </c>
    </row>
    <row r="24652" spans="1:8" x14ac:dyDescent="0.55000000000000004">
      <c r="A24652" s="33">
        <v>44432</v>
      </c>
      <c r="B24652" s="1" t="s">
        <v>32</v>
      </c>
      <c r="C24652">
        <v>69271</v>
      </c>
      <c r="D24652">
        <v>1014154</v>
      </c>
      <c r="E24652" s="32">
        <v>57160</v>
      </c>
      <c r="F24652">
        <v>1030</v>
      </c>
      <c r="G24652" s="32">
        <v>11081</v>
      </c>
      <c r="H24652" s="32">
        <v>40</v>
      </c>
    </row>
    <row r="24653" spans="1:8" x14ac:dyDescent="0.55000000000000004">
      <c r="A24653" s="33">
        <v>44432</v>
      </c>
      <c r="B24653" s="1" t="s">
        <v>33</v>
      </c>
      <c r="C24653">
        <v>9838</v>
      </c>
      <c r="D24653">
        <v>170434</v>
      </c>
      <c r="E24653" s="32">
        <v>6761</v>
      </c>
      <c r="F24653">
        <v>121</v>
      </c>
      <c r="G24653" s="32">
        <v>3158</v>
      </c>
      <c r="H24653" s="32">
        <v>13</v>
      </c>
    </row>
    <row r="24654" spans="1:8" x14ac:dyDescent="0.55000000000000004">
      <c r="A24654" s="33">
        <v>44432</v>
      </c>
      <c r="B24654" s="1" t="s">
        <v>34</v>
      </c>
      <c r="C24654">
        <v>9346</v>
      </c>
      <c r="D24654">
        <v>193559</v>
      </c>
      <c r="E24654" s="32">
        <v>7018</v>
      </c>
      <c r="F24654">
        <v>95</v>
      </c>
      <c r="G24654" s="32">
        <v>2233</v>
      </c>
      <c r="H24654" s="32">
        <v>8</v>
      </c>
    </row>
    <row r="24655" spans="1:8" x14ac:dyDescent="0.55000000000000004">
      <c r="A24655" s="33">
        <v>44432</v>
      </c>
      <c r="B24655" s="1" t="s">
        <v>35</v>
      </c>
      <c r="C24655">
        <v>26743</v>
      </c>
      <c r="D24655">
        <v>350632</v>
      </c>
      <c r="E24655" s="32">
        <v>20119</v>
      </c>
      <c r="F24655">
        <v>250</v>
      </c>
      <c r="G24655" s="32">
        <v>5787</v>
      </c>
      <c r="H24655" s="32">
        <v>107</v>
      </c>
    </row>
    <row r="24656" spans="1:8" x14ac:dyDescent="0.55000000000000004">
      <c r="A24656" s="33">
        <v>44432</v>
      </c>
      <c r="B24656" s="1" t="s">
        <v>36</v>
      </c>
      <c r="C24656">
        <v>151295</v>
      </c>
      <c r="D24656">
        <v>2799201</v>
      </c>
      <c r="E24656" s="32">
        <v>125077</v>
      </c>
      <c r="F24656">
        <v>2771</v>
      </c>
      <c r="G24656" s="32">
        <v>21675</v>
      </c>
      <c r="H24656" s="32">
        <v>516</v>
      </c>
    </row>
    <row r="24657" spans="1:8" x14ac:dyDescent="0.55000000000000004">
      <c r="A24657" s="33">
        <v>44432</v>
      </c>
      <c r="B24657" s="1" t="s">
        <v>37</v>
      </c>
      <c r="C24657">
        <v>57796</v>
      </c>
      <c r="D24657">
        <v>622091</v>
      </c>
      <c r="E24657" s="32">
        <v>49584</v>
      </c>
      <c r="F24657">
        <v>1331</v>
      </c>
      <c r="G24657" s="32">
        <v>6882</v>
      </c>
      <c r="H24657" s="32">
        <v>65</v>
      </c>
    </row>
    <row r="24658" spans="1:8" x14ac:dyDescent="0.55000000000000004">
      <c r="A24658" s="33">
        <v>44432</v>
      </c>
      <c r="B24658" s="1" t="s">
        <v>38</v>
      </c>
      <c r="C24658">
        <v>12004</v>
      </c>
      <c r="D24658">
        <v>209773</v>
      </c>
      <c r="E24658" s="32">
        <v>10306</v>
      </c>
      <c r="F24658">
        <v>135</v>
      </c>
      <c r="G24658" s="32">
        <v>1548</v>
      </c>
      <c r="H24658" s="32">
        <v>14</v>
      </c>
    </row>
    <row r="24659" spans="1:8" x14ac:dyDescent="0.55000000000000004">
      <c r="A24659" s="33">
        <v>44432</v>
      </c>
      <c r="B24659" s="1" t="s">
        <v>39</v>
      </c>
      <c r="C24659">
        <v>4133</v>
      </c>
      <c r="D24659">
        <v>53060</v>
      </c>
      <c r="E24659" s="32">
        <v>3466</v>
      </c>
      <c r="F24659">
        <v>51</v>
      </c>
      <c r="G24659" s="32">
        <v>525</v>
      </c>
      <c r="H24659" s="32">
        <v>21</v>
      </c>
    </row>
    <row r="24660" spans="1:8" x14ac:dyDescent="0.55000000000000004">
      <c r="A24660" s="33">
        <v>44432</v>
      </c>
      <c r="B24660" s="1" t="s">
        <v>40</v>
      </c>
      <c r="C24660">
        <v>1270</v>
      </c>
      <c r="D24660">
        <v>115596</v>
      </c>
      <c r="E24660" s="32">
        <v>1007</v>
      </c>
      <c r="F24660">
        <v>3</v>
      </c>
      <c r="G24660" s="32">
        <v>244</v>
      </c>
      <c r="H24660" s="32">
        <v>2</v>
      </c>
    </row>
    <row r="24661" spans="1:8" x14ac:dyDescent="0.55000000000000004">
      <c r="A24661" s="33">
        <v>44432</v>
      </c>
      <c r="B24661" s="1" t="s">
        <v>41</v>
      </c>
      <c r="C24661">
        <v>1127</v>
      </c>
      <c r="D24661">
        <v>40685</v>
      </c>
      <c r="E24661" s="32">
        <v>947</v>
      </c>
      <c r="F24661">
        <v>2</v>
      </c>
      <c r="G24661" s="32">
        <v>178</v>
      </c>
      <c r="H24661" s="32">
        <v>1</v>
      </c>
    </row>
    <row r="24662" spans="1:8" x14ac:dyDescent="0.55000000000000004">
      <c r="A24662" s="33">
        <v>44432</v>
      </c>
      <c r="B24662" s="1" t="s">
        <v>42</v>
      </c>
      <c r="C24662">
        <v>11939</v>
      </c>
      <c r="D24662">
        <v>208397</v>
      </c>
      <c r="E24662" s="32">
        <v>8975</v>
      </c>
      <c r="F24662">
        <v>127</v>
      </c>
      <c r="G24662" s="32">
        <v>1485</v>
      </c>
      <c r="H24662" s="32">
        <v>7</v>
      </c>
    </row>
    <row r="24663" spans="1:8" x14ac:dyDescent="0.55000000000000004">
      <c r="A24663" s="33">
        <v>44432</v>
      </c>
      <c r="B24663" s="1" t="s">
        <v>43</v>
      </c>
      <c r="C24663">
        <v>16193</v>
      </c>
      <c r="D24663">
        <v>694007</v>
      </c>
      <c r="E24663" s="32">
        <v>13473</v>
      </c>
      <c r="F24663">
        <v>180</v>
      </c>
      <c r="G24663" s="32">
        <v>1659</v>
      </c>
      <c r="H24663" s="32">
        <v>11</v>
      </c>
    </row>
    <row r="24664" spans="1:8" x14ac:dyDescent="0.55000000000000004">
      <c r="A24664" s="33">
        <v>44432</v>
      </c>
      <c r="B24664" s="1" t="s">
        <v>44</v>
      </c>
      <c r="C24664">
        <v>4494</v>
      </c>
      <c r="D24664">
        <v>140551</v>
      </c>
      <c r="E24664" s="32">
        <v>3634</v>
      </c>
      <c r="F24664">
        <v>83</v>
      </c>
      <c r="G24664" s="32">
        <v>777</v>
      </c>
      <c r="H24664" s="32">
        <v>3</v>
      </c>
    </row>
    <row r="24665" spans="1:8" x14ac:dyDescent="0.55000000000000004">
      <c r="A24665" s="33">
        <v>44432</v>
      </c>
      <c r="B24665" s="1" t="s">
        <v>45</v>
      </c>
      <c r="C24665">
        <v>2319</v>
      </c>
      <c r="D24665">
        <v>82442</v>
      </c>
      <c r="E24665" s="32">
        <v>1875</v>
      </c>
      <c r="F24665">
        <v>63</v>
      </c>
      <c r="G24665" s="32">
        <v>357</v>
      </c>
      <c r="H24665" s="32">
        <v>1</v>
      </c>
    </row>
    <row r="24666" spans="1:8" x14ac:dyDescent="0.55000000000000004">
      <c r="A24666" s="33">
        <v>44432</v>
      </c>
      <c r="B24666" s="1" t="s">
        <v>46</v>
      </c>
      <c r="C24666">
        <v>3740</v>
      </c>
      <c r="D24666">
        <v>107783</v>
      </c>
      <c r="E24666" s="32">
        <v>2887</v>
      </c>
      <c r="F24666">
        <v>34</v>
      </c>
      <c r="G24666" s="32">
        <v>820</v>
      </c>
      <c r="H24666" s="32">
        <v>8</v>
      </c>
    </row>
    <row r="24667" spans="1:8" x14ac:dyDescent="0.55000000000000004">
      <c r="A24667" s="33">
        <v>44432</v>
      </c>
      <c r="B24667" s="1" t="s">
        <v>47</v>
      </c>
      <c r="C24667">
        <v>4273</v>
      </c>
      <c r="D24667">
        <v>121159</v>
      </c>
      <c r="E24667" s="32">
        <v>3455</v>
      </c>
      <c r="F24667">
        <v>78</v>
      </c>
      <c r="G24667" s="32">
        <v>740</v>
      </c>
      <c r="H24667" s="32">
        <v>4</v>
      </c>
    </row>
    <row r="24668" spans="1:8" x14ac:dyDescent="0.55000000000000004">
      <c r="A24668" s="33">
        <v>44432</v>
      </c>
      <c r="B24668" s="1" t="s">
        <v>48</v>
      </c>
      <c r="C24668">
        <v>2895</v>
      </c>
      <c r="D24668">
        <v>74310</v>
      </c>
      <c r="E24668" s="32">
        <v>2310</v>
      </c>
      <c r="F24668">
        <v>31</v>
      </c>
      <c r="G24668" s="32">
        <v>554</v>
      </c>
      <c r="H24668" s="32">
        <v>2</v>
      </c>
    </row>
    <row r="24669" spans="1:8" x14ac:dyDescent="0.55000000000000004">
      <c r="A24669" s="33">
        <v>44432</v>
      </c>
      <c r="B24669" s="1" t="s">
        <v>49</v>
      </c>
      <c r="C24669">
        <v>58766</v>
      </c>
      <c r="D24669">
        <v>1053126</v>
      </c>
      <c r="E24669" s="32">
        <v>46619</v>
      </c>
      <c r="F24669">
        <v>558</v>
      </c>
      <c r="G24669" s="32">
        <v>10712</v>
      </c>
      <c r="H24669" s="32">
        <v>35</v>
      </c>
    </row>
    <row r="24670" spans="1:8" x14ac:dyDescent="0.55000000000000004">
      <c r="A24670" s="33">
        <v>44432</v>
      </c>
      <c r="B24670" s="1" t="s">
        <v>50</v>
      </c>
      <c r="C24670">
        <v>4557</v>
      </c>
      <c r="D24670">
        <v>79706</v>
      </c>
      <c r="E24670" s="32">
        <v>3261</v>
      </c>
      <c r="F24670">
        <v>27</v>
      </c>
      <c r="G24670" s="32">
        <v>957</v>
      </c>
      <c r="H24670" s="32">
        <v>2</v>
      </c>
    </row>
    <row r="24671" spans="1:8" x14ac:dyDescent="0.55000000000000004">
      <c r="A24671" s="33">
        <v>44432</v>
      </c>
      <c r="B24671" s="1" t="s">
        <v>51</v>
      </c>
      <c r="C24671">
        <v>4857</v>
      </c>
      <c r="D24671">
        <v>152800</v>
      </c>
      <c r="E24671" s="32">
        <v>3992</v>
      </c>
      <c r="F24671">
        <v>69</v>
      </c>
      <c r="G24671" s="32">
        <v>800</v>
      </c>
      <c r="H24671" s="32">
        <v>0</v>
      </c>
    </row>
    <row r="24672" spans="1:8" x14ac:dyDescent="0.55000000000000004">
      <c r="A24672" s="33">
        <v>44432</v>
      </c>
      <c r="B24672" s="1" t="s">
        <v>52</v>
      </c>
      <c r="C24672">
        <v>11020</v>
      </c>
      <c r="D24672">
        <v>100962</v>
      </c>
      <c r="E24672" s="32">
        <v>8862</v>
      </c>
      <c r="F24672">
        <v>123</v>
      </c>
      <c r="G24672" s="32">
        <v>2035</v>
      </c>
      <c r="H24672" s="32">
        <v>14</v>
      </c>
    </row>
    <row r="24673" spans="1:8" x14ac:dyDescent="0.55000000000000004">
      <c r="A24673" s="33">
        <v>44432</v>
      </c>
      <c r="B24673" s="1" t="s">
        <v>53</v>
      </c>
      <c r="C24673">
        <v>5966</v>
      </c>
      <c r="D24673">
        <v>214423</v>
      </c>
      <c r="E24673" s="32">
        <v>4421</v>
      </c>
      <c r="F24673">
        <v>65</v>
      </c>
      <c r="G24673" s="32">
        <v>1480</v>
      </c>
      <c r="H24673" s="32">
        <v>2</v>
      </c>
    </row>
    <row r="24674" spans="1:8" x14ac:dyDescent="0.55000000000000004">
      <c r="A24674" s="33">
        <v>44432</v>
      </c>
      <c r="B24674" s="1" t="s">
        <v>54</v>
      </c>
      <c r="C24674">
        <v>4772</v>
      </c>
      <c r="D24674">
        <v>56729</v>
      </c>
      <c r="E24674" s="32">
        <v>3693</v>
      </c>
      <c r="F24674">
        <v>29</v>
      </c>
      <c r="G24674" s="32">
        <v>1036</v>
      </c>
      <c r="H24674" s="32">
        <v>3</v>
      </c>
    </row>
    <row r="24675" spans="1:8" x14ac:dyDescent="0.55000000000000004">
      <c r="A24675" s="33">
        <v>44432</v>
      </c>
      <c r="B24675" s="1" t="s">
        <v>55</v>
      </c>
      <c r="C24675">
        <v>7113</v>
      </c>
      <c r="D24675">
        <v>141025</v>
      </c>
      <c r="E24675" s="32">
        <v>4960</v>
      </c>
      <c r="F24675">
        <v>44</v>
      </c>
      <c r="G24675" s="32">
        <v>1962</v>
      </c>
      <c r="H24675" s="32">
        <v>3</v>
      </c>
    </row>
    <row r="24676" spans="1:8" x14ac:dyDescent="0.55000000000000004">
      <c r="A24676" s="33">
        <v>44432</v>
      </c>
      <c r="B24676" s="1" t="s">
        <v>56</v>
      </c>
      <c r="C24676">
        <v>38498</v>
      </c>
      <c r="D24676">
        <v>327368</v>
      </c>
      <c r="E24676" s="32">
        <v>31771</v>
      </c>
      <c r="F24676">
        <v>249</v>
      </c>
      <c r="G24676" s="32">
        <v>6363</v>
      </c>
      <c r="H24676" s="32">
        <v>109</v>
      </c>
    </row>
    <row r="24677" spans="1:8" x14ac:dyDescent="0.55000000000000004">
      <c r="A24677" s="33">
        <v>44433</v>
      </c>
      <c r="B24677" s="1" t="s">
        <v>7</v>
      </c>
      <c r="C24677">
        <v>54534</v>
      </c>
      <c r="D24677">
        <v>961855</v>
      </c>
      <c r="E24677" s="32">
        <v>48046</v>
      </c>
      <c r="F24677">
        <v>1437</v>
      </c>
      <c r="G24677" s="32">
        <v>4938</v>
      </c>
      <c r="H24677" s="32">
        <v>18</v>
      </c>
    </row>
    <row r="24678" spans="1:8" x14ac:dyDescent="0.55000000000000004">
      <c r="A24678" s="33">
        <v>44433</v>
      </c>
      <c r="B24678" s="1" t="s">
        <v>11</v>
      </c>
      <c r="C24678">
        <v>3812</v>
      </c>
      <c r="D24678">
        <v>66412</v>
      </c>
      <c r="E24678" s="32">
        <v>3128</v>
      </c>
      <c r="F24678">
        <v>33</v>
      </c>
      <c r="G24678" s="32">
        <v>651</v>
      </c>
      <c r="H24678" s="32">
        <v>1</v>
      </c>
    </row>
    <row r="24679" spans="1:8" x14ac:dyDescent="0.55000000000000004">
      <c r="A24679" s="33">
        <v>44433</v>
      </c>
      <c r="B24679" s="1" t="s">
        <v>12</v>
      </c>
      <c r="C24679">
        <v>2780</v>
      </c>
      <c r="D24679">
        <v>104106</v>
      </c>
      <c r="E24679" s="32">
        <v>2387</v>
      </c>
      <c r="F24679">
        <v>48</v>
      </c>
      <c r="G24679" s="32">
        <v>345</v>
      </c>
      <c r="H24679" s="32">
        <v>2</v>
      </c>
    </row>
    <row r="24680" spans="1:8" x14ac:dyDescent="0.55000000000000004">
      <c r="A24680" s="33">
        <v>44433</v>
      </c>
      <c r="B24680" s="1" t="s">
        <v>13</v>
      </c>
      <c r="C24680">
        <v>13761</v>
      </c>
      <c r="D24680">
        <v>198343</v>
      </c>
      <c r="E24680" s="32">
        <v>11341</v>
      </c>
      <c r="F24680">
        <v>97</v>
      </c>
      <c r="G24680" s="32">
        <v>2126</v>
      </c>
      <c r="H24680" s="32">
        <v>23</v>
      </c>
    </row>
    <row r="24681" spans="1:8" x14ac:dyDescent="0.55000000000000004">
      <c r="A24681" s="33">
        <v>44433</v>
      </c>
      <c r="B24681" s="1" t="s">
        <v>14</v>
      </c>
      <c r="C24681">
        <v>1500</v>
      </c>
      <c r="D24681">
        <v>20341</v>
      </c>
      <c r="E24681" s="32">
        <v>1194</v>
      </c>
      <c r="F24681">
        <v>21</v>
      </c>
      <c r="G24681" s="32">
        <v>285</v>
      </c>
      <c r="H24681" s="32">
        <v>2</v>
      </c>
    </row>
    <row r="24682" spans="1:8" x14ac:dyDescent="0.55000000000000004">
      <c r="A24682" s="33">
        <v>44433</v>
      </c>
      <c r="B24682" s="1" t="s">
        <v>15</v>
      </c>
      <c r="C24682">
        <v>2977</v>
      </c>
      <c r="D24682">
        <v>82246</v>
      </c>
      <c r="E24682" s="32">
        <v>2500</v>
      </c>
      <c r="F24682">
        <v>48</v>
      </c>
      <c r="G24682" s="32">
        <v>429</v>
      </c>
      <c r="H24682" s="32">
        <v>3</v>
      </c>
    </row>
    <row r="24683" spans="1:8" x14ac:dyDescent="0.55000000000000004">
      <c r="A24683" s="33">
        <v>44433</v>
      </c>
      <c r="B24683" s="1" t="s">
        <v>16</v>
      </c>
      <c r="C24683">
        <v>8243</v>
      </c>
      <c r="D24683">
        <v>355310</v>
      </c>
      <c r="E24683" s="32">
        <v>7031</v>
      </c>
      <c r="F24683">
        <v>165</v>
      </c>
      <c r="G24683" s="32">
        <v>1047</v>
      </c>
      <c r="H24683" s="32">
        <v>18</v>
      </c>
    </row>
    <row r="24684" spans="1:8" x14ac:dyDescent="0.55000000000000004">
      <c r="A24684" s="33">
        <v>44433</v>
      </c>
      <c r="B24684" s="1" t="s">
        <v>17</v>
      </c>
      <c r="C24684">
        <v>19142</v>
      </c>
      <c r="D24684">
        <v>37322</v>
      </c>
      <c r="E24684" s="32">
        <v>16438</v>
      </c>
      <c r="F24684">
        <v>182</v>
      </c>
      <c r="G24684" s="32">
        <v>2522</v>
      </c>
      <c r="H24684" s="32">
        <v>22</v>
      </c>
    </row>
    <row r="24685" spans="1:8" x14ac:dyDescent="0.55000000000000004">
      <c r="A24685" s="33">
        <v>44433</v>
      </c>
      <c r="B24685" s="1" t="s">
        <v>18</v>
      </c>
      <c r="C24685">
        <v>12299</v>
      </c>
      <c r="D24685">
        <v>382887</v>
      </c>
      <c r="E24685" s="32">
        <v>10045</v>
      </c>
      <c r="F24685">
        <v>100</v>
      </c>
      <c r="G24685" s="32">
        <v>2154</v>
      </c>
      <c r="H24685" s="32">
        <v>18</v>
      </c>
    </row>
    <row r="24686" spans="1:8" x14ac:dyDescent="0.55000000000000004">
      <c r="A24686" s="33">
        <v>44433</v>
      </c>
      <c r="B24686" s="1" t="s">
        <v>19</v>
      </c>
      <c r="C24686">
        <v>13563</v>
      </c>
      <c r="D24686">
        <v>248866</v>
      </c>
      <c r="E24686" s="32">
        <v>10864</v>
      </c>
      <c r="F24686">
        <v>158</v>
      </c>
      <c r="G24686" s="32">
        <v>2085</v>
      </c>
      <c r="H24686" s="32">
        <v>24</v>
      </c>
    </row>
    <row r="24687" spans="1:8" x14ac:dyDescent="0.55000000000000004">
      <c r="A24687" s="33">
        <v>44433</v>
      </c>
      <c r="B24687" s="1" t="s">
        <v>20</v>
      </c>
      <c r="C24687">
        <v>92652</v>
      </c>
      <c r="D24687">
        <v>1258480</v>
      </c>
      <c r="E24687" s="32">
        <v>63080</v>
      </c>
      <c r="F24687">
        <v>876</v>
      </c>
      <c r="G24687" s="32">
        <v>26019</v>
      </c>
      <c r="H24687" s="32">
        <v>164</v>
      </c>
    </row>
    <row r="24688" spans="1:8" x14ac:dyDescent="0.55000000000000004">
      <c r="A24688" s="33">
        <v>44433</v>
      </c>
      <c r="B24688" s="1" t="s">
        <v>21</v>
      </c>
      <c r="C24688">
        <v>77382</v>
      </c>
      <c r="D24688">
        <v>906023</v>
      </c>
      <c r="E24688" s="32">
        <v>62738</v>
      </c>
      <c r="F24688">
        <v>800</v>
      </c>
      <c r="G24688" s="32">
        <v>13844</v>
      </c>
      <c r="H24688" s="32">
        <v>101</v>
      </c>
    </row>
    <row r="24689" spans="1:8" x14ac:dyDescent="0.55000000000000004">
      <c r="A24689" s="33">
        <v>44433</v>
      </c>
      <c r="B24689" s="1" t="s">
        <v>22</v>
      </c>
      <c r="C24689">
        <v>323157</v>
      </c>
      <c r="D24689">
        <v>3185437</v>
      </c>
      <c r="E24689" s="32">
        <v>279385</v>
      </c>
      <c r="F24689">
        <v>2404</v>
      </c>
      <c r="G24689" s="32">
        <v>41368</v>
      </c>
      <c r="H24689" s="32">
        <v>277</v>
      </c>
    </row>
    <row r="24690" spans="1:8" x14ac:dyDescent="0.55000000000000004">
      <c r="A24690" s="33">
        <v>44433</v>
      </c>
      <c r="B24690" s="1" t="s">
        <v>23</v>
      </c>
      <c r="C24690">
        <v>134475</v>
      </c>
      <c r="D24690">
        <v>1364873</v>
      </c>
      <c r="E24690" s="32">
        <v>115798</v>
      </c>
      <c r="F24690">
        <v>1075</v>
      </c>
      <c r="G24690" s="32">
        <v>17602</v>
      </c>
      <c r="H24690" s="32">
        <v>242</v>
      </c>
    </row>
    <row r="24691" spans="1:8" x14ac:dyDescent="0.55000000000000004">
      <c r="A24691" s="33">
        <v>44433</v>
      </c>
      <c r="B24691" s="1" t="s">
        <v>24</v>
      </c>
      <c r="C24691">
        <v>6191</v>
      </c>
      <c r="D24691">
        <v>230824</v>
      </c>
      <c r="E24691" s="32">
        <v>5139</v>
      </c>
      <c r="F24691">
        <v>54</v>
      </c>
      <c r="G24691" s="32">
        <v>998</v>
      </c>
      <c r="H24691" s="32">
        <v>5</v>
      </c>
    </row>
    <row r="24692" spans="1:8" x14ac:dyDescent="0.55000000000000004">
      <c r="A24692" s="33">
        <v>44433</v>
      </c>
      <c r="B24692" s="1" t="s">
        <v>25</v>
      </c>
      <c r="C24692">
        <v>3994</v>
      </c>
      <c r="D24692">
        <v>96711</v>
      </c>
      <c r="E24692" s="32">
        <v>2806</v>
      </c>
      <c r="F24692">
        <v>39</v>
      </c>
      <c r="G24692" s="32">
        <v>1149</v>
      </c>
      <c r="H24692" s="32">
        <v>10</v>
      </c>
    </row>
    <row r="24693" spans="1:8" x14ac:dyDescent="0.55000000000000004">
      <c r="A24693" s="33">
        <v>44433</v>
      </c>
      <c r="B24693" s="1" t="s">
        <v>26</v>
      </c>
      <c r="C24693">
        <v>6949</v>
      </c>
      <c r="D24693">
        <v>159466</v>
      </c>
      <c r="E24693" s="32">
        <v>6071</v>
      </c>
      <c r="F24693">
        <v>123</v>
      </c>
      <c r="G24693" s="32">
        <v>740</v>
      </c>
      <c r="H24693" s="32">
        <v>8</v>
      </c>
    </row>
    <row r="24694" spans="1:8" x14ac:dyDescent="0.55000000000000004">
      <c r="A24694" s="33">
        <v>44433</v>
      </c>
      <c r="B24694" s="1" t="s">
        <v>27</v>
      </c>
      <c r="C24694">
        <v>2348</v>
      </c>
      <c r="D24694">
        <v>93919</v>
      </c>
      <c r="E24694" s="32">
        <v>2027</v>
      </c>
      <c r="F24694">
        <v>36</v>
      </c>
      <c r="G24694" s="32">
        <v>285</v>
      </c>
      <c r="H24694" s="32">
        <v>1</v>
      </c>
    </row>
    <row r="24695" spans="1:8" x14ac:dyDescent="0.55000000000000004">
      <c r="A24695" s="33">
        <v>44433</v>
      </c>
      <c r="B24695" s="1" t="s">
        <v>28</v>
      </c>
      <c r="C24695">
        <v>4018</v>
      </c>
      <c r="D24695">
        <v>86511</v>
      </c>
      <c r="E24695" s="32">
        <v>3281</v>
      </c>
      <c r="F24695">
        <v>23</v>
      </c>
      <c r="G24695" s="32">
        <v>716</v>
      </c>
      <c r="H24695" s="32">
        <v>3</v>
      </c>
    </row>
    <row r="24696" spans="1:8" x14ac:dyDescent="0.55000000000000004">
      <c r="A24696" s="33">
        <v>44433</v>
      </c>
      <c r="B24696" s="1" t="s">
        <v>29</v>
      </c>
      <c r="C24696">
        <v>7393</v>
      </c>
      <c r="D24696">
        <v>260937</v>
      </c>
      <c r="E24696" s="32">
        <v>6295</v>
      </c>
      <c r="F24696">
        <v>94</v>
      </c>
      <c r="G24696" s="32">
        <v>852</v>
      </c>
      <c r="H24696" s="32">
        <v>4</v>
      </c>
    </row>
    <row r="24697" spans="1:8" x14ac:dyDescent="0.55000000000000004">
      <c r="A24697" s="33">
        <v>44433</v>
      </c>
      <c r="B24697" s="1" t="s">
        <v>30</v>
      </c>
      <c r="C24697">
        <v>13926</v>
      </c>
      <c r="D24697">
        <v>335413</v>
      </c>
      <c r="E24697" s="32">
        <v>11030</v>
      </c>
      <c r="F24697">
        <v>195</v>
      </c>
      <c r="G24697" s="32">
        <v>2510</v>
      </c>
      <c r="H24697" s="32">
        <v>6</v>
      </c>
    </row>
    <row r="24698" spans="1:8" x14ac:dyDescent="0.55000000000000004">
      <c r="A24698" s="33">
        <v>44433</v>
      </c>
      <c r="B24698" s="1" t="s">
        <v>31</v>
      </c>
      <c r="C24698">
        <v>18635</v>
      </c>
      <c r="D24698">
        <v>515867</v>
      </c>
      <c r="E24698" s="32">
        <v>12894</v>
      </c>
      <c r="F24698">
        <v>163</v>
      </c>
      <c r="G24698" s="32">
        <v>5578</v>
      </c>
      <c r="H24698" s="32">
        <v>31</v>
      </c>
    </row>
    <row r="24699" spans="1:8" x14ac:dyDescent="0.55000000000000004">
      <c r="A24699" s="33">
        <v>44433</v>
      </c>
      <c r="B24699" s="1" t="s">
        <v>32</v>
      </c>
      <c r="C24699">
        <v>70885</v>
      </c>
      <c r="D24699">
        <v>1023832</v>
      </c>
      <c r="E24699" s="32">
        <v>57765</v>
      </c>
      <c r="F24699">
        <v>1031</v>
      </c>
      <c r="G24699" s="32">
        <v>12089</v>
      </c>
      <c r="H24699" s="32">
        <v>40</v>
      </c>
    </row>
    <row r="24700" spans="1:8" x14ac:dyDescent="0.55000000000000004">
      <c r="A24700" s="33">
        <v>44433</v>
      </c>
      <c r="B24700" s="1" t="s">
        <v>33</v>
      </c>
      <c r="C24700">
        <v>10269</v>
      </c>
      <c r="D24700">
        <v>170434</v>
      </c>
      <c r="E24700" s="32">
        <v>6851</v>
      </c>
      <c r="F24700">
        <v>121</v>
      </c>
      <c r="G24700" s="32">
        <v>3502</v>
      </c>
      <c r="H24700" s="32">
        <v>16</v>
      </c>
    </row>
    <row r="24701" spans="1:8" x14ac:dyDescent="0.55000000000000004">
      <c r="A24701" s="33">
        <v>44433</v>
      </c>
      <c r="B24701" s="1" t="s">
        <v>34</v>
      </c>
      <c r="C24701">
        <v>9566</v>
      </c>
      <c r="D24701">
        <v>195566</v>
      </c>
      <c r="E24701" s="32">
        <v>7105</v>
      </c>
      <c r="F24701">
        <v>95</v>
      </c>
      <c r="G24701" s="32">
        <v>2366</v>
      </c>
      <c r="H24701" s="32">
        <v>9</v>
      </c>
    </row>
    <row r="24702" spans="1:8" x14ac:dyDescent="0.55000000000000004">
      <c r="A24702" s="33">
        <v>44433</v>
      </c>
      <c r="B24702" s="1" t="s">
        <v>35</v>
      </c>
      <c r="C24702">
        <v>27272</v>
      </c>
      <c r="D24702">
        <v>354054</v>
      </c>
      <c r="E24702" s="32">
        <v>20328</v>
      </c>
      <c r="F24702">
        <v>251</v>
      </c>
      <c r="G24702" s="32">
        <v>6162</v>
      </c>
      <c r="H24702" s="32">
        <v>104</v>
      </c>
    </row>
    <row r="24703" spans="1:8" x14ac:dyDescent="0.55000000000000004">
      <c r="A24703" s="33">
        <v>44433</v>
      </c>
      <c r="B24703" s="1" t="s">
        <v>36</v>
      </c>
      <c r="C24703">
        <v>154101</v>
      </c>
      <c r="D24703">
        <v>2818909</v>
      </c>
      <c r="E24703" s="32">
        <v>126335</v>
      </c>
      <c r="F24703">
        <v>2772</v>
      </c>
      <c r="G24703" s="32">
        <v>23229</v>
      </c>
      <c r="H24703" s="32">
        <v>516</v>
      </c>
    </row>
    <row r="24704" spans="1:8" x14ac:dyDescent="0.55000000000000004">
      <c r="A24704" s="33">
        <v>44433</v>
      </c>
      <c r="B24704" s="1" t="s">
        <v>37</v>
      </c>
      <c r="C24704">
        <v>58874</v>
      </c>
      <c r="D24704">
        <v>626140</v>
      </c>
      <c r="E24704" s="32">
        <v>50109</v>
      </c>
      <c r="F24704">
        <v>1333</v>
      </c>
      <c r="G24704" s="32">
        <v>7434</v>
      </c>
      <c r="H24704" s="32">
        <v>65</v>
      </c>
    </row>
    <row r="24705" spans="1:8" x14ac:dyDescent="0.55000000000000004">
      <c r="A24705" s="33">
        <v>44433</v>
      </c>
      <c r="B24705" s="1" t="s">
        <v>38</v>
      </c>
      <c r="C24705">
        <v>12192</v>
      </c>
      <c r="D24705">
        <v>211514</v>
      </c>
      <c r="E24705" s="32">
        <v>10488</v>
      </c>
      <c r="F24705">
        <v>135</v>
      </c>
      <c r="G24705" s="32">
        <v>1569</v>
      </c>
      <c r="H24705" s="32">
        <v>16</v>
      </c>
    </row>
    <row r="24706" spans="1:8" x14ac:dyDescent="0.55000000000000004">
      <c r="A24706" s="33">
        <v>44433</v>
      </c>
      <c r="B24706" s="1" t="s">
        <v>39</v>
      </c>
      <c r="C24706">
        <v>4218</v>
      </c>
      <c r="D24706">
        <v>53643</v>
      </c>
      <c r="E24706" s="32">
        <v>3515</v>
      </c>
      <c r="F24706">
        <v>52</v>
      </c>
      <c r="G24706" s="32">
        <v>558</v>
      </c>
      <c r="H24706" s="32">
        <v>21</v>
      </c>
    </row>
    <row r="24707" spans="1:8" x14ac:dyDescent="0.55000000000000004">
      <c r="A24707" s="33">
        <v>44433</v>
      </c>
      <c r="B24707" s="1" t="s">
        <v>40</v>
      </c>
      <c r="C24707">
        <v>1300</v>
      </c>
      <c r="D24707">
        <v>117016</v>
      </c>
      <c r="E24707" s="32">
        <v>1033</v>
      </c>
      <c r="F24707">
        <v>3</v>
      </c>
      <c r="G24707" s="32">
        <v>247</v>
      </c>
      <c r="H24707" s="32">
        <v>1</v>
      </c>
    </row>
    <row r="24708" spans="1:8" x14ac:dyDescent="0.55000000000000004">
      <c r="A24708" s="33">
        <v>44433</v>
      </c>
      <c r="B24708" s="1" t="s">
        <v>41</v>
      </c>
      <c r="C24708">
        <v>1172</v>
      </c>
      <c r="D24708">
        <v>40685</v>
      </c>
      <c r="E24708" s="32">
        <v>988</v>
      </c>
      <c r="F24708">
        <v>2</v>
      </c>
      <c r="G24708" s="32">
        <v>182</v>
      </c>
      <c r="H24708" s="32">
        <v>1</v>
      </c>
    </row>
    <row r="24709" spans="1:8" x14ac:dyDescent="0.55000000000000004">
      <c r="A24709" s="33">
        <v>44433</v>
      </c>
      <c r="B24709" s="1" t="s">
        <v>42</v>
      </c>
      <c r="C24709">
        <v>12241</v>
      </c>
      <c r="D24709">
        <v>208397</v>
      </c>
      <c r="E24709" s="32">
        <v>8975</v>
      </c>
      <c r="F24709">
        <v>127</v>
      </c>
      <c r="G24709" s="32">
        <v>1485</v>
      </c>
      <c r="H24709" s="32">
        <v>7</v>
      </c>
    </row>
    <row r="24710" spans="1:8" x14ac:dyDescent="0.55000000000000004">
      <c r="A24710" s="33">
        <v>44433</v>
      </c>
      <c r="B24710" s="1" t="s">
        <v>43</v>
      </c>
      <c r="C24710">
        <v>16481</v>
      </c>
      <c r="D24710">
        <v>694007</v>
      </c>
      <c r="E24710" s="32">
        <v>13701</v>
      </c>
      <c r="F24710">
        <v>180</v>
      </c>
      <c r="G24710" s="32">
        <v>1596</v>
      </c>
      <c r="H24710" s="32">
        <v>14</v>
      </c>
    </row>
    <row r="24711" spans="1:8" x14ac:dyDescent="0.55000000000000004">
      <c r="A24711" s="33">
        <v>44433</v>
      </c>
      <c r="B24711" s="1" t="s">
        <v>44</v>
      </c>
      <c r="C24711">
        <v>4555</v>
      </c>
      <c r="D24711">
        <v>147535</v>
      </c>
      <c r="E24711" s="32">
        <v>3696</v>
      </c>
      <c r="F24711">
        <v>85</v>
      </c>
      <c r="G24711" s="32">
        <v>774</v>
      </c>
      <c r="H24711" s="32">
        <v>2</v>
      </c>
    </row>
    <row r="24712" spans="1:8" x14ac:dyDescent="0.55000000000000004">
      <c r="A24712" s="33">
        <v>44433</v>
      </c>
      <c r="B24712" s="1" t="s">
        <v>45</v>
      </c>
      <c r="C24712">
        <v>2375</v>
      </c>
      <c r="D24712">
        <v>83186</v>
      </c>
      <c r="E24712" s="32">
        <v>1906</v>
      </c>
      <c r="F24712">
        <v>63</v>
      </c>
      <c r="G24712" s="32">
        <v>357</v>
      </c>
      <c r="H24712" s="32">
        <v>1</v>
      </c>
    </row>
    <row r="24713" spans="1:8" x14ac:dyDescent="0.55000000000000004">
      <c r="A24713" s="33">
        <v>44433</v>
      </c>
      <c r="B24713" s="1" t="s">
        <v>46</v>
      </c>
      <c r="C24713">
        <v>3830</v>
      </c>
      <c r="D24713">
        <v>109035</v>
      </c>
      <c r="E24713" s="32">
        <v>2959</v>
      </c>
      <c r="F24713">
        <v>34</v>
      </c>
      <c r="G24713" s="32">
        <v>838</v>
      </c>
      <c r="H24713" s="32">
        <v>8</v>
      </c>
    </row>
    <row r="24714" spans="1:8" x14ac:dyDescent="0.55000000000000004">
      <c r="A24714" s="33">
        <v>44433</v>
      </c>
      <c r="B24714" s="1" t="s">
        <v>47</v>
      </c>
      <c r="C24714">
        <v>4349</v>
      </c>
      <c r="D24714">
        <v>121480</v>
      </c>
      <c r="E24714" s="32">
        <v>3533</v>
      </c>
      <c r="F24714">
        <v>78</v>
      </c>
      <c r="G24714" s="32">
        <v>738</v>
      </c>
      <c r="H24714" s="32">
        <v>4</v>
      </c>
    </row>
    <row r="24715" spans="1:8" x14ac:dyDescent="0.55000000000000004">
      <c r="A24715" s="33">
        <v>44433</v>
      </c>
      <c r="B24715" s="1" t="s">
        <v>48</v>
      </c>
      <c r="C24715">
        <v>3006</v>
      </c>
      <c r="D24715">
        <v>74554</v>
      </c>
      <c r="E24715" s="32">
        <v>2351</v>
      </c>
      <c r="F24715">
        <v>31</v>
      </c>
      <c r="G24715" s="32">
        <v>624</v>
      </c>
      <c r="H24715" s="32">
        <v>3</v>
      </c>
    </row>
    <row r="24716" spans="1:8" x14ac:dyDescent="0.55000000000000004">
      <c r="A24716" s="33">
        <v>44433</v>
      </c>
      <c r="B24716" s="1" t="s">
        <v>49</v>
      </c>
      <c r="C24716">
        <v>59860</v>
      </c>
      <c r="D24716">
        <v>1061639</v>
      </c>
      <c r="E24716" s="32">
        <v>47322</v>
      </c>
      <c r="F24716">
        <v>558</v>
      </c>
      <c r="G24716" s="32">
        <v>10886</v>
      </c>
      <c r="H24716" s="32">
        <v>34</v>
      </c>
    </row>
    <row r="24717" spans="1:8" x14ac:dyDescent="0.55000000000000004">
      <c r="A24717" s="33">
        <v>44433</v>
      </c>
      <c r="B24717" s="1" t="s">
        <v>50</v>
      </c>
      <c r="C24717">
        <v>4681</v>
      </c>
      <c r="D24717">
        <v>80888</v>
      </c>
      <c r="E24717" s="32">
        <v>3307</v>
      </c>
      <c r="F24717">
        <v>27</v>
      </c>
      <c r="G24717" s="32">
        <v>1023</v>
      </c>
      <c r="H24717" s="32">
        <v>3</v>
      </c>
    </row>
    <row r="24718" spans="1:8" x14ac:dyDescent="0.55000000000000004">
      <c r="A24718" s="33">
        <v>44433</v>
      </c>
      <c r="B24718" s="1" t="s">
        <v>51</v>
      </c>
      <c r="C24718">
        <v>4930</v>
      </c>
      <c r="D24718">
        <v>154054</v>
      </c>
      <c r="E24718" s="32">
        <v>4064</v>
      </c>
      <c r="F24718">
        <v>69</v>
      </c>
      <c r="G24718" s="32">
        <v>801</v>
      </c>
      <c r="H24718" s="32">
        <v>1</v>
      </c>
    </row>
    <row r="24719" spans="1:8" x14ac:dyDescent="0.55000000000000004">
      <c r="A24719" s="33">
        <v>44433</v>
      </c>
      <c r="B24719" s="1" t="s">
        <v>52</v>
      </c>
      <c r="C24719">
        <v>11245</v>
      </c>
      <c r="D24719">
        <v>101742</v>
      </c>
      <c r="E24719" s="32">
        <v>9002</v>
      </c>
      <c r="F24719">
        <v>123</v>
      </c>
      <c r="G24719" s="32">
        <v>2120</v>
      </c>
      <c r="H24719" s="32">
        <v>14</v>
      </c>
    </row>
    <row r="24720" spans="1:8" x14ac:dyDescent="0.55000000000000004">
      <c r="A24720" s="33">
        <v>44433</v>
      </c>
      <c r="B24720" s="1" t="s">
        <v>53</v>
      </c>
      <c r="C24720">
        <v>6152</v>
      </c>
      <c r="D24720">
        <v>216759</v>
      </c>
      <c r="E24720" s="32">
        <v>4523</v>
      </c>
      <c r="F24720">
        <v>66</v>
      </c>
      <c r="G24720" s="32">
        <v>1563</v>
      </c>
      <c r="H24720" s="32">
        <v>2</v>
      </c>
    </row>
    <row r="24721" spans="1:8" x14ac:dyDescent="0.55000000000000004">
      <c r="A24721" s="33">
        <v>44433</v>
      </c>
      <c r="B24721" s="1" t="s">
        <v>54</v>
      </c>
      <c r="C24721">
        <v>4886</v>
      </c>
      <c r="D24721">
        <v>57542</v>
      </c>
      <c r="E24721" s="32">
        <v>3756</v>
      </c>
      <c r="F24721">
        <v>30</v>
      </c>
      <c r="G24721" s="32">
        <v>1086</v>
      </c>
      <c r="H24721" s="32">
        <v>3</v>
      </c>
    </row>
    <row r="24722" spans="1:8" x14ac:dyDescent="0.55000000000000004">
      <c r="A24722" s="33">
        <v>44433</v>
      </c>
      <c r="B24722" s="1" t="s">
        <v>55</v>
      </c>
      <c r="C24722">
        <v>7353</v>
      </c>
      <c r="D24722">
        <v>141025</v>
      </c>
      <c r="E24722" s="32">
        <v>5220</v>
      </c>
      <c r="F24722">
        <v>44</v>
      </c>
      <c r="G24722" s="32">
        <v>1893</v>
      </c>
      <c r="H24722" s="32">
        <v>4</v>
      </c>
    </row>
    <row r="24723" spans="1:8" x14ac:dyDescent="0.55000000000000004">
      <c r="A24723" s="33">
        <v>44433</v>
      </c>
      <c r="B24723" s="1" t="s">
        <v>56</v>
      </c>
      <c r="C24723">
        <v>39307</v>
      </c>
      <c r="D24723">
        <v>330449</v>
      </c>
      <c r="E24723" s="32">
        <v>32320</v>
      </c>
      <c r="F24723">
        <v>249</v>
      </c>
      <c r="G24723" s="32">
        <v>6606</v>
      </c>
      <c r="H24723" s="32">
        <v>102</v>
      </c>
    </row>
    <row r="24724" spans="1:8" x14ac:dyDescent="0.55000000000000004">
      <c r="A24724" s="33">
        <v>44434</v>
      </c>
      <c r="B24724" s="1" t="s">
        <v>7</v>
      </c>
      <c r="C24724">
        <v>55038</v>
      </c>
      <c r="D24724">
        <v>969420</v>
      </c>
      <c r="E24724" s="32">
        <v>48471</v>
      </c>
      <c r="F24724">
        <v>1437</v>
      </c>
      <c r="G24724" s="32">
        <v>5051</v>
      </c>
      <c r="H24724" s="32">
        <v>16</v>
      </c>
    </row>
    <row r="24725" spans="1:8" x14ac:dyDescent="0.55000000000000004">
      <c r="A24725" s="33">
        <v>44434</v>
      </c>
      <c r="B24725" s="1" t="s">
        <v>11</v>
      </c>
      <c r="C24725">
        <v>3951</v>
      </c>
      <c r="D24725">
        <v>66925</v>
      </c>
      <c r="E24725" s="32">
        <v>3166</v>
      </c>
      <c r="F24725">
        <v>33</v>
      </c>
      <c r="G24725" s="32">
        <v>752</v>
      </c>
      <c r="H24725" s="32">
        <v>1</v>
      </c>
    </row>
    <row r="24726" spans="1:8" x14ac:dyDescent="0.55000000000000004">
      <c r="A24726" s="33">
        <v>44434</v>
      </c>
      <c r="B24726" s="1" t="s">
        <v>12</v>
      </c>
      <c r="C24726">
        <v>2810</v>
      </c>
      <c r="D24726">
        <v>104853</v>
      </c>
      <c r="E24726" s="32">
        <v>2422</v>
      </c>
      <c r="F24726">
        <v>48</v>
      </c>
      <c r="G24726" s="32">
        <v>340</v>
      </c>
      <c r="H24726" s="32">
        <v>2</v>
      </c>
    </row>
    <row r="24727" spans="1:8" x14ac:dyDescent="0.55000000000000004">
      <c r="A24727" s="33">
        <v>44434</v>
      </c>
      <c r="B24727" s="1" t="s">
        <v>13</v>
      </c>
      <c r="C24727">
        <v>13988</v>
      </c>
      <c r="D24727">
        <v>199916</v>
      </c>
      <c r="E24727" s="32">
        <v>11524</v>
      </c>
      <c r="F24727">
        <v>97</v>
      </c>
      <c r="G24727" s="32">
        <v>2238</v>
      </c>
      <c r="H24727" s="32">
        <v>24</v>
      </c>
    </row>
    <row r="24728" spans="1:8" x14ac:dyDescent="0.55000000000000004">
      <c r="A24728" s="33">
        <v>44434</v>
      </c>
      <c r="B24728" s="1" t="s">
        <v>14</v>
      </c>
      <c r="C24728">
        <v>1538</v>
      </c>
      <c r="D24728">
        <v>20501</v>
      </c>
      <c r="E24728" s="32">
        <v>1220</v>
      </c>
      <c r="F24728">
        <v>22</v>
      </c>
      <c r="G24728" s="32">
        <v>296</v>
      </c>
      <c r="H24728" s="32">
        <v>2</v>
      </c>
    </row>
    <row r="24729" spans="1:8" x14ac:dyDescent="0.55000000000000004">
      <c r="A24729" s="33">
        <v>44434</v>
      </c>
      <c r="B24729" s="1" t="s">
        <v>15</v>
      </c>
      <c r="C24729">
        <v>3015</v>
      </c>
      <c r="D24729">
        <v>82631</v>
      </c>
      <c r="E24729" s="32">
        <v>2535</v>
      </c>
      <c r="F24729">
        <v>48</v>
      </c>
      <c r="G24729" s="32">
        <v>432</v>
      </c>
      <c r="H24729" s="32">
        <v>3</v>
      </c>
    </row>
    <row r="24730" spans="1:8" x14ac:dyDescent="0.55000000000000004">
      <c r="A24730" s="33">
        <v>44434</v>
      </c>
      <c r="B24730" s="1" t="s">
        <v>16</v>
      </c>
      <c r="C24730">
        <v>8331</v>
      </c>
      <c r="D24730">
        <v>357175</v>
      </c>
      <c r="E24730" s="32">
        <v>7134</v>
      </c>
      <c r="F24730">
        <v>165</v>
      </c>
      <c r="G24730" s="32">
        <v>1032</v>
      </c>
      <c r="H24730" s="32">
        <v>17</v>
      </c>
    </row>
    <row r="24731" spans="1:8" x14ac:dyDescent="0.55000000000000004">
      <c r="A24731" s="33">
        <v>44434</v>
      </c>
      <c r="B24731" s="1" t="s">
        <v>17</v>
      </c>
      <c r="C24731">
        <v>19413</v>
      </c>
      <c r="D24731">
        <v>37322</v>
      </c>
      <c r="E24731" s="32">
        <v>16729</v>
      </c>
      <c r="F24731">
        <v>183</v>
      </c>
      <c r="G24731" s="32">
        <v>2501</v>
      </c>
      <c r="H24731" s="32">
        <v>25</v>
      </c>
    </row>
    <row r="24732" spans="1:8" x14ac:dyDescent="0.55000000000000004">
      <c r="A24732" s="33">
        <v>44434</v>
      </c>
      <c r="B24732" s="1" t="s">
        <v>18</v>
      </c>
      <c r="C24732">
        <v>12524</v>
      </c>
      <c r="D24732">
        <v>385925</v>
      </c>
      <c r="E24732" s="32">
        <v>10250</v>
      </c>
      <c r="F24732">
        <v>100</v>
      </c>
      <c r="G24732" s="32">
        <v>2174</v>
      </c>
      <c r="H24732" s="32">
        <v>16</v>
      </c>
    </row>
    <row r="24733" spans="1:8" x14ac:dyDescent="0.55000000000000004">
      <c r="A24733" s="33">
        <v>44434</v>
      </c>
      <c r="B24733" s="1" t="s">
        <v>19</v>
      </c>
      <c r="C24733">
        <v>13900</v>
      </c>
      <c r="D24733">
        <v>250677</v>
      </c>
      <c r="E24733" s="32">
        <v>11151</v>
      </c>
      <c r="F24733">
        <v>158</v>
      </c>
      <c r="G24733" s="32">
        <v>2591</v>
      </c>
      <c r="H24733" s="32">
        <v>22</v>
      </c>
    </row>
    <row r="24734" spans="1:8" x14ac:dyDescent="0.55000000000000004">
      <c r="A24734" s="33">
        <v>44434</v>
      </c>
      <c r="B24734" s="1" t="s">
        <v>20</v>
      </c>
      <c r="C24734">
        <v>94361</v>
      </c>
      <c r="D24734">
        <v>1264599</v>
      </c>
      <c r="E24734" s="32">
        <v>63080</v>
      </c>
      <c r="F24734">
        <v>877</v>
      </c>
      <c r="G24734" s="32">
        <v>26116</v>
      </c>
      <c r="H24734" s="32">
        <v>161</v>
      </c>
    </row>
    <row r="24735" spans="1:8" x14ac:dyDescent="0.55000000000000004">
      <c r="A24735" s="33">
        <v>44434</v>
      </c>
      <c r="B24735" s="1" t="s">
        <v>21</v>
      </c>
      <c r="C24735">
        <v>80230</v>
      </c>
      <c r="D24735">
        <v>915770</v>
      </c>
      <c r="E24735" s="32">
        <v>65410</v>
      </c>
      <c r="F24735">
        <v>818</v>
      </c>
      <c r="G24735" s="32">
        <v>14002</v>
      </c>
      <c r="H24735" s="32">
        <v>111</v>
      </c>
    </row>
    <row r="24736" spans="1:8" x14ac:dyDescent="0.55000000000000004">
      <c r="A24736" s="33">
        <v>44434</v>
      </c>
      <c r="B24736" s="1" t="s">
        <v>22</v>
      </c>
      <c r="C24736">
        <v>327861</v>
      </c>
      <c r="D24736">
        <v>3203905</v>
      </c>
      <c r="E24736" s="32">
        <v>282986</v>
      </c>
      <c r="F24736">
        <v>2415</v>
      </c>
      <c r="G24736" s="32">
        <v>42460</v>
      </c>
      <c r="H24736" s="32">
        <v>276</v>
      </c>
    </row>
    <row r="24737" spans="1:8" x14ac:dyDescent="0.55000000000000004">
      <c r="A24737" s="33">
        <v>44434</v>
      </c>
      <c r="B24737" s="1" t="s">
        <v>23</v>
      </c>
      <c r="C24737">
        <v>137105</v>
      </c>
      <c r="D24737">
        <v>1372591</v>
      </c>
      <c r="E24737" s="32">
        <v>117883</v>
      </c>
      <c r="F24737">
        <v>1084</v>
      </c>
      <c r="G24737" s="32">
        <v>18138</v>
      </c>
      <c r="H24737" s="32">
        <v>249</v>
      </c>
    </row>
    <row r="24738" spans="1:8" x14ac:dyDescent="0.55000000000000004">
      <c r="A24738" s="33">
        <v>44434</v>
      </c>
      <c r="B24738" s="1" t="s">
        <v>24</v>
      </c>
      <c r="C24738">
        <v>6316</v>
      </c>
      <c r="D24738">
        <v>233038</v>
      </c>
      <c r="E24738" s="32">
        <v>5201</v>
      </c>
      <c r="F24738">
        <v>54</v>
      </c>
      <c r="G24738" s="32">
        <v>1061</v>
      </c>
      <c r="H24738" s="32">
        <v>8</v>
      </c>
    </row>
    <row r="24739" spans="1:8" x14ac:dyDescent="0.55000000000000004">
      <c r="A24739" s="33">
        <v>44434</v>
      </c>
      <c r="B24739" s="1" t="s">
        <v>25</v>
      </c>
      <c r="C24739">
        <v>4085</v>
      </c>
      <c r="D24739">
        <v>97604</v>
      </c>
      <c r="E24739" s="32">
        <v>2890</v>
      </c>
      <c r="F24739">
        <v>39</v>
      </c>
      <c r="G24739" s="32">
        <v>1156</v>
      </c>
      <c r="H24739" s="32">
        <v>9</v>
      </c>
    </row>
    <row r="24740" spans="1:8" x14ac:dyDescent="0.55000000000000004">
      <c r="A24740" s="33">
        <v>44434</v>
      </c>
      <c r="B24740" s="1" t="s">
        <v>26</v>
      </c>
      <c r="C24740">
        <v>7005</v>
      </c>
      <c r="D24740">
        <v>160308</v>
      </c>
      <c r="E24740" s="32">
        <v>6131</v>
      </c>
      <c r="F24740">
        <v>123</v>
      </c>
      <c r="G24740" s="32">
        <v>736</v>
      </c>
      <c r="H24740" s="32">
        <v>6</v>
      </c>
    </row>
    <row r="24741" spans="1:8" x14ac:dyDescent="0.55000000000000004">
      <c r="A24741" s="33">
        <v>44434</v>
      </c>
      <c r="B24741" s="1" t="s">
        <v>27</v>
      </c>
      <c r="C24741">
        <v>2396</v>
      </c>
      <c r="D24741">
        <v>94448</v>
      </c>
      <c r="E24741" s="32">
        <v>2066</v>
      </c>
      <c r="F24741">
        <v>36</v>
      </c>
      <c r="G24741" s="32">
        <v>294</v>
      </c>
      <c r="H24741" s="32">
        <v>1</v>
      </c>
    </row>
    <row r="24742" spans="1:8" x14ac:dyDescent="0.55000000000000004">
      <c r="A24742" s="33">
        <v>44434</v>
      </c>
      <c r="B24742" s="1" t="s">
        <v>28</v>
      </c>
      <c r="C24742">
        <v>4103</v>
      </c>
      <c r="D24742">
        <v>86511</v>
      </c>
      <c r="E24742" s="32">
        <v>3371</v>
      </c>
      <c r="F24742">
        <v>23</v>
      </c>
      <c r="G24742" s="32">
        <v>712</v>
      </c>
      <c r="H24742" s="32">
        <v>3</v>
      </c>
    </row>
    <row r="24743" spans="1:8" x14ac:dyDescent="0.55000000000000004">
      <c r="A24743" s="33">
        <v>44434</v>
      </c>
      <c r="B24743" s="1" t="s">
        <v>29</v>
      </c>
      <c r="C24743">
        <v>7500</v>
      </c>
      <c r="D24743">
        <v>262751</v>
      </c>
      <c r="E24743" s="32">
        <v>6378</v>
      </c>
      <c r="F24743">
        <v>94</v>
      </c>
      <c r="G24743" s="32">
        <v>867</v>
      </c>
      <c r="H24743" s="32">
        <v>4</v>
      </c>
    </row>
    <row r="24744" spans="1:8" x14ac:dyDescent="0.55000000000000004">
      <c r="A24744" s="33">
        <v>44434</v>
      </c>
      <c r="B24744" s="1" t="s">
        <v>30</v>
      </c>
      <c r="C24744">
        <v>14320</v>
      </c>
      <c r="D24744">
        <v>338372</v>
      </c>
      <c r="E24744" s="32">
        <v>11285</v>
      </c>
      <c r="F24744">
        <v>196</v>
      </c>
      <c r="G24744" s="32">
        <v>2651</v>
      </c>
      <c r="H24744" s="32">
        <v>7</v>
      </c>
    </row>
    <row r="24745" spans="1:8" x14ac:dyDescent="0.55000000000000004">
      <c r="A24745" s="33">
        <v>44434</v>
      </c>
      <c r="B24745" s="1" t="s">
        <v>31</v>
      </c>
      <c r="C24745">
        <v>19165</v>
      </c>
      <c r="D24745">
        <v>521125</v>
      </c>
      <c r="E24745" s="32">
        <v>13198</v>
      </c>
      <c r="F24745">
        <v>165</v>
      </c>
      <c r="G24745" s="32">
        <v>5802</v>
      </c>
      <c r="H24745" s="32">
        <v>34</v>
      </c>
    </row>
    <row r="24746" spans="1:8" x14ac:dyDescent="0.55000000000000004">
      <c r="A24746" s="33">
        <v>44434</v>
      </c>
      <c r="B24746" s="1" t="s">
        <v>32</v>
      </c>
      <c r="C24746">
        <v>72696</v>
      </c>
      <c r="D24746">
        <v>1033304</v>
      </c>
      <c r="E24746" s="32">
        <v>58308</v>
      </c>
      <c r="F24746">
        <v>1032</v>
      </c>
      <c r="G24746" s="32">
        <v>13356</v>
      </c>
      <c r="H24746" s="32">
        <v>42</v>
      </c>
    </row>
    <row r="24747" spans="1:8" x14ac:dyDescent="0.55000000000000004">
      <c r="A24747" s="33">
        <v>44434</v>
      </c>
      <c r="B24747" s="1" t="s">
        <v>33</v>
      </c>
      <c r="C24747">
        <v>10784</v>
      </c>
      <c r="D24747">
        <v>170434</v>
      </c>
      <c r="E24747" s="32">
        <v>7000</v>
      </c>
      <c r="F24747">
        <v>123</v>
      </c>
      <c r="G24747" s="32">
        <v>3869</v>
      </c>
      <c r="H24747" s="32">
        <v>17</v>
      </c>
    </row>
    <row r="24748" spans="1:8" x14ac:dyDescent="0.55000000000000004">
      <c r="A24748" s="33">
        <v>44434</v>
      </c>
      <c r="B24748" s="1" t="s">
        <v>34</v>
      </c>
      <c r="C24748">
        <v>9779</v>
      </c>
      <c r="D24748">
        <v>196841</v>
      </c>
      <c r="E24748" s="32">
        <v>7220</v>
      </c>
      <c r="F24748">
        <v>95</v>
      </c>
      <c r="G24748" s="32">
        <v>2464</v>
      </c>
      <c r="H24748" s="32">
        <v>9</v>
      </c>
    </row>
    <row r="24749" spans="1:8" x14ac:dyDescent="0.55000000000000004">
      <c r="A24749" s="33">
        <v>44434</v>
      </c>
      <c r="B24749" s="1" t="s">
        <v>35</v>
      </c>
      <c r="C24749">
        <v>27880</v>
      </c>
      <c r="D24749">
        <v>356333</v>
      </c>
      <c r="E24749" s="32">
        <v>20587</v>
      </c>
      <c r="F24749">
        <v>251</v>
      </c>
      <c r="G24749" s="32">
        <v>6434</v>
      </c>
      <c r="H24749" s="32">
        <v>96</v>
      </c>
    </row>
    <row r="24750" spans="1:8" x14ac:dyDescent="0.55000000000000004">
      <c r="A24750" s="33">
        <v>44434</v>
      </c>
      <c r="B24750" s="1" t="s">
        <v>36</v>
      </c>
      <c r="C24750">
        <v>156931</v>
      </c>
      <c r="D24750">
        <v>2840008</v>
      </c>
      <c r="E24750" s="32">
        <v>128328</v>
      </c>
      <c r="F24750">
        <v>2778</v>
      </c>
      <c r="G24750" s="32">
        <v>24040</v>
      </c>
      <c r="H24750" s="32">
        <v>510</v>
      </c>
    </row>
    <row r="24751" spans="1:8" x14ac:dyDescent="0.55000000000000004">
      <c r="A24751" s="33">
        <v>44434</v>
      </c>
      <c r="B24751" s="1" t="s">
        <v>37</v>
      </c>
      <c r="C24751">
        <v>59962</v>
      </c>
      <c r="D24751">
        <v>630555</v>
      </c>
      <c r="E24751" s="32">
        <v>50842</v>
      </c>
      <c r="F24751">
        <v>1334</v>
      </c>
      <c r="G24751" s="32">
        <v>7787</v>
      </c>
      <c r="H24751" s="32">
        <v>65</v>
      </c>
    </row>
    <row r="24752" spans="1:8" x14ac:dyDescent="0.55000000000000004">
      <c r="A24752" s="33">
        <v>44434</v>
      </c>
      <c r="B24752" s="1" t="s">
        <v>38</v>
      </c>
      <c r="C24752">
        <v>12399</v>
      </c>
      <c r="D24752">
        <v>212479</v>
      </c>
      <c r="E24752" s="32">
        <v>10630</v>
      </c>
      <c r="F24752">
        <v>136</v>
      </c>
      <c r="G24752" s="32">
        <v>1633</v>
      </c>
      <c r="H24752" s="32">
        <v>16</v>
      </c>
    </row>
    <row r="24753" spans="1:8" x14ac:dyDescent="0.55000000000000004">
      <c r="A24753" s="33">
        <v>44434</v>
      </c>
      <c r="B24753" s="1" t="s">
        <v>39</v>
      </c>
      <c r="C24753">
        <v>4293</v>
      </c>
      <c r="D24753">
        <v>54198</v>
      </c>
      <c r="E24753" s="32">
        <v>3584</v>
      </c>
      <c r="F24753">
        <v>52</v>
      </c>
      <c r="G24753" s="32">
        <v>562</v>
      </c>
      <c r="H24753" s="32">
        <v>29</v>
      </c>
    </row>
    <row r="24754" spans="1:8" x14ac:dyDescent="0.55000000000000004">
      <c r="A24754" s="33">
        <v>44434</v>
      </c>
      <c r="B24754" s="1" t="s">
        <v>40</v>
      </c>
      <c r="C24754">
        <v>1336</v>
      </c>
      <c r="D24754">
        <v>121247</v>
      </c>
      <c r="E24754" s="32">
        <v>1057</v>
      </c>
      <c r="F24754">
        <v>3</v>
      </c>
      <c r="G24754" s="32">
        <v>259</v>
      </c>
      <c r="H24754" s="32">
        <v>1</v>
      </c>
    </row>
    <row r="24755" spans="1:8" x14ac:dyDescent="0.55000000000000004">
      <c r="A24755" s="33">
        <v>44434</v>
      </c>
      <c r="B24755" s="1" t="s">
        <v>41</v>
      </c>
      <c r="C24755">
        <v>1211</v>
      </c>
      <c r="D24755">
        <v>42979</v>
      </c>
      <c r="E24755" s="32">
        <v>1031</v>
      </c>
      <c r="F24755">
        <v>2</v>
      </c>
      <c r="G24755" s="32">
        <v>178</v>
      </c>
      <c r="H24755" s="32">
        <v>1</v>
      </c>
    </row>
    <row r="24756" spans="1:8" x14ac:dyDescent="0.55000000000000004">
      <c r="A24756" s="33">
        <v>44434</v>
      </c>
      <c r="B24756" s="1" t="s">
        <v>42</v>
      </c>
      <c r="C24756">
        <v>12447</v>
      </c>
      <c r="D24756">
        <v>208397</v>
      </c>
      <c r="E24756" s="32">
        <v>8975</v>
      </c>
      <c r="F24756">
        <v>127</v>
      </c>
      <c r="G24756" s="32">
        <v>1485</v>
      </c>
      <c r="H24756" s="32">
        <v>7</v>
      </c>
    </row>
    <row r="24757" spans="1:8" x14ac:dyDescent="0.55000000000000004">
      <c r="A24757" s="33">
        <v>44434</v>
      </c>
      <c r="B24757" s="1" t="s">
        <v>43</v>
      </c>
      <c r="C24757">
        <v>16837</v>
      </c>
      <c r="D24757">
        <v>694007</v>
      </c>
      <c r="E24757" s="32">
        <v>13952</v>
      </c>
      <c r="F24757">
        <v>180</v>
      </c>
      <c r="G24757" s="32">
        <v>1587</v>
      </c>
      <c r="H24757" s="32">
        <v>15</v>
      </c>
    </row>
    <row r="24758" spans="1:8" x14ac:dyDescent="0.55000000000000004">
      <c r="A24758" s="33">
        <v>44434</v>
      </c>
      <c r="B24758" s="1" t="s">
        <v>44</v>
      </c>
      <c r="C24758">
        <v>4631</v>
      </c>
      <c r="D24758">
        <v>147535</v>
      </c>
      <c r="E24758" s="32">
        <v>3742</v>
      </c>
      <c r="F24758">
        <v>85</v>
      </c>
      <c r="G24758" s="32">
        <v>804</v>
      </c>
      <c r="H24758" s="32">
        <v>3</v>
      </c>
    </row>
    <row r="24759" spans="1:8" x14ac:dyDescent="0.55000000000000004">
      <c r="A24759" s="33">
        <v>44434</v>
      </c>
      <c r="B24759" s="1" t="s">
        <v>45</v>
      </c>
      <c r="C24759">
        <v>2439</v>
      </c>
      <c r="D24759">
        <v>83966</v>
      </c>
      <c r="E24759" s="32">
        <v>1940</v>
      </c>
      <c r="F24759">
        <v>63</v>
      </c>
      <c r="G24759" s="32">
        <v>436</v>
      </c>
      <c r="H24759" s="32">
        <v>1</v>
      </c>
    </row>
    <row r="24760" spans="1:8" x14ac:dyDescent="0.55000000000000004">
      <c r="A24760" s="33">
        <v>44434</v>
      </c>
      <c r="B24760" s="1" t="s">
        <v>46</v>
      </c>
      <c r="C24760">
        <v>3926</v>
      </c>
      <c r="D24760">
        <v>110285</v>
      </c>
      <c r="E24760" s="32">
        <v>3026</v>
      </c>
      <c r="F24760">
        <v>34</v>
      </c>
      <c r="G24760" s="32">
        <v>867</v>
      </c>
      <c r="H24760" s="32">
        <v>8</v>
      </c>
    </row>
    <row r="24761" spans="1:8" x14ac:dyDescent="0.55000000000000004">
      <c r="A24761" s="33">
        <v>44434</v>
      </c>
      <c r="B24761" s="1" t="s">
        <v>47</v>
      </c>
      <c r="C24761">
        <v>4403</v>
      </c>
      <c r="D24761">
        <v>122003</v>
      </c>
      <c r="E24761" s="32">
        <v>3604</v>
      </c>
      <c r="F24761">
        <v>79</v>
      </c>
      <c r="G24761" s="32">
        <v>720</v>
      </c>
      <c r="H24761" s="32">
        <v>3</v>
      </c>
    </row>
    <row r="24762" spans="1:8" x14ac:dyDescent="0.55000000000000004">
      <c r="A24762" s="33">
        <v>44434</v>
      </c>
      <c r="B24762" s="1" t="s">
        <v>48</v>
      </c>
      <c r="C24762">
        <v>3113</v>
      </c>
      <c r="D24762">
        <v>74829</v>
      </c>
      <c r="E24762" s="32">
        <v>2395</v>
      </c>
      <c r="F24762">
        <v>31</v>
      </c>
      <c r="G24762" s="32">
        <v>687</v>
      </c>
      <c r="H24762" s="32">
        <v>3</v>
      </c>
    </row>
    <row r="24763" spans="1:8" x14ac:dyDescent="0.55000000000000004">
      <c r="A24763" s="33">
        <v>44434</v>
      </c>
      <c r="B24763" s="1" t="s">
        <v>49</v>
      </c>
      <c r="C24763">
        <v>60850</v>
      </c>
      <c r="D24763">
        <v>1069066</v>
      </c>
      <c r="E24763" s="32">
        <v>48121</v>
      </c>
      <c r="F24763">
        <v>559</v>
      </c>
      <c r="G24763" s="32">
        <v>11181</v>
      </c>
      <c r="H24763" s="32">
        <v>34</v>
      </c>
    </row>
    <row r="24764" spans="1:8" x14ac:dyDescent="0.55000000000000004">
      <c r="A24764" s="33">
        <v>44434</v>
      </c>
      <c r="B24764" s="1" t="s">
        <v>50</v>
      </c>
      <c r="C24764">
        <v>4784</v>
      </c>
      <c r="D24764">
        <v>82040</v>
      </c>
      <c r="E24764" s="32">
        <v>3371</v>
      </c>
      <c r="F24764">
        <v>27</v>
      </c>
      <c r="G24764" s="32">
        <v>1087</v>
      </c>
      <c r="H24764" s="32">
        <v>3</v>
      </c>
    </row>
    <row r="24765" spans="1:8" x14ac:dyDescent="0.55000000000000004">
      <c r="A24765" s="33">
        <v>44434</v>
      </c>
      <c r="B24765" s="1" t="s">
        <v>51</v>
      </c>
      <c r="C24765">
        <v>4980</v>
      </c>
      <c r="D24765">
        <v>155099</v>
      </c>
      <c r="E24765" s="32">
        <v>4123</v>
      </c>
      <c r="F24765">
        <v>69</v>
      </c>
      <c r="G24765" s="32">
        <v>792</v>
      </c>
      <c r="H24765" s="32">
        <v>1</v>
      </c>
    </row>
    <row r="24766" spans="1:8" x14ac:dyDescent="0.55000000000000004">
      <c r="A24766" s="33">
        <v>44434</v>
      </c>
      <c r="B24766" s="1" t="s">
        <v>52</v>
      </c>
      <c r="C24766">
        <v>11504</v>
      </c>
      <c r="D24766">
        <v>102764</v>
      </c>
      <c r="E24766" s="32">
        <v>9170</v>
      </c>
      <c r="F24766">
        <v>123</v>
      </c>
      <c r="G24766" s="32">
        <v>2211</v>
      </c>
      <c r="H24766" s="32">
        <v>16</v>
      </c>
    </row>
    <row r="24767" spans="1:8" x14ac:dyDescent="0.55000000000000004">
      <c r="A24767" s="33">
        <v>44434</v>
      </c>
      <c r="B24767" s="1" t="s">
        <v>53</v>
      </c>
      <c r="C24767">
        <v>6315</v>
      </c>
      <c r="D24767">
        <v>218824</v>
      </c>
      <c r="E24767" s="32">
        <v>4623</v>
      </c>
      <c r="F24767">
        <v>66</v>
      </c>
      <c r="G24767" s="32">
        <v>1626</v>
      </c>
      <c r="H24767" s="32">
        <v>2</v>
      </c>
    </row>
    <row r="24768" spans="1:8" x14ac:dyDescent="0.55000000000000004">
      <c r="A24768" s="33">
        <v>44434</v>
      </c>
      <c r="B24768" s="1" t="s">
        <v>54</v>
      </c>
      <c r="C24768">
        <v>4886</v>
      </c>
      <c r="D24768">
        <v>58291</v>
      </c>
      <c r="E24768" s="32">
        <v>3756</v>
      </c>
      <c r="F24768">
        <v>30</v>
      </c>
      <c r="G24768" s="32">
        <v>1218</v>
      </c>
      <c r="H24768" s="32">
        <v>4</v>
      </c>
    </row>
    <row r="24769" spans="1:8" x14ac:dyDescent="0.55000000000000004">
      <c r="A24769" s="33">
        <v>44434</v>
      </c>
      <c r="B24769" s="1" t="s">
        <v>55</v>
      </c>
      <c r="C24769">
        <v>7545</v>
      </c>
      <c r="D24769">
        <v>144385</v>
      </c>
      <c r="E24769" s="32">
        <v>5333</v>
      </c>
      <c r="F24769">
        <v>44</v>
      </c>
      <c r="G24769" s="32">
        <v>2020</v>
      </c>
      <c r="H24769" s="32">
        <v>4</v>
      </c>
    </row>
    <row r="24770" spans="1:8" x14ac:dyDescent="0.55000000000000004">
      <c r="A24770" s="33">
        <v>44434</v>
      </c>
      <c r="B24770" s="1" t="s">
        <v>56</v>
      </c>
      <c r="C24770">
        <v>39987</v>
      </c>
      <c r="D24770">
        <v>335402</v>
      </c>
      <c r="E24770" s="32">
        <v>32874</v>
      </c>
      <c r="F24770">
        <v>252</v>
      </c>
      <c r="G24770" s="32">
        <v>6698</v>
      </c>
      <c r="H24770" s="32">
        <v>113</v>
      </c>
    </row>
    <row r="24771" spans="1:8" x14ac:dyDescent="0.55000000000000004">
      <c r="A24771" s="33">
        <v>44435</v>
      </c>
      <c r="B24771" s="1" t="s">
        <v>7</v>
      </c>
      <c r="C24771">
        <v>55420</v>
      </c>
      <c r="D24771">
        <v>975810</v>
      </c>
      <c r="E24771" s="32">
        <v>48838</v>
      </c>
      <c r="F24771">
        <v>1438</v>
      </c>
      <c r="G24771" s="32">
        <v>5130</v>
      </c>
      <c r="H24771" s="32">
        <v>17</v>
      </c>
    </row>
    <row r="24772" spans="1:8" x14ac:dyDescent="0.55000000000000004">
      <c r="A24772" s="33">
        <v>44435</v>
      </c>
      <c r="B24772" s="1" t="s">
        <v>11</v>
      </c>
      <c r="C24772">
        <v>4054</v>
      </c>
      <c r="D24772">
        <v>67274</v>
      </c>
      <c r="E24772" s="32">
        <v>3192</v>
      </c>
      <c r="F24772">
        <v>33</v>
      </c>
      <c r="G24772" s="32">
        <v>829</v>
      </c>
      <c r="H24772" s="32">
        <v>1</v>
      </c>
    </row>
    <row r="24773" spans="1:8" x14ac:dyDescent="0.55000000000000004">
      <c r="A24773" s="33">
        <v>44435</v>
      </c>
      <c r="B24773" s="1" t="s">
        <v>12</v>
      </c>
      <c r="C24773">
        <v>2851</v>
      </c>
      <c r="D24773">
        <v>105548</v>
      </c>
      <c r="E24773" s="32">
        <v>2486</v>
      </c>
      <c r="F24773">
        <v>48</v>
      </c>
      <c r="G24773" s="32">
        <v>317</v>
      </c>
      <c r="H24773" s="32">
        <v>2</v>
      </c>
    </row>
    <row r="24774" spans="1:8" x14ac:dyDescent="0.55000000000000004">
      <c r="A24774" s="33">
        <v>44435</v>
      </c>
      <c r="B24774" s="1" t="s">
        <v>13</v>
      </c>
      <c r="C24774">
        <v>14192</v>
      </c>
      <c r="D24774">
        <v>202019</v>
      </c>
      <c r="E24774" s="32">
        <v>11638</v>
      </c>
      <c r="F24774">
        <v>99</v>
      </c>
      <c r="G24774" s="32">
        <v>2351</v>
      </c>
      <c r="H24774" s="32">
        <v>29</v>
      </c>
    </row>
    <row r="24775" spans="1:8" x14ac:dyDescent="0.55000000000000004">
      <c r="A24775" s="33">
        <v>44435</v>
      </c>
      <c r="B24775" s="1" t="s">
        <v>14</v>
      </c>
      <c r="C24775">
        <v>1557</v>
      </c>
      <c r="D24775">
        <v>20728</v>
      </c>
      <c r="E24775" s="32">
        <v>1237</v>
      </c>
      <c r="F24775">
        <v>22</v>
      </c>
      <c r="G24775" s="32">
        <v>298</v>
      </c>
      <c r="H24775" s="32">
        <v>2</v>
      </c>
    </row>
    <row r="24776" spans="1:8" x14ac:dyDescent="0.55000000000000004">
      <c r="A24776" s="33">
        <v>44435</v>
      </c>
      <c r="B24776" s="1" t="s">
        <v>15</v>
      </c>
      <c r="C24776">
        <v>3041</v>
      </c>
      <c r="D24776">
        <v>83069</v>
      </c>
      <c r="E24776" s="32">
        <v>2581</v>
      </c>
      <c r="F24776">
        <v>48</v>
      </c>
      <c r="G24776" s="32">
        <v>412</v>
      </c>
      <c r="H24776" s="32">
        <v>4</v>
      </c>
    </row>
    <row r="24777" spans="1:8" x14ac:dyDescent="0.55000000000000004">
      <c r="A24777" s="33">
        <v>44435</v>
      </c>
      <c r="B24777" s="1" t="s">
        <v>16</v>
      </c>
      <c r="C24777">
        <v>8441</v>
      </c>
      <c r="D24777">
        <v>359037</v>
      </c>
      <c r="E24777" s="32">
        <v>7219</v>
      </c>
      <c r="F24777">
        <v>165</v>
      </c>
      <c r="G24777" s="32">
        <v>1057</v>
      </c>
      <c r="H24777" s="32">
        <v>14</v>
      </c>
    </row>
    <row r="24778" spans="1:8" x14ac:dyDescent="0.55000000000000004">
      <c r="A24778" s="33">
        <v>44435</v>
      </c>
      <c r="B24778" s="1" t="s">
        <v>17</v>
      </c>
      <c r="C24778">
        <v>19741</v>
      </c>
      <c r="D24778">
        <v>37322</v>
      </c>
      <c r="E24778" s="32">
        <v>17041</v>
      </c>
      <c r="F24778">
        <v>184</v>
      </c>
      <c r="G24778" s="32">
        <v>2516</v>
      </c>
      <c r="H24778" s="32">
        <v>26</v>
      </c>
    </row>
    <row r="24779" spans="1:8" x14ac:dyDescent="0.55000000000000004">
      <c r="A24779" s="33">
        <v>44435</v>
      </c>
      <c r="B24779" s="1" t="s">
        <v>18</v>
      </c>
      <c r="C24779">
        <v>12691</v>
      </c>
      <c r="D24779">
        <v>387447</v>
      </c>
      <c r="E24779" s="32">
        <v>10512</v>
      </c>
      <c r="F24779">
        <v>102</v>
      </c>
      <c r="G24779" s="32">
        <v>2077</v>
      </c>
      <c r="H24779" s="32">
        <v>16</v>
      </c>
    </row>
    <row r="24780" spans="1:8" x14ac:dyDescent="0.55000000000000004">
      <c r="A24780" s="33">
        <v>44435</v>
      </c>
      <c r="B24780" s="1" t="s">
        <v>19</v>
      </c>
      <c r="C24780">
        <v>14138</v>
      </c>
      <c r="D24780">
        <v>252033</v>
      </c>
      <c r="E24780" s="32">
        <v>11310</v>
      </c>
      <c r="F24780">
        <v>158</v>
      </c>
      <c r="G24780" s="32">
        <v>2670</v>
      </c>
      <c r="H24780" s="32">
        <v>19</v>
      </c>
    </row>
    <row r="24781" spans="1:8" x14ac:dyDescent="0.55000000000000004">
      <c r="A24781" s="33">
        <v>44435</v>
      </c>
      <c r="B24781" s="1" t="s">
        <v>20</v>
      </c>
      <c r="C24781">
        <v>95883</v>
      </c>
      <c r="D24781">
        <v>1273586</v>
      </c>
      <c r="E24781" s="32">
        <v>63080</v>
      </c>
      <c r="F24781">
        <v>885</v>
      </c>
      <c r="G24781" s="32">
        <v>25955</v>
      </c>
      <c r="H24781" s="32">
        <v>163</v>
      </c>
    </row>
    <row r="24782" spans="1:8" x14ac:dyDescent="0.55000000000000004">
      <c r="A24782" s="33">
        <v>44435</v>
      </c>
      <c r="B24782" s="1" t="s">
        <v>21</v>
      </c>
      <c r="C24782">
        <v>80230</v>
      </c>
      <c r="D24782">
        <v>915770</v>
      </c>
      <c r="E24782" s="32">
        <v>65410</v>
      </c>
      <c r="F24782">
        <v>818</v>
      </c>
      <c r="G24782" s="32">
        <v>14002</v>
      </c>
      <c r="H24782" s="32">
        <v>111</v>
      </c>
    </row>
    <row r="24783" spans="1:8" x14ac:dyDescent="0.55000000000000004">
      <c r="A24783" s="33">
        <v>44435</v>
      </c>
      <c r="B24783" s="1" t="s">
        <v>22</v>
      </c>
      <c r="C24783">
        <v>332088</v>
      </c>
      <c r="D24783">
        <v>3222090</v>
      </c>
      <c r="E24783" s="32">
        <v>287769</v>
      </c>
      <c r="F24783">
        <v>2433</v>
      </c>
      <c r="G24783" s="32">
        <v>41886</v>
      </c>
      <c r="H24783" s="32">
        <v>294</v>
      </c>
    </row>
    <row r="24784" spans="1:8" x14ac:dyDescent="0.55000000000000004">
      <c r="A24784" s="33">
        <v>44435</v>
      </c>
      <c r="B24784" s="1" t="s">
        <v>23</v>
      </c>
      <c r="C24784">
        <v>139767</v>
      </c>
      <c r="D24784">
        <v>1380361</v>
      </c>
      <c r="E24784" s="32">
        <v>120415</v>
      </c>
      <c r="F24784">
        <v>1091</v>
      </c>
      <c r="G24784" s="32">
        <v>18261</v>
      </c>
      <c r="H24784" s="32">
        <v>253</v>
      </c>
    </row>
    <row r="24785" spans="1:8" x14ac:dyDescent="0.55000000000000004">
      <c r="A24785" s="33">
        <v>44435</v>
      </c>
      <c r="B24785" s="1" t="s">
        <v>24</v>
      </c>
      <c r="C24785">
        <v>6452</v>
      </c>
      <c r="D24785">
        <v>234700</v>
      </c>
      <c r="E24785" s="32">
        <v>5322</v>
      </c>
      <c r="F24785">
        <v>54</v>
      </c>
      <c r="G24785" s="32">
        <v>1076</v>
      </c>
      <c r="H24785" s="32">
        <v>7</v>
      </c>
    </row>
    <row r="24786" spans="1:8" x14ac:dyDescent="0.55000000000000004">
      <c r="A24786" s="33">
        <v>44435</v>
      </c>
      <c r="B24786" s="1" t="s">
        <v>25</v>
      </c>
      <c r="C24786">
        <v>4171</v>
      </c>
      <c r="D24786">
        <v>98298</v>
      </c>
      <c r="E24786" s="32">
        <v>2935</v>
      </c>
      <c r="F24786">
        <v>40</v>
      </c>
      <c r="G24786" s="32">
        <v>1196</v>
      </c>
      <c r="H24786" s="32">
        <v>12</v>
      </c>
    </row>
    <row r="24787" spans="1:8" x14ac:dyDescent="0.55000000000000004">
      <c r="A24787" s="33">
        <v>44435</v>
      </c>
      <c r="B24787" s="1" t="s">
        <v>26</v>
      </c>
      <c r="C24787">
        <v>7069</v>
      </c>
      <c r="D24787">
        <v>161733</v>
      </c>
      <c r="E24787" s="32">
        <v>6227</v>
      </c>
      <c r="F24787">
        <v>123</v>
      </c>
      <c r="G24787" s="32">
        <v>704</v>
      </c>
      <c r="H24787" s="32">
        <v>8</v>
      </c>
    </row>
    <row r="24788" spans="1:8" x14ac:dyDescent="0.55000000000000004">
      <c r="A24788" s="33">
        <v>44435</v>
      </c>
      <c r="B24788" s="1" t="s">
        <v>27</v>
      </c>
      <c r="C24788">
        <v>2443</v>
      </c>
      <c r="D24788">
        <v>94991</v>
      </c>
      <c r="E24788" s="32">
        <v>2096</v>
      </c>
      <c r="F24788">
        <v>36</v>
      </c>
      <c r="G24788" s="32">
        <v>311</v>
      </c>
      <c r="H24788" s="32">
        <v>1</v>
      </c>
    </row>
    <row r="24789" spans="1:8" x14ac:dyDescent="0.55000000000000004">
      <c r="A24789" s="33">
        <v>44435</v>
      </c>
      <c r="B24789" s="1" t="s">
        <v>28</v>
      </c>
      <c r="C24789">
        <v>4175</v>
      </c>
      <c r="D24789">
        <v>92433</v>
      </c>
      <c r="E24789" s="32">
        <v>3458</v>
      </c>
      <c r="F24789">
        <v>23</v>
      </c>
      <c r="G24789" s="32">
        <v>697</v>
      </c>
      <c r="H24789" s="32">
        <v>3</v>
      </c>
    </row>
    <row r="24790" spans="1:8" x14ac:dyDescent="0.55000000000000004">
      <c r="A24790" s="33">
        <v>44435</v>
      </c>
      <c r="B24790" s="1" t="s">
        <v>29</v>
      </c>
      <c r="C24790">
        <v>7617</v>
      </c>
      <c r="D24790">
        <v>264256</v>
      </c>
      <c r="E24790" s="32">
        <v>6487</v>
      </c>
      <c r="F24790">
        <v>94</v>
      </c>
      <c r="G24790" s="32">
        <v>862</v>
      </c>
      <c r="H24790" s="32">
        <v>3</v>
      </c>
    </row>
    <row r="24791" spans="1:8" x14ac:dyDescent="0.55000000000000004">
      <c r="A24791" s="33">
        <v>44435</v>
      </c>
      <c r="B24791" s="1" t="s">
        <v>30</v>
      </c>
      <c r="C24791">
        <v>14630</v>
      </c>
      <c r="D24791">
        <v>340740</v>
      </c>
      <c r="E24791" s="32">
        <v>11603</v>
      </c>
      <c r="F24791">
        <v>196</v>
      </c>
      <c r="G24791" s="32">
        <v>2727</v>
      </c>
      <c r="H24791" s="32">
        <v>7</v>
      </c>
    </row>
    <row r="24792" spans="1:8" x14ac:dyDescent="0.55000000000000004">
      <c r="A24792" s="33">
        <v>44435</v>
      </c>
      <c r="B24792" s="1" t="s">
        <v>31</v>
      </c>
      <c r="C24792">
        <v>19832</v>
      </c>
      <c r="D24792">
        <v>524758</v>
      </c>
      <c r="E24792" s="32">
        <v>13558</v>
      </c>
      <c r="F24792">
        <v>166</v>
      </c>
      <c r="G24792" s="32">
        <v>6108</v>
      </c>
      <c r="H24792" s="32">
        <v>34</v>
      </c>
    </row>
    <row r="24793" spans="1:8" x14ac:dyDescent="0.55000000000000004">
      <c r="A24793" s="33">
        <v>44435</v>
      </c>
      <c r="B24793" s="1" t="s">
        <v>32</v>
      </c>
      <c r="C24793">
        <v>74834</v>
      </c>
      <c r="D24793">
        <v>1041478</v>
      </c>
      <c r="E24793" s="32">
        <v>58836</v>
      </c>
      <c r="F24793">
        <v>1033</v>
      </c>
      <c r="G24793" s="32">
        <v>14965</v>
      </c>
      <c r="H24793" s="32">
        <v>42</v>
      </c>
    </row>
    <row r="24794" spans="1:8" x14ac:dyDescent="0.55000000000000004">
      <c r="A24794" s="33">
        <v>44435</v>
      </c>
      <c r="B24794" s="1" t="s">
        <v>33</v>
      </c>
      <c r="C24794">
        <v>11207</v>
      </c>
      <c r="D24794">
        <v>181186</v>
      </c>
      <c r="E24794" s="32">
        <v>7048</v>
      </c>
      <c r="F24794">
        <v>124</v>
      </c>
      <c r="G24794" s="32">
        <v>4251</v>
      </c>
      <c r="H24794" s="32">
        <v>20</v>
      </c>
    </row>
    <row r="24795" spans="1:8" x14ac:dyDescent="0.55000000000000004">
      <c r="A24795" s="33">
        <v>44435</v>
      </c>
      <c r="B24795" s="1" t="s">
        <v>34</v>
      </c>
      <c r="C24795">
        <v>9993</v>
      </c>
      <c r="D24795">
        <v>200851</v>
      </c>
      <c r="E24795" s="32">
        <v>7231</v>
      </c>
      <c r="F24795">
        <v>95</v>
      </c>
      <c r="G24795" s="32">
        <v>2667</v>
      </c>
      <c r="H24795" s="32">
        <v>10</v>
      </c>
    </row>
    <row r="24796" spans="1:8" x14ac:dyDescent="0.55000000000000004">
      <c r="A24796" s="33">
        <v>44435</v>
      </c>
      <c r="B24796" s="1" t="s">
        <v>35</v>
      </c>
      <c r="C24796">
        <v>28399</v>
      </c>
      <c r="D24796">
        <v>358540</v>
      </c>
      <c r="E24796" s="32">
        <v>20935</v>
      </c>
      <c r="F24796">
        <v>251</v>
      </c>
      <c r="G24796" s="32">
        <v>6689</v>
      </c>
      <c r="H24796" s="32">
        <v>100</v>
      </c>
    </row>
    <row r="24797" spans="1:8" x14ac:dyDescent="0.55000000000000004">
      <c r="A24797" s="33">
        <v>44435</v>
      </c>
      <c r="B24797" s="1" t="s">
        <v>36</v>
      </c>
      <c r="C24797">
        <v>159745</v>
      </c>
      <c r="D24797">
        <v>2863886</v>
      </c>
      <c r="E24797" s="32">
        <v>129891</v>
      </c>
      <c r="F24797">
        <v>2780</v>
      </c>
      <c r="G24797" s="32">
        <v>25248</v>
      </c>
      <c r="H24797" s="32">
        <v>510</v>
      </c>
    </row>
    <row r="24798" spans="1:8" x14ac:dyDescent="0.55000000000000004">
      <c r="A24798" s="33">
        <v>44435</v>
      </c>
      <c r="B24798" s="1" t="s">
        <v>37</v>
      </c>
      <c r="C24798">
        <v>60969</v>
      </c>
      <c r="D24798">
        <v>634780</v>
      </c>
      <c r="E24798" s="32">
        <v>51777</v>
      </c>
      <c r="F24798">
        <v>1335</v>
      </c>
      <c r="G24798" s="32">
        <v>7858</v>
      </c>
      <c r="H24798" s="32">
        <v>68</v>
      </c>
    </row>
    <row r="24799" spans="1:8" x14ac:dyDescent="0.55000000000000004">
      <c r="A24799" s="33">
        <v>44435</v>
      </c>
      <c r="B24799" s="1" t="s">
        <v>38</v>
      </c>
      <c r="C24799">
        <v>12593</v>
      </c>
      <c r="D24799">
        <v>213833</v>
      </c>
      <c r="E24799" s="32">
        <v>10801</v>
      </c>
      <c r="F24799">
        <v>136</v>
      </c>
      <c r="G24799" s="32">
        <v>1656</v>
      </c>
      <c r="H24799" s="32">
        <v>19</v>
      </c>
    </row>
    <row r="24800" spans="1:8" x14ac:dyDescent="0.55000000000000004">
      <c r="A24800" s="33">
        <v>44435</v>
      </c>
      <c r="B24800" s="1" t="s">
        <v>39</v>
      </c>
      <c r="C24800">
        <v>4348</v>
      </c>
      <c r="D24800">
        <v>54714</v>
      </c>
      <c r="E24800" s="32">
        <v>3655</v>
      </c>
      <c r="F24800">
        <v>52</v>
      </c>
      <c r="G24800" s="32">
        <v>544</v>
      </c>
      <c r="H24800" s="32">
        <v>29</v>
      </c>
    </row>
    <row r="24801" spans="1:8" x14ac:dyDescent="0.55000000000000004">
      <c r="A24801" s="33">
        <v>44435</v>
      </c>
      <c r="B24801" s="1" t="s">
        <v>40</v>
      </c>
      <c r="C24801">
        <v>1356</v>
      </c>
      <c r="D24801">
        <v>121926</v>
      </c>
      <c r="E24801" s="32">
        <v>1080</v>
      </c>
      <c r="F24801">
        <v>3</v>
      </c>
      <c r="G24801" s="32">
        <v>256</v>
      </c>
      <c r="H24801" s="32">
        <v>1</v>
      </c>
    </row>
    <row r="24802" spans="1:8" x14ac:dyDescent="0.55000000000000004">
      <c r="A24802" s="33">
        <v>44435</v>
      </c>
      <c r="B24802" s="1" t="s">
        <v>41</v>
      </c>
      <c r="C24802">
        <v>1229</v>
      </c>
      <c r="D24802">
        <v>42979</v>
      </c>
      <c r="E24802" s="32">
        <v>1052</v>
      </c>
      <c r="F24802">
        <v>2</v>
      </c>
      <c r="G24802" s="32">
        <v>175</v>
      </c>
      <c r="H24802" s="32">
        <v>1</v>
      </c>
    </row>
    <row r="24803" spans="1:8" x14ac:dyDescent="0.55000000000000004">
      <c r="A24803" s="33">
        <v>44435</v>
      </c>
      <c r="B24803" s="1" t="s">
        <v>42</v>
      </c>
      <c r="C24803">
        <v>12695</v>
      </c>
      <c r="D24803">
        <v>216620</v>
      </c>
      <c r="E24803" s="32">
        <v>10253</v>
      </c>
      <c r="F24803">
        <v>127</v>
      </c>
      <c r="G24803" s="32">
        <v>1861</v>
      </c>
      <c r="H24803" s="32">
        <v>13</v>
      </c>
    </row>
    <row r="24804" spans="1:8" x14ac:dyDescent="0.55000000000000004">
      <c r="A24804" s="33">
        <v>44435</v>
      </c>
      <c r="B24804" s="1" t="s">
        <v>43</v>
      </c>
      <c r="C24804">
        <v>17194</v>
      </c>
      <c r="D24804">
        <v>715556</v>
      </c>
      <c r="E24804" s="32">
        <v>14230</v>
      </c>
      <c r="F24804">
        <v>180</v>
      </c>
      <c r="G24804" s="32">
        <v>1557</v>
      </c>
      <c r="H24804" s="32">
        <v>17</v>
      </c>
    </row>
    <row r="24805" spans="1:8" x14ac:dyDescent="0.55000000000000004">
      <c r="A24805" s="33">
        <v>44435</v>
      </c>
      <c r="B24805" s="1" t="s">
        <v>44</v>
      </c>
      <c r="C24805">
        <v>4705</v>
      </c>
      <c r="D24805">
        <v>147535</v>
      </c>
      <c r="E24805" s="32">
        <v>3823</v>
      </c>
      <c r="F24805">
        <v>85</v>
      </c>
      <c r="G24805" s="32">
        <v>797</v>
      </c>
      <c r="H24805" s="32">
        <v>2</v>
      </c>
    </row>
    <row r="24806" spans="1:8" x14ac:dyDescent="0.55000000000000004">
      <c r="A24806" s="33">
        <v>44435</v>
      </c>
      <c r="B24806" s="1" t="s">
        <v>45</v>
      </c>
      <c r="C24806">
        <v>2499</v>
      </c>
      <c r="D24806">
        <v>84479</v>
      </c>
      <c r="E24806" s="32">
        <v>1969</v>
      </c>
      <c r="F24806">
        <v>63</v>
      </c>
      <c r="G24806" s="32">
        <v>467</v>
      </c>
      <c r="H24806" s="32">
        <v>2</v>
      </c>
    </row>
    <row r="24807" spans="1:8" x14ac:dyDescent="0.55000000000000004">
      <c r="A24807" s="33">
        <v>44435</v>
      </c>
      <c r="B24807" s="1" t="s">
        <v>46</v>
      </c>
      <c r="C24807">
        <v>4010</v>
      </c>
      <c r="D24807">
        <v>111153</v>
      </c>
      <c r="E24807" s="32">
        <v>3126</v>
      </c>
      <c r="F24807">
        <v>34</v>
      </c>
      <c r="G24807" s="32">
        <v>850</v>
      </c>
      <c r="H24807" s="32">
        <v>6</v>
      </c>
    </row>
    <row r="24808" spans="1:8" x14ac:dyDescent="0.55000000000000004">
      <c r="A24808" s="33">
        <v>44435</v>
      </c>
      <c r="B24808" s="1" t="s">
        <v>47</v>
      </c>
      <c r="C24808">
        <v>4457</v>
      </c>
      <c r="D24808">
        <v>126419</v>
      </c>
      <c r="E24808" s="32">
        <v>3674</v>
      </c>
      <c r="F24808">
        <v>79</v>
      </c>
      <c r="G24808" s="32">
        <v>704</v>
      </c>
      <c r="H24808" s="32">
        <v>3</v>
      </c>
    </row>
    <row r="24809" spans="1:8" x14ac:dyDescent="0.55000000000000004">
      <c r="A24809" s="33">
        <v>44435</v>
      </c>
      <c r="B24809" s="1" t="s">
        <v>48</v>
      </c>
      <c r="C24809">
        <v>3206</v>
      </c>
      <c r="D24809">
        <v>75123</v>
      </c>
      <c r="E24809" s="32">
        <v>2456</v>
      </c>
      <c r="F24809">
        <v>31</v>
      </c>
      <c r="G24809" s="32">
        <v>719</v>
      </c>
      <c r="H24809" s="32">
        <v>4</v>
      </c>
    </row>
    <row r="24810" spans="1:8" x14ac:dyDescent="0.55000000000000004">
      <c r="A24810" s="33">
        <v>44435</v>
      </c>
      <c r="B24810" s="1" t="s">
        <v>49</v>
      </c>
      <c r="C24810">
        <v>61846</v>
      </c>
      <c r="D24810">
        <v>1075596</v>
      </c>
      <c r="E24810" s="32">
        <v>49079</v>
      </c>
      <c r="F24810">
        <v>561</v>
      </c>
      <c r="G24810" s="32">
        <v>11212</v>
      </c>
      <c r="H24810" s="32">
        <v>34</v>
      </c>
    </row>
    <row r="24811" spans="1:8" x14ac:dyDescent="0.55000000000000004">
      <c r="A24811" s="33">
        <v>44435</v>
      </c>
      <c r="B24811" s="1" t="s">
        <v>50</v>
      </c>
      <c r="C24811">
        <v>4879</v>
      </c>
      <c r="D24811">
        <v>83134</v>
      </c>
      <c r="E24811" s="32">
        <v>3420</v>
      </c>
      <c r="F24811">
        <v>27</v>
      </c>
      <c r="G24811" s="32">
        <v>1062</v>
      </c>
      <c r="H24811" s="32">
        <v>3</v>
      </c>
    </row>
    <row r="24812" spans="1:8" x14ac:dyDescent="0.55000000000000004">
      <c r="A24812" s="33">
        <v>44435</v>
      </c>
      <c r="B24812" s="1" t="s">
        <v>51</v>
      </c>
      <c r="C24812">
        <v>5045</v>
      </c>
      <c r="D24812">
        <v>156155</v>
      </c>
      <c r="E24812" s="32">
        <v>4249</v>
      </c>
      <c r="F24812">
        <v>69</v>
      </c>
      <c r="G24812" s="32">
        <v>728</v>
      </c>
      <c r="H24812" s="32">
        <v>1</v>
      </c>
    </row>
    <row r="24813" spans="1:8" x14ac:dyDescent="0.55000000000000004">
      <c r="A24813" s="33">
        <v>44435</v>
      </c>
      <c r="B24813" s="1" t="s">
        <v>52</v>
      </c>
      <c r="C24813">
        <v>11754</v>
      </c>
      <c r="D24813">
        <v>103575</v>
      </c>
      <c r="E24813" s="32">
        <v>9400</v>
      </c>
      <c r="F24813">
        <v>125</v>
      </c>
      <c r="G24813" s="32">
        <v>2229</v>
      </c>
      <c r="H24813" s="32">
        <v>15</v>
      </c>
    </row>
    <row r="24814" spans="1:8" x14ac:dyDescent="0.55000000000000004">
      <c r="A24814" s="33">
        <v>44435</v>
      </c>
      <c r="B24814" s="1" t="s">
        <v>53</v>
      </c>
      <c r="C24814">
        <v>6493</v>
      </c>
      <c r="D24814">
        <v>220766</v>
      </c>
      <c r="E24814" s="32">
        <v>4795</v>
      </c>
      <c r="F24814">
        <v>67</v>
      </c>
      <c r="G24814" s="32">
        <v>1631</v>
      </c>
      <c r="H24814" s="32">
        <v>2</v>
      </c>
    </row>
    <row r="24815" spans="1:8" x14ac:dyDescent="0.55000000000000004">
      <c r="A24815" s="33">
        <v>44435</v>
      </c>
      <c r="B24815" s="1" t="s">
        <v>54</v>
      </c>
      <c r="C24815">
        <v>5129</v>
      </c>
      <c r="D24815">
        <v>59059</v>
      </c>
      <c r="E24815" s="32">
        <v>3866</v>
      </c>
      <c r="F24815">
        <v>30</v>
      </c>
      <c r="G24815" s="32">
        <v>1218</v>
      </c>
      <c r="H24815" s="32">
        <v>6</v>
      </c>
    </row>
    <row r="24816" spans="1:8" x14ac:dyDescent="0.55000000000000004">
      <c r="A24816" s="33">
        <v>44435</v>
      </c>
      <c r="B24816" s="1" t="s">
        <v>55</v>
      </c>
      <c r="C24816">
        <v>7693</v>
      </c>
      <c r="D24816">
        <v>145876</v>
      </c>
      <c r="E24816" s="32">
        <v>5426</v>
      </c>
      <c r="F24816">
        <v>44</v>
      </c>
      <c r="G24816" s="32">
        <v>2119</v>
      </c>
      <c r="H24816" s="32">
        <v>5</v>
      </c>
    </row>
    <row r="24817" spans="1:8" x14ac:dyDescent="0.55000000000000004">
      <c r="A24817" s="33">
        <v>44435</v>
      </c>
      <c r="B24817" s="1" t="s">
        <v>56</v>
      </c>
      <c r="C24817">
        <v>40679</v>
      </c>
      <c r="D24817">
        <v>336420</v>
      </c>
      <c r="E24817" s="32">
        <v>33520</v>
      </c>
      <c r="F24817">
        <v>255</v>
      </c>
      <c r="G24817" s="32">
        <v>6719</v>
      </c>
      <c r="H24817" s="32">
        <v>121</v>
      </c>
    </row>
    <row r="24818" spans="1:8" x14ac:dyDescent="0.55000000000000004">
      <c r="A24818" s="33">
        <v>44436</v>
      </c>
      <c r="B24818" s="1" t="s">
        <v>7</v>
      </c>
      <c r="C24818">
        <v>55877</v>
      </c>
      <c r="D24818">
        <v>981764</v>
      </c>
      <c r="E24818" s="32">
        <v>49302</v>
      </c>
      <c r="F24818">
        <v>1440</v>
      </c>
      <c r="G24818" s="32">
        <v>5144</v>
      </c>
      <c r="H24818" s="32">
        <v>16</v>
      </c>
    </row>
    <row r="24819" spans="1:8" x14ac:dyDescent="0.55000000000000004">
      <c r="A24819" s="33">
        <v>44436</v>
      </c>
      <c r="B24819" s="1" t="s">
        <v>11</v>
      </c>
      <c r="C24819">
        <v>4154</v>
      </c>
      <c r="D24819">
        <v>67921</v>
      </c>
      <c r="E24819" s="32">
        <v>3242</v>
      </c>
      <c r="F24819">
        <v>33</v>
      </c>
      <c r="G24819" s="32">
        <v>879</v>
      </c>
      <c r="H24819" s="32">
        <v>1</v>
      </c>
    </row>
    <row r="24820" spans="1:8" x14ac:dyDescent="0.55000000000000004">
      <c r="A24820" s="33">
        <v>44436</v>
      </c>
      <c r="B24820" s="1" t="s">
        <v>12</v>
      </c>
      <c r="C24820">
        <v>2893</v>
      </c>
      <c r="D24820">
        <v>106143</v>
      </c>
      <c r="E24820" s="32">
        <v>2535</v>
      </c>
      <c r="F24820">
        <v>48</v>
      </c>
      <c r="G24820" s="32">
        <v>310</v>
      </c>
      <c r="H24820" s="32">
        <v>1</v>
      </c>
    </row>
    <row r="24821" spans="1:8" x14ac:dyDescent="0.55000000000000004">
      <c r="A24821" s="33">
        <v>44436</v>
      </c>
      <c r="B24821" s="1" t="s">
        <v>13</v>
      </c>
      <c r="C24821">
        <v>14377</v>
      </c>
      <c r="D24821">
        <v>203378</v>
      </c>
      <c r="E24821" s="32">
        <v>11789</v>
      </c>
      <c r="F24821">
        <v>100</v>
      </c>
      <c r="G24821" s="32">
        <v>2379</v>
      </c>
      <c r="H24821" s="32">
        <v>33</v>
      </c>
    </row>
    <row r="24822" spans="1:8" x14ac:dyDescent="0.55000000000000004">
      <c r="A24822" s="33">
        <v>44436</v>
      </c>
      <c r="B24822" s="1" t="s">
        <v>14</v>
      </c>
      <c r="C24822">
        <v>1583</v>
      </c>
      <c r="D24822">
        <v>20728</v>
      </c>
      <c r="E24822" s="32">
        <v>1257</v>
      </c>
      <c r="F24822">
        <v>22</v>
      </c>
      <c r="G24822" s="32">
        <v>304</v>
      </c>
      <c r="H24822" s="32">
        <v>2</v>
      </c>
    </row>
    <row r="24823" spans="1:8" x14ac:dyDescent="0.55000000000000004">
      <c r="A24823" s="33">
        <v>44436</v>
      </c>
      <c r="B24823" s="1" t="s">
        <v>15</v>
      </c>
      <c r="C24823">
        <v>3094</v>
      </c>
      <c r="D24823">
        <v>83111</v>
      </c>
      <c r="E24823" s="32">
        <v>2627</v>
      </c>
      <c r="F24823">
        <v>48</v>
      </c>
      <c r="G24823" s="32">
        <v>419</v>
      </c>
      <c r="H24823" s="32">
        <v>5</v>
      </c>
    </row>
    <row r="24824" spans="1:8" x14ac:dyDescent="0.55000000000000004">
      <c r="A24824" s="33">
        <v>44436</v>
      </c>
      <c r="B24824" s="1" t="s">
        <v>16</v>
      </c>
      <c r="C24824">
        <v>8534</v>
      </c>
      <c r="D24824">
        <v>360850</v>
      </c>
      <c r="E24824" s="32">
        <v>7325</v>
      </c>
      <c r="F24824">
        <v>165</v>
      </c>
      <c r="G24824" s="32">
        <v>1044</v>
      </c>
      <c r="H24824" s="32">
        <v>14</v>
      </c>
    </row>
    <row r="24825" spans="1:8" x14ac:dyDescent="0.55000000000000004">
      <c r="A24825" s="33">
        <v>44436</v>
      </c>
      <c r="B24825" s="1" t="s">
        <v>17</v>
      </c>
      <c r="C24825">
        <v>20022</v>
      </c>
      <c r="D24825">
        <v>37322</v>
      </c>
      <c r="E24825" s="32">
        <v>17380</v>
      </c>
      <c r="F24825">
        <v>184</v>
      </c>
      <c r="G24825" s="32">
        <v>2458</v>
      </c>
      <c r="H24825" s="32">
        <v>26</v>
      </c>
    </row>
    <row r="24826" spans="1:8" x14ac:dyDescent="0.55000000000000004">
      <c r="A24826" s="33">
        <v>44436</v>
      </c>
      <c r="B24826" s="1" t="s">
        <v>18</v>
      </c>
      <c r="C24826">
        <v>12897</v>
      </c>
      <c r="D24826">
        <v>388869</v>
      </c>
      <c r="E24826" s="32">
        <v>10736</v>
      </c>
      <c r="F24826">
        <v>102</v>
      </c>
      <c r="G24826" s="32">
        <v>2059</v>
      </c>
      <c r="H24826" s="32">
        <v>16</v>
      </c>
    </row>
    <row r="24827" spans="1:8" x14ac:dyDescent="0.55000000000000004">
      <c r="A24827" s="33">
        <v>44436</v>
      </c>
      <c r="B24827" s="1" t="s">
        <v>19</v>
      </c>
      <c r="C24827">
        <v>14505</v>
      </c>
      <c r="D24827">
        <v>252033</v>
      </c>
      <c r="E24827" s="32">
        <v>11536</v>
      </c>
      <c r="F24827">
        <v>159</v>
      </c>
      <c r="G24827" s="32">
        <v>2810</v>
      </c>
      <c r="H24827" s="32">
        <v>21</v>
      </c>
    </row>
    <row r="24828" spans="1:8" x14ac:dyDescent="0.55000000000000004">
      <c r="A24828" s="33">
        <v>44436</v>
      </c>
      <c r="B24828" s="1" t="s">
        <v>20</v>
      </c>
      <c r="C24828">
        <v>97491</v>
      </c>
      <c r="D24828">
        <v>1279730</v>
      </c>
      <c r="E24828" s="32">
        <v>63080</v>
      </c>
      <c r="F24828">
        <v>887</v>
      </c>
      <c r="G24828" s="32">
        <v>26033</v>
      </c>
      <c r="H24828" s="32">
        <v>165</v>
      </c>
    </row>
    <row r="24829" spans="1:8" x14ac:dyDescent="0.55000000000000004">
      <c r="A24829" s="33">
        <v>44436</v>
      </c>
      <c r="B24829" s="1" t="s">
        <v>21</v>
      </c>
      <c r="C24829">
        <v>81717</v>
      </c>
      <c r="D24829">
        <v>921242</v>
      </c>
      <c r="E24829" s="32">
        <v>67703</v>
      </c>
      <c r="F24829">
        <v>827</v>
      </c>
      <c r="G24829" s="32">
        <v>13187</v>
      </c>
      <c r="H24829" s="32">
        <v>111</v>
      </c>
    </row>
    <row r="24830" spans="1:8" x14ac:dyDescent="0.55000000000000004">
      <c r="A24830" s="33">
        <v>44436</v>
      </c>
      <c r="B24830" s="1" t="s">
        <v>22</v>
      </c>
      <c r="C24830">
        <v>335669</v>
      </c>
      <c r="D24830">
        <v>3237557</v>
      </c>
      <c r="E24830" s="32">
        <v>292519</v>
      </c>
      <c r="F24830">
        <v>2452</v>
      </c>
      <c r="G24830" s="32">
        <v>40698</v>
      </c>
      <c r="H24830" s="32">
        <v>297</v>
      </c>
    </row>
    <row r="24831" spans="1:8" x14ac:dyDescent="0.55000000000000004">
      <c r="A24831" s="33">
        <v>44436</v>
      </c>
      <c r="B24831" s="1" t="s">
        <v>23</v>
      </c>
      <c r="C24831">
        <v>142145</v>
      </c>
      <c r="D24831">
        <v>1380361</v>
      </c>
      <c r="E24831" s="32">
        <v>122622</v>
      </c>
      <c r="F24831">
        <v>1093</v>
      </c>
      <c r="G24831" s="32">
        <v>18430</v>
      </c>
      <c r="H24831" s="32">
        <v>243</v>
      </c>
    </row>
    <row r="24832" spans="1:8" x14ac:dyDescent="0.55000000000000004">
      <c r="A24832" s="33">
        <v>44436</v>
      </c>
      <c r="B24832" s="1" t="s">
        <v>24</v>
      </c>
      <c r="C24832">
        <v>6567</v>
      </c>
      <c r="D24832">
        <v>236146</v>
      </c>
      <c r="E24832" s="32">
        <v>5322</v>
      </c>
      <c r="F24832">
        <v>54</v>
      </c>
      <c r="G24832" s="32">
        <v>1191</v>
      </c>
      <c r="H24832" s="32">
        <v>7</v>
      </c>
    </row>
    <row r="24833" spans="1:8" x14ac:dyDescent="0.55000000000000004">
      <c r="A24833" s="33">
        <v>44436</v>
      </c>
      <c r="B24833" s="1" t="s">
        <v>25</v>
      </c>
      <c r="C24833">
        <v>4247</v>
      </c>
      <c r="D24833">
        <v>98298</v>
      </c>
      <c r="E24833" s="32">
        <v>2974</v>
      </c>
      <c r="F24833">
        <v>40</v>
      </c>
      <c r="G24833" s="32">
        <v>1233</v>
      </c>
      <c r="H24833" s="32">
        <v>13</v>
      </c>
    </row>
    <row r="24834" spans="1:8" x14ac:dyDescent="0.55000000000000004">
      <c r="A24834" s="33">
        <v>44436</v>
      </c>
      <c r="B24834" s="1" t="s">
        <v>26</v>
      </c>
      <c r="C24834">
        <v>7128</v>
      </c>
      <c r="D24834">
        <v>163697</v>
      </c>
      <c r="E24834" s="32">
        <v>6326</v>
      </c>
      <c r="F24834">
        <v>123</v>
      </c>
      <c r="G24834" s="32">
        <v>662</v>
      </c>
      <c r="H24834" s="32">
        <v>8</v>
      </c>
    </row>
    <row r="24835" spans="1:8" x14ac:dyDescent="0.55000000000000004">
      <c r="A24835" s="33">
        <v>44436</v>
      </c>
      <c r="B24835" s="1" t="s">
        <v>27</v>
      </c>
      <c r="C24835">
        <v>2484</v>
      </c>
      <c r="D24835">
        <v>95463</v>
      </c>
      <c r="E24835" s="32">
        <v>2125</v>
      </c>
      <c r="F24835">
        <v>36</v>
      </c>
      <c r="G24835" s="32">
        <v>323</v>
      </c>
      <c r="H24835" s="32">
        <v>1</v>
      </c>
    </row>
    <row r="24836" spans="1:8" x14ac:dyDescent="0.55000000000000004">
      <c r="A24836" s="33">
        <v>44436</v>
      </c>
      <c r="B24836" s="1" t="s">
        <v>28</v>
      </c>
      <c r="C24836">
        <v>4175</v>
      </c>
      <c r="D24836">
        <v>92433</v>
      </c>
      <c r="E24836" s="32">
        <v>3458</v>
      </c>
      <c r="F24836">
        <v>23</v>
      </c>
      <c r="G24836" s="32">
        <v>697</v>
      </c>
      <c r="H24836" s="32">
        <v>3</v>
      </c>
    </row>
    <row r="24837" spans="1:8" x14ac:dyDescent="0.55000000000000004">
      <c r="A24837" s="33">
        <v>44436</v>
      </c>
      <c r="B24837" s="1" t="s">
        <v>29</v>
      </c>
      <c r="C24837">
        <v>7718</v>
      </c>
      <c r="D24837">
        <v>264256</v>
      </c>
      <c r="E24837" s="32">
        <v>6637</v>
      </c>
      <c r="F24837">
        <v>94</v>
      </c>
      <c r="G24837" s="32">
        <v>920</v>
      </c>
      <c r="H24837" s="32">
        <v>5</v>
      </c>
    </row>
    <row r="24838" spans="1:8" x14ac:dyDescent="0.55000000000000004">
      <c r="A24838" s="33">
        <v>44436</v>
      </c>
      <c r="B24838" s="1" t="s">
        <v>30</v>
      </c>
      <c r="C24838">
        <v>14975</v>
      </c>
      <c r="D24838">
        <v>343597</v>
      </c>
      <c r="E24838" s="32">
        <v>11867</v>
      </c>
      <c r="F24838">
        <v>198</v>
      </c>
      <c r="G24838" s="32">
        <v>2763</v>
      </c>
      <c r="H24838" s="32">
        <v>7</v>
      </c>
    </row>
    <row r="24839" spans="1:8" x14ac:dyDescent="0.55000000000000004">
      <c r="A24839" s="33">
        <v>44436</v>
      </c>
      <c r="B24839" s="1" t="s">
        <v>31</v>
      </c>
      <c r="C24839">
        <v>20435</v>
      </c>
      <c r="D24839">
        <v>524758</v>
      </c>
      <c r="E24839" s="32">
        <v>14213</v>
      </c>
      <c r="F24839">
        <v>166</v>
      </c>
      <c r="G24839" s="32">
        <v>6056</v>
      </c>
      <c r="H24839" s="32">
        <v>32</v>
      </c>
    </row>
    <row r="24840" spans="1:8" x14ac:dyDescent="0.55000000000000004">
      <c r="A24840" s="33">
        <v>44436</v>
      </c>
      <c r="B24840" s="1" t="s">
        <v>32</v>
      </c>
      <c r="C24840">
        <v>77174</v>
      </c>
      <c r="D24840">
        <v>1041478</v>
      </c>
      <c r="E24840" s="32">
        <v>59475</v>
      </c>
      <c r="F24840">
        <v>1034</v>
      </c>
      <c r="G24840" s="32">
        <v>16665</v>
      </c>
      <c r="H24840" s="32">
        <v>48</v>
      </c>
    </row>
    <row r="24841" spans="1:8" x14ac:dyDescent="0.55000000000000004">
      <c r="A24841" s="33">
        <v>44436</v>
      </c>
      <c r="B24841" s="1" t="s">
        <v>33</v>
      </c>
      <c r="C24841">
        <v>11622</v>
      </c>
      <c r="D24841">
        <v>181186</v>
      </c>
      <c r="E24841" s="32">
        <v>7293</v>
      </c>
      <c r="F24841">
        <v>124</v>
      </c>
      <c r="G24841" s="32">
        <v>4430</v>
      </c>
      <c r="H24841" s="32">
        <v>20</v>
      </c>
    </row>
    <row r="24842" spans="1:8" x14ac:dyDescent="0.55000000000000004">
      <c r="A24842" s="33">
        <v>44436</v>
      </c>
      <c r="B24842" s="1" t="s">
        <v>34</v>
      </c>
      <c r="C24842">
        <v>10171</v>
      </c>
      <c r="D24842">
        <v>202369</v>
      </c>
      <c r="E24842" s="32">
        <v>7422</v>
      </c>
      <c r="F24842">
        <v>95</v>
      </c>
      <c r="G24842" s="32">
        <v>2654</v>
      </c>
      <c r="H24842" s="32">
        <v>12</v>
      </c>
    </row>
    <row r="24843" spans="1:8" x14ac:dyDescent="0.55000000000000004">
      <c r="A24843" s="33">
        <v>44436</v>
      </c>
      <c r="B24843" s="1" t="s">
        <v>35</v>
      </c>
      <c r="C24843">
        <v>28939</v>
      </c>
      <c r="D24843">
        <v>360937</v>
      </c>
      <c r="E24843" s="32">
        <v>21288</v>
      </c>
      <c r="F24843">
        <v>252</v>
      </c>
      <c r="G24843" s="32">
        <v>6959</v>
      </c>
      <c r="H24843" s="32">
        <v>98</v>
      </c>
    </row>
    <row r="24844" spans="1:8" x14ac:dyDescent="0.55000000000000004">
      <c r="A24844" s="33">
        <v>44436</v>
      </c>
      <c r="B24844" s="1" t="s">
        <v>36</v>
      </c>
      <c r="C24844">
        <v>162384</v>
      </c>
      <c r="D24844">
        <v>2888989</v>
      </c>
      <c r="E24844" s="32">
        <v>131089</v>
      </c>
      <c r="F24844">
        <v>2782</v>
      </c>
      <c r="G24844" s="32">
        <v>26647</v>
      </c>
      <c r="H24844" s="32">
        <v>518</v>
      </c>
    </row>
    <row r="24845" spans="1:8" x14ac:dyDescent="0.55000000000000004">
      <c r="A24845" s="33">
        <v>44436</v>
      </c>
      <c r="B24845" s="1" t="s">
        <v>37</v>
      </c>
      <c r="C24845">
        <v>62027</v>
      </c>
      <c r="D24845">
        <v>639087</v>
      </c>
      <c r="E24845" s="32">
        <v>52994</v>
      </c>
      <c r="F24845">
        <v>1336</v>
      </c>
      <c r="G24845" s="32">
        <v>7700</v>
      </c>
      <c r="H24845" s="32">
        <v>67</v>
      </c>
    </row>
    <row r="24846" spans="1:8" x14ac:dyDescent="0.55000000000000004">
      <c r="A24846" s="33">
        <v>44436</v>
      </c>
      <c r="B24846" s="1" t="s">
        <v>38</v>
      </c>
      <c r="C24846">
        <v>12819</v>
      </c>
      <c r="D24846">
        <v>213833</v>
      </c>
      <c r="E24846" s="32">
        <v>10991</v>
      </c>
      <c r="F24846">
        <v>137</v>
      </c>
      <c r="G24846" s="32">
        <v>1691</v>
      </c>
      <c r="H24846" s="32">
        <v>15</v>
      </c>
    </row>
    <row r="24847" spans="1:8" x14ac:dyDescent="0.55000000000000004">
      <c r="A24847" s="33">
        <v>44436</v>
      </c>
      <c r="B24847" s="1" t="s">
        <v>39</v>
      </c>
      <c r="C24847">
        <v>4419</v>
      </c>
      <c r="D24847">
        <v>55288</v>
      </c>
      <c r="E24847" s="32">
        <v>3728</v>
      </c>
      <c r="F24847">
        <v>53</v>
      </c>
      <c r="G24847" s="32">
        <v>539</v>
      </c>
      <c r="H24847" s="32">
        <v>29</v>
      </c>
    </row>
    <row r="24848" spans="1:8" x14ac:dyDescent="0.55000000000000004">
      <c r="A24848" s="33">
        <v>44436</v>
      </c>
      <c r="B24848" s="1" t="s">
        <v>40</v>
      </c>
      <c r="C24848">
        <v>1356</v>
      </c>
      <c r="D24848">
        <v>123747</v>
      </c>
      <c r="E24848" s="32">
        <v>1080</v>
      </c>
      <c r="F24848">
        <v>3</v>
      </c>
      <c r="G24848" s="32">
        <v>256</v>
      </c>
      <c r="H24848" s="32">
        <v>1</v>
      </c>
    </row>
    <row r="24849" spans="1:8" x14ac:dyDescent="0.55000000000000004">
      <c r="A24849" s="33">
        <v>44436</v>
      </c>
      <c r="B24849" s="1" t="s">
        <v>41</v>
      </c>
      <c r="C24849">
        <v>1254</v>
      </c>
      <c r="D24849">
        <v>42979</v>
      </c>
      <c r="E24849" s="32">
        <v>1038</v>
      </c>
      <c r="F24849">
        <v>2</v>
      </c>
      <c r="G24849" s="32">
        <v>214</v>
      </c>
      <c r="H24849" s="32">
        <v>1</v>
      </c>
    </row>
    <row r="24850" spans="1:8" x14ac:dyDescent="0.55000000000000004">
      <c r="A24850" s="33">
        <v>44436</v>
      </c>
      <c r="B24850" s="1" t="s">
        <v>42</v>
      </c>
      <c r="C24850">
        <v>12905</v>
      </c>
      <c r="D24850">
        <v>216620</v>
      </c>
      <c r="E24850" s="32">
        <v>10253</v>
      </c>
      <c r="F24850">
        <v>127</v>
      </c>
      <c r="G24850" s="32">
        <v>1861</v>
      </c>
      <c r="H24850" s="32">
        <v>13</v>
      </c>
    </row>
    <row r="24851" spans="1:8" x14ac:dyDescent="0.55000000000000004">
      <c r="A24851" s="33">
        <v>44436</v>
      </c>
      <c r="B24851" s="1" t="s">
        <v>43</v>
      </c>
      <c r="C24851">
        <v>17564</v>
      </c>
      <c r="D24851">
        <v>715556</v>
      </c>
      <c r="E24851" s="32">
        <v>14511</v>
      </c>
      <c r="F24851">
        <v>180</v>
      </c>
      <c r="G24851" s="32">
        <v>1510</v>
      </c>
      <c r="H24851" s="32">
        <v>17</v>
      </c>
    </row>
    <row r="24852" spans="1:8" x14ac:dyDescent="0.55000000000000004">
      <c r="A24852" s="33">
        <v>44436</v>
      </c>
      <c r="B24852" s="1" t="s">
        <v>44</v>
      </c>
      <c r="C24852">
        <v>4786</v>
      </c>
      <c r="D24852">
        <v>147535</v>
      </c>
      <c r="E24852" s="32">
        <v>3929</v>
      </c>
      <c r="F24852">
        <v>85</v>
      </c>
      <c r="G24852" s="32">
        <v>772</v>
      </c>
      <c r="H24852" s="32">
        <v>2</v>
      </c>
    </row>
    <row r="24853" spans="1:8" x14ac:dyDescent="0.55000000000000004">
      <c r="A24853" s="33">
        <v>44436</v>
      </c>
      <c r="B24853" s="1" t="s">
        <v>45</v>
      </c>
      <c r="C24853">
        <v>2549</v>
      </c>
      <c r="D24853">
        <v>85294</v>
      </c>
      <c r="E24853" s="32">
        <v>2016</v>
      </c>
      <c r="F24853">
        <v>63</v>
      </c>
      <c r="G24853" s="32">
        <v>471</v>
      </c>
      <c r="H24853" s="32">
        <v>2</v>
      </c>
    </row>
    <row r="24854" spans="1:8" x14ac:dyDescent="0.55000000000000004">
      <c r="A24854" s="33">
        <v>44436</v>
      </c>
      <c r="B24854" s="1" t="s">
        <v>46</v>
      </c>
      <c r="C24854">
        <v>4078</v>
      </c>
      <c r="D24854">
        <v>112247</v>
      </c>
      <c r="E24854" s="32">
        <v>3216</v>
      </c>
      <c r="F24854">
        <v>34</v>
      </c>
      <c r="G24854" s="32">
        <v>828</v>
      </c>
      <c r="H24854" s="32">
        <v>7</v>
      </c>
    </row>
    <row r="24855" spans="1:8" x14ac:dyDescent="0.55000000000000004">
      <c r="A24855" s="33">
        <v>44436</v>
      </c>
      <c r="B24855" s="1" t="s">
        <v>47</v>
      </c>
      <c r="C24855">
        <v>4511</v>
      </c>
      <c r="D24855">
        <v>127521</v>
      </c>
      <c r="E24855" s="32">
        <v>3780</v>
      </c>
      <c r="F24855">
        <v>79</v>
      </c>
      <c r="G24855" s="32">
        <v>652</v>
      </c>
      <c r="H24855" s="32">
        <v>3</v>
      </c>
    </row>
    <row r="24856" spans="1:8" x14ac:dyDescent="0.55000000000000004">
      <c r="A24856" s="33">
        <v>44436</v>
      </c>
      <c r="B24856" s="1" t="s">
        <v>48</v>
      </c>
      <c r="C24856">
        <v>3276</v>
      </c>
      <c r="D24856">
        <v>75329</v>
      </c>
      <c r="E24856" s="32">
        <v>2521</v>
      </c>
      <c r="F24856">
        <v>31</v>
      </c>
      <c r="G24856" s="32">
        <v>724</v>
      </c>
      <c r="H24856" s="32">
        <v>5</v>
      </c>
    </row>
    <row r="24857" spans="1:8" x14ac:dyDescent="0.55000000000000004">
      <c r="A24857" s="33">
        <v>44436</v>
      </c>
      <c r="B24857" s="1" t="s">
        <v>49</v>
      </c>
      <c r="C24857">
        <v>62798</v>
      </c>
      <c r="D24857">
        <v>1082079</v>
      </c>
      <c r="E24857" s="32">
        <v>49872</v>
      </c>
      <c r="F24857">
        <v>561</v>
      </c>
      <c r="G24857" s="32">
        <v>11413</v>
      </c>
      <c r="H24857" s="32">
        <v>35</v>
      </c>
    </row>
    <row r="24858" spans="1:8" x14ac:dyDescent="0.55000000000000004">
      <c r="A24858" s="33">
        <v>44436</v>
      </c>
      <c r="B24858" s="1" t="s">
        <v>50</v>
      </c>
      <c r="C24858">
        <v>4947</v>
      </c>
      <c r="D24858">
        <v>84058</v>
      </c>
      <c r="E24858" s="32">
        <v>3425</v>
      </c>
      <c r="F24858">
        <v>27</v>
      </c>
      <c r="G24858" s="32">
        <v>876</v>
      </c>
      <c r="H24858" s="32">
        <v>2</v>
      </c>
    </row>
    <row r="24859" spans="1:8" x14ac:dyDescent="0.55000000000000004">
      <c r="A24859" s="33">
        <v>44436</v>
      </c>
      <c r="B24859" s="1" t="s">
        <v>51</v>
      </c>
      <c r="C24859">
        <v>5119</v>
      </c>
      <c r="D24859">
        <v>156671</v>
      </c>
      <c r="E24859" s="32">
        <v>4325</v>
      </c>
      <c r="F24859">
        <v>69</v>
      </c>
      <c r="G24859" s="32">
        <v>726</v>
      </c>
      <c r="H24859" s="32">
        <v>1</v>
      </c>
    </row>
    <row r="24860" spans="1:8" x14ac:dyDescent="0.55000000000000004">
      <c r="A24860" s="33">
        <v>44436</v>
      </c>
      <c r="B24860" s="1" t="s">
        <v>52</v>
      </c>
      <c r="C24860">
        <v>12013</v>
      </c>
      <c r="D24860">
        <v>103575</v>
      </c>
      <c r="E24860" s="32">
        <v>9608</v>
      </c>
      <c r="F24860">
        <v>125</v>
      </c>
      <c r="G24860" s="32">
        <v>2280</v>
      </c>
      <c r="H24860" s="32">
        <v>15</v>
      </c>
    </row>
    <row r="24861" spans="1:8" x14ac:dyDescent="0.55000000000000004">
      <c r="A24861" s="33">
        <v>44436</v>
      </c>
      <c r="B24861" s="1" t="s">
        <v>53</v>
      </c>
      <c r="C24861">
        <v>6640</v>
      </c>
      <c r="D24861">
        <v>222686</v>
      </c>
      <c r="E24861" s="32">
        <v>4966</v>
      </c>
      <c r="F24861">
        <v>67</v>
      </c>
      <c r="G24861" s="32">
        <v>1607</v>
      </c>
      <c r="H24861" s="32">
        <v>2</v>
      </c>
    </row>
    <row r="24862" spans="1:8" x14ac:dyDescent="0.55000000000000004">
      <c r="A24862" s="33">
        <v>44436</v>
      </c>
      <c r="B24862" s="1" t="s">
        <v>54</v>
      </c>
      <c r="C24862">
        <v>5129</v>
      </c>
      <c r="D24862">
        <v>59059</v>
      </c>
      <c r="E24862" s="32">
        <v>3866</v>
      </c>
      <c r="F24862">
        <v>30</v>
      </c>
      <c r="G24862" s="32">
        <v>1267</v>
      </c>
      <c r="H24862" s="32">
        <v>6</v>
      </c>
    </row>
    <row r="24863" spans="1:8" x14ac:dyDescent="0.55000000000000004">
      <c r="A24863" s="33">
        <v>44436</v>
      </c>
      <c r="B24863" s="1" t="s">
        <v>55</v>
      </c>
      <c r="C24863">
        <v>7850</v>
      </c>
      <c r="D24863">
        <v>147179</v>
      </c>
      <c r="E24863" s="32">
        <v>5612</v>
      </c>
      <c r="F24863">
        <v>44</v>
      </c>
      <c r="G24863" s="32">
        <v>2081</v>
      </c>
      <c r="H24863" s="32">
        <v>5</v>
      </c>
    </row>
    <row r="24864" spans="1:8" x14ac:dyDescent="0.55000000000000004">
      <c r="A24864" s="33">
        <v>44436</v>
      </c>
      <c r="B24864" s="1" t="s">
        <v>56</v>
      </c>
      <c r="C24864">
        <v>41334</v>
      </c>
      <c r="D24864">
        <v>337572</v>
      </c>
      <c r="E24864" s="32">
        <v>34398</v>
      </c>
      <c r="F24864">
        <v>255</v>
      </c>
      <c r="G24864" s="32">
        <v>6537</v>
      </c>
      <c r="H24864" s="32">
        <v>119</v>
      </c>
    </row>
    <row r="24865" spans="1:8" x14ac:dyDescent="0.55000000000000004">
      <c r="A24865" s="33">
        <v>44437</v>
      </c>
      <c r="B24865" s="1" t="s">
        <v>7</v>
      </c>
      <c r="C24865">
        <v>56236</v>
      </c>
      <c r="D24865">
        <v>986630</v>
      </c>
      <c r="E24865" s="32">
        <v>49774</v>
      </c>
      <c r="F24865">
        <v>1442</v>
      </c>
      <c r="G24865" s="32">
        <v>5135</v>
      </c>
      <c r="H24865" s="32">
        <v>16</v>
      </c>
    </row>
    <row r="24866" spans="1:8" x14ac:dyDescent="0.55000000000000004">
      <c r="A24866" s="33">
        <v>44437</v>
      </c>
      <c r="B24866" s="1" t="s">
        <v>11</v>
      </c>
      <c r="C24866">
        <v>4221</v>
      </c>
      <c r="D24866">
        <v>67995</v>
      </c>
      <c r="E24866" s="32">
        <v>3273</v>
      </c>
      <c r="F24866">
        <v>33</v>
      </c>
      <c r="G24866" s="32">
        <v>915</v>
      </c>
      <c r="H24866" s="32">
        <v>1</v>
      </c>
    </row>
    <row r="24867" spans="1:8" x14ac:dyDescent="0.55000000000000004">
      <c r="A24867" s="33">
        <v>44437</v>
      </c>
      <c r="B24867" s="1" t="s">
        <v>12</v>
      </c>
      <c r="C24867">
        <v>2951</v>
      </c>
      <c r="D24867">
        <v>106525</v>
      </c>
      <c r="E24867" s="32">
        <v>2576</v>
      </c>
      <c r="F24867">
        <v>49</v>
      </c>
      <c r="G24867" s="32">
        <v>326</v>
      </c>
      <c r="H24867" s="32">
        <v>0</v>
      </c>
    </row>
    <row r="24868" spans="1:8" x14ac:dyDescent="0.55000000000000004">
      <c r="A24868" s="33">
        <v>44437</v>
      </c>
      <c r="B24868" s="1" t="s">
        <v>13</v>
      </c>
      <c r="C24868">
        <v>14505</v>
      </c>
      <c r="D24868">
        <v>204004</v>
      </c>
      <c r="E24868" s="32">
        <v>11956</v>
      </c>
      <c r="F24868">
        <v>100</v>
      </c>
      <c r="G24868" s="32">
        <v>2368</v>
      </c>
      <c r="H24868" s="32">
        <v>33</v>
      </c>
    </row>
    <row r="24869" spans="1:8" x14ac:dyDescent="0.55000000000000004">
      <c r="A24869" s="33">
        <v>44437</v>
      </c>
      <c r="B24869" s="1" t="s">
        <v>14</v>
      </c>
      <c r="C24869">
        <v>1597</v>
      </c>
      <c r="D24869">
        <v>20728</v>
      </c>
      <c r="E24869" s="32">
        <v>1284</v>
      </c>
      <c r="F24869">
        <v>22</v>
      </c>
      <c r="G24869" s="32">
        <v>291</v>
      </c>
      <c r="H24869" s="32">
        <v>2</v>
      </c>
    </row>
    <row r="24870" spans="1:8" x14ac:dyDescent="0.55000000000000004">
      <c r="A24870" s="33">
        <v>44437</v>
      </c>
      <c r="B24870" s="1" t="s">
        <v>15</v>
      </c>
      <c r="C24870">
        <v>3124</v>
      </c>
      <c r="D24870">
        <v>83152</v>
      </c>
      <c r="E24870" s="32">
        <v>2636</v>
      </c>
      <c r="F24870">
        <v>48</v>
      </c>
      <c r="G24870" s="32">
        <v>440</v>
      </c>
      <c r="H24870" s="32">
        <v>5</v>
      </c>
    </row>
    <row r="24871" spans="1:8" x14ac:dyDescent="0.55000000000000004">
      <c r="A24871" s="33">
        <v>44437</v>
      </c>
      <c r="B24871" s="1" t="s">
        <v>16</v>
      </c>
      <c r="C24871">
        <v>8604</v>
      </c>
      <c r="D24871">
        <v>362075</v>
      </c>
      <c r="E24871" s="32">
        <v>7392</v>
      </c>
      <c r="F24871">
        <v>165</v>
      </c>
      <c r="G24871" s="32">
        <v>1047</v>
      </c>
      <c r="H24871" s="32">
        <v>14</v>
      </c>
    </row>
    <row r="24872" spans="1:8" x14ac:dyDescent="0.55000000000000004">
      <c r="A24872" s="33">
        <v>44437</v>
      </c>
      <c r="B24872" s="1" t="s">
        <v>17</v>
      </c>
      <c r="C24872">
        <v>20241</v>
      </c>
      <c r="D24872">
        <v>37322</v>
      </c>
      <c r="E24872" s="32">
        <v>17728</v>
      </c>
      <c r="F24872">
        <v>186</v>
      </c>
      <c r="G24872" s="32">
        <v>2327</v>
      </c>
      <c r="H24872" s="32">
        <v>32</v>
      </c>
    </row>
    <row r="24873" spans="1:8" x14ac:dyDescent="0.55000000000000004">
      <c r="A24873" s="33">
        <v>44437</v>
      </c>
      <c r="B24873" s="1" t="s">
        <v>18</v>
      </c>
      <c r="C24873">
        <v>13052</v>
      </c>
      <c r="D24873">
        <v>390311</v>
      </c>
      <c r="E24873" s="32">
        <v>10954</v>
      </c>
      <c r="F24873">
        <v>102</v>
      </c>
      <c r="G24873" s="32">
        <v>1996</v>
      </c>
      <c r="H24873" s="32">
        <v>16</v>
      </c>
    </row>
    <row r="24874" spans="1:8" x14ac:dyDescent="0.55000000000000004">
      <c r="A24874" s="33">
        <v>44437</v>
      </c>
      <c r="B24874" s="1" t="s">
        <v>19</v>
      </c>
      <c r="C24874">
        <v>14667</v>
      </c>
      <c r="D24874">
        <v>252033</v>
      </c>
      <c r="E24874" s="32">
        <v>11745</v>
      </c>
      <c r="F24874">
        <v>159</v>
      </c>
      <c r="G24874" s="32">
        <v>2763</v>
      </c>
      <c r="H24874" s="32">
        <v>23</v>
      </c>
    </row>
    <row r="24875" spans="1:8" x14ac:dyDescent="0.55000000000000004">
      <c r="A24875" s="33">
        <v>44437</v>
      </c>
      <c r="B24875" s="1" t="s">
        <v>20</v>
      </c>
      <c r="C24875">
        <v>98954</v>
      </c>
      <c r="D24875">
        <v>1283524</v>
      </c>
      <c r="E24875" s="32">
        <v>63080</v>
      </c>
      <c r="F24875">
        <v>889</v>
      </c>
      <c r="G24875" s="32">
        <v>25887</v>
      </c>
      <c r="H24875" s="32">
        <v>155</v>
      </c>
    </row>
    <row r="24876" spans="1:8" x14ac:dyDescent="0.55000000000000004">
      <c r="A24876" s="33">
        <v>44437</v>
      </c>
      <c r="B24876" s="1" t="s">
        <v>21</v>
      </c>
      <c r="C24876">
        <v>83345</v>
      </c>
      <c r="D24876">
        <v>925904</v>
      </c>
      <c r="E24876" s="32">
        <v>68414</v>
      </c>
      <c r="F24876">
        <v>834</v>
      </c>
      <c r="G24876" s="32">
        <v>14097</v>
      </c>
      <c r="H24876" s="32">
        <v>110</v>
      </c>
    </row>
    <row r="24877" spans="1:8" x14ac:dyDescent="0.55000000000000004">
      <c r="A24877" s="33">
        <v>44437</v>
      </c>
      <c r="B24877" s="1" t="s">
        <v>22</v>
      </c>
      <c r="C24877">
        <v>338750</v>
      </c>
      <c r="D24877">
        <v>3237557</v>
      </c>
      <c r="E24877" s="32">
        <v>296973</v>
      </c>
      <c r="F24877">
        <v>2466</v>
      </c>
      <c r="G24877" s="32">
        <v>39311</v>
      </c>
      <c r="H24877" s="32">
        <v>296</v>
      </c>
    </row>
    <row r="24878" spans="1:8" x14ac:dyDescent="0.55000000000000004">
      <c r="A24878" s="33">
        <v>44437</v>
      </c>
      <c r="B24878" s="1" t="s">
        <v>23</v>
      </c>
      <c r="C24878">
        <v>144507</v>
      </c>
      <c r="D24878">
        <v>1380361</v>
      </c>
      <c r="E24878" s="32">
        <v>125485</v>
      </c>
      <c r="F24878">
        <v>1096</v>
      </c>
      <c r="G24878" s="32">
        <v>17926</v>
      </c>
      <c r="H24878" s="32">
        <v>238</v>
      </c>
    </row>
    <row r="24879" spans="1:8" x14ac:dyDescent="0.55000000000000004">
      <c r="A24879" s="33">
        <v>44437</v>
      </c>
      <c r="B24879" s="1" t="s">
        <v>24</v>
      </c>
      <c r="C24879">
        <v>6649</v>
      </c>
      <c r="D24879">
        <v>236593</v>
      </c>
      <c r="E24879" s="32">
        <v>5332</v>
      </c>
      <c r="F24879">
        <v>54</v>
      </c>
      <c r="G24879" s="32">
        <v>1263</v>
      </c>
      <c r="H24879" s="32">
        <v>7</v>
      </c>
    </row>
    <row r="24880" spans="1:8" x14ac:dyDescent="0.55000000000000004">
      <c r="A24880" s="33">
        <v>44437</v>
      </c>
      <c r="B24880" s="1" t="s">
        <v>25</v>
      </c>
      <c r="C24880">
        <v>4293</v>
      </c>
      <c r="D24880">
        <v>98298</v>
      </c>
      <c r="E24880" s="32">
        <v>3040</v>
      </c>
      <c r="F24880">
        <v>41</v>
      </c>
      <c r="G24880" s="32">
        <v>1212</v>
      </c>
      <c r="H24880" s="32">
        <v>13</v>
      </c>
    </row>
    <row r="24881" spans="1:8" x14ac:dyDescent="0.55000000000000004">
      <c r="A24881" s="33">
        <v>44437</v>
      </c>
      <c r="B24881" s="1" t="s">
        <v>26</v>
      </c>
      <c r="C24881">
        <v>7185</v>
      </c>
      <c r="D24881">
        <v>164224</v>
      </c>
      <c r="E24881" s="32">
        <v>6404</v>
      </c>
      <c r="F24881">
        <v>123</v>
      </c>
      <c r="G24881" s="32">
        <v>641</v>
      </c>
      <c r="H24881" s="32">
        <v>9</v>
      </c>
    </row>
    <row r="24882" spans="1:8" x14ac:dyDescent="0.55000000000000004">
      <c r="A24882" s="33">
        <v>44437</v>
      </c>
      <c r="B24882" s="1" t="s">
        <v>27</v>
      </c>
      <c r="C24882">
        <v>2516</v>
      </c>
      <c r="D24882">
        <v>95824</v>
      </c>
      <c r="E24882" s="32">
        <v>2157</v>
      </c>
      <c r="F24882">
        <v>36</v>
      </c>
      <c r="G24882" s="32">
        <v>323</v>
      </c>
      <c r="H24882" s="32">
        <v>1</v>
      </c>
    </row>
    <row r="24883" spans="1:8" x14ac:dyDescent="0.55000000000000004">
      <c r="A24883" s="33">
        <v>44437</v>
      </c>
      <c r="B24883" s="1" t="s">
        <v>28</v>
      </c>
      <c r="C24883">
        <v>4175</v>
      </c>
      <c r="D24883">
        <v>92433</v>
      </c>
      <c r="E24883" s="32">
        <v>3458</v>
      </c>
      <c r="F24883">
        <v>23</v>
      </c>
      <c r="G24883" s="32">
        <v>697</v>
      </c>
      <c r="H24883" s="32">
        <v>3</v>
      </c>
    </row>
    <row r="24884" spans="1:8" x14ac:dyDescent="0.55000000000000004">
      <c r="A24884" s="33">
        <v>44437</v>
      </c>
      <c r="B24884" s="1" t="s">
        <v>29</v>
      </c>
      <c r="C24884">
        <v>7776</v>
      </c>
      <c r="D24884">
        <v>264256</v>
      </c>
      <c r="E24884" s="32">
        <v>6719</v>
      </c>
      <c r="F24884">
        <v>94</v>
      </c>
      <c r="G24884" s="32">
        <v>917</v>
      </c>
      <c r="H24884" s="32">
        <v>6</v>
      </c>
    </row>
    <row r="24885" spans="1:8" x14ac:dyDescent="0.55000000000000004">
      <c r="A24885" s="33">
        <v>44437</v>
      </c>
      <c r="B24885" s="1" t="s">
        <v>30</v>
      </c>
      <c r="C24885">
        <v>15247</v>
      </c>
      <c r="D24885">
        <v>344187</v>
      </c>
      <c r="E24885" s="32">
        <v>12132</v>
      </c>
      <c r="F24885">
        <v>200</v>
      </c>
      <c r="G24885" s="32">
        <v>2853</v>
      </c>
      <c r="H24885" s="32">
        <v>8</v>
      </c>
    </row>
    <row r="24886" spans="1:8" x14ac:dyDescent="0.55000000000000004">
      <c r="A24886" s="33">
        <v>44437</v>
      </c>
      <c r="B24886" s="1" t="s">
        <v>31</v>
      </c>
      <c r="C24886">
        <v>20992</v>
      </c>
      <c r="D24886">
        <v>524758</v>
      </c>
      <c r="E24886" s="32">
        <v>14816</v>
      </c>
      <c r="F24886">
        <v>167</v>
      </c>
      <c r="G24886" s="32">
        <v>6009</v>
      </c>
      <c r="H24886" s="32">
        <v>37</v>
      </c>
    </row>
    <row r="24887" spans="1:8" x14ac:dyDescent="0.55000000000000004">
      <c r="A24887" s="33">
        <v>44437</v>
      </c>
      <c r="B24887" s="1" t="s">
        <v>32</v>
      </c>
      <c r="C24887">
        <v>79060</v>
      </c>
      <c r="D24887">
        <v>1041478</v>
      </c>
      <c r="E24887" s="32">
        <v>60260</v>
      </c>
      <c r="F24887">
        <v>1035</v>
      </c>
      <c r="G24887" s="32">
        <v>17765</v>
      </c>
      <c r="H24887" s="32">
        <v>49</v>
      </c>
    </row>
    <row r="24888" spans="1:8" x14ac:dyDescent="0.55000000000000004">
      <c r="A24888" s="33">
        <v>44437</v>
      </c>
      <c r="B24888" s="1" t="s">
        <v>33</v>
      </c>
      <c r="C24888">
        <v>11965</v>
      </c>
      <c r="D24888">
        <v>181186</v>
      </c>
      <c r="E24888" s="32">
        <v>7473</v>
      </c>
      <c r="F24888">
        <v>127</v>
      </c>
      <c r="G24888" s="32">
        <v>4597</v>
      </c>
      <c r="H24888" s="32">
        <v>20</v>
      </c>
    </row>
    <row r="24889" spans="1:8" x14ac:dyDescent="0.55000000000000004">
      <c r="A24889" s="33">
        <v>44437</v>
      </c>
      <c r="B24889" s="1" t="s">
        <v>34</v>
      </c>
      <c r="C24889">
        <v>10332</v>
      </c>
      <c r="D24889">
        <v>203022</v>
      </c>
      <c r="E24889" s="32">
        <v>7589</v>
      </c>
      <c r="F24889">
        <v>96</v>
      </c>
      <c r="G24889" s="32">
        <v>2647</v>
      </c>
      <c r="H24889" s="32">
        <v>12</v>
      </c>
    </row>
    <row r="24890" spans="1:8" x14ac:dyDescent="0.55000000000000004">
      <c r="A24890" s="33">
        <v>44437</v>
      </c>
      <c r="B24890" s="1" t="s">
        <v>35</v>
      </c>
      <c r="C24890">
        <v>29408</v>
      </c>
      <c r="D24890">
        <v>363132</v>
      </c>
      <c r="E24890" s="32">
        <v>21486</v>
      </c>
      <c r="F24890">
        <v>252</v>
      </c>
      <c r="G24890" s="32">
        <v>7201</v>
      </c>
      <c r="H24890" s="32">
        <v>97</v>
      </c>
    </row>
    <row r="24891" spans="1:8" x14ac:dyDescent="0.55000000000000004">
      <c r="A24891" s="33">
        <v>44437</v>
      </c>
      <c r="B24891" s="1" t="s">
        <v>36</v>
      </c>
      <c r="C24891">
        <v>164773</v>
      </c>
      <c r="D24891">
        <v>2907735</v>
      </c>
      <c r="E24891" s="32">
        <v>133260</v>
      </c>
      <c r="F24891">
        <v>2784</v>
      </c>
      <c r="G24891" s="32">
        <v>26886</v>
      </c>
      <c r="H24891" s="32">
        <v>525</v>
      </c>
    </row>
    <row r="24892" spans="1:8" x14ac:dyDescent="0.55000000000000004">
      <c r="A24892" s="33">
        <v>44437</v>
      </c>
      <c r="B24892" s="1" t="s">
        <v>37</v>
      </c>
      <c r="C24892">
        <v>63077</v>
      </c>
      <c r="D24892">
        <v>642878</v>
      </c>
      <c r="E24892" s="32">
        <v>53844</v>
      </c>
      <c r="F24892">
        <v>1336</v>
      </c>
      <c r="G24892" s="32">
        <v>7897</v>
      </c>
      <c r="H24892" s="32">
        <v>68</v>
      </c>
    </row>
    <row r="24893" spans="1:8" x14ac:dyDescent="0.55000000000000004">
      <c r="A24893" s="33">
        <v>44437</v>
      </c>
      <c r="B24893" s="1" t="s">
        <v>38</v>
      </c>
      <c r="C24893">
        <v>13037</v>
      </c>
      <c r="D24893">
        <v>213833</v>
      </c>
      <c r="E24893" s="32">
        <v>11174</v>
      </c>
      <c r="F24893">
        <v>137</v>
      </c>
      <c r="G24893" s="32">
        <v>1726</v>
      </c>
      <c r="H24893" s="32">
        <v>15</v>
      </c>
    </row>
    <row r="24894" spans="1:8" x14ac:dyDescent="0.55000000000000004">
      <c r="A24894" s="33">
        <v>44437</v>
      </c>
      <c r="B24894" s="1" t="s">
        <v>39</v>
      </c>
      <c r="C24894">
        <v>4457</v>
      </c>
      <c r="D24894">
        <v>55757</v>
      </c>
      <c r="E24894" s="32">
        <v>3793</v>
      </c>
      <c r="F24894">
        <v>54</v>
      </c>
      <c r="G24894" s="32">
        <v>511</v>
      </c>
      <c r="H24894" s="32">
        <v>29</v>
      </c>
    </row>
    <row r="24895" spans="1:8" x14ac:dyDescent="0.55000000000000004">
      <c r="A24895" s="33">
        <v>44437</v>
      </c>
      <c r="B24895" s="1" t="s">
        <v>40</v>
      </c>
      <c r="C24895">
        <v>1356</v>
      </c>
      <c r="D24895">
        <v>124354</v>
      </c>
      <c r="E24895" s="32">
        <v>1080</v>
      </c>
      <c r="F24895">
        <v>3</v>
      </c>
      <c r="G24895" s="32">
        <v>256</v>
      </c>
      <c r="H24895" s="32">
        <v>1</v>
      </c>
    </row>
    <row r="24896" spans="1:8" x14ac:dyDescent="0.55000000000000004">
      <c r="A24896" s="33">
        <v>44437</v>
      </c>
      <c r="B24896" s="1" t="s">
        <v>41</v>
      </c>
      <c r="C24896">
        <v>1287</v>
      </c>
      <c r="D24896">
        <v>42979</v>
      </c>
      <c r="E24896" s="32">
        <v>1067</v>
      </c>
      <c r="F24896">
        <v>2</v>
      </c>
      <c r="G24896" s="32">
        <v>218</v>
      </c>
      <c r="H24896" s="32">
        <v>1</v>
      </c>
    </row>
    <row r="24897" spans="1:8" x14ac:dyDescent="0.55000000000000004">
      <c r="A24897" s="33">
        <v>44437</v>
      </c>
      <c r="B24897" s="1" t="s">
        <v>42</v>
      </c>
      <c r="C24897">
        <v>13093</v>
      </c>
      <c r="D24897">
        <v>216620</v>
      </c>
      <c r="E24897" s="32">
        <v>10253</v>
      </c>
      <c r="F24897">
        <v>127</v>
      </c>
      <c r="G24897" s="32">
        <v>1861</v>
      </c>
      <c r="H24897" s="32">
        <v>13</v>
      </c>
    </row>
    <row r="24898" spans="1:8" x14ac:dyDescent="0.55000000000000004">
      <c r="A24898" s="33">
        <v>44437</v>
      </c>
      <c r="B24898" s="1" t="s">
        <v>43</v>
      </c>
      <c r="C24898">
        <v>17564</v>
      </c>
      <c r="D24898">
        <v>723783</v>
      </c>
      <c r="E24898" s="32">
        <v>14511</v>
      </c>
      <c r="F24898">
        <v>180</v>
      </c>
      <c r="G24898" s="32">
        <v>1510</v>
      </c>
      <c r="H24898" s="32">
        <v>17</v>
      </c>
    </row>
    <row r="24899" spans="1:8" x14ac:dyDescent="0.55000000000000004">
      <c r="A24899" s="33">
        <v>44437</v>
      </c>
      <c r="B24899" s="1" t="s">
        <v>44</v>
      </c>
      <c r="C24899">
        <v>4839</v>
      </c>
      <c r="D24899">
        <v>147535</v>
      </c>
      <c r="E24899" s="32">
        <v>4008</v>
      </c>
      <c r="F24899">
        <v>85</v>
      </c>
      <c r="G24899" s="32">
        <v>746</v>
      </c>
      <c r="H24899" s="32">
        <v>3</v>
      </c>
    </row>
    <row r="24900" spans="1:8" x14ac:dyDescent="0.55000000000000004">
      <c r="A24900" s="33">
        <v>44437</v>
      </c>
      <c r="B24900" s="1" t="s">
        <v>45</v>
      </c>
      <c r="C24900">
        <v>2608</v>
      </c>
      <c r="D24900">
        <v>85653</v>
      </c>
      <c r="E24900" s="32">
        <v>2059</v>
      </c>
      <c r="F24900">
        <v>63</v>
      </c>
      <c r="G24900" s="32">
        <v>486</v>
      </c>
      <c r="H24900" s="32">
        <v>2</v>
      </c>
    </row>
    <row r="24901" spans="1:8" x14ac:dyDescent="0.55000000000000004">
      <c r="A24901" s="33">
        <v>44437</v>
      </c>
      <c r="B24901" s="1" t="s">
        <v>46</v>
      </c>
      <c r="C24901">
        <v>4133</v>
      </c>
      <c r="D24901">
        <v>112793</v>
      </c>
      <c r="E24901" s="32">
        <v>3299</v>
      </c>
      <c r="F24901">
        <v>34</v>
      </c>
      <c r="G24901" s="32">
        <v>800</v>
      </c>
      <c r="H24901" s="32">
        <v>7</v>
      </c>
    </row>
    <row r="24902" spans="1:8" x14ac:dyDescent="0.55000000000000004">
      <c r="A24902" s="33">
        <v>44437</v>
      </c>
      <c r="B24902" s="1" t="s">
        <v>47</v>
      </c>
      <c r="C24902">
        <v>4548</v>
      </c>
      <c r="D24902">
        <v>127720</v>
      </c>
      <c r="E24902" s="32">
        <v>3835</v>
      </c>
      <c r="F24902">
        <v>80</v>
      </c>
      <c r="G24902" s="32">
        <v>633</v>
      </c>
      <c r="H24902" s="32">
        <v>3</v>
      </c>
    </row>
    <row r="24903" spans="1:8" x14ac:dyDescent="0.55000000000000004">
      <c r="A24903" s="33">
        <v>44437</v>
      </c>
      <c r="B24903" s="1" t="s">
        <v>48</v>
      </c>
      <c r="C24903">
        <v>3329</v>
      </c>
      <c r="D24903">
        <v>75539</v>
      </c>
      <c r="E24903" s="32">
        <v>2575</v>
      </c>
      <c r="F24903">
        <v>31</v>
      </c>
      <c r="G24903" s="32">
        <v>723</v>
      </c>
      <c r="H24903" s="32">
        <v>5</v>
      </c>
    </row>
    <row r="24904" spans="1:8" x14ac:dyDescent="0.55000000000000004">
      <c r="A24904" s="33">
        <v>44437</v>
      </c>
      <c r="B24904" s="1" t="s">
        <v>49</v>
      </c>
      <c r="C24904">
        <v>63755</v>
      </c>
      <c r="D24904">
        <v>1087771</v>
      </c>
      <c r="E24904" s="32">
        <v>50731</v>
      </c>
      <c r="F24904">
        <v>562</v>
      </c>
      <c r="G24904" s="32">
        <v>11506</v>
      </c>
      <c r="H24904" s="32">
        <v>34</v>
      </c>
    </row>
    <row r="24905" spans="1:8" x14ac:dyDescent="0.55000000000000004">
      <c r="A24905" s="33">
        <v>44437</v>
      </c>
      <c r="B24905" s="1" t="s">
        <v>50</v>
      </c>
      <c r="C24905">
        <v>5006</v>
      </c>
      <c r="D24905">
        <v>84917</v>
      </c>
      <c r="E24905" s="32">
        <v>3436</v>
      </c>
      <c r="F24905">
        <v>27</v>
      </c>
      <c r="G24905" s="32">
        <v>835</v>
      </c>
      <c r="H24905" s="32">
        <v>2</v>
      </c>
    </row>
    <row r="24906" spans="1:8" x14ac:dyDescent="0.55000000000000004">
      <c r="A24906" s="33">
        <v>44437</v>
      </c>
      <c r="B24906" s="1" t="s">
        <v>51</v>
      </c>
      <c r="C24906">
        <v>5174</v>
      </c>
      <c r="D24906">
        <v>157206</v>
      </c>
      <c r="E24906" s="32">
        <v>4373</v>
      </c>
      <c r="F24906">
        <v>69</v>
      </c>
      <c r="G24906" s="32">
        <v>734</v>
      </c>
      <c r="H24906" s="32">
        <v>1</v>
      </c>
    </row>
    <row r="24907" spans="1:8" x14ac:dyDescent="0.55000000000000004">
      <c r="A24907" s="33">
        <v>44437</v>
      </c>
      <c r="B24907" s="1" t="s">
        <v>52</v>
      </c>
      <c r="C24907">
        <v>12172</v>
      </c>
      <c r="D24907">
        <v>106768</v>
      </c>
      <c r="E24907" s="32">
        <v>9736</v>
      </c>
      <c r="F24907">
        <v>126</v>
      </c>
      <c r="G24907" s="32">
        <v>2310</v>
      </c>
      <c r="H24907" s="32">
        <v>14</v>
      </c>
    </row>
    <row r="24908" spans="1:8" x14ac:dyDescent="0.55000000000000004">
      <c r="A24908" s="33">
        <v>44437</v>
      </c>
      <c r="B24908" s="1" t="s">
        <v>53</v>
      </c>
      <c r="C24908">
        <v>6757</v>
      </c>
      <c r="D24908">
        <v>223320</v>
      </c>
      <c r="E24908" s="32">
        <v>5171</v>
      </c>
      <c r="F24908">
        <v>68</v>
      </c>
      <c r="G24908" s="32">
        <v>1518</v>
      </c>
      <c r="H24908" s="32">
        <v>2</v>
      </c>
    </row>
    <row r="24909" spans="1:8" x14ac:dyDescent="0.55000000000000004">
      <c r="A24909" s="33">
        <v>44437</v>
      </c>
      <c r="B24909" s="1" t="s">
        <v>54</v>
      </c>
      <c r="C24909">
        <v>5129</v>
      </c>
      <c r="D24909">
        <v>59059</v>
      </c>
      <c r="E24909" s="32">
        <v>3866</v>
      </c>
      <c r="F24909">
        <v>30</v>
      </c>
      <c r="G24909" s="32">
        <v>1178</v>
      </c>
      <c r="H24909" s="32">
        <v>6</v>
      </c>
    </row>
    <row r="24910" spans="1:8" x14ac:dyDescent="0.55000000000000004">
      <c r="A24910" s="33">
        <v>44437</v>
      </c>
      <c r="B24910" s="1" t="s">
        <v>55</v>
      </c>
      <c r="C24910">
        <v>7978</v>
      </c>
      <c r="D24910">
        <v>147179</v>
      </c>
      <c r="E24910" s="32">
        <v>6056</v>
      </c>
      <c r="F24910">
        <v>44</v>
      </c>
      <c r="G24910" s="32">
        <v>1794</v>
      </c>
      <c r="H24910" s="32">
        <v>5</v>
      </c>
    </row>
    <row r="24911" spans="1:8" x14ac:dyDescent="0.55000000000000004">
      <c r="A24911" s="33">
        <v>44437</v>
      </c>
      <c r="B24911" s="1" t="s">
        <v>56</v>
      </c>
      <c r="C24911">
        <v>41914</v>
      </c>
      <c r="D24911">
        <v>338169</v>
      </c>
      <c r="E24911" s="32">
        <v>34954</v>
      </c>
      <c r="F24911">
        <v>258</v>
      </c>
      <c r="G24911" s="32">
        <v>6514</v>
      </c>
      <c r="H24911" s="32">
        <v>119</v>
      </c>
    </row>
    <row r="24912" spans="1:8" x14ac:dyDescent="0.55000000000000004">
      <c r="A24912" s="33">
        <v>44438</v>
      </c>
      <c r="B24912" s="1" t="s">
        <v>7</v>
      </c>
      <c r="C24912">
        <v>56502</v>
      </c>
      <c r="D24912">
        <v>989522</v>
      </c>
      <c r="E24912" s="32">
        <v>50250</v>
      </c>
      <c r="F24912">
        <v>1445</v>
      </c>
      <c r="G24912" s="32">
        <v>5020</v>
      </c>
      <c r="H24912" s="32">
        <v>17</v>
      </c>
    </row>
    <row r="24913" spans="1:8" x14ac:dyDescent="0.55000000000000004">
      <c r="A24913" s="33">
        <v>44438</v>
      </c>
      <c r="B24913" s="1" t="s">
        <v>11</v>
      </c>
      <c r="C24913">
        <v>4272</v>
      </c>
      <c r="D24913">
        <v>68665</v>
      </c>
      <c r="E24913" s="32">
        <v>3348</v>
      </c>
      <c r="F24913">
        <v>33</v>
      </c>
      <c r="G24913" s="32">
        <v>891</v>
      </c>
      <c r="H24913" s="32">
        <v>2</v>
      </c>
    </row>
    <row r="24914" spans="1:8" x14ac:dyDescent="0.55000000000000004">
      <c r="A24914" s="33">
        <v>44438</v>
      </c>
      <c r="B24914" s="1" t="s">
        <v>12</v>
      </c>
      <c r="C24914">
        <v>2969</v>
      </c>
      <c r="D24914">
        <v>106904</v>
      </c>
      <c r="E24914" s="32">
        <v>2595</v>
      </c>
      <c r="F24914">
        <v>49</v>
      </c>
      <c r="G24914" s="32">
        <v>325</v>
      </c>
      <c r="H24914" s="32">
        <v>0</v>
      </c>
    </row>
    <row r="24915" spans="1:8" x14ac:dyDescent="0.55000000000000004">
      <c r="A24915" s="33">
        <v>44438</v>
      </c>
      <c r="B24915" s="1" t="s">
        <v>13</v>
      </c>
      <c r="C24915">
        <v>14584</v>
      </c>
      <c r="D24915">
        <v>205419</v>
      </c>
      <c r="E24915" s="32">
        <v>12208</v>
      </c>
      <c r="F24915">
        <v>101</v>
      </c>
      <c r="G24915" s="32">
        <v>2230</v>
      </c>
      <c r="H24915" s="32">
        <v>31</v>
      </c>
    </row>
    <row r="24916" spans="1:8" x14ac:dyDescent="0.55000000000000004">
      <c r="A24916" s="33">
        <v>44438</v>
      </c>
      <c r="B24916" s="1" t="s">
        <v>14</v>
      </c>
      <c r="C24916">
        <v>1605</v>
      </c>
      <c r="D24916">
        <v>21753</v>
      </c>
      <c r="E24916" s="32">
        <v>1325</v>
      </c>
      <c r="F24916">
        <v>22</v>
      </c>
      <c r="G24916" s="32">
        <v>258</v>
      </c>
      <c r="H24916" s="32">
        <v>2</v>
      </c>
    </row>
    <row r="24917" spans="1:8" x14ac:dyDescent="0.55000000000000004">
      <c r="A24917" s="33">
        <v>44438</v>
      </c>
      <c r="B24917" s="1" t="s">
        <v>15</v>
      </c>
      <c r="C24917">
        <v>3144</v>
      </c>
      <c r="D24917">
        <v>85334</v>
      </c>
      <c r="E24917" s="32">
        <v>2682</v>
      </c>
      <c r="F24917">
        <v>48</v>
      </c>
      <c r="G24917" s="32">
        <v>414</v>
      </c>
      <c r="H24917" s="32">
        <v>5</v>
      </c>
    </row>
    <row r="24918" spans="1:8" x14ac:dyDescent="0.55000000000000004">
      <c r="A24918" s="33">
        <v>44438</v>
      </c>
      <c r="B24918" s="1" t="s">
        <v>16</v>
      </c>
      <c r="C24918">
        <v>8651</v>
      </c>
      <c r="D24918">
        <v>363646</v>
      </c>
      <c r="E24918" s="32">
        <v>7468</v>
      </c>
      <c r="F24918">
        <v>165</v>
      </c>
      <c r="G24918" s="32">
        <v>1018</v>
      </c>
      <c r="H24918" s="32">
        <v>13</v>
      </c>
    </row>
    <row r="24919" spans="1:8" x14ac:dyDescent="0.55000000000000004">
      <c r="A24919" s="33">
        <v>44438</v>
      </c>
      <c r="B24919" s="1" t="s">
        <v>17</v>
      </c>
      <c r="C24919">
        <v>20467</v>
      </c>
      <c r="D24919">
        <v>37826</v>
      </c>
      <c r="E24919" s="32">
        <v>18004</v>
      </c>
      <c r="F24919">
        <v>187</v>
      </c>
      <c r="G24919" s="32">
        <v>2276</v>
      </c>
      <c r="H24919" s="32">
        <v>30</v>
      </c>
    </row>
    <row r="24920" spans="1:8" x14ac:dyDescent="0.55000000000000004">
      <c r="A24920" s="33">
        <v>44438</v>
      </c>
      <c r="B24920" s="1" t="s">
        <v>18</v>
      </c>
      <c r="C24920">
        <v>13121</v>
      </c>
      <c r="D24920">
        <v>391211</v>
      </c>
      <c r="E24920" s="32">
        <v>11208</v>
      </c>
      <c r="F24920">
        <v>102</v>
      </c>
      <c r="G24920" s="32">
        <v>1811</v>
      </c>
      <c r="H24920" s="32">
        <v>18</v>
      </c>
    </row>
    <row r="24921" spans="1:8" x14ac:dyDescent="0.55000000000000004">
      <c r="A24921" s="33">
        <v>44438</v>
      </c>
      <c r="B24921" s="1" t="s">
        <v>19</v>
      </c>
      <c r="C24921">
        <v>14728</v>
      </c>
      <c r="D24921">
        <v>255982</v>
      </c>
      <c r="E24921" s="32">
        <v>12125</v>
      </c>
      <c r="F24921">
        <v>159</v>
      </c>
      <c r="G24921" s="32">
        <v>2444</v>
      </c>
      <c r="H24921" s="32">
        <v>24</v>
      </c>
    </row>
    <row r="24922" spans="1:8" x14ac:dyDescent="0.55000000000000004">
      <c r="A24922" s="33">
        <v>44438</v>
      </c>
      <c r="B24922" s="1" t="s">
        <v>20</v>
      </c>
      <c r="C24922">
        <v>100059</v>
      </c>
      <c r="D24922">
        <v>1288942</v>
      </c>
      <c r="E24922" s="32">
        <v>83870</v>
      </c>
      <c r="F24922">
        <v>890</v>
      </c>
      <c r="G24922" s="32">
        <v>15299</v>
      </c>
      <c r="H24922" s="32">
        <v>154</v>
      </c>
    </row>
    <row r="24923" spans="1:8" x14ac:dyDescent="0.55000000000000004">
      <c r="A24923" s="33">
        <v>44438</v>
      </c>
      <c r="B24923" s="1" t="s">
        <v>21</v>
      </c>
      <c r="C24923">
        <v>84552</v>
      </c>
      <c r="D24923">
        <v>929429</v>
      </c>
      <c r="E24923" s="32">
        <v>69587</v>
      </c>
      <c r="F24923">
        <v>840</v>
      </c>
      <c r="G24923" s="32">
        <v>14125</v>
      </c>
      <c r="H24923" s="32">
        <v>109</v>
      </c>
    </row>
    <row r="24924" spans="1:8" x14ac:dyDescent="0.55000000000000004">
      <c r="A24924" s="33">
        <v>44438</v>
      </c>
      <c r="B24924" s="1" t="s">
        <v>22</v>
      </c>
      <c r="C24924">
        <v>340665</v>
      </c>
      <c r="D24924">
        <v>3262819</v>
      </c>
      <c r="E24924" s="32">
        <v>301921</v>
      </c>
      <c r="F24924">
        <v>2478</v>
      </c>
      <c r="G24924" s="32">
        <v>36266</v>
      </c>
      <c r="H24924" s="32">
        <v>287</v>
      </c>
    </row>
    <row r="24925" spans="1:8" x14ac:dyDescent="0.55000000000000004">
      <c r="A24925" s="33">
        <v>44438</v>
      </c>
      <c r="B24925" s="1" t="s">
        <v>23</v>
      </c>
      <c r="C24925">
        <v>146226</v>
      </c>
      <c r="D24925">
        <v>1403318</v>
      </c>
      <c r="E24925" s="32">
        <v>127360</v>
      </c>
      <c r="F24925">
        <v>1098</v>
      </c>
      <c r="G24925" s="32">
        <v>17768</v>
      </c>
      <c r="H24925" s="32">
        <v>260</v>
      </c>
    </row>
    <row r="24926" spans="1:8" x14ac:dyDescent="0.55000000000000004">
      <c r="A24926" s="33">
        <v>44438</v>
      </c>
      <c r="B24926" s="1" t="s">
        <v>24</v>
      </c>
      <c r="C24926">
        <v>6702</v>
      </c>
      <c r="D24926">
        <v>238804</v>
      </c>
      <c r="E24926" s="32">
        <v>5638</v>
      </c>
      <c r="F24926">
        <v>54</v>
      </c>
      <c r="G24926" s="32">
        <v>1010</v>
      </c>
      <c r="H24926" s="32">
        <v>8</v>
      </c>
    </row>
    <row r="24927" spans="1:8" x14ac:dyDescent="0.55000000000000004">
      <c r="A24927" s="33">
        <v>44438</v>
      </c>
      <c r="B24927" s="1" t="s">
        <v>25</v>
      </c>
      <c r="C24927">
        <v>4335</v>
      </c>
      <c r="D24927">
        <v>99476</v>
      </c>
      <c r="E24927" s="32">
        <v>3086</v>
      </c>
      <c r="F24927">
        <v>41</v>
      </c>
      <c r="G24927" s="32">
        <v>1208</v>
      </c>
      <c r="H24927" s="32">
        <v>14</v>
      </c>
    </row>
    <row r="24928" spans="1:8" x14ac:dyDescent="0.55000000000000004">
      <c r="A24928" s="33">
        <v>44438</v>
      </c>
      <c r="B24928" s="1" t="s">
        <v>26</v>
      </c>
      <c r="C24928">
        <v>7211</v>
      </c>
      <c r="D24928">
        <v>164752</v>
      </c>
      <c r="E24928" s="32">
        <v>6456</v>
      </c>
      <c r="F24928">
        <v>123</v>
      </c>
      <c r="G24928" s="32">
        <v>615</v>
      </c>
      <c r="H24928" s="32">
        <v>8</v>
      </c>
    </row>
    <row r="24929" spans="1:8" x14ac:dyDescent="0.55000000000000004">
      <c r="A24929" s="33">
        <v>44438</v>
      </c>
      <c r="B24929" s="1" t="s">
        <v>27</v>
      </c>
      <c r="C24929">
        <v>2545</v>
      </c>
      <c r="D24929">
        <v>96170</v>
      </c>
      <c r="E24929" s="32">
        <v>2199</v>
      </c>
      <c r="F24929">
        <v>36</v>
      </c>
      <c r="G24929" s="32">
        <v>310</v>
      </c>
      <c r="H24929" s="32">
        <v>1</v>
      </c>
    </row>
    <row r="24930" spans="1:8" x14ac:dyDescent="0.55000000000000004">
      <c r="A24930" s="33">
        <v>44438</v>
      </c>
      <c r="B24930" s="1" t="s">
        <v>28</v>
      </c>
      <c r="C24930">
        <v>4376</v>
      </c>
      <c r="D24930">
        <v>92433</v>
      </c>
      <c r="E24930" s="32">
        <v>3671</v>
      </c>
      <c r="F24930">
        <v>25</v>
      </c>
      <c r="G24930" s="32">
        <v>683</v>
      </c>
      <c r="H24930" s="32">
        <v>2</v>
      </c>
    </row>
    <row r="24931" spans="1:8" x14ac:dyDescent="0.55000000000000004">
      <c r="A24931" s="33">
        <v>44438</v>
      </c>
      <c r="B24931" s="1" t="s">
        <v>29</v>
      </c>
      <c r="C24931">
        <v>7816</v>
      </c>
      <c r="D24931">
        <v>267261</v>
      </c>
      <c r="E24931" s="32">
        <v>6850</v>
      </c>
      <c r="F24931">
        <v>94</v>
      </c>
      <c r="G24931" s="32">
        <v>819</v>
      </c>
      <c r="H24931" s="32">
        <v>7</v>
      </c>
    </row>
    <row r="24932" spans="1:8" x14ac:dyDescent="0.55000000000000004">
      <c r="A24932" s="33">
        <v>44438</v>
      </c>
      <c r="B24932" s="1" t="s">
        <v>30</v>
      </c>
      <c r="C24932">
        <v>15449</v>
      </c>
      <c r="D24932">
        <v>345227</v>
      </c>
      <c r="E24932" s="32">
        <v>12386</v>
      </c>
      <c r="F24932">
        <v>200</v>
      </c>
      <c r="G24932" s="32">
        <v>2861</v>
      </c>
      <c r="H24932" s="32">
        <v>9</v>
      </c>
    </row>
    <row r="24933" spans="1:8" x14ac:dyDescent="0.55000000000000004">
      <c r="A24933" s="33">
        <v>44438</v>
      </c>
      <c r="B24933" s="1" t="s">
        <v>31</v>
      </c>
      <c r="C24933">
        <v>21305</v>
      </c>
      <c r="D24933">
        <v>535472</v>
      </c>
      <c r="E24933" s="32">
        <v>15648</v>
      </c>
      <c r="F24933">
        <v>170</v>
      </c>
      <c r="G24933" s="32">
        <v>5487</v>
      </c>
      <c r="H24933" s="32">
        <v>36</v>
      </c>
    </row>
    <row r="24934" spans="1:8" x14ac:dyDescent="0.55000000000000004">
      <c r="A24934" s="33">
        <v>44438</v>
      </c>
      <c r="B24934" s="1" t="s">
        <v>32</v>
      </c>
      <c r="C24934">
        <v>80442</v>
      </c>
      <c r="D24934">
        <v>1062840</v>
      </c>
      <c r="E24934" s="32">
        <v>61262</v>
      </c>
      <c r="F24934">
        <v>1035</v>
      </c>
      <c r="G24934" s="32">
        <v>18145</v>
      </c>
      <c r="H24934" s="32">
        <v>53</v>
      </c>
    </row>
    <row r="24935" spans="1:8" x14ac:dyDescent="0.55000000000000004">
      <c r="A24935" s="33">
        <v>44438</v>
      </c>
      <c r="B24935" s="1" t="s">
        <v>33</v>
      </c>
      <c r="C24935">
        <v>12146</v>
      </c>
      <c r="D24935">
        <v>181186</v>
      </c>
      <c r="E24935" s="32">
        <v>7599</v>
      </c>
      <c r="F24935">
        <v>130</v>
      </c>
      <c r="G24935" s="32">
        <v>4653</v>
      </c>
      <c r="H24935" s="32">
        <v>20</v>
      </c>
    </row>
    <row r="24936" spans="1:8" x14ac:dyDescent="0.55000000000000004">
      <c r="A24936" s="33">
        <v>44438</v>
      </c>
      <c r="B24936" s="1" t="s">
        <v>34</v>
      </c>
      <c r="C24936">
        <v>10445</v>
      </c>
      <c r="D24936">
        <v>205115</v>
      </c>
      <c r="E24936" s="32">
        <v>8070</v>
      </c>
      <c r="F24936">
        <v>96</v>
      </c>
      <c r="G24936" s="32">
        <v>2279</v>
      </c>
      <c r="H24936" s="32">
        <v>10</v>
      </c>
    </row>
    <row r="24937" spans="1:8" x14ac:dyDescent="0.55000000000000004">
      <c r="A24937" s="33">
        <v>44438</v>
      </c>
      <c r="B24937" s="1" t="s">
        <v>35</v>
      </c>
      <c r="C24937">
        <v>29753</v>
      </c>
      <c r="D24937">
        <v>364313</v>
      </c>
      <c r="E24937" s="32">
        <v>21673</v>
      </c>
      <c r="F24937">
        <v>252</v>
      </c>
      <c r="G24937" s="32">
        <v>7483</v>
      </c>
      <c r="H24937" s="32">
        <v>110</v>
      </c>
    </row>
    <row r="24938" spans="1:8" x14ac:dyDescent="0.55000000000000004">
      <c r="A24938" s="33">
        <v>44438</v>
      </c>
      <c r="B24938" s="1" t="s">
        <v>36</v>
      </c>
      <c r="C24938">
        <v>166378</v>
      </c>
      <c r="D24938">
        <v>2925233</v>
      </c>
      <c r="E24938" s="32">
        <v>134743</v>
      </c>
      <c r="F24938">
        <v>2786</v>
      </c>
      <c r="G24938" s="32">
        <v>27004</v>
      </c>
      <c r="H24938" s="32">
        <v>526</v>
      </c>
    </row>
    <row r="24939" spans="1:8" x14ac:dyDescent="0.55000000000000004">
      <c r="A24939" s="33">
        <v>44438</v>
      </c>
      <c r="B24939" s="1" t="s">
        <v>37</v>
      </c>
      <c r="C24939">
        <v>63990</v>
      </c>
      <c r="D24939">
        <v>646357</v>
      </c>
      <c r="E24939" s="32">
        <v>54880</v>
      </c>
      <c r="F24939">
        <v>1339</v>
      </c>
      <c r="G24939" s="32">
        <v>7774</v>
      </c>
      <c r="H24939" s="32">
        <v>71</v>
      </c>
    </row>
    <row r="24940" spans="1:8" x14ac:dyDescent="0.55000000000000004">
      <c r="A24940" s="33">
        <v>44438</v>
      </c>
      <c r="B24940" s="1" t="s">
        <v>38</v>
      </c>
      <c r="C24940">
        <v>13198</v>
      </c>
      <c r="D24940">
        <v>217414</v>
      </c>
      <c r="E24940" s="32">
        <v>11342</v>
      </c>
      <c r="F24940">
        <v>137</v>
      </c>
      <c r="G24940" s="32">
        <v>1719</v>
      </c>
      <c r="H24940" s="32">
        <v>16</v>
      </c>
    </row>
    <row r="24941" spans="1:8" x14ac:dyDescent="0.55000000000000004">
      <c r="A24941" s="33">
        <v>44438</v>
      </c>
      <c r="B24941" s="1" t="s">
        <v>39</v>
      </c>
      <c r="C24941">
        <v>4499</v>
      </c>
      <c r="D24941">
        <v>56192</v>
      </c>
      <c r="E24941" s="32">
        <v>3854</v>
      </c>
      <c r="F24941">
        <v>55</v>
      </c>
      <c r="G24941" s="32">
        <v>491</v>
      </c>
      <c r="H24941" s="32">
        <v>31</v>
      </c>
    </row>
    <row r="24942" spans="1:8" x14ac:dyDescent="0.55000000000000004">
      <c r="A24942" s="33">
        <v>44438</v>
      </c>
      <c r="B24942" s="1" t="s">
        <v>40</v>
      </c>
      <c r="C24942">
        <v>1419</v>
      </c>
      <c r="D24942">
        <v>124731</v>
      </c>
      <c r="E24942" s="32">
        <v>1135</v>
      </c>
      <c r="F24942">
        <v>3</v>
      </c>
      <c r="G24942" s="32">
        <v>262</v>
      </c>
      <c r="H24942" s="32">
        <v>0</v>
      </c>
    </row>
    <row r="24943" spans="1:8" x14ac:dyDescent="0.55000000000000004">
      <c r="A24943" s="33">
        <v>44438</v>
      </c>
      <c r="B24943" s="1" t="s">
        <v>41</v>
      </c>
      <c r="C24943">
        <v>1304</v>
      </c>
      <c r="D24943">
        <v>42979</v>
      </c>
      <c r="E24943" s="32">
        <v>1097</v>
      </c>
      <c r="F24943">
        <v>2</v>
      </c>
      <c r="G24943" s="32">
        <v>205</v>
      </c>
      <c r="H24943" s="32">
        <v>1</v>
      </c>
    </row>
    <row r="24944" spans="1:8" x14ac:dyDescent="0.55000000000000004">
      <c r="A24944" s="33">
        <v>44438</v>
      </c>
      <c r="B24944" s="1" t="s">
        <v>42</v>
      </c>
      <c r="C24944">
        <v>13244</v>
      </c>
      <c r="D24944">
        <v>216620</v>
      </c>
      <c r="E24944" s="32">
        <v>10253</v>
      </c>
      <c r="F24944">
        <v>127</v>
      </c>
      <c r="G24944" s="32">
        <v>1861</v>
      </c>
      <c r="H24944" s="32">
        <v>13</v>
      </c>
    </row>
    <row r="24945" spans="1:8" x14ac:dyDescent="0.55000000000000004">
      <c r="A24945" s="33">
        <v>44438</v>
      </c>
      <c r="B24945" s="1" t="s">
        <v>43</v>
      </c>
      <c r="C24945">
        <v>18187</v>
      </c>
      <c r="D24945">
        <v>723783</v>
      </c>
      <c r="E24945" s="32">
        <v>14975</v>
      </c>
      <c r="F24945">
        <v>181</v>
      </c>
      <c r="G24945" s="32">
        <v>1526</v>
      </c>
      <c r="H24945" s="32">
        <v>22</v>
      </c>
    </row>
    <row r="24946" spans="1:8" x14ac:dyDescent="0.55000000000000004">
      <c r="A24946" s="33">
        <v>44438</v>
      </c>
      <c r="B24946" s="1" t="s">
        <v>44</v>
      </c>
      <c r="C24946">
        <v>4882</v>
      </c>
      <c r="D24946">
        <v>147535</v>
      </c>
      <c r="E24946" s="32">
        <v>4102</v>
      </c>
      <c r="F24946">
        <v>85</v>
      </c>
      <c r="G24946" s="32">
        <v>695</v>
      </c>
      <c r="H24946" s="32">
        <v>4</v>
      </c>
    </row>
    <row r="24947" spans="1:8" x14ac:dyDescent="0.55000000000000004">
      <c r="A24947" s="33">
        <v>44438</v>
      </c>
      <c r="B24947" s="1" t="s">
        <v>45</v>
      </c>
      <c r="C24947">
        <v>2660</v>
      </c>
      <c r="D24947">
        <v>85912</v>
      </c>
      <c r="E24947" s="32">
        <v>2094</v>
      </c>
      <c r="F24947">
        <v>63</v>
      </c>
      <c r="G24947" s="32">
        <v>503</v>
      </c>
      <c r="H24947" s="32">
        <v>2</v>
      </c>
    </row>
    <row r="24948" spans="1:8" x14ac:dyDescent="0.55000000000000004">
      <c r="A24948" s="33">
        <v>44438</v>
      </c>
      <c r="B24948" s="1" t="s">
        <v>46</v>
      </c>
      <c r="C24948">
        <v>4173</v>
      </c>
      <c r="D24948">
        <v>113077</v>
      </c>
      <c r="E24948" s="32">
        <v>3401</v>
      </c>
      <c r="F24948">
        <v>34</v>
      </c>
      <c r="G24948" s="32">
        <v>738</v>
      </c>
      <c r="H24948" s="32">
        <v>7</v>
      </c>
    </row>
    <row r="24949" spans="1:8" x14ac:dyDescent="0.55000000000000004">
      <c r="A24949" s="33">
        <v>44438</v>
      </c>
      <c r="B24949" s="1" t="s">
        <v>47</v>
      </c>
      <c r="C24949">
        <v>4597</v>
      </c>
      <c r="D24949">
        <v>128043</v>
      </c>
      <c r="E24949" s="32">
        <v>3933</v>
      </c>
      <c r="F24949">
        <v>80</v>
      </c>
      <c r="G24949" s="32">
        <v>584</v>
      </c>
      <c r="H24949" s="32">
        <v>3</v>
      </c>
    </row>
    <row r="24950" spans="1:8" x14ac:dyDescent="0.55000000000000004">
      <c r="A24950" s="33">
        <v>44438</v>
      </c>
      <c r="B24950" s="1" t="s">
        <v>48</v>
      </c>
      <c r="C24950">
        <v>3377</v>
      </c>
      <c r="D24950">
        <v>79343</v>
      </c>
      <c r="E24950" s="32">
        <v>2602</v>
      </c>
      <c r="F24950">
        <v>31</v>
      </c>
      <c r="G24950" s="32">
        <v>744</v>
      </c>
      <c r="H24950" s="32">
        <v>4</v>
      </c>
    </row>
    <row r="24951" spans="1:8" x14ac:dyDescent="0.55000000000000004">
      <c r="A24951" s="33">
        <v>44438</v>
      </c>
      <c r="B24951" s="1" t="s">
        <v>49</v>
      </c>
      <c r="C24951">
        <v>64381</v>
      </c>
      <c r="D24951">
        <v>1091649</v>
      </c>
      <c r="E24951" s="32">
        <v>51630</v>
      </c>
      <c r="F24951">
        <v>565</v>
      </c>
      <c r="G24951" s="32">
        <v>11563</v>
      </c>
      <c r="H24951" s="32">
        <v>35</v>
      </c>
    </row>
    <row r="24952" spans="1:8" x14ac:dyDescent="0.55000000000000004">
      <c r="A24952" s="33">
        <v>44438</v>
      </c>
      <c r="B24952" s="1" t="s">
        <v>50</v>
      </c>
      <c r="C24952">
        <v>5058</v>
      </c>
      <c r="D24952">
        <v>85300</v>
      </c>
      <c r="E24952" s="32">
        <v>3472</v>
      </c>
      <c r="F24952">
        <v>27</v>
      </c>
      <c r="G24952" s="32">
        <v>813</v>
      </c>
      <c r="H24952" s="32">
        <v>2</v>
      </c>
    </row>
    <row r="24953" spans="1:8" x14ac:dyDescent="0.55000000000000004">
      <c r="A24953" s="33">
        <v>44438</v>
      </c>
      <c r="B24953" s="1" t="s">
        <v>51</v>
      </c>
      <c r="C24953">
        <v>5215</v>
      </c>
      <c r="D24953">
        <v>157614</v>
      </c>
      <c r="E24953" s="32">
        <v>4454</v>
      </c>
      <c r="F24953">
        <v>69</v>
      </c>
      <c r="G24953" s="32">
        <v>660</v>
      </c>
      <c r="H24953" s="32">
        <v>1</v>
      </c>
    </row>
    <row r="24954" spans="1:8" x14ac:dyDescent="0.55000000000000004">
      <c r="A24954" s="33">
        <v>44438</v>
      </c>
      <c r="B24954" s="1" t="s">
        <v>52</v>
      </c>
      <c r="C24954">
        <v>12293</v>
      </c>
      <c r="D24954">
        <v>107369</v>
      </c>
      <c r="E24954" s="32">
        <v>9884</v>
      </c>
      <c r="F24954">
        <v>127</v>
      </c>
      <c r="G24954" s="32">
        <v>2282</v>
      </c>
      <c r="H24954" s="32">
        <v>14</v>
      </c>
    </row>
    <row r="24955" spans="1:8" x14ac:dyDescent="0.55000000000000004">
      <c r="A24955" s="33">
        <v>44438</v>
      </c>
      <c r="B24955" s="1" t="s">
        <v>53</v>
      </c>
      <c r="C24955">
        <v>6879</v>
      </c>
      <c r="D24955">
        <v>223706</v>
      </c>
      <c r="E24955" s="32">
        <v>5389</v>
      </c>
      <c r="F24955">
        <v>68</v>
      </c>
      <c r="G24955" s="32">
        <v>1422</v>
      </c>
      <c r="H24955" s="32">
        <v>2</v>
      </c>
    </row>
    <row r="24956" spans="1:8" x14ac:dyDescent="0.55000000000000004">
      <c r="A24956" s="33">
        <v>44438</v>
      </c>
      <c r="B24956" s="1" t="s">
        <v>54</v>
      </c>
      <c r="C24956">
        <v>5336</v>
      </c>
      <c r="D24956">
        <v>60738</v>
      </c>
      <c r="E24956" s="32">
        <v>4159</v>
      </c>
      <c r="F24956">
        <v>33</v>
      </c>
      <c r="G24956" s="32">
        <v>1129</v>
      </c>
      <c r="H24956" s="32">
        <v>8</v>
      </c>
    </row>
    <row r="24957" spans="1:8" x14ac:dyDescent="0.55000000000000004">
      <c r="A24957" s="33">
        <v>44438</v>
      </c>
      <c r="B24957" s="1" t="s">
        <v>55</v>
      </c>
      <c r="C24957">
        <v>8027</v>
      </c>
      <c r="D24957">
        <v>148806</v>
      </c>
      <c r="E24957" s="32">
        <v>6245</v>
      </c>
      <c r="F24957">
        <v>44</v>
      </c>
      <c r="G24957" s="32">
        <v>1733</v>
      </c>
      <c r="H24957" s="32">
        <v>5</v>
      </c>
    </row>
    <row r="24958" spans="1:8" x14ac:dyDescent="0.55000000000000004">
      <c r="A24958" s="33">
        <v>44438</v>
      </c>
      <c r="B24958" s="1" t="s">
        <v>56</v>
      </c>
      <c r="C24958">
        <v>42121</v>
      </c>
      <c r="D24958">
        <v>339639</v>
      </c>
      <c r="E24958" s="32">
        <v>35512</v>
      </c>
      <c r="F24958">
        <v>258</v>
      </c>
      <c r="G24958" s="32">
        <v>6221</v>
      </c>
      <c r="H24958" s="32">
        <v>113</v>
      </c>
    </row>
    <row r="24959" spans="1:8" x14ac:dyDescent="0.55000000000000004">
      <c r="A24959" s="33">
        <v>44439</v>
      </c>
      <c r="B24959" s="1" t="s">
        <v>7</v>
      </c>
      <c r="C24959">
        <v>56807</v>
      </c>
      <c r="D24959">
        <v>994020</v>
      </c>
      <c r="E24959" s="32">
        <v>50788</v>
      </c>
      <c r="F24959">
        <v>1449</v>
      </c>
      <c r="G24959" s="32">
        <v>4807</v>
      </c>
      <c r="H24959" s="32">
        <v>15</v>
      </c>
    </row>
    <row r="24960" spans="1:8" x14ac:dyDescent="0.55000000000000004">
      <c r="A24960" s="33">
        <v>44439</v>
      </c>
      <c r="B24960" s="1" t="s">
        <v>11</v>
      </c>
      <c r="C24960">
        <v>4356</v>
      </c>
      <c r="D24960">
        <v>70125</v>
      </c>
      <c r="E24960" s="32">
        <v>3388</v>
      </c>
      <c r="F24960">
        <v>33</v>
      </c>
      <c r="G24960" s="32">
        <v>935</v>
      </c>
      <c r="H24960" s="32">
        <v>2</v>
      </c>
    </row>
    <row r="24961" spans="1:8" x14ac:dyDescent="0.55000000000000004">
      <c r="A24961" s="33">
        <v>44439</v>
      </c>
      <c r="B24961" s="1" t="s">
        <v>12</v>
      </c>
      <c r="C24961">
        <v>3004</v>
      </c>
      <c r="D24961">
        <v>107568</v>
      </c>
      <c r="E24961" s="32">
        <v>2617</v>
      </c>
      <c r="F24961">
        <v>49</v>
      </c>
      <c r="G24961" s="32">
        <v>338</v>
      </c>
      <c r="H24961" s="32">
        <v>0</v>
      </c>
    </row>
    <row r="24962" spans="1:8" x14ac:dyDescent="0.55000000000000004">
      <c r="A24962" s="33">
        <v>44439</v>
      </c>
      <c r="B24962" s="1" t="s">
        <v>13</v>
      </c>
      <c r="C24962">
        <v>14711</v>
      </c>
      <c r="D24962">
        <v>207146</v>
      </c>
      <c r="E24962" s="32">
        <v>12364</v>
      </c>
      <c r="F24962">
        <v>102</v>
      </c>
      <c r="G24962" s="32">
        <v>2171</v>
      </c>
      <c r="H24962" s="32">
        <v>30</v>
      </c>
    </row>
    <row r="24963" spans="1:8" x14ac:dyDescent="0.55000000000000004">
      <c r="A24963" s="33">
        <v>44439</v>
      </c>
      <c r="B24963" s="1" t="s">
        <v>14</v>
      </c>
      <c r="C24963">
        <v>1624</v>
      </c>
      <c r="D24963">
        <v>21846</v>
      </c>
      <c r="E24963" s="32">
        <v>1378</v>
      </c>
      <c r="F24963">
        <v>23</v>
      </c>
      <c r="G24963" s="32">
        <v>223</v>
      </c>
      <c r="H24963" s="32">
        <v>1</v>
      </c>
    </row>
    <row r="24964" spans="1:8" x14ac:dyDescent="0.55000000000000004">
      <c r="A24964" s="33">
        <v>44439</v>
      </c>
      <c r="B24964" s="1" t="s">
        <v>15</v>
      </c>
      <c r="C24964">
        <v>3172</v>
      </c>
      <c r="D24964">
        <v>85468</v>
      </c>
      <c r="E24964" s="32">
        <v>2760</v>
      </c>
      <c r="F24964">
        <v>48</v>
      </c>
      <c r="G24964" s="32">
        <v>364</v>
      </c>
      <c r="H24964" s="32">
        <v>5</v>
      </c>
    </row>
    <row r="24965" spans="1:8" x14ac:dyDescent="0.55000000000000004">
      <c r="A24965" s="33">
        <v>44439</v>
      </c>
      <c r="B24965" s="1" t="s">
        <v>16</v>
      </c>
      <c r="C24965">
        <v>8708</v>
      </c>
      <c r="D24965">
        <v>365212</v>
      </c>
      <c r="E24965" s="32">
        <v>7601</v>
      </c>
      <c r="F24965">
        <v>165</v>
      </c>
      <c r="G24965" s="32">
        <v>942</v>
      </c>
      <c r="H24965" s="32">
        <v>18</v>
      </c>
    </row>
    <row r="24966" spans="1:8" x14ac:dyDescent="0.55000000000000004">
      <c r="A24966" s="33">
        <v>44439</v>
      </c>
      <c r="B24966" s="1" t="s">
        <v>17</v>
      </c>
      <c r="C24966">
        <v>20627</v>
      </c>
      <c r="D24966">
        <v>37826</v>
      </c>
      <c r="E24966" s="32">
        <v>18292</v>
      </c>
      <c r="F24966">
        <v>187</v>
      </c>
      <c r="G24966" s="32">
        <v>2148</v>
      </c>
      <c r="H24966" s="32">
        <v>30</v>
      </c>
    </row>
    <row r="24967" spans="1:8" x14ac:dyDescent="0.55000000000000004">
      <c r="A24967" s="33">
        <v>44439</v>
      </c>
      <c r="B24967" s="1" t="s">
        <v>18</v>
      </c>
      <c r="C24967">
        <v>13253</v>
      </c>
      <c r="D24967">
        <v>391368</v>
      </c>
      <c r="E24967" s="32">
        <v>11478</v>
      </c>
      <c r="F24967">
        <v>104</v>
      </c>
      <c r="G24967" s="32">
        <v>1671</v>
      </c>
      <c r="H24967" s="32">
        <v>17</v>
      </c>
    </row>
    <row r="24968" spans="1:8" x14ac:dyDescent="0.55000000000000004">
      <c r="A24968" s="33">
        <v>44439</v>
      </c>
      <c r="B24968" s="1" t="s">
        <v>19</v>
      </c>
      <c r="C24968">
        <v>14923</v>
      </c>
      <c r="D24968">
        <v>258371</v>
      </c>
      <c r="E24968" s="32">
        <v>12692</v>
      </c>
      <c r="F24968">
        <v>159</v>
      </c>
      <c r="G24968" s="32">
        <v>2072</v>
      </c>
      <c r="H24968" s="32">
        <v>23</v>
      </c>
    </row>
    <row r="24969" spans="1:8" x14ac:dyDescent="0.55000000000000004">
      <c r="A24969" s="33">
        <v>44439</v>
      </c>
      <c r="B24969" s="1" t="s">
        <v>20</v>
      </c>
      <c r="C24969">
        <v>101055</v>
      </c>
      <c r="D24969">
        <v>1297227</v>
      </c>
      <c r="E24969" s="32">
        <v>85876</v>
      </c>
      <c r="F24969">
        <v>890</v>
      </c>
      <c r="G24969" s="32">
        <v>14289</v>
      </c>
      <c r="H24969" s="32">
        <v>161</v>
      </c>
    </row>
    <row r="24970" spans="1:8" x14ac:dyDescent="0.55000000000000004">
      <c r="A24970" s="33">
        <v>44439</v>
      </c>
      <c r="B24970" s="1" t="s">
        <v>21</v>
      </c>
      <c r="C24970">
        <v>85582</v>
      </c>
      <c r="D24970">
        <v>937805</v>
      </c>
      <c r="E24970" s="32">
        <v>71043</v>
      </c>
      <c r="F24970">
        <v>845</v>
      </c>
      <c r="G24970" s="32">
        <v>13694</v>
      </c>
      <c r="H24970" s="32">
        <v>111</v>
      </c>
    </row>
    <row r="24971" spans="1:8" x14ac:dyDescent="0.55000000000000004">
      <c r="A24971" s="33">
        <v>44439</v>
      </c>
      <c r="B24971" s="1" t="s">
        <v>22</v>
      </c>
      <c r="C24971">
        <v>343574</v>
      </c>
      <c r="D24971">
        <v>3278999</v>
      </c>
      <c r="E24971" s="32">
        <v>307088</v>
      </c>
      <c r="F24971">
        <v>2493</v>
      </c>
      <c r="G24971" s="32">
        <v>33993</v>
      </c>
      <c r="H24971" s="32">
        <v>287</v>
      </c>
    </row>
    <row r="24972" spans="1:8" x14ac:dyDescent="0.55000000000000004">
      <c r="A24972" s="33">
        <v>44439</v>
      </c>
      <c r="B24972" s="1" t="s">
        <v>23</v>
      </c>
      <c r="C24972">
        <v>147767</v>
      </c>
      <c r="D24972">
        <v>1413277</v>
      </c>
      <c r="E24972" s="32">
        <v>129870</v>
      </c>
      <c r="F24972">
        <v>1100</v>
      </c>
      <c r="G24972" s="32">
        <v>16797</v>
      </c>
      <c r="H24972" s="32">
        <v>253</v>
      </c>
    </row>
    <row r="24973" spans="1:8" x14ac:dyDescent="0.55000000000000004">
      <c r="A24973" s="33">
        <v>44439</v>
      </c>
      <c r="B24973" s="1" t="s">
        <v>24</v>
      </c>
      <c r="C24973">
        <v>6765</v>
      </c>
      <c r="D24973">
        <v>240052</v>
      </c>
      <c r="E24973" s="32">
        <v>5736</v>
      </c>
      <c r="F24973">
        <v>55</v>
      </c>
      <c r="G24973" s="32">
        <v>974</v>
      </c>
      <c r="H24973" s="32">
        <v>8</v>
      </c>
    </row>
    <row r="24974" spans="1:8" x14ac:dyDescent="0.55000000000000004">
      <c r="A24974" s="33">
        <v>44439</v>
      </c>
      <c r="B24974" s="1" t="s">
        <v>25</v>
      </c>
      <c r="C24974">
        <v>4371</v>
      </c>
      <c r="D24974">
        <v>100935</v>
      </c>
      <c r="E24974" s="32">
        <v>3413</v>
      </c>
      <c r="F24974">
        <v>42</v>
      </c>
      <c r="G24974" s="32">
        <v>916</v>
      </c>
      <c r="H24974" s="32">
        <v>11</v>
      </c>
    </row>
    <row r="24975" spans="1:8" x14ac:dyDescent="0.55000000000000004">
      <c r="A24975" s="33">
        <v>44439</v>
      </c>
      <c r="B24975" s="1" t="s">
        <v>26</v>
      </c>
      <c r="C24975">
        <v>7251</v>
      </c>
      <c r="D24975">
        <v>167045</v>
      </c>
      <c r="E24975" s="32">
        <v>6504</v>
      </c>
      <c r="F24975">
        <v>123</v>
      </c>
      <c r="G24975" s="32">
        <v>607</v>
      </c>
      <c r="H24975" s="32">
        <v>6</v>
      </c>
    </row>
    <row r="24976" spans="1:8" x14ac:dyDescent="0.55000000000000004">
      <c r="A24976" s="33">
        <v>44439</v>
      </c>
      <c r="B24976" s="1" t="s">
        <v>27</v>
      </c>
      <c r="C24976">
        <v>2577</v>
      </c>
      <c r="D24976">
        <v>98136</v>
      </c>
      <c r="E24976" s="32">
        <v>2241</v>
      </c>
      <c r="F24976">
        <v>36</v>
      </c>
      <c r="G24976" s="32">
        <v>300</v>
      </c>
      <c r="H24976" s="32">
        <v>1</v>
      </c>
    </row>
    <row r="24977" spans="1:8" x14ac:dyDescent="0.55000000000000004">
      <c r="A24977" s="33">
        <v>44439</v>
      </c>
      <c r="B24977" s="1" t="s">
        <v>28</v>
      </c>
      <c r="C24977">
        <v>4421</v>
      </c>
      <c r="D24977">
        <v>92433</v>
      </c>
      <c r="E24977" s="32">
        <v>3773</v>
      </c>
      <c r="F24977">
        <v>25</v>
      </c>
      <c r="G24977" s="32">
        <v>627</v>
      </c>
      <c r="H24977" s="32">
        <v>3</v>
      </c>
    </row>
    <row r="24978" spans="1:8" x14ac:dyDescent="0.55000000000000004">
      <c r="A24978" s="33">
        <v>44439</v>
      </c>
      <c r="B24978" s="1" t="s">
        <v>29</v>
      </c>
      <c r="C24978">
        <v>7878</v>
      </c>
      <c r="D24978">
        <v>271601</v>
      </c>
      <c r="E24978" s="32">
        <v>6985</v>
      </c>
      <c r="F24978">
        <v>94</v>
      </c>
      <c r="G24978" s="32">
        <v>750</v>
      </c>
      <c r="H24978" s="32">
        <v>6</v>
      </c>
    </row>
    <row r="24979" spans="1:8" x14ac:dyDescent="0.55000000000000004">
      <c r="A24979" s="33">
        <v>44439</v>
      </c>
      <c r="B24979" s="1" t="s">
        <v>30</v>
      </c>
      <c r="C24979">
        <v>15776</v>
      </c>
      <c r="D24979">
        <v>349579</v>
      </c>
      <c r="E24979" s="32">
        <v>12730</v>
      </c>
      <c r="F24979">
        <v>200</v>
      </c>
      <c r="G24979" s="32">
        <v>2729</v>
      </c>
      <c r="H24979" s="32">
        <v>12</v>
      </c>
    </row>
    <row r="24980" spans="1:8" x14ac:dyDescent="0.55000000000000004">
      <c r="A24980" s="33">
        <v>44439</v>
      </c>
      <c r="B24980" s="1" t="s">
        <v>31</v>
      </c>
      <c r="C24980">
        <v>21868</v>
      </c>
      <c r="D24980">
        <v>535472</v>
      </c>
      <c r="E24980" s="32">
        <v>16004</v>
      </c>
      <c r="F24980">
        <v>173</v>
      </c>
      <c r="G24980" s="32">
        <v>5691</v>
      </c>
      <c r="H24980" s="32">
        <v>33</v>
      </c>
    </row>
    <row r="24981" spans="1:8" x14ac:dyDescent="0.55000000000000004">
      <c r="A24981" s="33">
        <v>44439</v>
      </c>
      <c r="B24981" s="1" t="s">
        <v>32</v>
      </c>
      <c r="C24981">
        <v>81945</v>
      </c>
      <c r="D24981">
        <v>1071762</v>
      </c>
      <c r="E24981" s="32">
        <v>62242</v>
      </c>
      <c r="F24981">
        <v>1037</v>
      </c>
      <c r="G24981" s="32">
        <v>18666</v>
      </c>
      <c r="H24981" s="32">
        <v>49</v>
      </c>
    </row>
    <row r="24982" spans="1:8" x14ac:dyDescent="0.55000000000000004">
      <c r="A24982" s="33">
        <v>44439</v>
      </c>
      <c r="B24982" s="1" t="s">
        <v>33</v>
      </c>
      <c r="C24982">
        <v>12382</v>
      </c>
      <c r="D24982">
        <v>181186</v>
      </c>
      <c r="E24982" s="32">
        <v>7765</v>
      </c>
      <c r="F24982">
        <v>130</v>
      </c>
      <c r="G24982" s="32">
        <v>4731</v>
      </c>
      <c r="H24982" s="32">
        <v>18</v>
      </c>
    </row>
    <row r="24983" spans="1:8" x14ac:dyDescent="0.55000000000000004">
      <c r="A24983" s="33">
        <v>44439</v>
      </c>
      <c r="B24983" s="1" t="s">
        <v>34</v>
      </c>
      <c r="C24983">
        <v>10583</v>
      </c>
      <c r="D24983">
        <v>205725</v>
      </c>
      <c r="E24983" s="32">
        <v>8334</v>
      </c>
      <c r="F24983">
        <v>96</v>
      </c>
      <c r="G24983" s="32">
        <v>2153</v>
      </c>
      <c r="H24983" s="32">
        <v>11</v>
      </c>
    </row>
    <row r="24984" spans="1:8" x14ac:dyDescent="0.55000000000000004">
      <c r="A24984" s="33">
        <v>44439</v>
      </c>
      <c r="B24984" s="1" t="s">
        <v>35</v>
      </c>
      <c r="C24984">
        <v>30197</v>
      </c>
      <c r="D24984">
        <v>365718</v>
      </c>
      <c r="E24984" s="32">
        <v>21922</v>
      </c>
      <c r="F24984">
        <v>253</v>
      </c>
      <c r="G24984" s="32">
        <v>7576</v>
      </c>
      <c r="H24984" s="32">
        <v>99</v>
      </c>
    </row>
    <row r="24985" spans="1:8" x14ac:dyDescent="0.55000000000000004">
      <c r="A24985" s="33">
        <v>44439</v>
      </c>
      <c r="B24985" s="1" t="s">
        <v>36</v>
      </c>
      <c r="C24985">
        <v>168725</v>
      </c>
      <c r="D24985">
        <v>2934187</v>
      </c>
      <c r="E24985" s="32">
        <v>137305</v>
      </c>
      <c r="F24985">
        <v>2789</v>
      </c>
      <c r="G24985" s="32">
        <v>26753</v>
      </c>
      <c r="H24985" s="32">
        <v>524</v>
      </c>
    </row>
    <row r="24986" spans="1:8" x14ac:dyDescent="0.55000000000000004">
      <c r="A24986" s="33">
        <v>44439</v>
      </c>
      <c r="B24986" s="1" t="s">
        <v>37</v>
      </c>
      <c r="C24986">
        <v>64422</v>
      </c>
      <c r="D24986">
        <v>648819</v>
      </c>
      <c r="E24986" s="32">
        <v>55604</v>
      </c>
      <c r="F24986">
        <v>1339</v>
      </c>
      <c r="G24986" s="32">
        <v>7479</v>
      </c>
      <c r="H24986" s="32">
        <v>73</v>
      </c>
    </row>
    <row r="24987" spans="1:8" x14ac:dyDescent="0.55000000000000004">
      <c r="A24987" s="33">
        <v>44439</v>
      </c>
      <c r="B24987" s="1" t="s">
        <v>38</v>
      </c>
      <c r="C24987">
        <v>13394</v>
      </c>
      <c r="D24987">
        <v>219056</v>
      </c>
      <c r="E24987" s="32">
        <v>11542</v>
      </c>
      <c r="F24987">
        <v>137</v>
      </c>
      <c r="G24987" s="32">
        <v>1715</v>
      </c>
      <c r="H24987" s="32">
        <v>13</v>
      </c>
    </row>
    <row r="24988" spans="1:8" x14ac:dyDescent="0.55000000000000004">
      <c r="A24988" s="33">
        <v>44439</v>
      </c>
      <c r="B24988" s="1" t="s">
        <v>39</v>
      </c>
      <c r="C24988">
        <v>4567</v>
      </c>
      <c r="D24988">
        <v>56726</v>
      </c>
      <c r="E24988" s="32">
        <v>3956</v>
      </c>
      <c r="F24988">
        <v>55</v>
      </c>
      <c r="G24988" s="32">
        <v>456</v>
      </c>
      <c r="H24988" s="32">
        <v>29</v>
      </c>
    </row>
    <row r="24989" spans="1:8" x14ac:dyDescent="0.55000000000000004">
      <c r="A24989" s="33">
        <v>44439</v>
      </c>
      <c r="B24989" s="1" t="s">
        <v>40</v>
      </c>
      <c r="C24989">
        <v>1444</v>
      </c>
      <c r="D24989">
        <v>125443</v>
      </c>
      <c r="E24989" s="32">
        <v>1157</v>
      </c>
      <c r="F24989">
        <v>4</v>
      </c>
      <c r="G24989" s="32">
        <v>262</v>
      </c>
      <c r="H24989" s="32">
        <v>0</v>
      </c>
    </row>
    <row r="24990" spans="1:8" x14ac:dyDescent="0.55000000000000004">
      <c r="A24990" s="33">
        <v>44439</v>
      </c>
      <c r="B24990" s="1" t="s">
        <v>41</v>
      </c>
      <c r="C24990">
        <v>1337</v>
      </c>
      <c r="D24990">
        <v>42979</v>
      </c>
      <c r="E24990" s="32">
        <v>1112</v>
      </c>
      <c r="F24990">
        <v>2</v>
      </c>
      <c r="G24990" s="32">
        <v>223</v>
      </c>
      <c r="H24990" s="32">
        <v>1</v>
      </c>
    </row>
    <row r="24991" spans="1:8" x14ac:dyDescent="0.55000000000000004">
      <c r="A24991" s="33">
        <v>44439</v>
      </c>
      <c r="B24991" s="1" t="s">
        <v>42</v>
      </c>
      <c r="C24991">
        <v>13383</v>
      </c>
      <c r="D24991">
        <v>216620</v>
      </c>
      <c r="E24991" s="32">
        <v>10253</v>
      </c>
      <c r="F24991">
        <v>128</v>
      </c>
      <c r="G24991" s="32">
        <v>1861</v>
      </c>
      <c r="H24991" s="32">
        <v>13</v>
      </c>
    </row>
    <row r="24992" spans="1:8" x14ac:dyDescent="0.55000000000000004">
      <c r="A24992" s="33">
        <v>44439</v>
      </c>
      <c r="B24992" s="1" t="s">
        <v>43</v>
      </c>
      <c r="C24992">
        <v>18443</v>
      </c>
      <c r="D24992">
        <v>723783</v>
      </c>
      <c r="E24992" s="32">
        <v>15201</v>
      </c>
      <c r="F24992">
        <v>181</v>
      </c>
      <c r="G24992" s="32">
        <v>1479</v>
      </c>
      <c r="H24992" s="32">
        <v>22</v>
      </c>
    </row>
    <row r="24993" spans="1:8" x14ac:dyDescent="0.55000000000000004">
      <c r="A24993" s="33">
        <v>44439</v>
      </c>
      <c r="B24993" s="1" t="s">
        <v>44</v>
      </c>
      <c r="C24993">
        <v>4952</v>
      </c>
      <c r="D24993">
        <v>147535</v>
      </c>
      <c r="E24993" s="32">
        <v>4183</v>
      </c>
      <c r="F24993">
        <v>85</v>
      </c>
      <c r="G24993" s="32">
        <v>684</v>
      </c>
      <c r="H24993" s="32">
        <v>3</v>
      </c>
    </row>
    <row r="24994" spans="1:8" x14ac:dyDescent="0.55000000000000004">
      <c r="A24994" s="33">
        <v>44439</v>
      </c>
      <c r="B24994" s="1" t="s">
        <v>45</v>
      </c>
      <c r="C24994">
        <v>2699</v>
      </c>
      <c r="D24994">
        <v>87561</v>
      </c>
      <c r="E24994" s="32">
        <v>2147</v>
      </c>
      <c r="F24994">
        <v>63</v>
      </c>
      <c r="G24994" s="32">
        <v>489</v>
      </c>
      <c r="H24994" s="32">
        <v>2</v>
      </c>
    </row>
    <row r="24995" spans="1:8" x14ac:dyDescent="0.55000000000000004">
      <c r="A24995" s="33">
        <v>44439</v>
      </c>
      <c r="B24995" s="1" t="s">
        <v>46</v>
      </c>
      <c r="C24995">
        <v>4235</v>
      </c>
      <c r="D24995">
        <v>113590</v>
      </c>
      <c r="E24995" s="32">
        <v>3514</v>
      </c>
      <c r="F24995">
        <v>34</v>
      </c>
      <c r="G24995" s="32">
        <v>687</v>
      </c>
      <c r="H24995" s="32">
        <v>7</v>
      </c>
    </row>
    <row r="24996" spans="1:8" x14ac:dyDescent="0.55000000000000004">
      <c r="A24996" s="33">
        <v>44439</v>
      </c>
      <c r="B24996" s="1" t="s">
        <v>47</v>
      </c>
      <c r="C24996">
        <v>4646</v>
      </c>
      <c r="D24996">
        <v>128223</v>
      </c>
      <c r="E24996" s="32">
        <v>4011</v>
      </c>
      <c r="F24996">
        <v>80</v>
      </c>
      <c r="G24996" s="32">
        <v>555</v>
      </c>
      <c r="H24996" s="32">
        <v>3</v>
      </c>
    </row>
    <row r="24997" spans="1:8" x14ac:dyDescent="0.55000000000000004">
      <c r="A24997" s="33">
        <v>44439</v>
      </c>
      <c r="B24997" s="1" t="s">
        <v>48</v>
      </c>
      <c r="C24997">
        <v>3470</v>
      </c>
      <c r="D24997">
        <v>81646</v>
      </c>
      <c r="E24997" s="32">
        <v>2713</v>
      </c>
      <c r="F24997">
        <v>31</v>
      </c>
      <c r="G24997" s="32">
        <v>726</v>
      </c>
      <c r="H24997" s="32">
        <v>5</v>
      </c>
    </row>
    <row r="24998" spans="1:8" x14ac:dyDescent="0.55000000000000004">
      <c r="A24998" s="33">
        <v>44439</v>
      </c>
      <c r="B24998" s="1" t="s">
        <v>49</v>
      </c>
      <c r="C24998">
        <v>65065</v>
      </c>
      <c r="D24998">
        <v>1098165</v>
      </c>
      <c r="E24998" s="32">
        <v>52567</v>
      </c>
      <c r="F24998">
        <v>569</v>
      </c>
      <c r="G24998" s="32">
        <v>11249</v>
      </c>
      <c r="H24998" s="32">
        <v>38</v>
      </c>
    </row>
    <row r="24999" spans="1:8" x14ac:dyDescent="0.55000000000000004">
      <c r="A24999" s="33">
        <v>44439</v>
      </c>
      <c r="B24999" s="1" t="s">
        <v>50</v>
      </c>
      <c r="C24999">
        <v>5139</v>
      </c>
      <c r="D24999">
        <v>86381</v>
      </c>
      <c r="E24999" s="32">
        <v>3512</v>
      </c>
      <c r="F24999">
        <v>27</v>
      </c>
      <c r="G24999" s="32">
        <v>732</v>
      </c>
      <c r="H24999" s="32">
        <v>2</v>
      </c>
    </row>
    <row r="25000" spans="1:8" x14ac:dyDescent="0.55000000000000004">
      <c r="A25000" s="33">
        <v>44439</v>
      </c>
      <c r="B25000" s="1" t="s">
        <v>51</v>
      </c>
      <c r="C25000">
        <v>5267</v>
      </c>
      <c r="D25000">
        <v>158773</v>
      </c>
      <c r="E25000" s="32">
        <v>4531</v>
      </c>
      <c r="F25000">
        <v>69</v>
      </c>
      <c r="G25000" s="32">
        <v>637</v>
      </c>
      <c r="H25000" s="32">
        <v>1</v>
      </c>
    </row>
    <row r="25001" spans="1:8" x14ac:dyDescent="0.55000000000000004">
      <c r="A25001" s="33">
        <v>44439</v>
      </c>
      <c r="B25001" s="1" t="s">
        <v>52</v>
      </c>
      <c r="C25001">
        <v>12531</v>
      </c>
      <c r="D25001">
        <v>107369</v>
      </c>
      <c r="E25001" s="32">
        <v>10239</v>
      </c>
      <c r="F25001">
        <v>127</v>
      </c>
      <c r="G25001" s="32">
        <v>2165</v>
      </c>
      <c r="H25001" s="32">
        <v>15</v>
      </c>
    </row>
    <row r="25002" spans="1:8" x14ac:dyDescent="0.55000000000000004">
      <c r="A25002" s="33">
        <v>44439</v>
      </c>
      <c r="B25002" s="1" t="s">
        <v>53</v>
      </c>
      <c r="C25002">
        <v>6987</v>
      </c>
      <c r="D25002">
        <v>226405</v>
      </c>
      <c r="E25002" s="32">
        <v>5603</v>
      </c>
      <c r="F25002">
        <v>68</v>
      </c>
      <c r="G25002" s="32">
        <v>1316</v>
      </c>
      <c r="H25002" s="32">
        <v>2</v>
      </c>
    </row>
    <row r="25003" spans="1:8" x14ac:dyDescent="0.55000000000000004">
      <c r="A25003" s="33">
        <v>44439</v>
      </c>
      <c r="B25003" s="1" t="s">
        <v>54</v>
      </c>
      <c r="C25003">
        <v>5441</v>
      </c>
      <c r="D25003">
        <v>61361</v>
      </c>
      <c r="E25003" s="32">
        <v>4177</v>
      </c>
      <c r="F25003">
        <v>33</v>
      </c>
      <c r="G25003" s="32">
        <v>1216</v>
      </c>
      <c r="H25003" s="32">
        <v>8</v>
      </c>
    </row>
    <row r="25004" spans="1:8" x14ac:dyDescent="0.55000000000000004">
      <c r="A25004" s="33">
        <v>44439</v>
      </c>
      <c r="B25004" s="1" t="s">
        <v>55</v>
      </c>
      <c r="C25004">
        <v>8105</v>
      </c>
      <c r="D25004">
        <v>149753</v>
      </c>
      <c r="E25004" s="32">
        <v>6483</v>
      </c>
      <c r="F25004">
        <v>44</v>
      </c>
      <c r="G25004" s="32">
        <v>1544</v>
      </c>
      <c r="H25004" s="32">
        <v>5</v>
      </c>
    </row>
    <row r="25005" spans="1:8" x14ac:dyDescent="0.55000000000000004">
      <c r="A25005" s="33">
        <v>44439</v>
      </c>
      <c r="B25005" s="1" t="s">
        <v>56</v>
      </c>
      <c r="C25005">
        <v>42675</v>
      </c>
      <c r="D25005">
        <v>341011</v>
      </c>
      <c r="E25005" s="32">
        <v>36129</v>
      </c>
      <c r="F25005">
        <v>258</v>
      </c>
      <c r="G25005" s="32">
        <v>6120</v>
      </c>
      <c r="H25005" s="32">
        <v>116</v>
      </c>
    </row>
    <row r="25006" spans="1:8" x14ac:dyDescent="0.55000000000000004">
      <c r="A25006" s="33">
        <v>44440</v>
      </c>
      <c r="B25006" s="1" t="s">
        <v>7</v>
      </c>
      <c r="C25006">
        <v>57158</v>
      </c>
      <c r="D25006">
        <v>1001155</v>
      </c>
      <c r="E25006" s="32">
        <v>51348</v>
      </c>
      <c r="F25006">
        <v>1452</v>
      </c>
      <c r="G25006" s="32">
        <v>4570</v>
      </c>
      <c r="H25006" s="32">
        <v>21</v>
      </c>
    </row>
    <row r="25007" spans="1:8" x14ac:dyDescent="0.55000000000000004">
      <c r="A25007" s="33">
        <v>44440</v>
      </c>
      <c r="B25007" s="1" t="s">
        <v>11</v>
      </c>
      <c r="C25007">
        <v>4489</v>
      </c>
      <c r="D25007">
        <v>70801</v>
      </c>
      <c r="E25007" s="32">
        <v>3465</v>
      </c>
      <c r="F25007">
        <v>33</v>
      </c>
      <c r="G25007" s="32">
        <v>991</v>
      </c>
      <c r="H25007" s="32">
        <v>1</v>
      </c>
    </row>
    <row r="25008" spans="1:8" x14ac:dyDescent="0.55000000000000004">
      <c r="A25008" s="33">
        <v>44440</v>
      </c>
      <c r="B25008" s="1" t="s">
        <v>12</v>
      </c>
      <c r="C25008">
        <v>3048</v>
      </c>
      <c r="D25008">
        <v>108386</v>
      </c>
      <c r="E25008" s="32">
        <v>2652</v>
      </c>
      <c r="F25008">
        <v>49</v>
      </c>
      <c r="G25008" s="32">
        <v>347</v>
      </c>
      <c r="H25008" s="32">
        <v>3</v>
      </c>
    </row>
    <row r="25009" spans="1:8" x14ac:dyDescent="0.55000000000000004">
      <c r="A25009" s="33">
        <v>44440</v>
      </c>
      <c r="B25009" s="1" t="s">
        <v>13</v>
      </c>
      <c r="C25009">
        <v>14882</v>
      </c>
      <c r="D25009">
        <v>209631</v>
      </c>
      <c r="E25009" s="32">
        <v>12682</v>
      </c>
      <c r="F25009">
        <v>103</v>
      </c>
      <c r="G25009" s="32">
        <v>1981</v>
      </c>
      <c r="H25009" s="32">
        <v>30</v>
      </c>
    </row>
    <row r="25010" spans="1:8" x14ac:dyDescent="0.55000000000000004">
      <c r="A25010" s="33">
        <v>44440</v>
      </c>
      <c r="B25010" s="1" t="s">
        <v>14</v>
      </c>
      <c r="C25010">
        <v>1635</v>
      </c>
      <c r="D25010">
        <v>22091</v>
      </c>
      <c r="E25010" s="32">
        <v>1411</v>
      </c>
      <c r="F25010">
        <v>23</v>
      </c>
      <c r="G25010" s="32">
        <v>201</v>
      </c>
      <c r="H25010" s="32">
        <v>2</v>
      </c>
    </row>
    <row r="25011" spans="1:8" x14ac:dyDescent="0.55000000000000004">
      <c r="A25011" s="33">
        <v>44440</v>
      </c>
      <c r="B25011" s="1" t="s">
        <v>15</v>
      </c>
      <c r="C25011">
        <v>3201</v>
      </c>
      <c r="D25011">
        <v>85932</v>
      </c>
      <c r="E25011" s="32">
        <v>2824</v>
      </c>
      <c r="F25011">
        <v>48</v>
      </c>
      <c r="G25011" s="32">
        <v>329</v>
      </c>
      <c r="H25011" s="32">
        <v>7</v>
      </c>
    </row>
    <row r="25012" spans="1:8" x14ac:dyDescent="0.55000000000000004">
      <c r="A25012" s="33">
        <v>44440</v>
      </c>
      <c r="B25012" s="1" t="s">
        <v>16</v>
      </c>
      <c r="C25012">
        <v>8783</v>
      </c>
      <c r="D25012">
        <v>366771</v>
      </c>
      <c r="E25012" s="32">
        <v>7706</v>
      </c>
      <c r="F25012">
        <v>165</v>
      </c>
      <c r="G25012" s="32">
        <v>912</v>
      </c>
      <c r="H25012" s="32">
        <v>20</v>
      </c>
    </row>
    <row r="25013" spans="1:8" x14ac:dyDescent="0.55000000000000004">
      <c r="A25013" s="33">
        <v>44440</v>
      </c>
      <c r="B25013" s="1" t="s">
        <v>17</v>
      </c>
      <c r="C25013">
        <v>20842</v>
      </c>
      <c r="D25013">
        <v>37826</v>
      </c>
      <c r="E25013" s="32">
        <v>18565</v>
      </c>
      <c r="F25013">
        <v>192</v>
      </c>
      <c r="G25013" s="32">
        <v>2085</v>
      </c>
      <c r="H25013" s="32">
        <v>29</v>
      </c>
    </row>
    <row r="25014" spans="1:8" x14ac:dyDescent="0.55000000000000004">
      <c r="A25014" s="33">
        <v>44440</v>
      </c>
      <c r="B25014" s="1" t="s">
        <v>18</v>
      </c>
      <c r="C25014">
        <v>13416</v>
      </c>
      <c r="D25014">
        <v>393256</v>
      </c>
      <c r="E25014" s="32">
        <v>11659</v>
      </c>
      <c r="F25014">
        <v>104</v>
      </c>
      <c r="G25014" s="32">
        <v>1653</v>
      </c>
      <c r="H25014" s="32">
        <v>18</v>
      </c>
    </row>
    <row r="25015" spans="1:8" x14ac:dyDescent="0.55000000000000004">
      <c r="A25015" s="33">
        <v>44440</v>
      </c>
      <c r="B25015" s="1" t="s">
        <v>19</v>
      </c>
      <c r="C25015">
        <v>15099</v>
      </c>
      <c r="D25015">
        <v>259397</v>
      </c>
      <c r="E25015" s="32">
        <v>12846</v>
      </c>
      <c r="F25015">
        <v>159</v>
      </c>
      <c r="G25015" s="32">
        <v>2094</v>
      </c>
      <c r="H25015" s="32">
        <v>25</v>
      </c>
    </row>
    <row r="25016" spans="1:8" x14ac:dyDescent="0.55000000000000004">
      <c r="A25016" s="33">
        <v>44440</v>
      </c>
      <c r="B25016" s="1" t="s">
        <v>20</v>
      </c>
      <c r="C25016">
        <v>102257</v>
      </c>
      <c r="D25016">
        <v>1304011</v>
      </c>
      <c r="E25016" s="32">
        <v>87805</v>
      </c>
      <c r="F25016">
        <v>896</v>
      </c>
      <c r="G25016" s="32">
        <v>13556</v>
      </c>
      <c r="H25016" s="32">
        <v>165</v>
      </c>
    </row>
    <row r="25017" spans="1:8" x14ac:dyDescent="0.55000000000000004">
      <c r="A25017" s="33">
        <v>44440</v>
      </c>
      <c r="B25017" s="1" t="s">
        <v>21</v>
      </c>
      <c r="C25017">
        <v>87992</v>
      </c>
      <c r="D25017">
        <v>943843</v>
      </c>
      <c r="E25017" s="32">
        <v>73330</v>
      </c>
      <c r="F25017">
        <v>867</v>
      </c>
      <c r="G25017" s="32">
        <v>13795</v>
      </c>
      <c r="H25017" s="32">
        <v>109</v>
      </c>
    </row>
    <row r="25018" spans="1:8" x14ac:dyDescent="0.55000000000000004">
      <c r="A25018" s="33">
        <v>44440</v>
      </c>
      <c r="B25018" s="1" t="s">
        <v>22</v>
      </c>
      <c r="C25018">
        <v>346742</v>
      </c>
      <c r="D25018">
        <v>3299419</v>
      </c>
      <c r="E25018" s="32">
        <v>311124</v>
      </c>
      <c r="F25018">
        <v>2500</v>
      </c>
      <c r="G25018" s="32">
        <v>33118</v>
      </c>
      <c r="H25018" s="32">
        <v>286</v>
      </c>
    </row>
    <row r="25019" spans="1:8" x14ac:dyDescent="0.55000000000000004">
      <c r="A25019" s="33">
        <v>44440</v>
      </c>
      <c r="B25019" s="1" t="s">
        <v>23</v>
      </c>
      <c r="C25019">
        <v>149687</v>
      </c>
      <c r="D25019">
        <v>1419514</v>
      </c>
      <c r="E25019" s="32">
        <v>132167</v>
      </c>
      <c r="F25019">
        <v>1111</v>
      </c>
      <c r="G25019" s="32">
        <v>16409</v>
      </c>
      <c r="H25019" s="32">
        <v>250</v>
      </c>
    </row>
    <row r="25020" spans="1:8" x14ac:dyDescent="0.55000000000000004">
      <c r="A25020" s="33">
        <v>44440</v>
      </c>
      <c r="B25020" s="1" t="s">
        <v>24</v>
      </c>
      <c r="C25020">
        <v>6843</v>
      </c>
      <c r="D25020">
        <v>242531</v>
      </c>
      <c r="E25020" s="32">
        <v>5855</v>
      </c>
      <c r="F25020">
        <v>55</v>
      </c>
      <c r="G25020" s="32">
        <v>933</v>
      </c>
      <c r="H25020" s="32">
        <v>10</v>
      </c>
    </row>
    <row r="25021" spans="1:8" x14ac:dyDescent="0.55000000000000004">
      <c r="A25021" s="33">
        <v>44440</v>
      </c>
      <c r="B25021" s="1" t="s">
        <v>25</v>
      </c>
      <c r="C25021">
        <v>4417</v>
      </c>
      <c r="D25021">
        <v>101459</v>
      </c>
      <c r="E25021" s="32">
        <v>3498</v>
      </c>
      <c r="F25021">
        <v>42</v>
      </c>
      <c r="G25021" s="32">
        <v>877</v>
      </c>
      <c r="H25021" s="32">
        <v>15</v>
      </c>
    </row>
    <row r="25022" spans="1:8" x14ac:dyDescent="0.55000000000000004">
      <c r="A25022" s="33">
        <v>44440</v>
      </c>
      <c r="B25022" s="1" t="s">
        <v>26</v>
      </c>
      <c r="C25022">
        <v>7315</v>
      </c>
      <c r="D25022">
        <v>168129</v>
      </c>
      <c r="E25022" s="32">
        <v>6566</v>
      </c>
      <c r="F25022">
        <v>123</v>
      </c>
      <c r="G25022" s="32">
        <v>608</v>
      </c>
      <c r="H25022" s="32">
        <v>6</v>
      </c>
    </row>
    <row r="25023" spans="1:8" x14ac:dyDescent="0.55000000000000004">
      <c r="A25023" s="33">
        <v>44440</v>
      </c>
      <c r="B25023" s="1" t="s">
        <v>27</v>
      </c>
      <c r="C25023">
        <v>2603</v>
      </c>
      <c r="D25023">
        <v>98773</v>
      </c>
      <c r="E25023" s="32">
        <v>2273</v>
      </c>
      <c r="F25023">
        <v>36</v>
      </c>
      <c r="G25023" s="32">
        <v>294</v>
      </c>
      <c r="H25023" s="32">
        <v>1</v>
      </c>
    </row>
    <row r="25024" spans="1:8" x14ac:dyDescent="0.55000000000000004">
      <c r="A25024" s="33">
        <v>44440</v>
      </c>
      <c r="B25024" s="1" t="s">
        <v>28</v>
      </c>
      <c r="C25024">
        <v>4493</v>
      </c>
      <c r="D25024">
        <v>92433</v>
      </c>
      <c r="E25024" s="32">
        <v>3836</v>
      </c>
      <c r="F25024">
        <v>25</v>
      </c>
      <c r="G25024" s="32">
        <v>637</v>
      </c>
      <c r="H25024" s="32">
        <v>3</v>
      </c>
    </row>
    <row r="25025" spans="1:8" x14ac:dyDescent="0.55000000000000004">
      <c r="A25025" s="33">
        <v>44440</v>
      </c>
      <c r="B25025" s="1" t="s">
        <v>29</v>
      </c>
      <c r="C25025">
        <v>7956</v>
      </c>
      <c r="D25025">
        <v>273306</v>
      </c>
      <c r="E25025" s="32">
        <v>7105</v>
      </c>
      <c r="F25025">
        <v>94</v>
      </c>
      <c r="G25025" s="32">
        <v>696</v>
      </c>
      <c r="H25025" s="32">
        <v>6</v>
      </c>
    </row>
    <row r="25026" spans="1:8" x14ac:dyDescent="0.55000000000000004">
      <c r="A25026" s="33">
        <v>44440</v>
      </c>
      <c r="B25026" s="1" t="s">
        <v>30</v>
      </c>
      <c r="C25026">
        <v>16061</v>
      </c>
      <c r="D25026">
        <v>352480</v>
      </c>
      <c r="E25026" s="32">
        <v>12993</v>
      </c>
      <c r="F25026">
        <v>202</v>
      </c>
      <c r="G25026" s="32">
        <v>2783</v>
      </c>
      <c r="H25026" s="32">
        <v>15</v>
      </c>
    </row>
    <row r="25027" spans="1:8" x14ac:dyDescent="0.55000000000000004">
      <c r="A25027" s="33">
        <v>44440</v>
      </c>
      <c r="B25027" s="1" t="s">
        <v>31</v>
      </c>
      <c r="C25027">
        <v>22359</v>
      </c>
      <c r="D25027">
        <v>543803</v>
      </c>
      <c r="E25027" s="32">
        <v>16552</v>
      </c>
      <c r="F25027">
        <v>174</v>
      </c>
      <c r="G25027" s="32">
        <v>5633</v>
      </c>
      <c r="H25027" s="32">
        <v>31</v>
      </c>
    </row>
    <row r="25028" spans="1:8" x14ac:dyDescent="0.55000000000000004">
      <c r="A25028" s="33">
        <v>44440</v>
      </c>
      <c r="B25028" s="1" t="s">
        <v>32</v>
      </c>
      <c r="C25028">
        <v>83547</v>
      </c>
      <c r="D25028">
        <v>1081827</v>
      </c>
      <c r="E25028" s="32">
        <v>63356</v>
      </c>
      <c r="F25028">
        <v>1040</v>
      </c>
      <c r="G25028" s="32">
        <v>19151</v>
      </c>
      <c r="H25028" s="32">
        <v>62</v>
      </c>
    </row>
    <row r="25029" spans="1:8" x14ac:dyDescent="0.55000000000000004">
      <c r="A25029" s="33">
        <v>44440</v>
      </c>
      <c r="B25029" s="1" t="s">
        <v>33</v>
      </c>
      <c r="C25029">
        <v>12651</v>
      </c>
      <c r="D25029">
        <v>181186</v>
      </c>
      <c r="E25029" s="32">
        <v>8484</v>
      </c>
      <c r="F25029">
        <v>133</v>
      </c>
      <c r="G25029" s="32">
        <v>4282</v>
      </c>
      <c r="H25029" s="32">
        <v>23</v>
      </c>
    </row>
    <row r="25030" spans="1:8" x14ac:dyDescent="0.55000000000000004">
      <c r="A25030" s="33">
        <v>44440</v>
      </c>
      <c r="B25030" s="1" t="s">
        <v>34</v>
      </c>
      <c r="C25030">
        <v>10766</v>
      </c>
      <c r="D25030">
        <v>208036</v>
      </c>
      <c r="E25030" s="32">
        <v>8637</v>
      </c>
      <c r="F25030">
        <v>96</v>
      </c>
      <c r="G25030" s="32">
        <v>2033</v>
      </c>
      <c r="H25030" s="32">
        <v>15</v>
      </c>
    </row>
    <row r="25031" spans="1:8" x14ac:dyDescent="0.55000000000000004">
      <c r="A25031" s="33">
        <v>44440</v>
      </c>
      <c r="B25031" s="1" t="s">
        <v>35</v>
      </c>
      <c r="C25031">
        <v>30729</v>
      </c>
      <c r="D25031">
        <v>369443</v>
      </c>
      <c r="E25031" s="32">
        <v>22251</v>
      </c>
      <c r="F25031">
        <v>253</v>
      </c>
      <c r="G25031" s="32">
        <v>7693</v>
      </c>
      <c r="H25031" s="32">
        <v>97</v>
      </c>
    </row>
    <row r="25032" spans="1:8" x14ac:dyDescent="0.55000000000000004">
      <c r="A25032" s="33">
        <v>44440</v>
      </c>
      <c r="B25032" s="1" t="s">
        <v>36</v>
      </c>
      <c r="C25032">
        <v>171727</v>
      </c>
      <c r="D25032">
        <v>2958013</v>
      </c>
      <c r="E25032" s="32">
        <v>139442</v>
      </c>
      <c r="F25032">
        <v>2801</v>
      </c>
      <c r="G25032" s="32">
        <v>27587</v>
      </c>
      <c r="H25032" s="32">
        <v>538</v>
      </c>
    </row>
    <row r="25033" spans="1:8" x14ac:dyDescent="0.55000000000000004">
      <c r="A25033" s="33">
        <v>44440</v>
      </c>
      <c r="B25033" s="1" t="s">
        <v>37</v>
      </c>
      <c r="C25033">
        <v>65446</v>
      </c>
      <c r="D25033">
        <v>652452</v>
      </c>
      <c r="E25033" s="32">
        <v>56641</v>
      </c>
      <c r="F25033">
        <v>1339</v>
      </c>
      <c r="G25033" s="32">
        <v>7466</v>
      </c>
      <c r="H25033" s="32">
        <v>73</v>
      </c>
    </row>
    <row r="25034" spans="1:8" x14ac:dyDescent="0.55000000000000004">
      <c r="A25034" s="33">
        <v>44440</v>
      </c>
      <c r="B25034" s="1" t="s">
        <v>38</v>
      </c>
      <c r="C25034">
        <v>13616</v>
      </c>
      <c r="D25034">
        <v>220557</v>
      </c>
      <c r="E25034" s="32">
        <v>11745</v>
      </c>
      <c r="F25034">
        <v>137</v>
      </c>
      <c r="G25034" s="32">
        <v>1734</v>
      </c>
      <c r="H25034" s="32">
        <v>18</v>
      </c>
    </row>
    <row r="25035" spans="1:8" x14ac:dyDescent="0.55000000000000004">
      <c r="A25035" s="33">
        <v>44440</v>
      </c>
      <c r="B25035" s="1" t="s">
        <v>39</v>
      </c>
      <c r="C25035">
        <v>4635</v>
      </c>
      <c r="D25035">
        <v>57267</v>
      </c>
      <c r="E25035" s="32">
        <v>4014</v>
      </c>
      <c r="F25035">
        <v>55</v>
      </c>
      <c r="G25035" s="32">
        <v>466</v>
      </c>
      <c r="H25035" s="32">
        <v>29</v>
      </c>
    </row>
    <row r="25036" spans="1:8" x14ac:dyDescent="0.55000000000000004">
      <c r="A25036" s="33">
        <v>44440</v>
      </c>
      <c r="B25036" s="1" t="s">
        <v>40</v>
      </c>
      <c r="C25036">
        <v>1457</v>
      </c>
      <c r="D25036">
        <v>127743</v>
      </c>
      <c r="E25036" s="32">
        <v>1177</v>
      </c>
      <c r="F25036">
        <v>4</v>
      </c>
      <c r="G25036" s="32">
        <v>255</v>
      </c>
      <c r="H25036" s="32">
        <v>0</v>
      </c>
    </row>
    <row r="25037" spans="1:8" x14ac:dyDescent="0.55000000000000004">
      <c r="A25037" s="33">
        <v>44440</v>
      </c>
      <c r="B25037" s="1" t="s">
        <v>41</v>
      </c>
      <c r="C25037">
        <v>1367</v>
      </c>
      <c r="D25037">
        <v>42979</v>
      </c>
      <c r="E25037" s="32">
        <v>1152</v>
      </c>
      <c r="F25037">
        <v>2</v>
      </c>
      <c r="G25037" s="32">
        <v>213</v>
      </c>
      <c r="H25037" s="32">
        <v>1</v>
      </c>
    </row>
    <row r="25038" spans="1:8" x14ac:dyDescent="0.55000000000000004">
      <c r="A25038" s="33">
        <v>44440</v>
      </c>
      <c r="B25038" s="1" t="s">
        <v>42</v>
      </c>
      <c r="C25038">
        <v>13601</v>
      </c>
      <c r="D25038">
        <v>216620</v>
      </c>
      <c r="E25038" s="32">
        <v>10221</v>
      </c>
      <c r="F25038">
        <v>128</v>
      </c>
      <c r="G25038" s="32">
        <v>1861</v>
      </c>
      <c r="H25038" s="32">
        <v>13</v>
      </c>
    </row>
    <row r="25039" spans="1:8" x14ac:dyDescent="0.55000000000000004">
      <c r="A25039" s="33">
        <v>44440</v>
      </c>
      <c r="B25039" s="1" t="s">
        <v>43</v>
      </c>
      <c r="C25039">
        <v>18696</v>
      </c>
      <c r="D25039">
        <v>723783</v>
      </c>
      <c r="E25039" s="32">
        <v>15497</v>
      </c>
      <c r="F25039">
        <v>181</v>
      </c>
      <c r="G25039" s="32">
        <v>1496</v>
      </c>
      <c r="H25039" s="32">
        <v>22</v>
      </c>
    </row>
    <row r="25040" spans="1:8" x14ac:dyDescent="0.55000000000000004">
      <c r="A25040" s="33">
        <v>44440</v>
      </c>
      <c r="B25040" s="1" t="s">
        <v>44</v>
      </c>
      <c r="C25040">
        <v>5029</v>
      </c>
      <c r="D25040">
        <v>155099</v>
      </c>
      <c r="E25040" s="32">
        <v>4242</v>
      </c>
      <c r="F25040">
        <v>86</v>
      </c>
      <c r="G25040" s="32">
        <v>701</v>
      </c>
      <c r="H25040" s="32">
        <v>2</v>
      </c>
    </row>
    <row r="25041" spans="1:8" x14ac:dyDescent="0.55000000000000004">
      <c r="A25041" s="33">
        <v>44440</v>
      </c>
      <c r="B25041" s="1" t="s">
        <v>45</v>
      </c>
      <c r="C25041">
        <v>2747</v>
      </c>
      <c r="D25041">
        <v>88378</v>
      </c>
      <c r="E25041" s="32">
        <v>2203</v>
      </c>
      <c r="F25041">
        <v>63</v>
      </c>
      <c r="G25041" s="32">
        <v>481</v>
      </c>
      <c r="H25041" s="32">
        <v>3</v>
      </c>
    </row>
    <row r="25042" spans="1:8" x14ac:dyDescent="0.55000000000000004">
      <c r="A25042" s="33">
        <v>44440</v>
      </c>
      <c r="B25042" s="1" t="s">
        <v>46</v>
      </c>
      <c r="C25042">
        <v>4300</v>
      </c>
      <c r="D25042">
        <v>114764</v>
      </c>
      <c r="E25042" s="32">
        <v>3581</v>
      </c>
      <c r="F25042">
        <v>34</v>
      </c>
      <c r="G25042" s="32">
        <v>685</v>
      </c>
      <c r="H25042" s="32">
        <v>8</v>
      </c>
    </row>
    <row r="25043" spans="1:8" x14ac:dyDescent="0.55000000000000004">
      <c r="A25043" s="33">
        <v>44440</v>
      </c>
      <c r="B25043" s="1" t="s">
        <v>47</v>
      </c>
      <c r="C25043">
        <v>4671</v>
      </c>
      <c r="D25043">
        <v>128419</v>
      </c>
      <c r="E25043" s="32">
        <v>4095</v>
      </c>
      <c r="F25043">
        <v>80</v>
      </c>
      <c r="G25043" s="32">
        <v>496</v>
      </c>
      <c r="H25043" s="32">
        <v>3</v>
      </c>
    </row>
    <row r="25044" spans="1:8" x14ac:dyDescent="0.55000000000000004">
      <c r="A25044" s="33">
        <v>44440</v>
      </c>
      <c r="B25044" s="1" t="s">
        <v>48</v>
      </c>
      <c r="C25044">
        <v>3530</v>
      </c>
      <c r="D25044">
        <v>81828</v>
      </c>
      <c r="E25044" s="32">
        <v>2828</v>
      </c>
      <c r="F25044">
        <v>31</v>
      </c>
      <c r="G25044" s="32">
        <v>671</v>
      </c>
      <c r="H25044" s="32">
        <v>4</v>
      </c>
    </row>
    <row r="25045" spans="1:8" x14ac:dyDescent="0.55000000000000004">
      <c r="A25045" s="33">
        <v>44440</v>
      </c>
      <c r="B25045" s="1" t="s">
        <v>49</v>
      </c>
      <c r="C25045">
        <v>66082</v>
      </c>
      <c r="D25045">
        <v>1106094</v>
      </c>
      <c r="E25045" s="32">
        <v>53877</v>
      </c>
      <c r="F25045">
        <v>570</v>
      </c>
      <c r="G25045" s="32">
        <v>10619</v>
      </c>
      <c r="H25045" s="32">
        <v>40</v>
      </c>
    </row>
    <row r="25046" spans="1:8" x14ac:dyDescent="0.55000000000000004">
      <c r="A25046" s="33">
        <v>44440</v>
      </c>
      <c r="B25046" s="1" t="s">
        <v>50</v>
      </c>
      <c r="C25046">
        <v>5221</v>
      </c>
      <c r="D25046">
        <v>87383</v>
      </c>
      <c r="E25046" s="32">
        <v>3602</v>
      </c>
      <c r="F25046">
        <v>27</v>
      </c>
      <c r="G25046" s="32">
        <v>660</v>
      </c>
      <c r="H25046" s="32">
        <v>2</v>
      </c>
    </row>
    <row r="25047" spans="1:8" x14ac:dyDescent="0.55000000000000004">
      <c r="A25047" s="33">
        <v>44440</v>
      </c>
      <c r="B25047" s="1" t="s">
        <v>51</v>
      </c>
      <c r="C25047">
        <v>5327</v>
      </c>
      <c r="D25047">
        <v>159511</v>
      </c>
      <c r="E25047" s="32">
        <v>4626</v>
      </c>
      <c r="F25047">
        <v>69</v>
      </c>
      <c r="G25047" s="32">
        <v>635</v>
      </c>
      <c r="H25047" s="32">
        <v>1</v>
      </c>
    </row>
    <row r="25048" spans="1:8" x14ac:dyDescent="0.55000000000000004">
      <c r="A25048" s="33">
        <v>44440</v>
      </c>
      <c r="B25048" s="1" t="s">
        <v>52</v>
      </c>
      <c r="C25048">
        <v>12711</v>
      </c>
      <c r="D25048">
        <v>109394</v>
      </c>
      <c r="E25048" s="32">
        <v>10504</v>
      </c>
      <c r="F25048">
        <v>127</v>
      </c>
      <c r="G25048" s="32">
        <v>2080</v>
      </c>
      <c r="H25048" s="32">
        <v>18</v>
      </c>
    </row>
    <row r="25049" spans="1:8" x14ac:dyDescent="0.55000000000000004">
      <c r="A25049" s="33">
        <v>44440</v>
      </c>
      <c r="B25049" s="1" t="s">
        <v>53</v>
      </c>
      <c r="C25049">
        <v>7114</v>
      </c>
      <c r="D25049">
        <v>228566</v>
      </c>
      <c r="E25049" s="32">
        <v>5795</v>
      </c>
      <c r="F25049">
        <v>69</v>
      </c>
      <c r="G25049" s="32">
        <v>1250</v>
      </c>
      <c r="H25049" s="32">
        <v>3</v>
      </c>
    </row>
    <row r="25050" spans="1:8" x14ac:dyDescent="0.55000000000000004">
      <c r="A25050" s="33">
        <v>44440</v>
      </c>
      <c r="B25050" s="1" t="s">
        <v>54</v>
      </c>
      <c r="C25050">
        <v>5509</v>
      </c>
      <c r="D25050">
        <v>61824</v>
      </c>
      <c r="E25050" s="32">
        <v>4481</v>
      </c>
      <c r="F25050">
        <v>33</v>
      </c>
      <c r="G25050" s="32">
        <v>980</v>
      </c>
      <c r="H25050" s="32">
        <v>8</v>
      </c>
    </row>
    <row r="25051" spans="1:8" x14ac:dyDescent="0.55000000000000004">
      <c r="A25051" s="33">
        <v>44440</v>
      </c>
      <c r="B25051" s="1" t="s">
        <v>55</v>
      </c>
      <c r="C25051">
        <v>8201</v>
      </c>
      <c r="D25051">
        <v>150651</v>
      </c>
      <c r="E25051" s="32">
        <v>6680</v>
      </c>
      <c r="F25051">
        <v>47</v>
      </c>
      <c r="G25051" s="32">
        <v>1425</v>
      </c>
      <c r="H25051" s="32">
        <v>6</v>
      </c>
    </row>
    <row r="25052" spans="1:8" x14ac:dyDescent="0.55000000000000004">
      <c r="A25052" s="33">
        <v>44440</v>
      </c>
      <c r="B25052" s="1" t="s">
        <v>56</v>
      </c>
      <c r="C25052">
        <v>43210</v>
      </c>
      <c r="D25052">
        <v>343733</v>
      </c>
      <c r="E25052" s="32">
        <v>36649</v>
      </c>
      <c r="F25052">
        <v>258</v>
      </c>
      <c r="G25052" s="32">
        <v>6155</v>
      </c>
      <c r="H25052" s="32">
        <v>116</v>
      </c>
    </row>
    <row r="25053" spans="1:8" x14ac:dyDescent="0.55000000000000004">
      <c r="A25053" s="33">
        <v>44441</v>
      </c>
      <c r="B25053" s="1" t="s">
        <v>7</v>
      </c>
      <c r="C25053">
        <v>57472</v>
      </c>
      <c r="D25053">
        <v>1006517</v>
      </c>
      <c r="E25053" s="32">
        <v>51874</v>
      </c>
      <c r="F25053">
        <v>1453</v>
      </c>
      <c r="G25053" s="32">
        <v>4358</v>
      </c>
      <c r="H25053" s="32">
        <v>25</v>
      </c>
    </row>
    <row r="25054" spans="1:8" x14ac:dyDescent="0.55000000000000004">
      <c r="A25054" s="33">
        <v>44441</v>
      </c>
      <c r="B25054" s="1" t="s">
        <v>11</v>
      </c>
      <c r="C25054">
        <v>4589</v>
      </c>
      <c r="D25054">
        <v>71589</v>
      </c>
      <c r="E25054" s="32">
        <v>3502</v>
      </c>
      <c r="F25054">
        <v>33</v>
      </c>
      <c r="G25054" s="32">
        <v>1054</v>
      </c>
      <c r="H25054" s="32">
        <v>1</v>
      </c>
    </row>
    <row r="25055" spans="1:8" x14ac:dyDescent="0.55000000000000004">
      <c r="A25055" s="33">
        <v>44441</v>
      </c>
      <c r="B25055" s="1" t="s">
        <v>12</v>
      </c>
      <c r="C25055">
        <v>3092</v>
      </c>
      <c r="D25055">
        <v>109002</v>
      </c>
      <c r="E25055" s="32">
        <v>2685</v>
      </c>
      <c r="F25055">
        <v>49</v>
      </c>
      <c r="G25055" s="32">
        <v>358</v>
      </c>
      <c r="H25055" s="32">
        <v>3</v>
      </c>
    </row>
    <row r="25056" spans="1:8" x14ac:dyDescent="0.55000000000000004">
      <c r="A25056" s="33">
        <v>44441</v>
      </c>
      <c r="B25056" s="1" t="s">
        <v>13</v>
      </c>
      <c r="C25056">
        <v>15028</v>
      </c>
      <c r="D25056">
        <v>210637</v>
      </c>
      <c r="E25056" s="32">
        <v>12900</v>
      </c>
      <c r="F25056">
        <v>103</v>
      </c>
      <c r="G25056" s="32">
        <v>1928</v>
      </c>
      <c r="H25056" s="32">
        <v>31</v>
      </c>
    </row>
    <row r="25057" spans="1:8" x14ac:dyDescent="0.55000000000000004">
      <c r="A25057" s="33">
        <v>44441</v>
      </c>
      <c r="B25057" s="1" t="s">
        <v>14</v>
      </c>
      <c r="C25057">
        <v>1653</v>
      </c>
      <c r="D25057">
        <v>22269</v>
      </c>
      <c r="E25057" s="32">
        <v>1439</v>
      </c>
      <c r="F25057">
        <v>23</v>
      </c>
      <c r="G25057" s="32">
        <v>191</v>
      </c>
      <c r="H25057" s="32">
        <v>2</v>
      </c>
    </row>
    <row r="25058" spans="1:8" x14ac:dyDescent="0.55000000000000004">
      <c r="A25058" s="33">
        <v>44441</v>
      </c>
      <c r="B25058" s="1" t="s">
        <v>15</v>
      </c>
      <c r="C25058">
        <v>3240</v>
      </c>
      <c r="D25058">
        <v>86183</v>
      </c>
      <c r="E25058" s="32">
        <v>2849</v>
      </c>
      <c r="F25058">
        <v>49</v>
      </c>
      <c r="G25058" s="32">
        <v>342</v>
      </c>
      <c r="H25058" s="32">
        <v>6</v>
      </c>
    </row>
    <row r="25059" spans="1:8" x14ac:dyDescent="0.55000000000000004">
      <c r="A25059" s="33">
        <v>44441</v>
      </c>
      <c r="B25059" s="1" t="s">
        <v>16</v>
      </c>
      <c r="C25059">
        <v>8857</v>
      </c>
      <c r="D25059">
        <v>368858</v>
      </c>
      <c r="E25059" s="32">
        <v>7838</v>
      </c>
      <c r="F25059">
        <v>166</v>
      </c>
      <c r="G25059" s="32">
        <v>853</v>
      </c>
      <c r="H25059" s="32">
        <v>18</v>
      </c>
    </row>
    <row r="25060" spans="1:8" x14ac:dyDescent="0.55000000000000004">
      <c r="A25060" s="33">
        <v>44441</v>
      </c>
      <c r="B25060" s="1" t="s">
        <v>17</v>
      </c>
      <c r="C25060">
        <v>21062</v>
      </c>
      <c r="D25060">
        <v>37826</v>
      </c>
      <c r="E25060" s="32">
        <v>18767</v>
      </c>
      <c r="F25060">
        <v>194</v>
      </c>
      <c r="G25060" s="32">
        <v>2101</v>
      </c>
      <c r="H25060" s="32">
        <v>29</v>
      </c>
    </row>
    <row r="25061" spans="1:8" x14ac:dyDescent="0.55000000000000004">
      <c r="A25061" s="33">
        <v>44441</v>
      </c>
      <c r="B25061" s="1" t="s">
        <v>18</v>
      </c>
      <c r="C25061">
        <v>13530</v>
      </c>
      <c r="D25061">
        <v>395625</v>
      </c>
      <c r="E25061" s="32">
        <v>11923</v>
      </c>
      <c r="F25061">
        <v>105</v>
      </c>
      <c r="G25061" s="32">
        <v>1502</v>
      </c>
      <c r="H25061" s="32">
        <v>16</v>
      </c>
    </row>
    <row r="25062" spans="1:8" x14ac:dyDescent="0.55000000000000004">
      <c r="A25062" s="33">
        <v>44441</v>
      </c>
      <c r="B25062" s="1" t="s">
        <v>19</v>
      </c>
      <c r="C25062">
        <v>15275</v>
      </c>
      <c r="D25062">
        <v>261480</v>
      </c>
      <c r="E25062" s="32">
        <v>13012</v>
      </c>
      <c r="F25062">
        <v>159</v>
      </c>
      <c r="G25062" s="32">
        <v>2104</v>
      </c>
      <c r="H25062" s="32">
        <v>27</v>
      </c>
    </row>
    <row r="25063" spans="1:8" x14ac:dyDescent="0.55000000000000004">
      <c r="A25063" s="33">
        <v>44441</v>
      </c>
      <c r="B25063" s="1" t="s">
        <v>20</v>
      </c>
      <c r="C25063">
        <v>103372</v>
      </c>
      <c r="D25063">
        <v>1310241</v>
      </c>
      <c r="E25063" s="32">
        <v>89469</v>
      </c>
      <c r="F25063">
        <v>900</v>
      </c>
      <c r="G25063" s="32">
        <v>13003</v>
      </c>
      <c r="H25063" s="32">
        <v>160</v>
      </c>
    </row>
    <row r="25064" spans="1:8" x14ac:dyDescent="0.55000000000000004">
      <c r="A25064" s="33">
        <v>44441</v>
      </c>
      <c r="B25064" s="1" t="s">
        <v>21</v>
      </c>
      <c r="C25064">
        <v>87992</v>
      </c>
      <c r="D25064">
        <v>943843</v>
      </c>
      <c r="E25064" s="32">
        <v>73330</v>
      </c>
      <c r="F25064">
        <v>867</v>
      </c>
      <c r="G25064" s="32">
        <v>13795</v>
      </c>
      <c r="H25064" s="32">
        <v>105</v>
      </c>
    </row>
    <row r="25065" spans="1:8" x14ac:dyDescent="0.55000000000000004">
      <c r="A25065" s="33">
        <v>44441</v>
      </c>
      <c r="B25065" s="1" t="s">
        <v>22</v>
      </c>
      <c r="C25065">
        <v>349841</v>
      </c>
      <c r="D25065">
        <v>3316956</v>
      </c>
      <c r="E25065" s="32">
        <v>313975</v>
      </c>
      <c r="F25065">
        <v>2510</v>
      </c>
      <c r="G25065" s="32">
        <v>33356</v>
      </c>
      <c r="H25065" s="32">
        <v>291</v>
      </c>
    </row>
    <row r="25066" spans="1:8" x14ac:dyDescent="0.55000000000000004">
      <c r="A25066" s="33">
        <v>44441</v>
      </c>
      <c r="B25066" s="1" t="s">
        <v>23</v>
      </c>
      <c r="C25066">
        <v>151425</v>
      </c>
      <c r="D25066">
        <v>1425933</v>
      </c>
      <c r="E25066" s="32">
        <v>134280</v>
      </c>
      <c r="F25066">
        <v>1120</v>
      </c>
      <c r="G25066" s="32">
        <v>16025</v>
      </c>
      <c r="H25066" s="32">
        <v>239</v>
      </c>
    </row>
    <row r="25067" spans="1:8" x14ac:dyDescent="0.55000000000000004">
      <c r="A25067" s="33">
        <v>44441</v>
      </c>
      <c r="B25067" s="1" t="s">
        <v>24</v>
      </c>
      <c r="C25067">
        <v>6907</v>
      </c>
      <c r="D25067">
        <v>244561</v>
      </c>
      <c r="E25067" s="32">
        <v>5973</v>
      </c>
      <c r="F25067">
        <v>55</v>
      </c>
      <c r="G25067" s="32">
        <v>879</v>
      </c>
      <c r="H25067" s="32">
        <v>10</v>
      </c>
    </row>
    <row r="25068" spans="1:8" x14ac:dyDescent="0.55000000000000004">
      <c r="A25068" s="33">
        <v>44441</v>
      </c>
      <c r="B25068" s="1" t="s">
        <v>25</v>
      </c>
      <c r="C25068">
        <v>4454</v>
      </c>
      <c r="D25068">
        <v>101793</v>
      </c>
      <c r="E25068" s="32">
        <v>3587</v>
      </c>
      <c r="F25068">
        <v>42</v>
      </c>
      <c r="G25068" s="32">
        <v>825</v>
      </c>
      <c r="H25068" s="32">
        <v>18</v>
      </c>
    </row>
    <row r="25069" spans="1:8" x14ac:dyDescent="0.55000000000000004">
      <c r="A25069" s="33">
        <v>44441</v>
      </c>
      <c r="B25069" s="1" t="s">
        <v>26</v>
      </c>
      <c r="C25069">
        <v>7356</v>
      </c>
      <c r="D25069">
        <v>170535</v>
      </c>
      <c r="E25069" s="32">
        <v>6629</v>
      </c>
      <c r="F25069">
        <v>123</v>
      </c>
      <c r="G25069" s="32">
        <v>586</v>
      </c>
      <c r="H25069" s="32">
        <v>6</v>
      </c>
    </row>
    <row r="25070" spans="1:8" x14ac:dyDescent="0.55000000000000004">
      <c r="A25070" s="33">
        <v>44441</v>
      </c>
      <c r="B25070" s="1" t="s">
        <v>27</v>
      </c>
      <c r="C25070">
        <v>2620</v>
      </c>
      <c r="D25070">
        <v>99355</v>
      </c>
      <c r="E25070" s="32">
        <v>2305</v>
      </c>
      <c r="F25070">
        <v>36</v>
      </c>
      <c r="G25070" s="32">
        <v>279</v>
      </c>
      <c r="H25070" s="32">
        <v>2</v>
      </c>
    </row>
    <row r="25071" spans="1:8" x14ac:dyDescent="0.55000000000000004">
      <c r="A25071" s="33">
        <v>44441</v>
      </c>
      <c r="B25071" s="1" t="s">
        <v>28</v>
      </c>
      <c r="C25071">
        <v>4536</v>
      </c>
      <c r="D25071">
        <v>92433</v>
      </c>
      <c r="E25071" s="32">
        <v>3917</v>
      </c>
      <c r="F25071">
        <v>25</v>
      </c>
      <c r="G25071" s="32">
        <v>599</v>
      </c>
      <c r="H25071" s="32">
        <v>3</v>
      </c>
    </row>
    <row r="25072" spans="1:8" x14ac:dyDescent="0.55000000000000004">
      <c r="A25072" s="33">
        <v>44441</v>
      </c>
      <c r="B25072" s="1" t="s">
        <v>29</v>
      </c>
      <c r="C25072">
        <v>8014</v>
      </c>
      <c r="D25072">
        <v>274672</v>
      </c>
      <c r="E25072" s="32">
        <v>7199</v>
      </c>
      <c r="F25072">
        <v>94</v>
      </c>
      <c r="G25072" s="32">
        <v>677</v>
      </c>
      <c r="H25072" s="32">
        <v>5</v>
      </c>
    </row>
    <row r="25073" spans="1:8" x14ac:dyDescent="0.55000000000000004">
      <c r="A25073" s="33">
        <v>44441</v>
      </c>
      <c r="B25073" s="1" t="s">
        <v>30</v>
      </c>
      <c r="C25073">
        <v>16295</v>
      </c>
      <c r="D25073">
        <v>354812</v>
      </c>
      <c r="E25073" s="32">
        <v>13312</v>
      </c>
      <c r="F25073">
        <v>202</v>
      </c>
      <c r="G25073" s="32">
        <v>2749</v>
      </c>
      <c r="H25073" s="32">
        <v>19</v>
      </c>
    </row>
    <row r="25074" spans="1:8" x14ac:dyDescent="0.55000000000000004">
      <c r="A25074" s="33">
        <v>44441</v>
      </c>
      <c r="B25074" s="1" t="s">
        <v>31</v>
      </c>
      <c r="C25074">
        <v>22851</v>
      </c>
      <c r="D25074">
        <v>546624</v>
      </c>
      <c r="E25074" s="32">
        <v>17360</v>
      </c>
      <c r="F25074">
        <v>181</v>
      </c>
      <c r="G25074" s="32">
        <v>5310</v>
      </c>
      <c r="H25074" s="32">
        <v>31</v>
      </c>
    </row>
    <row r="25075" spans="1:8" x14ac:dyDescent="0.55000000000000004">
      <c r="A25075" s="33">
        <v>44441</v>
      </c>
      <c r="B25075" s="1" t="s">
        <v>32</v>
      </c>
      <c r="C25075">
        <v>85420</v>
      </c>
      <c r="D25075">
        <v>1092787</v>
      </c>
      <c r="E25075" s="32">
        <v>64473</v>
      </c>
      <c r="F25075">
        <v>1046</v>
      </c>
      <c r="G25075" s="32">
        <v>19901</v>
      </c>
      <c r="H25075" s="32">
        <v>76</v>
      </c>
    </row>
    <row r="25076" spans="1:8" x14ac:dyDescent="0.55000000000000004">
      <c r="A25076" s="33">
        <v>44441</v>
      </c>
      <c r="B25076" s="1" t="s">
        <v>33</v>
      </c>
      <c r="C25076">
        <v>12899</v>
      </c>
      <c r="D25076">
        <v>181186</v>
      </c>
      <c r="E25076" s="32">
        <v>8699</v>
      </c>
      <c r="F25076">
        <v>134</v>
      </c>
      <c r="G25076" s="32">
        <v>4315</v>
      </c>
      <c r="H25076" s="32">
        <v>28</v>
      </c>
    </row>
    <row r="25077" spans="1:8" x14ac:dyDescent="0.55000000000000004">
      <c r="A25077" s="33">
        <v>44441</v>
      </c>
      <c r="B25077" s="1" t="s">
        <v>34</v>
      </c>
      <c r="C25077">
        <v>11000</v>
      </c>
      <c r="D25077">
        <v>209219</v>
      </c>
      <c r="E25077" s="32">
        <v>8888</v>
      </c>
      <c r="F25077">
        <v>96</v>
      </c>
      <c r="G25077" s="32">
        <v>2016</v>
      </c>
      <c r="H25077" s="32">
        <v>15</v>
      </c>
    </row>
    <row r="25078" spans="1:8" x14ac:dyDescent="0.55000000000000004">
      <c r="A25078" s="33">
        <v>44441</v>
      </c>
      <c r="B25078" s="1" t="s">
        <v>35</v>
      </c>
      <c r="C25078">
        <v>31205</v>
      </c>
      <c r="D25078">
        <v>371931</v>
      </c>
      <c r="E25078" s="32">
        <v>22567</v>
      </c>
      <c r="F25078">
        <v>254</v>
      </c>
      <c r="G25078" s="32">
        <v>7906</v>
      </c>
      <c r="H25078" s="32">
        <v>82</v>
      </c>
    </row>
    <row r="25079" spans="1:8" x14ac:dyDescent="0.55000000000000004">
      <c r="A25079" s="33">
        <v>44441</v>
      </c>
      <c r="B25079" s="1" t="s">
        <v>36</v>
      </c>
      <c r="C25079">
        <v>174228</v>
      </c>
      <c r="D25079">
        <v>2980472</v>
      </c>
      <c r="E25079" s="32">
        <v>141944</v>
      </c>
      <c r="F25079">
        <v>2809</v>
      </c>
      <c r="G25079" s="32">
        <v>27544</v>
      </c>
      <c r="H25079" s="32">
        <v>576</v>
      </c>
    </row>
    <row r="25080" spans="1:8" x14ac:dyDescent="0.55000000000000004">
      <c r="A25080" s="33">
        <v>44441</v>
      </c>
      <c r="B25080" s="1" t="s">
        <v>37</v>
      </c>
      <c r="C25080">
        <v>66463</v>
      </c>
      <c r="D25080">
        <v>656190</v>
      </c>
      <c r="E25080" s="32">
        <v>57786</v>
      </c>
      <c r="F25080">
        <v>1340</v>
      </c>
      <c r="G25080" s="32">
        <v>7338</v>
      </c>
      <c r="H25080" s="32">
        <v>77</v>
      </c>
    </row>
    <row r="25081" spans="1:8" x14ac:dyDescent="0.55000000000000004">
      <c r="A25081" s="33">
        <v>44441</v>
      </c>
      <c r="B25081" s="1" t="s">
        <v>38</v>
      </c>
      <c r="C25081">
        <v>13812</v>
      </c>
      <c r="D25081">
        <v>221878</v>
      </c>
      <c r="E25081" s="32">
        <v>11966</v>
      </c>
      <c r="F25081">
        <v>138</v>
      </c>
      <c r="G25081" s="32">
        <v>1708</v>
      </c>
      <c r="H25081" s="32">
        <v>16</v>
      </c>
    </row>
    <row r="25082" spans="1:8" x14ac:dyDescent="0.55000000000000004">
      <c r="A25082" s="33">
        <v>44441</v>
      </c>
      <c r="B25082" s="1" t="s">
        <v>39</v>
      </c>
      <c r="C25082">
        <v>4692</v>
      </c>
      <c r="D25082">
        <v>57846</v>
      </c>
      <c r="E25082" s="32">
        <v>4064</v>
      </c>
      <c r="F25082">
        <v>55</v>
      </c>
      <c r="G25082" s="32">
        <v>473</v>
      </c>
      <c r="H25082" s="32">
        <v>27</v>
      </c>
    </row>
    <row r="25083" spans="1:8" x14ac:dyDescent="0.55000000000000004">
      <c r="A25083" s="33">
        <v>44441</v>
      </c>
      <c r="B25083" s="1" t="s">
        <v>40</v>
      </c>
      <c r="C25083">
        <v>1478</v>
      </c>
      <c r="D25083">
        <v>128644</v>
      </c>
      <c r="E25083" s="32">
        <v>1205</v>
      </c>
      <c r="F25083">
        <v>4</v>
      </c>
      <c r="G25083" s="32">
        <v>248</v>
      </c>
      <c r="H25083" s="32">
        <v>1</v>
      </c>
    </row>
    <row r="25084" spans="1:8" x14ac:dyDescent="0.55000000000000004">
      <c r="A25084" s="33">
        <v>44441</v>
      </c>
      <c r="B25084" s="1" t="s">
        <v>41</v>
      </c>
      <c r="C25084">
        <v>1392</v>
      </c>
      <c r="D25084">
        <v>45572</v>
      </c>
      <c r="E25084" s="32">
        <v>1160</v>
      </c>
      <c r="F25084">
        <v>2</v>
      </c>
      <c r="G25084" s="32">
        <v>230</v>
      </c>
      <c r="H25084" s="32">
        <v>1</v>
      </c>
    </row>
    <row r="25085" spans="1:8" x14ac:dyDescent="0.55000000000000004">
      <c r="A25085" s="33">
        <v>44441</v>
      </c>
      <c r="B25085" s="1" t="s">
        <v>42</v>
      </c>
      <c r="C25085">
        <v>13764</v>
      </c>
      <c r="D25085">
        <v>216620</v>
      </c>
      <c r="E25085" s="32">
        <v>10221</v>
      </c>
      <c r="F25085">
        <v>129</v>
      </c>
      <c r="G25085" s="32">
        <v>1861</v>
      </c>
      <c r="H25085" s="32">
        <v>13</v>
      </c>
    </row>
    <row r="25086" spans="1:8" x14ac:dyDescent="0.55000000000000004">
      <c r="A25086" s="33">
        <v>44441</v>
      </c>
      <c r="B25086" s="1" t="s">
        <v>43</v>
      </c>
      <c r="C25086">
        <v>18962</v>
      </c>
      <c r="D25086">
        <v>723783</v>
      </c>
      <c r="E25086" s="32">
        <v>15837</v>
      </c>
      <c r="F25086">
        <v>181</v>
      </c>
      <c r="G25086" s="32">
        <v>1443</v>
      </c>
      <c r="H25086" s="32">
        <v>23</v>
      </c>
    </row>
    <row r="25087" spans="1:8" x14ac:dyDescent="0.55000000000000004">
      <c r="A25087" s="33">
        <v>44441</v>
      </c>
      <c r="B25087" s="1" t="s">
        <v>44</v>
      </c>
      <c r="C25087">
        <v>5083</v>
      </c>
      <c r="D25087">
        <v>155099</v>
      </c>
      <c r="E25087" s="32">
        <v>4333</v>
      </c>
      <c r="F25087">
        <v>86</v>
      </c>
      <c r="G25087" s="32">
        <v>664</v>
      </c>
      <c r="H25087" s="32">
        <v>2</v>
      </c>
    </row>
    <row r="25088" spans="1:8" x14ac:dyDescent="0.55000000000000004">
      <c r="A25088" s="33">
        <v>44441</v>
      </c>
      <c r="B25088" s="1" t="s">
        <v>45</v>
      </c>
      <c r="C25088">
        <v>2791</v>
      </c>
      <c r="D25088">
        <v>89243</v>
      </c>
      <c r="E25088" s="32">
        <v>2267</v>
      </c>
      <c r="F25088">
        <v>63</v>
      </c>
      <c r="G25088" s="32">
        <v>461</v>
      </c>
      <c r="H25088" s="32">
        <v>3</v>
      </c>
    </row>
    <row r="25089" spans="1:8" x14ac:dyDescent="0.55000000000000004">
      <c r="A25089" s="33">
        <v>44441</v>
      </c>
      <c r="B25089" s="1" t="s">
        <v>46</v>
      </c>
      <c r="C25089">
        <v>4358</v>
      </c>
      <c r="D25089">
        <v>115563</v>
      </c>
      <c r="E25089" s="32">
        <v>3677</v>
      </c>
      <c r="F25089">
        <v>34</v>
      </c>
      <c r="G25089" s="32">
        <v>647</v>
      </c>
      <c r="H25089" s="32">
        <v>9</v>
      </c>
    </row>
    <row r="25090" spans="1:8" x14ac:dyDescent="0.55000000000000004">
      <c r="A25090" s="33">
        <v>44441</v>
      </c>
      <c r="B25090" s="1" t="s">
        <v>47</v>
      </c>
      <c r="C25090">
        <v>4702</v>
      </c>
      <c r="D25090">
        <v>129404</v>
      </c>
      <c r="E25090" s="32">
        <v>4135</v>
      </c>
      <c r="F25090">
        <v>81</v>
      </c>
      <c r="G25090" s="32">
        <v>486</v>
      </c>
      <c r="H25090" s="32">
        <v>2</v>
      </c>
    </row>
    <row r="25091" spans="1:8" x14ac:dyDescent="0.55000000000000004">
      <c r="A25091" s="33">
        <v>44441</v>
      </c>
      <c r="B25091" s="1" t="s">
        <v>48</v>
      </c>
      <c r="C25091">
        <v>3583</v>
      </c>
      <c r="D25091">
        <v>82041</v>
      </c>
      <c r="E25091" s="32">
        <v>2900</v>
      </c>
      <c r="F25091">
        <v>31</v>
      </c>
      <c r="G25091" s="32">
        <v>652</v>
      </c>
      <c r="H25091" s="32">
        <v>5</v>
      </c>
    </row>
    <row r="25092" spans="1:8" x14ac:dyDescent="0.55000000000000004">
      <c r="A25092" s="33">
        <v>44441</v>
      </c>
      <c r="B25092" s="1" t="s">
        <v>49</v>
      </c>
      <c r="C25092">
        <v>66875</v>
      </c>
      <c r="D25092">
        <v>1113279</v>
      </c>
      <c r="E25092" s="32">
        <v>54841</v>
      </c>
      <c r="F25092">
        <v>572</v>
      </c>
      <c r="G25092" s="32">
        <v>10671</v>
      </c>
      <c r="H25092" s="32">
        <v>39</v>
      </c>
    </row>
    <row r="25093" spans="1:8" x14ac:dyDescent="0.55000000000000004">
      <c r="A25093" s="33">
        <v>44441</v>
      </c>
      <c r="B25093" s="1" t="s">
        <v>50</v>
      </c>
      <c r="C25093">
        <v>5271</v>
      </c>
      <c r="D25093">
        <v>88087</v>
      </c>
      <c r="E25093" s="32">
        <v>3646</v>
      </c>
      <c r="F25093">
        <v>28</v>
      </c>
      <c r="G25093" s="32">
        <v>656</v>
      </c>
      <c r="H25093" s="32">
        <v>2</v>
      </c>
    </row>
    <row r="25094" spans="1:8" x14ac:dyDescent="0.55000000000000004">
      <c r="A25094" s="33">
        <v>44441</v>
      </c>
      <c r="B25094" s="1" t="s">
        <v>51</v>
      </c>
      <c r="C25094">
        <v>5397</v>
      </c>
      <c r="D25094">
        <v>160478</v>
      </c>
      <c r="E25094" s="32">
        <v>4716</v>
      </c>
      <c r="F25094">
        <v>69</v>
      </c>
      <c r="G25094" s="32">
        <v>614</v>
      </c>
      <c r="H25094" s="32">
        <v>2</v>
      </c>
    </row>
    <row r="25095" spans="1:8" x14ac:dyDescent="0.55000000000000004">
      <c r="A25095" s="33">
        <v>44441</v>
      </c>
      <c r="B25095" s="1" t="s">
        <v>52</v>
      </c>
      <c r="C25095">
        <v>12882</v>
      </c>
      <c r="D25095">
        <v>110451</v>
      </c>
      <c r="E25095" s="32">
        <v>10744</v>
      </c>
      <c r="F25095">
        <v>127</v>
      </c>
      <c r="G25095" s="32">
        <v>2011</v>
      </c>
      <c r="H25095" s="32">
        <v>19</v>
      </c>
    </row>
    <row r="25096" spans="1:8" x14ac:dyDescent="0.55000000000000004">
      <c r="A25096" s="33">
        <v>44441</v>
      </c>
      <c r="B25096" s="1" t="s">
        <v>53</v>
      </c>
      <c r="C25096">
        <v>7229</v>
      </c>
      <c r="D25096">
        <v>230349</v>
      </c>
      <c r="E25096" s="32">
        <v>6027</v>
      </c>
      <c r="F25096">
        <v>69</v>
      </c>
      <c r="G25096" s="32">
        <v>1133</v>
      </c>
      <c r="H25096" s="32">
        <v>3</v>
      </c>
    </row>
    <row r="25097" spans="1:8" x14ac:dyDescent="0.55000000000000004">
      <c r="A25097" s="33">
        <v>44441</v>
      </c>
      <c r="B25097" s="1" t="s">
        <v>54</v>
      </c>
      <c r="C25097">
        <v>5598</v>
      </c>
      <c r="D25097">
        <v>62380</v>
      </c>
      <c r="E25097" s="32">
        <v>4548</v>
      </c>
      <c r="F25097">
        <v>33</v>
      </c>
      <c r="G25097" s="32">
        <v>1002</v>
      </c>
      <c r="H25097" s="32">
        <v>8</v>
      </c>
    </row>
    <row r="25098" spans="1:8" x14ac:dyDescent="0.55000000000000004">
      <c r="A25098" s="33">
        <v>44441</v>
      </c>
      <c r="B25098" s="1" t="s">
        <v>55</v>
      </c>
      <c r="C25098">
        <v>8292</v>
      </c>
      <c r="D25098">
        <v>151367</v>
      </c>
      <c r="E25098" s="32">
        <v>6892</v>
      </c>
      <c r="F25098">
        <v>49</v>
      </c>
      <c r="G25098" s="32">
        <v>1309</v>
      </c>
      <c r="H25098" s="32">
        <v>6</v>
      </c>
    </row>
    <row r="25099" spans="1:8" x14ac:dyDescent="0.55000000000000004">
      <c r="A25099" s="33">
        <v>44441</v>
      </c>
      <c r="B25099" s="1" t="s">
        <v>56</v>
      </c>
      <c r="C25099">
        <v>43775</v>
      </c>
      <c r="D25099">
        <v>345943</v>
      </c>
      <c r="E25099" s="32">
        <v>37177</v>
      </c>
      <c r="F25099">
        <v>258</v>
      </c>
      <c r="G25099" s="32">
        <v>6147</v>
      </c>
      <c r="H25099" s="32">
        <v>139</v>
      </c>
    </row>
    <row r="25100" spans="1:8" x14ac:dyDescent="0.55000000000000004">
      <c r="A25100" s="33">
        <v>44442</v>
      </c>
      <c r="B25100" s="1" t="s">
        <v>7</v>
      </c>
      <c r="C25100">
        <v>57723</v>
      </c>
      <c r="D25100">
        <v>1011965</v>
      </c>
      <c r="E25100" s="32">
        <v>52450</v>
      </c>
      <c r="F25100">
        <v>1455</v>
      </c>
      <c r="G25100" s="32">
        <v>4145</v>
      </c>
      <c r="H25100" s="32">
        <v>23</v>
      </c>
    </row>
    <row r="25101" spans="1:8" x14ac:dyDescent="0.55000000000000004">
      <c r="A25101" s="33">
        <v>44442</v>
      </c>
      <c r="B25101" s="1" t="s">
        <v>11</v>
      </c>
      <c r="C25101">
        <v>4653</v>
      </c>
      <c r="D25101">
        <v>72244</v>
      </c>
      <c r="E25101" s="32">
        <v>3558</v>
      </c>
      <c r="F25101">
        <v>33</v>
      </c>
      <c r="G25101" s="32">
        <v>1062</v>
      </c>
      <c r="H25101" s="32">
        <v>2</v>
      </c>
    </row>
    <row r="25102" spans="1:8" x14ac:dyDescent="0.55000000000000004">
      <c r="A25102" s="33">
        <v>44442</v>
      </c>
      <c r="B25102" s="1" t="s">
        <v>12</v>
      </c>
      <c r="C25102">
        <v>3140</v>
      </c>
      <c r="D25102">
        <v>109542</v>
      </c>
      <c r="E25102" s="32">
        <v>2717</v>
      </c>
      <c r="F25102">
        <v>49</v>
      </c>
      <c r="G25102" s="32">
        <v>374</v>
      </c>
      <c r="H25102" s="32">
        <v>3</v>
      </c>
    </row>
    <row r="25103" spans="1:8" x14ac:dyDescent="0.55000000000000004">
      <c r="A25103" s="33">
        <v>44442</v>
      </c>
      <c r="B25103" s="1" t="s">
        <v>13</v>
      </c>
      <c r="C25103">
        <v>15133</v>
      </c>
      <c r="D25103">
        <v>211743</v>
      </c>
      <c r="E25103" s="32">
        <v>13169</v>
      </c>
      <c r="F25103">
        <v>104</v>
      </c>
      <c r="G25103" s="32">
        <v>1794</v>
      </c>
      <c r="H25103" s="32">
        <v>34</v>
      </c>
    </row>
    <row r="25104" spans="1:8" x14ac:dyDescent="0.55000000000000004">
      <c r="A25104" s="33">
        <v>44442</v>
      </c>
      <c r="B25104" s="1" t="s">
        <v>14</v>
      </c>
      <c r="C25104">
        <v>1666</v>
      </c>
      <c r="D25104">
        <v>22454</v>
      </c>
      <c r="E25104" s="32">
        <v>1473</v>
      </c>
      <c r="F25104">
        <v>23</v>
      </c>
      <c r="G25104" s="32">
        <v>170</v>
      </c>
      <c r="H25104" s="32">
        <v>2</v>
      </c>
    </row>
    <row r="25105" spans="1:8" x14ac:dyDescent="0.55000000000000004">
      <c r="A25105" s="33">
        <v>44442</v>
      </c>
      <c r="B25105" s="1" t="s">
        <v>15</v>
      </c>
      <c r="C25105">
        <v>3254</v>
      </c>
      <c r="D25105">
        <v>86319</v>
      </c>
      <c r="E25105" s="32">
        <v>2894</v>
      </c>
      <c r="F25105">
        <v>49</v>
      </c>
      <c r="G25105" s="32">
        <v>311</v>
      </c>
      <c r="H25105" s="32">
        <v>6</v>
      </c>
    </row>
    <row r="25106" spans="1:8" x14ac:dyDescent="0.55000000000000004">
      <c r="A25106" s="33">
        <v>44442</v>
      </c>
      <c r="B25106" s="1" t="s">
        <v>16</v>
      </c>
      <c r="C25106">
        <v>8904</v>
      </c>
      <c r="D25106">
        <v>371284</v>
      </c>
      <c r="E25106" s="32">
        <v>7921</v>
      </c>
      <c r="F25106">
        <v>168</v>
      </c>
      <c r="G25106" s="32">
        <v>815</v>
      </c>
      <c r="H25106" s="32">
        <v>14</v>
      </c>
    </row>
    <row r="25107" spans="1:8" x14ac:dyDescent="0.55000000000000004">
      <c r="A25107" s="33">
        <v>44442</v>
      </c>
      <c r="B25107" s="1" t="s">
        <v>17</v>
      </c>
      <c r="C25107">
        <v>21325</v>
      </c>
      <c r="D25107">
        <v>37826</v>
      </c>
      <c r="E25107" s="32">
        <v>19050</v>
      </c>
      <c r="F25107">
        <v>194</v>
      </c>
      <c r="G25107" s="32">
        <v>2081</v>
      </c>
      <c r="H25107" s="32">
        <v>31</v>
      </c>
    </row>
    <row r="25108" spans="1:8" x14ac:dyDescent="0.55000000000000004">
      <c r="A25108" s="33">
        <v>44442</v>
      </c>
      <c r="B25108" s="1" t="s">
        <v>18</v>
      </c>
      <c r="C25108">
        <v>13666</v>
      </c>
      <c r="D25108">
        <v>397415</v>
      </c>
      <c r="E25108" s="32">
        <v>12116</v>
      </c>
      <c r="F25108">
        <v>105</v>
      </c>
      <c r="G25108" s="32">
        <v>1445</v>
      </c>
      <c r="H25108" s="32">
        <v>18</v>
      </c>
    </row>
    <row r="25109" spans="1:8" x14ac:dyDescent="0.55000000000000004">
      <c r="A25109" s="33">
        <v>44442</v>
      </c>
      <c r="B25109" s="1" t="s">
        <v>19</v>
      </c>
      <c r="C25109">
        <v>15400</v>
      </c>
      <c r="D25109">
        <v>262794</v>
      </c>
      <c r="E25109" s="32">
        <v>13356</v>
      </c>
      <c r="F25109">
        <v>161</v>
      </c>
      <c r="G25109" s="32">
        <v>1883</v>
      </c>
      <c r="H25109" s="32">
        <v>28</v>
      </c>
    </row>
    <row r="25110" spans="1:8" x14ac:dyDescent="0.55000000000000004">
      <c r="A25110" s="33">
        <v>44442</v>
      </c>
      <c r="B25110" s="1" t="s">
        <v>20</v>
      </c>
      <c r="C25110">
        <v>104297</v>
      </c>
      <c r="D25110">
        <v>1320041</v>
      </c>
      <c r="E25110" s="32">
        <v>90934</v>
      </c>
      <c r="F25110">
        <v>902</v>
      </c>
      <c r="G25110" s="32">
        <v>12461</v>
      </c>
      <c r="H25110" s="32">
        <v>158</v>
      </c>
    </row>
    <row r="25111" spans="1:8" x14ac:dyDescent="0.55000000000000004">
      <c r="A25111" s="33">
        <v>44442</v>
      </c>
      <c r="B25111" s="1" t="s">
        <v>21</v>
      </c>
      <c r="C25111">
        <v>89078</v>
      </c>
      <c r="D25111">
        <v>951276</v>
      </c>
      <c r="E25111" s="32">
        <v>74889</v>
      </c>
      <c r="F25111">
        <v>874</v>
      </c>
      <c r="G25111" s="32">
        <v>13315</v>
      </c>
      <c r="H25111" s="32">
        <v>111</v>
      </c>
    </row>
    <row r="25112" spans="1:8" x14ac:dyDescent="0.55000000000000004">
      <c r="A25112" s="33">
        <v>44442</v>
      </c>
      <c r="B25112" s="1" t="s">
        <v>22</v>
      </c>
      <c r="C25112">
        <v>352380</v>
      </c>
      <c r="D25112">
        <v>3332893</v>
      </c>
      <c r="E25112" s="32">
        <v>318352</v>
      </c>
      <c r="F25112">
        <v>2520</v>
      </c>
      <c r="G25112" s="32">
        <v>31508</v>
      </c>
      <c r="H25112" s="32">
        <v>278</v>
      </c>
    </row>
    <row r="25113" spans="1:8" x14ac:dyDescent="0.55000000000000004">
      <c r="A25113" s="33">
        <v>44442</v>
      </c>
      <c r="B25113" s="1" t="s">
        <v>23</v>
      </c>
      <c r="C25113">
        <v>153294</v>
      </c>
      <c r="D25113">
        <v>1433442</v>
      </c>
      <c r="E25113" s="32">
        <v>136465</v>
      </c>
      <c r="F25113">
        <v>1131</v>
      </c>
      <c r="G25113" s="32">
        <v>15698</v>
      </c>
      <c r="H25113" s="32">
        <v>233</v>
      </c>
    </row>
    <row r="25114" spans="1:8" x14ac:dyDescent="0.55000000000000004">
      <c r="A25114" s="33">
        <v>44442</v>
      </c>
      <c r="B25114" s="1" t="s">
        <v>24</v>
      </c>
      <c r="C25114">
        <v>6946</v>
      </c>
      <c r="D25114">
        <v>245602</v>
      </c>
      <c r="E25114" s="32">
        <v>6082</v>
      </c>
      <c r="F25114">
        <v>55</v>
      </c>
      <c r="G25114" s="32">
        <v>809</v>
      </c>
      <c r="H25114" s="32">
        <v>10</v>
      </c>
    </row>
    <row r="25115" spans="1:8" x14ac:dyDescent="0.55000000000000004">
      <c r="A25115" s="33">
        <v>44442</v>
      </c>
      <c r="B25115" s="1" t="s">
        <v>25</v>
      </c>
      <c r="C25115">
        <v>4492</v>
      </c>
      <c r="D25115">
        <v>102442</v>
      </c>
      <c r="E25115" s="32">
        <v>3710</v>
      </c>
      <c r="F25115">
        <v>42</v>
      </c>
      <c r="G25115" s="32">
        <v>740</v>
      </c>
      <c r="H25115" s="32">
        <v>14</v>
      </c>
    </row>
    <row r="25116" spans="1:8" x14ac:dyDescent="0.55000000000000004">
      <c r="A25116" s="33">
        <v>44442</v>
      </c>
      <c r="B25116" s="1" t="s">
        <v>26</v>
      </c>
      <c r="C25116">
        <v>7389</v>
      </c>
      <c r="D25116">
        <v>171993</v>
      </c>
      <c r="E25116" s="32">
        <v>6681</v>
      </c>
      <c r="F25116">
        <v>123</v>
      </c>
      <c r="G25116" s="32">
        <v>566</v>
      </c>
      <c r="H25116" s="32">
        <v>6</v>
      </c>
    </row>
    <row r="25117" spans="1:8" x14ac:dyDescent="0.55000000000000004">
      <c r="A25117" s="33">
        <v>44442</v>
      </c>
      <c r="B25117" s="1" t="s">
        <v>27</v>
      </c>
      <c r="C25117">
        <v>2645</v>
      </c>
      <c r="D25117">
        <v>99877</v>
      </c>
      <c r="E25117" s="32">
        <v>2350</v>
      </c>
      <c r="F25117">
        <v>36</v>
      </c>
      <c r="G25117" s="32">
        <v>259</v>
      </c>
      <c r="H25117" s="32">
        <v>2</v>
      </c>
    </row>
    <row r="25118" spans="1:8" x14ac:dyDescent="0.55000000000000004">
      <c r="A25118" s="33">
        <v>44442</v>
      </c>
      <c r="B25118" s="1" t="s">
        <v>28</v>
      </c>
      <c r="C25118">
        <v>4582</v>
      </c>
      <c r="D25118">
        <v>92433</v>
      </c>
      <c r="E25118" s="32">
        <v>3985</v>
      </c>
      <c r="F25118">
        <v>25</v>
      </c>
      <c r="G25118" s="32">
        <v>578</v>
      </c>
      <c r="H25118" s="32">
        <v>3</v>
      </c>
    </row>
    <row r="25119" spans="1:8" x14ac:dyDescent="0.55000000000000004">
      <c r="A25119" s="33">
        <v>44442</v>
      </c>
      <c r="B25119" s="1" t="s">
        <v>29</v>
      </c>
      <c r="C25119">
        <v>8068</v>
      </c>
      <c r="D25119">
        <v>276256</v>
      </c>
      <c r="E25119" s="32">
        <v>7300</v>
      </c>
      <c r="F25119">
        <v>94</v>
      </c>
      <c r="G25119" s="32">
        <v>638</v>
      </c>
      <c r="H25119" s="32">
        <v>6</v>
      </c>
    </row>
    <row r="25120" spans="1:8" x14ac:dyDescent="0.55000000000000004">
      <c r="A25120" s="33">
        <v>44442</v>
      </c>
      <c r="B25120" s="1" t="s">
        <v>30</v>
      </c>
      <c r="C25120">
        <v>16533</v>
      </c>
      <c r="D25120">
        <v>357773</v>
      </c>
      <c r="E25120" s="32">
        <v>13671</v>
      </c>
      <c r="F25120">
        <v>203</v>
      </c>
      <c r="G25120" s="32">
        <v>2634</v>
      </c>
      <c r="H25120" s="32">
        <v>21</v>
      </c>
    </row>
    <row r="25121" spans="1:8" x14ac:dyDescent="0.55000000000000004">
      <c r="A25121" s="33">
        <v>44442</v>
      </c>
      <c r="B25121" s="1" t="s">
        <v>31</v>
      </c>
      <c r="C25121">
        <v>23390</v>
      </c>
      <c r="D25121">
        <v>549011</v>
      </c>
      <c r="E25121" s="32">
        <v>18024</v>
      </c>
      <c r="F25121">
        <v>184</v>
      </c>
      <c r="G25121" s="32">
        <v>5182</v>
      </c>
      <c r="H25121" s="32">
        <v>32</v>
      </c>
    </row>
    <row r="25122" spans="1:8" x14ac:dyDescent="0.55000000000000004">
      <c r="A25122" s="33">
        <v>44442</v>
      </c>
      <c r="B25122" s="1" t="s">
        <v>32</v>
      </c>
      <c r="C25122">
        <v>87133</v>
      </c>
      <c r="D25122">
        <v>1102894</v>
      </c>
      <c r="E25122" s="32">
        <v>65512</v>
      </c>
      <c r="F25122">
        <v>1048</v>
      </c>
      <c r="G25122" s="32">
        <v>20573</v>
      </c>
      <c r="H25122" s="32">
        <v>82</v>
      </c>
    </row>
    <row r="25123" spans="1:8" x14ac:dyDescent="0.55000000000000004">
      <c r="A25123" s="33">
        <v>44442</v>
      </c>
      <c r="B25123" s="1" t="s">
        <v>33</v>
      </c>
      <c r="C25123">
        <v>13118</v>
      </c>
      <c r="D25123">
        <v>192585</v>
      </c>
      <c r="E25123" s="32">
        <v>8869</v>
      </c>
      <c r="F25123">
        <v>136</v>
      </c>
      <c r="G25123" s="32">
        <v>4372</v>
      </c>
      <c r="H25123" s="32">
        <v>33</v>
      </c>
    </row>
    <row r="25124" spans="1:8" x14ac:dyDescent="0.55000000000000004">
      <c r="A25124" s="33">
        <v>44442</v>
      </c>
      <c r="B25124" s="1" t="s">
        <v>34</v>
      </c>
      <c r="C25124">
        <v>11138</v>
      </c>
      <c r="D25124">
        <v>211109</v>
      </c>
      <c r="E25124" s="32">
        <v>9088</v>
      </c>
      <c r="F25124">
        <v>97</v>
      </c>
      <c r="G25124" s="32">
        <v>1953</v>
      </c>
      <c r="H25124" s="32">
        <v>14</v>
      </c>
    </row>
    <row r="25125" spans="1:8" x14ac:dyDescent="0.55000000000000004">
      <c r="A25125" s="33">
        <v>44442</v>
      </c>
      <c r="B25125" s="1" t="s">
        <v>35</v>
      </c>
      <c r="C25125">
        <v>31577</v>
      </c>
      <c r="D25125">
        <v>374804</v>
      </c>
      <c r="E25125" s="32">
        <v>22782</v>
      </c>
      <c r="F25125">
        <v>254</v>
      </c>
      <c r="G25125" s="32">
        <v>8169</v>
      </c>
      <c r="H25125" s="32">
        <v>89</v>
      </c>
    </row>
    <row r="25126" spans="1:8" x14ac:dyDescent="0.55000000000000004">
      <c r="A25126" s="33">
        <v>44442</v>
      </c>
      <c r="B25126" s="1" t="s">
        <v>36</v>
      </c>
      <c r="C25126">
        <v>176533</v>
      </c>
      <c r="D25126">
        <v>3004314</v>
      </c>
      <c r="E25126" s="32">
        <v>144354</v>
      </c>
      <c r="F25126">
        <v>2815</v>
      </c>
      <c r="G25126" s="32">
        <v>27394</v>
      </c>
      <c r="H25126" s="32">
        <v>588</v>
      </c>
    </row>
    <row r="25127" spans="1:8" x14ac:dyDescent="0.55000000000000004">
      <c r="A25127" s="33">
        <v>44442</v>
      </c>
      <c r="B25127" s="1" t="s">
        <v>37</v>
      </c>
      <c r="C25127">
        <v>67417</v>
      </c>
      <c r="D25127">
        <v>659890</v>
      </c>
      <c r="E25127" s="32">
        <v>58593</v>
      </c>
      <c r="F25127">
        <v>1342</v>
      </c>
      <c r="G25127" s="32">
        <v>7484</v>
      </c>
      <c r="H25127" s="32">
        <v>76</v>
      </c>
    </row>
    <row r="25128" spans="1:8" x14ac:dyDescent="0.55000000000000004">
      <c r="A25128" s="33">
        <v>44442</v>
      </c>
      <c r="B25128" s="1" t="s">
        <v>38</v>
      </c>
      <c r="C25128">
        <v>13976</v>
      </c>
      <c r="D25128">
        <v>223049</v>
      </c>
      <c r="E25128" s="32">
        <v>12185</v>
      </c>
      <c r="F25128">
        <v>139</v>
      </c>
      <c r="G25128" s="32">
        <v>1652</v>
      </c>
      <c r="H25128" s="32">
        <v>13</v>
      </c>
    </row>
    <row r="25129" spans="1:8" x14ac:dyDescent="0.55000000000000004">
      <c r="A25129" s="33">
        <v>44442</v>
      </c>
      <c r="B25129" s="1" t="s">
        <v>39</v>
      </c>
      <c r="C25129">
        <v>4748</v>
      </c>
      <c r="D25129">
        <v>58292</v>
      </c>
      <c r="E25129" s="32">
        <v>4125</v>
      </c>
      <c r="F25129">
        <v>55</v>
      </c>
      <c r="G25129" s="32">
        <v>468</v>
      </c>
      <c r="H25129" s="32">
        <v>22</v>
      </c>
    </row>
    <row r="25130" spans="1:8" x14ac:dyDescent="0.55000000000000004">
      <c r="A25130" s="33">
        <v>44442</v>
      </c>
      <c r="B25130" s="1" t="s">
        <v>40</v>
      </c>
      <c r="C25130">
        <v>1495</v>
      </c>
      <c r="D25130">
        <v>129459</v>
      </c>
      <c r="E25130" s="32">
        <v>1209</v>
      </c>
      <c r="F25130">
        <v>4</v>
      </c>
      <c r="G25130" s="32">
        <v>244</v>
      </c>
      <c r="H25130" s="32">
        <v>2</v>
      </c>
    </row>
    <row r="25131" spans="1:8" x14ac:dyDescent="0.55000000000000004">
      <c r="A25131" s="33">
        <v>44442</v>
      </c>
      <c r="B25131" s="1" t="s">
        <v>41</v>
      </c>
      <c r="C25131">
        <v>1420</v>
      </c>
      <c r="D25131">
        <v>45572</v>
      </c>
      <c r="E25131" s="32">
        <v>1186</v>
      </c>
      <c r="F25131">
        <v>2</v>
      </c>
      <c r="G25131" s="32">
        <v>232</v>
      </c>
      <c r="H25131" s="32">
        <v>1</v>
      </c>
    </row>
    <row r="25132" spans="1:8" x14ac:dyDescent="0.55000000000000004">
      <c r="A25132" s="33">
        <v>44442</v>
      </c>
      <c r="B25132" s="1" t="s">
        <v>42</v>
      </c>
      <c r="C25132">
        <v>13949</v>
      </c>
      <c r="D25132">
        <v>231974</v>
      </c>
      <c r="E25132" s="32">
        <v>11771</v>
      </c>
      <c r="F25132">
        <v>129</v>
      </c>
      <c r="G25132" s="32">
        <v>1686</v>
      </c>
      <c r="H25132" s="32">
        <v>21</v>
      </c>
    </row>
    <row r="25133" spans="1:8" x14ac:dyDescent="0.55000000000000004">
      <c r="A25133" s="33">
        <v>44442</v>
      </c>
      <c r="B25133" s="1" t="s">
        <v>43</v>
      </c>
      <c r="C25133">
        <v>19191</v>
      </c>
      <c r="D25133">
        <v>769672</v>
      </c>
      <c r="E25133" s="32">
        <v>16266</v>
      </c>
      <c r="F25133">
        <v>183</v>
      </c>
      <c r="G25133" s="32">
        <v>1377</v>
      </c>
      <c r="H25133" s="32">
        <v>21</v>
      </c>
    </row>
    <row r="25134" spans="1:8" x14ac:dyDescent="0.55000000000000004">
      <c r="A25134" s="33">
        <v>44442</v>
      </c>
      <c r="B25134" s="1" t="s">
        <v>44</v>
      </c>
      <c r="C25134">
        <v>5135</v>
      </c>
      <c r="D25134">
        <v>155099</v>
      </c>
      <c r="E25134" s="32">
        <v>4394</v>
      </c>
      <c r="F25134">
        <v>87</v>
      </c>
      <c r="G25134" s="32">
        <v>654</v>
      </c>
      <c r="H25134" s="32">
        <v>1</v>
      </c>
    </row>
    <row r="25135" spans="1:8" x14ac:dyDescent="0.55000000000000004">
      <c r="A25135" s="33">
        <v>44442</v>
      </c>
      <c r="B25135" s="1" t="s">
        <v>45</v>
      </c>
      <c r="C25135">
        <v>2825</v>
      </c>
      <c r="D25135">
        <v>89684</v>
      </c>
      <c r="E25135" s="32">
        <v>2332</v>
      </c>
      <c r="F25135">
        <v>64</v>
      </c>
      <c r="G25135" s="32">
        <v>429</v>
      </c>
      <c r="H25135" s="32">
        <v>2</v>
      </c>
    </row>
    <row r="25136" spans="1:8" x14ac:dyDescent="0.55000000000000004">
      <c r="A25136" s="33">
        <v>44442</v>
      </c>
      <c r="B25136" s="1" t="s">
        <v>46</v>
      </c>
      <c r="C25136">
        <v>4399</v>
      </c>
      <c r="D25136">
        <v>116395</v>
      </c>
      <c r="E25136" s="32">
        <v>3775</v>
      </c>
      <c r="F25136">
        <v>34</v>
      </c>
      <c r="G25136" s="32">
        <v>591</v>
      </c>
      <c r="H25136" s="32">
        <v>11</v>
      </c>
    </row>
    <row r="25137" spans="1:8" x14ac:dyDescent="0.55000000000000004">
      <c r="A25137" s="33">
        <v>44442</v>
      </c>
      <c r="B25137" s="1" t="s">
        <v>47</v>
      </c>
      <c r="C25137">
        <v>4738</v>
      </c>
      <c r="D25137">
        <v>133089</v>
      </c>
      <c r="E25137" s="32">
        <v>4210</v>
      </c>
      <c r="F25137">
        <v>81</v>
      </c>
      <c r="G25137" s="32">
        <v>447</v>
      </c>
      <c r="H25137" s="32">
        <v>3</v>
      </c>
    </row>
    <row r="25138" spans="1:8" x14ac:dyDescent="0.55000000000000004">
      <c r="A25138" s="33">
        <v>44442</v>
      </c>
      <c r="B25138" s="1" t="s">
        <v>48</v>
      </c>
      <c r="C25138">
        <v>3656</v>
      </c>
      <c r="D25138">
        <v>82218</v>
      </c>
      <c r="E25138" s="32">
        <v>3005</v>
      </c>
      <c r="F25138">
        <v>31</v>
      </c>
      <c r="G25138" s="32">
        <v>620</v>
      </c>
      <c r="H25138" s="32">
        <v>3</v>
      </c>
    </row>
    <row r="25139" spans="1:8" x14ac:dyDescent="0.55000000000000004">
      <c r="A25139" s="33">
        <v>44442</v>
      </c>
      <c r="B25139" s="1" t="s">
        <v>49</v>
      </c>
      <c r="C25139">
        <v>67605</v>
      </c>
      <c r="D25139">
        <v>1119645</v>
      </c>
      <c r="E25139" s="32">
        <v>55657</v>
      </c>
      <c r="F25139">
        <v>572</v>
      </c>
      <c r="G25139" s="32">
        <v>10646</v>
      </c>
      <c r="H25139" s="32">
        <v>36</v>
      </c>
    </row>
    <row r="25140" spans="1:8" x14ac:dyDescent="0.55000000000000004">
      <c r="A25140" s="33">
        <v>44442</v>
      </c>
      <c r="B25140" s="1" t="s">
        <v>50</v>
      </c>
      <c r="C25140">
        <v>5343</v>
      </c>
      <c r="D25140">
        <v>88920</v>
      </c>
      <c r="E25140" s="32">
        <v>3655</v>
      </c>
      <c r="F25140">
        <v>28</v>
      </c>
      <c r="G25140" s="32">
        <v>636</v>
      </c>
      <c r="H25140" s="32">
        <v>2</v>
      </c>
    </row>
    <row r="25141" spans="1:8" x14ac:dyDescent="0.55000000000000004">
      <c r="A25141" s="33">
        <v>44442</v>
      </c>
      <c r="B25141" s="1" t="s">
        <v>51</v>
      </c>
      <c r="C25141">
        <v>5461</v>
      </c>
      <c r="D25141">
        <v>161232</v>
      </c>
      <c r="E25141" s="32">
        <v>4789</v>
      </c>
      <c r="F25141">
        <v>69</v>
      </c>
      <c r="G25141" s="32">
        <v>606</v>
      </c>
      <c r="H25141" s="32">
        <v>2</v>
      </c>
    </row>
    <row r="25142" spans="1:8" x14ac:dyDescent="0.55000000000000004">
      <c r="A25142" s="33">
        <v>44442</v>
      </c>
      <c r="B25142" s="1" t="s">
        <v>52</v>
      </c>
      <c r="C25142">
        <v>13012</v>
      </c>
      <c r="D25142">
        <v>110451</v>
      </c>
      <c r="E25142" s="32">
        <v>10873</v>
      </c>
      <c r="F25142">
        <v>127</v>
      </c>
      <c r="G25142" s="32">
        <v>2012</v>
      </c>
      <c r="H25142" s="32">
        <v>19</v>
      </c>
    </row>
    <row r="25143" spans="1:8" x14ac:dyDescent="0.55000000000000004">
      <c r="A25143" s="33">
        <v>44442</v>
      </c>
      <c r="B25143" s="1" t="s">
        <v>53</v>
      </c>
      <c r="C25143">
        <v>7312</v>
      </c>
      <c r="D25143">
        <v>231773</v>
      </c>
      <c r="E25143" s="32">
        <v>6165</v>
      </c>
      <c r="F25143">
        <v>69</v>
      </c>
      <c r="G25143" s="32">
        <v>1078</v>
      </c>
      <c r="H25143" s="32">
        <v>3</v>
      </c>
    </row>
    <row r="25144" spans="1:8" x14ac:dyDescent="0.55000000000000004">
      <c r="A25144" s="33">
        <v>44442</v>
      </c>
      <c r="B25144" s="1" t="s">
        <v>54</v>
      </c>
      <c r="C25144">
        <v>5653</v>
      </c>
      <c r="D25144">
        <v>62925</v>
      </c>
      <c r="E25144" s="32">
        <v>4690</v>
      </c>
      <c r="F25144">
        <v>33</v>
      </c>
      <c r="G25144" s="32">
        <v>915</v>
      </c>
      <c r="H25144" s="32">
        <v>8</v>
      </c>
    </row>
    <row r="25145" spans="1:8" x14ac:dyDescent="0.55000000000000004">
      <c r="A25145" s="33">
        <v>44442</v>
      </c>
      <c r="B25145" s="1" t="s">
        <v>55</v>
      </c>
      <c r="C25145">
        <v>8378</v>
      </c>
      <c r="D25145">
        <v>152448</v>
      </c>
      <c r="E25145" s="32">
        <v>7123</v>
      </c>
      <c r="F25145">
        <v>50</v>
      </c>
      <c r="G25145" s="32">
        <v>1169</v>
      </c>
      <c r="H25145" s="32">
        <v>6</v>
      </c>
    </row>
    <row r="25146" spans="1:8" x14ac:dyDescent="0.55000000000000004">
      <c r="A25146" s="33">
        <v>44442</v>
      </c>
      <c r="B25146" s="1" t="s">
        <v>56</v>
      </c>
      <c r="C25146">
        <v>44282</v>
      </c>
      <c r="D25146">
        <v>347766</v>
      </c>
      <c r="E25146" s="32">
        <v>37699</v>
      </c>
      <c r="F25146">
        <v>261</v>
      </c>
      <c r="G25146" s="32">
        <v>6109</v>
      </c>
      <c r="H25146" s="32">
        <v>130</v>
      </c>
    </row>
    <row r="25147" spans="1:8" x14ac:dyDescent="0.55000000000000004">
      <c r="A25147" s="33">
        <v>44443</v>
      </c>
      <c r="B25147" s="1" t="s">
        <v>7</v>
      </c>
      <c r="C25147">
        <v>57947</v>
      </c>
      <c r="D25147">
        <v>1017233</v>
      </c>
      <c r="E25147" s="32">
        <v>52895</v>
      </c>
      <c r="F25147">
        <v>1456</v>
      </c>
      <c r="G25147" s="32">
        <v>3818</v>
      </c>
      <c r="H25147" s="32">
        <v>26</v>
      </c>
    </row>
    <row r="25148" spans="1:8" x14ac:dyDescent="0.55000000000000004">
      <c r="A25148" s="33">
        <v>44443</v>
      </c>
      <c r="B25148" s="1" t="s">
        <v>11</v>
      </c>
      <c r="C25148">
        <v>4726</v>
      </c>
      <c r="D25148">
        <v>72639</v>
      </c>
      <c r="E25148" s="32">
        <v>3584</v>
      </c>
      <c r="F25148">
        <v>33</v>
      </c>
      <c r="G25148" s="32">
        <v>1109</v>
      </c>
      <c r="H25148" s="32">
        <v>2</v>
      </c>
    </row>
    <row r="25149" spans="1:8" x14ac:dyDescent="0.55000000000000004">
      <c r="A25149" s="33">
        <v>44443</v>
      </c>
      <c r="B25149" s="1" t="s">
        <v>12</v>
      </c>
      <c r="C25149">
        <v>3182</v>
      </c>
      <c r="D25149">
        <v>110129</v>
      </c>
      <c r="E25149" s="32">
        <v>2763</v>
      </c>
      <c r="F25149">
        <v>49</v>
      </c>
      <c r="G25149" s="32">
        <v>370</v>
      </c>
      <c r="H25149" s="32">
        <v>3</v>
      </c>
    </row>
    <row r="25150" spans="1:8" x14ac:dyDescent="0.55000000000000004">
      <c r="A25150" s="33">
        <v>44443</v>
      </c>
      <c r="B25150" s="1" t="s">
        <v>13</v>
      </c>
      <c r="C25150">
        <v>15230</v>
      </c>
      <c r="D25150">
        <v>213055</v>
      </c>
      <c r="E25150" s="32">
        <v>13396</v>
      </c>
      <c r="F25150">
        <v>104</v>
      </c>
      <c r="G25150" s="32">
        <v>1664</v>
      </c>
      <c r="H25150" s="32">
        <v>32</v>
      </c>
    </row>
    <row r="25151" spans="1:8" x14ac:dyDescent="0.55000000000000004">
      <c r="A25151" s="33">
        <v>44443</v>
      </c>
      <c r="B25151" s="1" t="s">
        <v>14</v>
      </c>
      <c r="C25151">
        <v>1681</v>
      </c>
      <c r="D25151">
        <v>22454</v>
      </c>
      <c r="E25151" s="32">
        <v>1489</v>
      </c>
      <c r="F25151">
        <v>23</v>
      </c>
      <c r="G25151" s="32">
        <v>169</v>
      </c>
      <c r="H25151" s="32">
        <v>2</v>
      </c>
    </row>
    <row r="25152" spans="1:8" x14ac:dyDescent="0.55000000000000004">
      <c r="A25152" s="33">
        <v>44443</v>
      </c>
      <c r="B25152" s="1" t="s">
        <v>15</v>
      </c>
      <c r="C25152">
        <v>3274</v>
      </c>
      <c r="D25152">
        <v>86376</v>
      </c>
      <c r="E25152" s="32">
        <v>2942</v>
      </c>
      <c r="F25152">
        <v>49</v>
      </c>
      <c r="G25152" s="32">
        <v>283</v>
      </c>
      <c r="H25152" s="32">
        <v>5</v>
      </c>
    </row>
    <row r="25153" spans="1:8" x14ac:dyDescent="0.55000000000000004">
      <c r="A25153" s="33">
        <v>44443</v>
      </c>
      <c r="B25153" s="1" t="s">
        <v>16</v>
      </c>
      <c r="C25153">
        <v>8957</v>
      </c>
      <c r="D25153">
        <v>372937</v>
      </c>
      <c r="E25153" s="32">
        <v>8103</v>
      </c>
      <c r="F25153">
        <v>169</v>
      </c>
      <c r="G25153" s="32">
        <v>685</v>
      </c>
      <c r="H25153" s="32">
        <v>14</v>
      </c>
    </row>
    <row r="25154" spans="1:8" x14ac:dyDescent="0.55000000000000004">
      <c r="A25154" s="33">
        <v>44443</v>
      </c>
      <c r="B25154" s="1" t="s">
        <v>17</v>
      </c>
      <c r="C25154">
        <v>21588</v>
      </c>
      <c r="D25154">
        <v>37826</v>
      </c>
      <c r="E25154" s="32">
        <v>19313</v>
      </c>
      <c r="F25154">
        <v>195</v>
      </c>
      <c r="G25154" s="32">
        <v>2080</v>
      </c>
      <c r="H25154" s="32">
        <v>30</v>
      </c>
    </row>
    <row r="25155" spans="1:8" x14ac:dyDescent="0.55000000000000004">
      <c r="A25155" s="33">
        <v>44443</v>
      </c>
      <c r="B25155" s="1" t="s">
        <v>18</v>
      </c>
      <c r="C25155">
        <v>13783</v>
      </c>
      <c r="D25155">
        <v>401276</v>
      </c>
      <c r="E25155" s="32">
        <v>12381</v>
      </c>
      <c r="F25155">
        <v>105</v>
      </c>
      <c r="G25155" s="32">
        <v>1297</v>
      </c>
      <c r="H25155" s="32">
        <v>18</v>
      </c>
    </row>
    <row r="25156" spans="1:8" x14ac:dyDescent="0.55000000000000004">
      <c r="A25156" s="33">
        <v>44443</v>
      </c>
      <c r="B25156" s="1" t="s">
        <v>19</v>
      </c>
      <c r="C25156">
        <v>15505</v>
      </c>
      <c r="D25156">
        <v>262794</v>
      </c>
      <c r="E25156" s="32">
        <v>13621</v>
      </c>
      <c r="F25156">
        <v>162</v>
      </c>
      <c r="G25156" s="32">
        <v>1722</v>
      </c>
      <c r="H25156" s="32">
        <v>30</v>
      </c>
    </row>
    <row r="25157" spans="1:8" x14ac:dyDescent="0.55000000000000004">
      <c r="A25157" s="33">
        <v>44443</v>
      </c>
      <c r="B25157" s="1" t="s">
        <v>20</v>
      </c>
      <c r="C25157">
        <v>105372</v>
      </c>
      <c r="D25157">
        <v>1327229</v>
      </c>
      <c r="E25157" s="32">
        <v>92151</v>
      </c>
      <c r="F25157">
        <v>906</v>
      </c>
      <c r="G25157" s="32">
        <v>12315</v>
      </c>
      <c r="H25157" s="32">
        <v>152</v>
      </c>
    </row>
    <row r="25158" spans="1:8" x14ac:dyDescent="0.55000000000000004">
      <c r="A25158" s="33">
        <v>44443</v>
      </c>
      <c r="B25158" s="1" t="s">
        <v>21</v>
      </c>
      <c r="C25158">
        <v>90240</v>
      </c>
      <c r="D25158">
        <v>956504</v>
      </c>
      <c r="E25158" s="32">
        <v>76320</v>
      </c>
      <c r="F25158">
        <v>883</v>
      </c>
      <c r="G25158" s="32">
        <v>13037</v>
      </c>
      <c r="H25158" s="32">
        <v>98</v>
      </c>
    </row>
    <row r="25159" spans="1:8" x14ac:dyDescent="0.55000000000000004">
      <c r="A25159" s="33">
        <v>44443</v>
      </c>
      <c r="B25159" s="1" t="s">
        <v>22</v>
      </c>
      <c r="C25159">
        <v>354742</v>
      </c>
      <c r="D25159">
        <v>3345638</v>
      </c>
      <c r="E25159" s="32">
        <v>321873</v>
      </c>
      <c r="F25159">
        <v>2535</v>
      </c>
      <c r="G25159" s="32">
        <v>30334</v>
      </c>
      <c r="H25159" s="32">
        <v>267</v>
      </c>
    </row>
    <row r="25160" spans="1:8" x14ac:dyDescent="0.55000000000000004">
      <c r="A25160" s="33">
        <v>44443</v>
      </c>
      <c r="B25160" s="1" t="s">
        <v>23</v>
      </c>
      <c r="C25160">
        <v>154927</v>
      </c>
      <c r="D25160">
        <v>1433442</v>
      </c>
      <c r="E25160" s="32">
        <v>138795</v>
      </c>
      <c r="F25160">
        <v>1135</v>
      </c>
      <c r="G25160" s="32">
        <v>14997</v>
      </c>
      <c r="H25160" s="32">
        <v>229</v>
      </c>
    </row>
    <row r="25161" spans="1:8" x14ac:dyDescent="0.55000000000000004">
      <c r="A25161" s="33">
        <v>44443</v>
      </c>
      <c r="B25161" s="1" t="s">
        <v>24</v>
      </c>
      <c r="C25161">
        <v>7002</v>
      </c>
      <c r="D25161">
        <v>245985</v>
      </c>
      <c r="E25161" s="32">
        <v>6094</v>
      </c>
      <c r="F25161">
        <v>55</v>
      </c>
      <c r="G25161" s="32">
        <v>853</v>
      </c>
      <c r="H25161" s="32">
        <v>11</v>
      </c>
    </row>
    <row r="25162" spans="1:8" x14ac:dyDescent="0.55000000000000004">
      <c r="A25162" s="33">
        <v>44443</v>
      </c>
      <c r="B25162" s="1" t="s">
        <v>25</v>
      </c>
      <c r="C25162">
        <v>4539</v>
      </c>
      <c r="D25162">
        <v>102442</v>
      </c>
      <c r="E25162" s="32">
        <v>3810</v>
      </c>
      <c r="F25162">
        <v>42</v>
      </c>
      <c r="G25162" s="32">
        <v>687</v>
      </c>
      <c r="H25162" s="32">
        <v>13</v>
      </c>
    </row>
    <row r="25163" spans="1:8" x14ac:dyDescent="0.55000000000000004">
      <c r="A25163" s="33">
        <v>44443</v>
      </c>
      <c r="B25163" s="1" t="s">
        <v>26</v>
      </c>
      <c r="C25163">
        <v>7414</v>
      </c>
      <c r="D25163">
        <v>173385</v>
      </c>
      <c r="E25163" s="32">
        <v>6754</v>
      </c>
      <c r="F25163">
        <v>123</v>
      </c>
      <c r="G25163" s="32">
        <v>518</v>
      </c>
      <c r="H25163" s="32">
        <v>4</v>
      </c>
    </row>
    <row r="25164" spans="1:8" x14ac:dyDescent="0.55000000000000004">
      <c r="A25164" s="33">
        <v>44443</v>
      </c>
      <c r="B25164" s="1" t="s">
        <v>27</v>
      </c>
      <c r="C25164">
        <v>2668</v>
      </c>
      <c r="D25164">
        <v>100207</v>
      </c>
      <c r="E25164" s="32">
        <v>2392</v>
      </c>
      <c r="F25164">
        <v>36</v>
      </c>
      <c r="G25164" s="32">
        <v>240</v>
      </c>
      <c r="H25164" s="32">
        <v>2</v>
      </c>
    </row>
    <row r="25165" spans="1:8" x14ac:dyDescent="0.55000000000000004">
      <c r="A25165" s="33">
        <v>44443</v>
      </c>
      <c r="B25165" s="1" t="s">
        <v>28</v>
      </c>
      <c r="C25165">
        <v>4582</v>
      </c>
      <c r="D25165">
        <v>92433</v>
      </c>
      <c r="E25165" s="32">
        <v>3985</v>
      </c>
      <c r="F25165">
        <v>25</v>
      </c>
      <c r="G25165" s="32">
        <v>578</v>
      </c>
      <c r="H25165" s="32">
        <v>3</v>
      </c>
    </row>
    <row r="25166" spans="1:8" x14ac:dyDescent="0.55000000000000004">
      <c r="A25166" s="33">
        <v>44443</v>
      </c>
      <c r="B25166" s="1" t="s">
        <v>29</v>
      </c>
      <c r="C25166">
        <v>8113</v>
      </c>
      <c r="D25166">
        <v>276256</v>
      </c>
      <c r="E25166" s="32">
        <v>7366</v>
      </c>
      <c r="F25166">
        <v>94</v>
      </c>
      <c r="G25166" s="32">
        <v>639</v>
      </c>
      <c r="H25166" s="32">
        <v>6</v>
      </c>
    </row>
    <row r="25167" spans="1:8" x14ac:dyDescent="0.55000000000000004">
      <c r="A25167" s="33">
        <v>44443</v>
      </c>
      <c r="B25167" s="1" t="s">
        <v>30</v>
      </c>
      <c r="C25167">
        <v>16726</v>
      </c>
      <c r="D25167">
        <v>360580</v>
      </c>
      <c r="E25167" s="32">
        <v>13979</v>
      </c>
      <c r="F25167">
        <v>204</v>
      </c>
      <c r="G25167" s="32">
        <v>2554</v>
      </c>
      <c r="H25167" s="32">
        <v>22</v>
      </c>
    </row>
    <row r="25168" spans="1:8" x14ac:dyDescent="0.55000000000000004">
      <c r="A25168" s="33">
        <v>44443</v>
      </c>
      <c r="B25168" s="1" t="s">
        <v>31</v>
      </c>
      <c r="C25168">
        <v>23789</v>
      </c>
      <c r="D25168">
        <v>549011</v>
      </c>
      <c r="E25168" s="32">
        <v>18899</v>
      </c>
      <c r="F25168">
        <v>184</v>
      </c>
      <c r="G25168" s="32">
        <v>4706</v>
      </c>
      <c r="H25168" s="32">
        <v>35</v>
      </c>
    </row>
    <row r="25169" spans="1:8" x14ac:dyDescent="0.55000000000000004">
      <c r="A25169" s="33">
        <v>44443</v>
      </c>
      <c r="B25169" s="1" t="s">
        <v>32</v>
      </c>
      <c r="C25169">
        <v>88849</v>
      </c>
      <c r="D25169">
        <v>1102894</v>
      </c>
      <c r="E25169" s="32">
        <v>66556</v>
      </c>
      <c r="F25169">
        <v>1050</v>
      </c>
      <c r="G25169" s="32">
        <v>21243</v>
      </c>
      <c r="H25169" s="32">
        <v>81</v>
      </c>
    </row>
    <row r="25170" spans="1:8" x14ac:dyDescent="0.55000000000000004">
      <c r="A25170" s="33">
        <v>44443</v>
      </c>
      <c r="B25170" s="1" t="s">
        <v>33</v>
      </c>
      <c r="C25170">
        <v>13279</v>
      </c>
      <c r="D25170">
        <v>192585</v>
      </c>
      <c r="E25170" s="32">
        <v>9460</v>
      </c>
      <c r="F25170">
        <v>138</v>
      </c>
      <c r="G25170" s="32">
        <v>3942</v>
      </c>
      <c r="H25170" s="32">
        <v>29</v>
      </c>
    </row>
    <row r="25171" spans="1:8" x14ac:dyDescent="0.55000000000000004">
      <c r="A25171" s="33">
        <v>44443</v>
      </c>
      <c r="B25171" s="1" t="s">
        <v>34</v>
      </c>
      <c r="C25171">
        <v>11236</v>
      </c>
      <c r="D25171">
        <v>212347</v>
      </c>
      <c r="E25171" s="32">
        <v>9332</v>
      </c>
      <c r="F25171">
        <v>97</v>
      </c>
      <c r="G25171" s="32">
        <v>1807</v>
      </c>
      <c r="H25171" s="32">
        <v>10</v>
      </c>
    </row>
    <row r="25172" spans="1:8" x14ac:dyDescent="0.55000000000000004">
      <c r="A25172" s="33">
        <v>44443</v>
      </c>
      <c r="B25172" s="1" t="s">
        <v>35</v>
      </c>
      <c r="C25172">
        <v>31983</v>
      </c>
      <c r="D25172">
        <v>377737</v>
      </c>
      <c r="E25172" s="32">
        <v>26898</v>
      </c>
      <c r="F25172">
        <v>254</v>
      </c>
      <c r="G25172" s="32">
        <v>4425</v>
      </c>
      <c r="H25172" s="32">
        <v>99</v>
      </c>
    </row>
    <row r="25173" spans="1:8" x14ac:dyDescent="0.55000000000000004">
      <c r="A25173" s="33">
        <v>44443</v>
      </c>
      <c r="B25173" s="1" t="s">
        <v>36</v>
      </c>
      <c r="C25173">
        <v>178886</v>
      </c>
      <c r="D25173">
        <v>3025287</v>
      </c>
      <c r="E25173" s="32">
        <v>147199</v>
      </c>
      <c r="F25173">
        <v>2827</v>
      </c>
      <c r="G25173" s="32">
        <v>26866</v>
      </c>
      <c r="H25173" s="32">
        <v>592</v>
      </c>
    </row>
    <row r="25174" spans="1:8" x14ac:dyDescent="0.55000000000000004">
      <c r="A25174" s="33">
        <v>44443</v>
      </c>
      <c r="B25174" s="1" t="s">
        <v>37</v>
      </c>
      <c r="C25174">
        <v>68285</v>
      </c>
      <c r="D25174">
        <v>663541</v>
      </c>
      <c r="E25174" s="32">
        <v>59435</v>
      </c>
      <c r="F25174">
        <v>1347</v>
      </c>
      <c r="G25174" s="32">
        <v>7508</v>
      </c>
      <c r="H25174" s="32">
        <v>76</v>
      </c>
    </row>
    <row r="25175" spans="1:8" x14ac:dyDescent="0.55000000000000004">
      <c r="A25175" s="33">
        <v>44443</v>
      </c>
      <c r="B25175" s="1" t="s">
        <v>38</v>
      </c>
      <c r="C25175">
        <v>14124</v>
      </c>
      <c r="D25175">
        <v>223049</v>
      </c>
      <c r="E25175" s="32">
        <v>12372</v>
      </c>
      <c r="F25175">
        <v>140</v>
      </c>
      <c r="G25175" s="32">
        <v>1612</v>
      </c>
      <c r="H25175" s="32">
        <v>16</v>
      </c>
    </row>
    <row r="25176" spans="1:8" x14ac:dyDescent="0.55000000000000004">
      <c r="A25176" s="33">
        <v>44443</v>
      </c>
      <c r="B25176" s="1" t="s">
        <v>39</v>
      </c>
      <c r="C25176">
        <v>4822</v>
      </c>
      <c r="D25176">
        <v>58883</v>
      </c>
      <c r="E25176" s="32">
        <v>4193</v>
      </c>
      <c r="F25176">
        <v>55</v>
      </c>
      <c r="G25176" s="32">
        <v>474</v>
      </c>
      <c r="H25176" s="32">
        <v>23</v>
      </c>
    </row>
    <row r="25177" spans="1:8" x14ac:dyDescent="0.55000000000000004">
      <c r="A25177" s="33">
        <v>44443</v>
      </c>
      <c r="B25177" s="1" t="s">
        <v>40</v>
      </c>
      <c r="C25177">
        <v>1510</v>
      </c>
      <c r="D25177">
        <v>130495</v>
      </c>
      <c r="E25177" s="32">
        <v>1239</v>
      </c>
      <c r="F25177">
        <v>4</v>
      </c>
      <c r="G25177" s="32">
        <v>244</v>
      </c>
      <c r="H25177" s="32">
        <v>2</v>
      </c>
    </row>
    <row r="25178" spans="1:8" x14ac:dyDescent="0.55000000000000004">
      <c r="A25178" s="33">
        <v>44443</v>
      </c>
      <c r="B25178" s="1" t="s">
        <v>41</v>
      </c>
      <c r="C25178">
        <v>1433</v>
      </c>
      <c r="D25178">
        <v>45572</v>
      </c>
      <c r="E25178" s="32">
        <v>1202</v>
      </c>
      <c r="F25178">
        <v>2</v>
      </c>
      <c r="G25178" s="32">
        <v>229</v>
      </c>
      <c r="H25178" s="32">
        <v>1</v>
      </c>
    </row>
    <row r="25179" spans="1:8" x14ac:dyDescent="0.55000000000000004">
      <c r="A25179" s="33">
        <v>44443</v>
      </c>
      <c r="B25179" s="1" t="s">
        <v>42</v>
      </c>
      <c r="C25179">
        <v>14090</v>
      </c>
      <c r="D25179">
        <v>231974</v>
      </c>
      <c r="E25179" s="32">
        <v>11771</v>
      </c>
      <c r="F25179">
        <v>130</v>
      </c>
      <c r="G25179" s="32">
        <v>1686</v>
      </c>
      <c r="H25179" s="32">
        <v>21</v>
      </c>
    </row>
    <row r="25180" spans="1:8" x14ac:dyDescent="0.55000000000000004">
      <c r="A25180" s="33">
        <v>44443</v>
      </c>
      <c r="B25180" s="1" t="s">
        <v>43</v>
      </c>
      <c r="C25180">
        <v>19428</v>
      </c>
      <c r="D25180">
        <v>769672</v>
      </c>
      <c r="E25180" s="32">
        <v>16643</v>
      </c>
      <c r="F25180">
        <v>185</v>
      </c>
      <c r="G25180" s="32">
        <v>1343</v>
      </c>
      <c r="H25180" s="32">
        <v>21</v>
      </c>
    </row>
    <row r="25181" spans="1:8" x14ac:dyDescent="0.55000000000000004">
      <c r="A25181" s="33">
        <v>44443</v>
      </c>
      <c r="B25181" s="1" t="s">
        <v>44</v>
      </c>
      <c r="C25181">
        <v>5201</v>
      </c>
      <c r="D25181">
        <v>155099</v>
      </c>
      <c r="E25181" s="32">
        <v>4467</v>
      </c>
      <c r="F25181">
        <v>87</v>
      </c>
      <c r="G25181" s="32">
        <v>647</v>
      </c>
      <c r="H25181" s="32">
        <v>2</v>
      </c>
    </row>
    <row r="25182" spans="1:8" x14ac:dyDescent="0.55000000000000004">
      <c r="A25182" s="33">
        <v>44443</v>
      </c>
      <c r="B25182" s="1" t="s">
        <v>45</v>
      </c>
      <c r="C25182">
        <v>2850</v>
      </c>
      <c r="D25182">
        <v>90405</v>
      </c>
      <c r="E25182" s="32">
        <v>2383</v>
      </c>
      <c r="F25182">
        <v>64</v>
      </c>
      <c r="G25182" s="32">
        <v>403</v>
      </c>
      <c r="H25182" s="32">
        <v>2</v>
      </c>
    </row>
    <row r="25183" spans="1:8" x14ac:dyDescent="0.55000000000000004">
      <c r="A25183" s="33">
        <v>44443</v>
      </c>
      <c r="B25183" s="1" t="s">
        <v>46</v>
      </c>
      <c r="C25183">
        <v>4429</v>
      </c>
      <c r="D25183">
        <v>117010</v>
      </c>
      <c r="E25183" s="32">
        <v>3848</v>
      </c>
      <c r="F25183">
        <v>34</v>
      </c>
      <c r="G25183" s="32">
        <v>548</v>
      </c>
      <c r="H25183" s="32">
        <v>10</v>
      </c>
    </row>
    <row r="25184" spans="1:8" x14ac:dyDescent="0.55000000000000004">
      <c r="A25184" s="33">
        <v>44443</v>
      </c>
      <c r="B25184" s="1" t="s">
        <v>47</v>
      </c>
      <c r="C25184">
        <v>4764</v>
      </c>
      <c r="D25184">
        <v>133787</v>
      </c>
      <c r="E25184" s="32">
        <v>4276</v>
      </c>
      <c r="F25184">
        <v>81</v>
      </c>
      <c r="G25184" s="32">
        <v>407</v>
      </c>
      <c r="H25184" s="32">
        <v>3</v>
      </c>
    </row>
    <row r="25185" spans="1:8" x14ac:dyDescent="0.55000000000000004">
      <c r="A25185" s="33">
        <v>44443</v>
      </c>
      <c r="B25185" s="1" t="s">
        <v>48</v>
      </c>
      <c r="C25185">
        <v>3719</v>
      </c>
      <c r="D25185">
        <v>82383</v>
      </c>
      <c r="E25185" s="32">
        <v>3092</v>
      </c>
      <c r="F25185">
        <v>31</v>
      </c>
      <c r="G25185" s="32">
        <v>596</v>
      </c>
      <c r="H25185" s="32">
        <v>7</v>
      </c>
    </row>
    <row r="25186" spans="1:8" x14ac:dyDescent="0.55000000000000004">
      <c r="A25186" s="33">
        <v>44443</v>
      </c>
      <c r="B25186" s="1" t="s">
        <v>49</v>
      </c>
      <c r="C25186">
        <v>68248</v>
      </c>
      <c r="D25186">
        <v>1125929</v>
      </c>
      <c r="E25186" s="32">
        <v>56611</v>
      </c>
      <c r="F25186">
        <v>574</v>
      </c>
      <c r="G25186" s="32">
        <v>10422</v>
      </c>
      <c r="H25186" s="32">
        <v>36</v>
      </c>
    </row>
    <row r="25187" spans="1:8" x14ac:dyDescent="0.55000000000000004">
      <c r="A25187" s="33">
        <v>44443</v>
      </c>
      <c r="B25187" s="1" t="s">
        <v>50</v>
      </c>
      <c r="C25187">
        <v>5386</v>
      </c>
      <c r="D25187">
        <v>89668</v>
      </c>
      <c r="E25187" s="32">
        <v>3743</v>
      </c>
      <c r="F25187">
        <v>28</v>
      </c>
      <c r="G25187" s="32">
        <v>601</v>
      </c>
      <c r="H25187" s="32">
        <v>2</v>
      </c>
    </row>
    <row r="25188" spans="1:8" x14ac:dyDescent="0.55000000000000004">
      <c r="A25188" s="33">
        <v>44443</v>
      </c>
      <c r="B25188" s="1" t="s">
        <v>51</v>
      </c>
      <c r="C25188">
        <v>5495</v>
      </c>
      <c r="D25188">
        <v>161786</v>
      </c>
      <c r="E25188" s="32">
        <v>4832</v>
      </c>
      <c r="F25188">
        <v>69</v>
      </c>
      <c r="G25188" s="32">
        <v>597</v>
      </c>
      <c r="H25188" s="32">
        <v>2</v>
      </c>
    </row>
    <row r="25189" spans="1:8" x14ac:dyDescent="0.55000000000000004">
      <c r="A25189" s="33">
        <v>44443</v>
      </c>
      <c r="B25189" s="1" t="s">
        <v>52</v>
      </c>
      <c r="C25189">
        <v>13141</v>
      </c>
      <c r="D25189">
        <v>111830</v>
      </c>
      <c r="E25189" s="32">
        <v>11160</v>
      </c>
      <c r="F25189">
        <v>128</v>
      </c>
      <c r="G25189" s="32">
        <v>1853</v>
      </c>
      <c r="H25189" s="32">
        <v>19</v>
      </c>
    </row>
    <row r="25190" spans="1:8" x14ac:dyDescent="0.55000000000000004">
      <c r="A25190" s="33">
        <v>44443</v>
      </c>
      <c r="B25190" s="1" t="s">
        <v>53</v>
      </c>
      <c r="C25190">
        <v>7385</v>
      </c>
      <c r="D25190">
        <v>233300</v>
      </c>
      <c r="E25190" s="32">
        <v>6314</v>
      </c>
      <c r="F25190">
        <v>69</v>
      </c>
      <c r="G25190" s="32">
        <v>1002</v>
      </c>
      <c r="H25190" s="32">
        <v>5</v>
      </c>
    </row>
    <row r="25191" spans="1:8" x14ac:dyDescent="0.55000000000000004">
      <c r="A25191" s="33">
        <v>44443</v>
      </c>
      <c r="B25191" s="1" t="s">
        <v>54</v>
      </c>
      <c r="C25191">
        <v>5653</v>
      </c>
      <c r="D25191">
        <v>62925</v>
      </c>
      <c r="E25191" s="32">
        <v>4690</v>
      </c>
      <c r="F25191">
        <v>33</v>
      </c>
      <c r="G25191" s="32">
        <v>774</v>
      </c>
      <c r="H25191" s="32">
        <v>8</v>
      </c>
    </row>
    <row r="25192" spans="1:8" x14ac:dyDescent="0.55000000000000004">
      <c r="A25192" s="33">
        <v>44443</v>
      </c>
      <c r="B25192" s="1" t="s">
        <v>55</v>
      </c>
      <c r="C25192">
        <v>8445</v>
      </c>
      <c r="D25192">
        <v>153510</v>
      </c>
      <c r="E25192" s="32">
        <v>7368</v>
      </c>
      <c r="F25192">
        <v>51</v>
      </c>
      <c r="G25192" s="32">
        <v>1010</v>
      </c>
      <c r="H25192" s="32">
        <v>6</v>
      </c>
    </row>
    <row r="25193" spans="1:8" x14ac:dyDescent="0.55000000000000004">
      <c r="A25193" s="33">
        <v>44443</v>
      </c>
      <c r="B25193" s="1" t="s">
        <v>56</v>
      </c>
      <c r="C25193">
        <v>44282</v>
      </c>
      <c r="D25193">
        <v>347766</v>
      </c>
      <c r="E25193" s="32">
        <v>37699</v>
      </c>
      <c r="F25193">
        <v>261</v>
      </c>
      <c r="G25193" s="32">
        <v>6109</v>
      </c>
      <c r="H25193" s="32">
        <v>130</v>
      </c>
    </row>
    <row r="25194" spans="1:8" x14ac:dyDescent="0.55000000000000004">
      <c r="A25194" s="33">
        <v>44444</v>
      </c>
      <c r="B25194" s="1" t="s">
        <v>7</v>
      </c>
      <c r="C25194">
        <v>58165</v>
      </c>
      <c r="D25194">
        <v>1021436</v>
      </c>
      <c r="E25194" s="32">
        <v>53209</v>
      </c>
      <c r="F25194">
        <v>1456</v>
      </c>
      <c r="G25194" s="32">
        <v>3596</v>
      </c>
      <c r="H25194" s="32">
        <v>26</v>
      </c>
    </row>
    <row r="25195" spans="1:8" x14ac:dyDescent="0.55000000000000004">
      <c r="A25195" s="33">
        <v>44444</v>
      </c>
      <c r="B25195" s="1" t="s">
        <v>11</v>
      </c>
      <c r="C25195">
        <v>4782</v>
      </c>
      <c r="D25195">
        <v>72969</v>
      </c>
      <c r="E25195" s="32">
        <v>3618</v>
      </c>
      <c r="F25195">
        <v>33</v>
      </c>
      <c r="G25195" s="32">
        <v>1131</v>
      </c>
      <c r="H25195" s="32">
        <v>2</v>
      </c>
    </row>
    <row r="25196" spans="1:8" x14ac:dyDescent="0.55000000000000004">
      <c r="A25196" s="33">
        <v>44444</v>
      </c>
      <c r="B25196" s="1" t="s">
        <v>12</v>
      </c>
      <c r="C25196">
        <v>3224</v>
      </c>
      <c r="D25196">
        <v>110603</v>
      </c>
      <c r="E25196" s="32">
        <v>2793</v>
      </c>
      <c r="F25196">
        <v>50</v>
      </c>
      <c r="G25196" s="32">
        <v>381</v>
      </c>
      <c r="H25196" s="32">
        <v>2</v>
      </c>
    </row>
    <row r="25197" spans="1:8" x14ac:dyDescent="0.55000000000000004">
      <c r="A25197" s="33">
        <v>44444</v>
      </c>
      <c r="B25197" s="1" t="s">
        <v>13</v>
      </c>
      <c r="C25197">
        <v>15291</v>
      </c>
      <c r="D25197">
        <v>213429</v>
      </c>
      <c r="E25197" s="32">
        <v>13554</v>
      </c>
      <c r="F25197">
        <v>104</v>
      </c>
      <c r="G25197" s="32">
        <v>1605</v>
      </c>
      <c r="H25197" s="32">
        <v>31</v>
      </c>
    </row>
    <row r="25198" spans="1:8" x14ac:dyDescent="0.55000000000000004">
      <c r="A25198" s="33">
        <v>44444</v>
      </c>
      <c r="B25198" s="1" t="s">
        <v>14</v>
      </c>
      <c r="C25198">
        <v>1687</v>
      </c>
      <c r="D25198">
        <v>22454</v>
      </c>
      <c r="E25198" s="32">
        <v>1495</v>
      </c>
      <c r="F25198">
        <v>23</v>
      </c>
      <c r="G25198" s="32">
        <v>169</v>
      </c>
      <c r="H25198" s="32">
        <v>2</v>
      </c>
    </row>
    <row r="25199" spans="1:8" x14ac:dyDescent="0.55000000000000004">
      <c r="A25199" s="33">
        <v>44444</v>
      </c>
      <c r="B25199" s="1" t="s">
        <v>15</v>
      </c>
      <c r="C25199">
        <v>3287</v>
      </c>
      <c r="D25199">
        <v>86386</v>
      </c>
      <c r="E25199" s="32">
        <v>2959</v>
      </c>
      <c r="F25199">
        <v>50</v>
      </c>
      <c r="G25199" s="32">
        <v>278</v>
      </c>
      <c r="H25199" s="32">
        <v>5</v>
      </c>
    </row>
    <row r="25200" spans="1:8" x14ac:dyDescent="0.55000000000000004">
      <c r="A25200" s="33">
        <v>44444</v>
      </c>
      <c r="B25200" s="1" t="s">
        <v>16</v>
      </c>
      <c r="C25200">
        <v>8984</v>
      </c>
      <c r="D25200">
        <v>373952</v>
      </c>
      <c r="E25200" s="32">
        <v>8200</v>
      </c>
      <c r="F25200">
        <v>169</v>
      </c>
      <c r="G25200" s="32">
        <v>615</v>
      </c>
      <c r="H25200" s="32">
        <v>14</v>
      </c>
    </row>
    <row r="25201" spans="1:8" x14ac:dyDescent="0.55000000000000004">
      <c r="A25201" s="33">
        <v>44444</v>
      </c>
      <c r="B25201" s="1" t="s">
        <v>17</v>
      </c>
      <c r="C25201">
        <v>21846</v>
      </c>
      <c r="D25201">
        <v>37826</v>
      </c>
      <c r="E25201" s="32">
        <v>19715</v>
      </c>
      <c r="F25201">
        <v>195</v>
      </c>
      <c r="G25201" s="32">
        <v>1936</v>
      </c>
      <c r="H25201" s="32">
        <v>30</v>
      </c>
    </row>
    <row r="25202" spans="1:8" x14ac:dyDescent="0.55000000000000004">
      <c r="A25202" s="33">
        <v>44444</v>
      </c>
      <c r="B25202" s="1" t="s">
        <v>18</v>
      </c>
      <c r="C25202">
        <v>13865</v>
      </c>
      <c r="D25202">
        <v>402489</v>
      </c>
      <c r="E25202" s="32">
        <v>12516</v>
      </c>
      <c r="F25202">
        <v>105</v>
      </c>
      <c r="G25202" s="32">
        <v>1244</v>
      </c>
      <c r="H25202" s="32">
        <v>18</v>
      </c>
    </row>
    <row r="25203" spans="1:8" x14ac:dyDescent="0.55000000000000004">
      <c r="A25203" s="33">
        <v>44444</v>
      </c>
      <c r="B25203" s="1" t="s">
        <v>19</v>
      </c>
      <c r="C25203">
        <v>15601</v>
      </c>
      <c r="D25203">
        <v>262794</v>
      </c>
      <c r="E25203" s="32">
        <v>13838</v>
      </c>
      <c r="F25203">
        <v>162</v>
      </c>
      <c r="G25203" s="32">
        <v>1601</v>
      </c>
      <c r="H25203" s="32">
        <v>31</v>
      </c>
    </row>
    <row r="25204" spans="1:8" x14ac:dyDescent="0.55000000000000004">
      <c r="A25204" s="33">
        <v>44444</v>
      </c>
      <c r="B25204" s="1" t="s">
        <v>20</v>
      </c>
      <c r="C25204">
        <v>106183</v>
      </c>
      <c r="D25204">
        <v>1329209</v>
      </c>
      <c r="E25204" s="32">
        <v>93328</v>
      </c>
      <c r="F25204">
        <v>908</v>
      </c>
      <c r="G25204" s="32">
        <v>11947</v>
      </c>
      <c r="H25204" s="32">
        <v>146</v>
      </c>
    </row>
    <row r="25205" spans="1:8" x14ac:dyDescent="0.55000000000000004">
      <c r="A25205" s="33">
        <v>44444</v>
      </c>
      <c r="B25205" s="1" t="s">
        <v>21</v>
      </c>
      <c r="C25205">
        <v>92571</v>
      </c>
      <c r="D25205">
        <v>965510</v>
      </c>
      <c r="E25205" s="32">
        <v>79156</v>
      </c>
      <c r="F25205">
        <v>893</v>
      </c>
      <c r="G25205" s="32">
        <v>12520</v>
      </c>
      <c r="H25205" s="32">
        <v>102</v>
      </c>
    </row>
    <row r="25206" spans="1:8" x14ac:dyDescent="0.55000000000000004">
      <c r="A25206" s="33">
        <v>44444</v>
      </c>
      <c r="B25206" s="1" t="s">
        <v>22</v>
      </c>
      <c r="C25206">
        <v>356595</v>
      </c>
      <c r="D25206">
        <v>3345638</v>
      </c>
      <c r="E25206" s="32">
        <v>325986</v>
      </c>
      <c r="F25206">
        <v>2545</v>
      </c>
      <c r="G25206" s="32">
        <v>28064</v>
      </c>
      <c r="H25206" s="32">
        <v>264</v>
      </c>
    </row>
    <row r="25207" spans="1:8" x14ac:dyDescent="0.55000000000000004">
      <c r="A25207" s="33">
        <v>44444</v>
      </c>
      <c r="B25207" s="1" t="s">
        <v>23</v>
      </c>
      <c r="C25207">
        <v>156169</v>
      </c>
      <c r="D25207">
        <v>1433442</v>
      </c>
      <c r="E25207" s="32">
        <v>141314</v>
      </c>
      <c r="F25207">
        <v>1139</v>
      </c>
      <c r="G25207" s="32">
        <v>13716</v>
      </c>
      <c r="H25207" s="32">
        <v>220</v>
      </c>
    </row>
    <row r="25208" spans="1:8" x14ac:dyDescent="0.55000000000000004">
      <c r="A25208" s="33">
        <v>44444</v>
      </c>
      <c r="B25208" s="1" t="s">
        <v>24</v>
      </c>
      <c r="C25208">
        <v>7062</v>
      </c>
      <c r="D25208">
        <v>246239</v>
      </c>
      <c r="E25208" s="32">
        <v>6094</v>
      </c>
      <c r="F25208">
        <v>55</v>
      </c>
      <c r="G25208" s="32">
        <v>913</v>
      </c>
      <c r="H25208" s="32">
        <v>11</v>
      </c>
    </row>
    <row r="25209" spans="1:8" x14ac:dyDescent="0.55000000000000004">
      <c r="A25209" s="33">
        <v>44444</v>
      </c>
      <c r="B25209" s="1" t="s">
        <v>25</v>
      </c>
      <c r="C25209">
        <v>4563</v>
      </c>
      <c r="D25209">
        <v>102442</v>
      </c>
      <c r="E25209" s="32">
        <v>3904</v>
      </c>
      <c r="F25209">
        <v>44</v>
      </c>
      <c r="G25209" s="32">
        <v>615</v>
      </c>
      <c r="H25209" s="32">
        <v>14</v>
      </c>
    </row>
    <row r="25210" spans="1:8" x14ac:dyDescent="0.55000000000000004">
      <c r="A25210" s="33">
        <v>44444</v>
      </c>
      <c r="B25210" s="1" t="s">
        <v>26</v>
      </c>
      <c r="C25210">
        <v>7434</v>
      </c>
      <c r="D25210">
        <v>173655</v>
      </c>
      <c r="E25210" s="32">
        <v>6804</v>
      </c>
      <c r="F25210">
        <v>123</v>
      </c>
      <c r="G25210" s="32">
        <v>488</v>
      </c>
      <c r="H25210" s="32">
        <v>4</v>
      </c>
    </row>
    <row r="25211" spans="1:8" x14ac:dyDescent="0.55000000000000004">
      <c r="A25211" s="33">
        <v>44444</v>
      </c>
      <c r="B25211" s="1" t="s">
        <v>27</v>
      </c>
      <c r="C25211">
        <v>2702</v>
      </c>
      <c r="D25211">
        <v>100551</v>
      </c>
      <c r="E25211" s="32">
        <v>2416</v>
      </c>
      <c r="F25211">
        <v>36</v>
      </c>
      <c r="G25211" s="32">
        <v>250</v>
      </c>
      <c r="H25211" s="32">
        <v>2</v>
      </c>
    </row>
    <row r="25212" spans="1:8" x14ac:dyDescent="0.55000000000000004">
      <c r="A25212" s="33">
        <v>44444</v>
      </c>
      <c r="B25212" s="1" t="s">
        <v>28</v>
      </c>
      <c r="C25212">
        <v>4582</v>
      </c>
      <c r="D25212">
        <v>92433</v>
      </c>
      <c r="E25212" s="32">
        <v>3985</v>
      </c>
      <c r="F25212">
        <v>25</v>
      </c>
      <c r="G25212" s="32">
        <v>578</v>
      </c>
      <c r="H25212" s="32">
        <v>3</v>
      </c>
    </row>
    <row r="25213" spans="1:8" x14ac:dyDescent="0.55000000000000004">
      <c r="A25213" s="33">
        <v>44444</v>
      </c>
      <c r="B25213" s="1" t="s">
        <v>29</v>
      </c>
      <c r="C25213">
        <v>8156</v>
      </c>
      <c r="D25213">
        <v>276256</v>
      </c>
      <c r="E25213" s="32">
        <v>7464</v>
      </c>
      <c r="F25213">
        <v>94</v>
      </c>
      <c r="G25213" s="32">
        <v>579</v>
      </c>
      <c r="H25213" s="32">
        <v>5</v>
      </c>
    </row>
    <row r="25214" spans="1:8" x14ac:dyDescent="0.55000000000000004">
      <c r="A25214" s="33">
        <v>44444</v>
      </c>
      <c r="B25214" s="1" t="s">
        <v>30</v>
      </c>
      <c r="C25214">
        <v>16893</v>
      </c>
      <c r="D25214">
        <v>361285</v>
      </c>
      <c r="E25214" s="32">
        <v>14341</v>
      </c>
      <c r="F25214">
        <v>204</v>
      </c>
      <c r="G25214" s="32">
        <v>2385</v>
      </c>
      <c r="H25214" s="32">
        <v>24</v>
      </c>
    </row>
    <row r="25215" spans="1:8" x14ac:dyDescent="0.55000000000000004">
      <c r="A25215" s="33">
        <v>44444</v>
      </c>
      <c r="B25215" s="1" t="s">
        <v>31</v>
      </c>
      <c r="C25215">
        <v>24153</v>
      </c>
      <c r="D25215">
        <v>549011</v>
      </c>
      <c r="E25215" s="32">
        <v>19309</v>
      </c>
      <c r="F25215">
        <v>185</v>
      </c>
      <c r="G25215" s="32">
        <v>4659</v>
      </c>
      <c r="H25215" s="32">
        <v>32</v>
      </c>
    </row>
    <row r="25216" spans="1:8" x14ac:dyDescent="0.55000000000000004">
      <c r="A25216" s="33">
        <v>44444</v>
      </c>
      <c r="B25216" s="1" t="s">
        <v>32</v>
      </c>
      <c r="C25216">
        <v>90620</v>
      </c>
      <c r="D25216">
        <v>1102894</v>
      </c>
      <c r="E25216" s="32">
        <v>67756</v>
      </c>
      <c r="F25216">
        <v>1053</v>
      </c>
      <c r="G25216" s="32">
        <v>21811</v>
      </c>
      <c r="H25216" s="32">
        <v>79</v>
      </c>
    </row>
    <row r="25217" spans="1:8" x14ac:dyDescent="0.55000000000000004">
      <c r="A25217" s="33">
        <v>44444</v>
      </c>
      <c r="B25217" s="1" t="s">
        <v>33</v>
      </c>
      <c r="C25217">
        <v>13416</v>
      </c>
      <c r="D25217">
        <v>192585</v>
      </c>
      <c r="E25217" s="32">
        <v>9726</v>
      </c>
      <c r="F25217">
        <v>138</v>
      </c>
      <c r="G25217" s="32">
        <v>3827</v>
      </c>
      <c r="H25217" s="32">
        <v>29</v>
      </c>
    </row>
    <row r="25218" spans="1:8" x14ac:dyDescent="0.55000000000000004">
      <c r="A25218" s="33">
        <v>44444</v>
      </c>
      <c r="B25218" s="1" t="s">
        <v>34</v>
      </c>
      <c r="C25218">
        <v>11304</v>
      </c>
      <c r="D25218">
        <v>213115</v>
      </c>
      <c r="E25218" s="32">
        <v>9508</v>
      </c>
      <c r="F25218">
        <v>97</v>
      </c>
      <c r="G25218" s="32">
        <v>1699</v>
      </c>
      <c r="H25218" s="32">
        <v>13</v>
      </c>
    </row>
    <row r="25219" spans="1:8" x14ac:dyDescent="0.55000000000000004">
      <c r="A25219" s="33">
        <v>44444</v>
      </c>
      <c r="B25219" s="1" t="s">
        <v>35</v>
      </c>
      <c r="C25219">
        <v>32322</v>
      </c>
      <c r="D25219">
        <v>380092</v>
      </c>
      <c r="E25219" s="32">
        <v>27202</v>
      </c>
      <c r="F25219">
        <v>254</v>
      </c>
      <c r="G25219" s="32">
        <v>4527</v>
      </c>
      <c r="H25219" s="32">
        <v>92</v>
      </c>
    </row>
    <row r="25220" spans="1:8" x14ac:dyDescent="0.55000000000000004">
      <c r="A25220" s="33">
        <v>44444</v>
      </c>
      <c r="B25220" s="1" t="s">
        <v>36</v>
      </c>
      <c r="C25220">
        <v>180706</v>
      </c>
      <c r="D25220">
        <v>3042352</v>
      </c>
      <c r="E25220" s="32">
        <v>149753</v>
      </c>
      <c r="F25220">
        <v>2830</v>
      </c>
      <c r="G25220" s="32">
        <v>26136</v>
      </c>
      <c r="H25220" s="32">
        <v>599</v>
      </c>
    </row>
    <row r="25221" spans="1:8" x14ac:dyDescent="0.55000000000000004">
      <c r="A25221" s="33">
        <v>44444</v>
      </c>
      <c r="B25221" s="1" t="s">
        <v>37</v>
      </c>
      <c r="C25221">
        <v>69040</v>
      </c>
      <c r="D25221">
        <v>666775</v>
      </c>
      <c r="E25221" s="32">
        <v>60137</v>
      </c>
      <c r="F25221">
        <v>1347</v>
      </c>
      <c r="G25221" s="32">
        <v>7556</v>
      </c>
      <c r="H25221" s="32">
        <v>78</v>
      </c>
    </row>
    <row r="25222" spans="1:8" x14ac:dyDescent="0.55000000000000004">
      <c r="A25222" s="33">
        <v>44444</v>
      </c>
      <c r="B25222" s="1" t="s">
        <v>38</v>
      </c>
      <c r="C25222">
        <v>14281</v>
      </c>
      <c r="D25222">
        <v>223049</v>
      </c>
      <c r="E25222" s="32">
        <v>12542</v>
      </c>
      <c r="F25222">
        <v>141</v>
      </c>
      <c r="G25222" s="32">
        <v>1598</v>
      </c>
      <c r="H25222" s="32">
        <v>16</v>
      </c>
    </row>
    <row r="25223" spans="1:8" x14ac:dyDescent="0.55000000000000004">
      <c r="A25223" s="33">
        <v>44444</v>
      </c>
      <c r="B25223" s="1" t="s">
        <v>39</v>
      </c>
      <c r="C25223">
        <v>4861</v>
      </c>
      <c r="D25223">
        <v>59346</v>
      </c>
      <c r="E25223" s="32">
        <v>4236</v>
      </c>
      <c r="F25223">
        <v>55</v>
      </c>
      <c r="G25223" s="32">
        <v>470</v>
      </c>
      <c r="H25223" s="32">
        <v>23</v>
      </c>
    </row>
    <row r="25224" spans="1:8" x14ac:dyDescent="0.55000000000000004">
      <c r="A25224" s="33">
        <v>44444</v>
      </c>
      <c r="B25224" s="1" t="s">
        <v>40</v>
      </c>
      <c r="C25224">
        <v>1522</v>
      </c>
      <c r="D25224">
        <v>130759</v>
      </c>
      <c r="E25224" s="32">
        <v>1255</v>
      </c>
      <c r="F25224">
        <v>4</v>
      </c>
      <c r="G25224" s="32">
        <v>244</v>
      </c>
      <c r="H25224" s="32">
        <v>2</v>
      </c>
    </row>
    <row r="25225" spans="1:8" x14ac:dyDescent="0.55000000000000004">
      <c r="A25225" s="33">
        <v>44444</v>
      </c>
      <c r="B25225" s="1" t="s">
        <v>41</v>
      </c>
      <c r="C25225">
        <v>1444</v>
      </c>
      <c r="D25225">
        <v>45572</v>
      </c>
      <c r="E25225" s="32">
        <v>1226</v>
      </c>
      <c r="F25225">
        <v>2</v>
      </c>
      <c r="G25225" s="32">
        <v>216</v>
      </c>
      <c r="H25225" s="32">
        <v>1</v>
      </c>
    </row>
    <row r="25226" spans="1:8" x14ac:dyDescent="0.55000000000000004">
      <c r="A25226" s="33">
        <v>44444</v>
      </c>
      <c r="B25226" s="1" t="s">
        <v>42</v>
      </c>
      <c r="C25226">
        <v>14223</v>
      </c>
      <c r="D25226">
        <v>231974</v>
      </c>
      <c r="E25226" s="32">
        <v>11771</v>
      </c>
      <c r="F25226">
        <v>132</v>
      </c>
      <c r="G25226" s="32">
        <v>1686</v>
      </c>
      <c r="H25226" s="32">
        <v>21</v>
      </c>
    </row>
    <row r="25227" spans="1:8" x14ac:dyDescent="0.55000000000000004">
      <c r="A25227" s="33">
        <v>44444</v>
      </c>
      <c r="B25227" s="1" t="s">
        <v>43</v>
      </c>
      <c r="C25227">
        <v>19673</v>
      </c>
      <c r="D25227">
        <v>779859</v>
      </c>
      <c r="E25227" s="32">
        <v>16917</v>
      </c>
      <c r="F25227">
        <v>185</v>
      </c>
      <c r="G25227" s="32">
        <v>1304</v>
      </c>
      <c r="H25227" s="32">
        <v>21</v>
      </c>
    </row>
    <row r="25228" spans="1:8" x14ac:dyDescent="0.55000000000000004">
      <c r="A25228" s="33">
        <v>44444</v>
      </c>
      <c r="B25228" s="1" t="s">
        <v>44</v>
      </c>
      <c r="C25228">
        <v>5243</v>
      </c>
      <c r="D25228">
        <v>155099</v>
      </c>
      <c r="E25228" s="32">
        <v>4515</v>
      </c>
      <c r="F25228">
        <v>87</v>
      </c>
      <c r="G25228" s="32">
        <v>641</v>
      </c>
      <c r="H25228" s="32">
        <v>3</v>
      </c>
    </row>
    <row r="25229" spans="1:8" x14ac:dyDescent="0.55000000000000004">
      <c r="A25229" s="33">
        <v>44444</v>
      </c>
      <c r="B25229" s="1" t="s">
        <v>45</v>
      </c>
      <c r="C25229">
        <v>2880</v>
      </c>
      <c r="D25229">
        <v>90638</v>
      </c>
      <c r="E25229" s="32">
        <v>2436</v>
      </c>
      <c r="F25229">
        <v>64</v>
      </c>
      <c r="G25229" s="32">
        <v>380</v>
      </c>
      <c r="H25229" s="32">
        <v>2</v>
      </c>
    </row>
    <row r="25230" spans="1:8" x14ac:dyDescent="0.55000000000000004">
      <c r="A25230" s="33">
        <v>44444</v>
      </c>
      <c r="B25230" s="1" t="s">
        <v>46</v>
      </c>
      <c r="C25230">
        <v>4459</v>
      </c>
      <c r="D25230">
        <v>117449</v>
      </c>
      <c r="E25230" s="32">
        <v>3936</v>
      </c>
      <c r="F25230">
        <v>34</v>
      </c>
      <c r="G25230" s="32">
        <v>490</v>
      </c>
      <c r="H25230" s="32">
        <v>9</v>
      </c>
    </row>
    <row r="25231" spans="1:8" x14ac:dyDescent="0.55000000000000004">
      <c r="A25231" s="33">
        <v>44444</v>
      </c>
      <c r="B25231" s="1" t="s">
        <v>47</v>
      </c>
      <c r="C25231">
        <v>4790</v>
      </c>
      <c r="D25231">
        <v>134626</v>
      </c>
      <c r="E25231" s="32">
        <v>4341</v>
      </c>
      <c r="F25231">
        <v>81</v>
      </c>
      <c r="G25231" s="32">
        <v>368</v>
      </c>
      <c r="H25231" s="32">
        <v>5</v>
      </c>
    </row>
    <row r="25232" spans="1:8" x14ac:dyDescent="0.55000000000000004">
      <c r="A25232" s="33">
        <v>44444</v>
      </c>
      <c r="B25232" s="1" t="s">
        <v>48</v>
      </c>
      <c r="C25232">
        <v>3760</v>
      </c>
      <c r="D25232">
        <v>82509</v>
      </c>
      <c r="E25232" s="32">
        <v>3170</v>
      </c>
      <c r="F25232">
        <v>31</v>
      </c>
      <c r="G25232" s="32">
        <v>559</v>
      </c>
      <c r="H25232" s="32">
        <v>9</v>
      </c>
    </row>
    <row r="25233" spans="1:8" x14ac:dyDescent="0.55000000000000004">
      <c r="A25233" s="33">
        <v>44444</v>
      </c>
      <c r="B25233" s="1" t="s">
        <v>49</v>
      </c>
      <c r="C25233">
        <v>68835</v>
      </c>
      <c r="D25233">
        <v>1130029</v>
      </c>
      <c r="E25233" s="32">
        <v>57546</v>
      </c>
      <c r="F25233">
        <v>574</v>
      </c>
      <c r="G25233" s="32">
        <v>10128</v>
      </c>
      <c r="H25233" s="32">
        <v>36</v>
      </c>
    </row>
    <row r="25234" spans="1:8" x14ac:dyDescent="0.55000000000000004">
      <c r="A25234" s="33">
        <v>44444</v>
      </c>
      <c r="B25234" s="1" t="s">
        <v>50</v>
      </c>
      <c r="C25234">
        <v>5434</v>
      </c>
      <c r="D25234">
        <v>90312</v>
      </c>
      <c r="E25234" s="32">
        <v>3796</v>
      </c>
      <c r="F25234">
        <v>28</v>
      </c>
      <c r="G25234" s="32">
        <v>553</v>
      </c>
      <c r="H25234" s="32">
        <v>2</v>
      </c>
    </row>
    <row r="25235" spans="1:8" x14ac:dyDescent="0.55000000000000004">
      <c r="A25235" s="33">
        <v>44444</v>
      </c>
      <c r="B25235" s="1" t="s">
        <v>51</v>
      </c>
      <c r="C25235">
        <v>5544</v>
      </c>
      <c r="D25235">
        <v>162298</v>
      </c>
      <c r="E25235" s="32">
        <v>4883</v>
      </c>
      <c r="F25235">
        <v>69</v>
      </c>
      <c r="G25235" s="32">
        <v>596</v>
      </c>
      <c r="H25235" s="32">
        <v>2</v>
      </c>
    </row>
    <row r="25236" spans="1:8" x14ac:dyDescent="0.55000000000000004">
      <c r="A25236" s="33">
        <v>44444</v>
      </c>
      <c r="B25236" s="1" t="s">
        <v>52</v>
      </c>
      <c r="C25236">
        <v>13234</v>
      </c>
      <c r="D25236">
        <v>112361</v>
      </c>
      <c r="E25236" s="32">
        <v>11325</v>
      </c>
      <c r="F25236">
        <v>128</v>
      </c>
      <c r="G25236" s="32">
        <v>1781</v>
      </c>
      <c r="H25236" s="32">
        <v>18</v>
      </c>
    </row>
    <row r="25237" spans="1:8" x14ac:dyDescent="0.55000000000000004">
      <c r="A25237" s="33">
        <v>44444</v>
      </c>
      <c r="B25237" s="1" t="s">
        <v>53</v>
      </c>
      <c r="C25237">
        <v>7447</v>
      </c>
      <c r="D25237">
        <v>233747</v>
      </c>
      <c r="E25237" s="32">
        <v>6460</v>
      </c>
      <c r="F25237">
        <v>69</v>
      </c>
      <c r="G25237" s="32">
        <v>918</v>
      </c>
      <c r="H25237" s="32">
        <v>5</v>
      </c>
    </row>
    <row r="25238" spans="1:8" x14ac:dyDescent="0.55000000000000004">
      <c r="A25238" s="33">
        <v>44444</v>
      </c>
      <c r="B25238" s="1" t="s">
        <v>54</v>
      </c>
      <c r="C25238">
        <v>5653</v>
      </c>
      <c r="D25238">
        <v>62925</v>
      </c>
      <c r="E25238" s="32">
        <v>4690</v>
      </c>
      <c r="F25238">
        <v>33</v>
      </c>
      <c r="G25238" s="32">
        <v>798</v>
      </c>
      <c r="H25238" s="32">
        <v>8</v>
      </c>
    </row>
    <row r="25239" spans="1:8" x14ac:dyDescent="0.55000000000000004">
      <c r="A25239" s="33">
        <v>44444</v>
      </c>
      <c r="B25239" s="1" t="s">
        <v>55</v>
      </c>
      <c r="C25239">
        <v>8499</v>
      </c>
      <c r="D25239">
        <v>154444</v>
      </c>
      <c r="E25239" s="32">
        <v>7551</v>
      </c>
      <c r="F25239">
        <v>52</v>
      </c>
      <c r="G25239" s="32">
        <v>894</v>
      </c>
      <c r="H25239" s="32">
        <v>7</v>
      </c>
    </row>
    <row r="25240" spans="1:8" x14ac:dyDescent="0.55000000000000004">
      <c r="A25240" s="33">
        <v>44444</v>
      </c>
      <c r="B25240" s="1" t="s">
        <v>56</v>
      </c>
      <c r="C25240">
        <v>44282</v>
      </c>
      <c r="D25240">
        <v>349832</v>
      </c>
      <c r="E25240" s="32">
        <v>37699</v>
      </c>
      <c r="F25240">
        <v>261</v>
      </c>
      <c r="G25240" s="32">
        <v>6109</v>
      </c>
      <c r="H25240" s="32">
        <v>130</v>
      </c>
    </row>
    <row r="25241" spans="1:8" x14ac:dyDescent="0.55000000000000004">
      <c r="A25241" s="33">
        <v>44445</v>
      </c>
      <c r="B25241" s="1" t="s">
        <v>7</v>
      </c>
      <c r="C25241">
        <v>58288</v>
      </c>
      <c r="D25241">
        <v>1024794</v>
      </c>
      <c r="E25241" s="32">
        <v>53565</v>
      </c>
      <c r="F25241">
        <v>1457</v>
      </c>
      <c r="G25241" s="32">
        <v>3500</v>
      </c>
      <c r="H25241" s="32">
        <v>27</v>
      </c>
    </row>
    <row r="25242" spans="1:8" x14ac:dyDescent="0.55000000000000004">
      <c r="A25242" s="33">
        <v>44445</v>
      </c>
      <c r="B25242" s="1" t="s">
        <v>11</v>
      </c>
      <c r="C25242">
        <v>4802</v>
      </c>
      <c r="D25242">
        <v>74109</v>
      </c>
      <c r="E25242" s="32">
        <v>3672</v>
      </c>
      <c r="F25242">
        <v>33</v>
      </c>
      <c r="G25242" s="32">
        <v>1097</v>
      </c>
      <c r="H25242" s="32">
        <v>2</v>
      </c>
    </row>
    <row r="25243" spans="1:8" x14ac:dyDescent="0.55000000000000004">
      <c r="A25243" s="33">
        <v>44445</v>
      </c>
      <c r="B25243" s="1" t="s">
        <v>12</v>
      </c>
      <c r="C25243">
        <v>3249</v>
      </c>
      <c r="D25243">
        <v>110778</v>
      </c>
      <c r="E25243" s="32">
        <v>2826</v>
      </c>
      <c r="F25243">
        <v>50</v>
      </c>
      <c r="G25243" s="32">
        <v>373</v>
      </c>
      <c r="H25243" s="32">
        <v>1</v>
      </c>
    </row>
    <row r="25244" spans="1:8" x14ac:dyDescent="0.55000000000000004">
      <c r="A25244" s="33">
        <v>44445</v>
      </c>
      <c r="B25244" s="1" t="s">
        <v>13</v>
      </c>
      <c r="C25244">
        <v>15325</v>
      </c>
      <c r="D25244">
        <v>214360</v>
      </c>
      <c r="E25244" s="32">
        <v>13722</v>
      </c>
      <c r="F25244">
        <v>104</v>
      </c>
      <c r="G25244" s="32">
        <v>1469</v>
      </c>
      <c r="H25244" s="32">
        <v>26</v>
      </c>
    </row>
    <row r="25245" spans="1:8" x14ac:dyDescent="0.55000000000000004">
      <c r="A25245" s="33">
        <v>44445</v>
      </c>
      <c r="B25245" s="1" t="s">
        <v>14</v>
      </c>
      <c r="C25245">
        <v>1696</v>
      </c>
      <c r="D25245">
        <v>23518</v>
      </c>
      <c r="E25245" s="32">
        <v>1535</v>
      </c>
      <c r="F25245">
        <v>23</v>
      </c>
      <c r="G25245" s="32">
        <v>138</v>
      </c>
      <c r="H25245" s="32">
        <v>1</v>
      </c>
    </row>
    <row r="25246" spans="1:8" x14ac:dyDescent="0.55000000000000004">
      <c r="A25246" s="33">
        <v>44445</v>
      </c>
      <c r="B25246" s="1" t="s">
        <v>15</v>
      </c>
      <c r="C25246">
        <v>3299</v>
      </c>
      <c r="D25246">
        <v>88253</v>
      </c>
      <c r="E25246" s="32">
        <v>2987</v>
      </c>
      <c r="F25246">
        <v>50</v>
      </c>
      <c r="G25246" s="32">
        <v>262</v>
      </c>
      <c r="H25246" s="32">
        <v>5</v>
      </c>
    </row>
    <row r="25247" spans="1:8" x14ac:dyDescent="0.55000000000000004">
      <c r="A25247" s="33">
        <v>44445</v>
      </c>
      <c r="B25247" s="1" t="s">
        <v>16</v>
      </c>
      <c r="C25247">
        <v>9021</v>
      </c>
      <c r="D25247">
        <v>374822</v>
      </c>
      <c r="E25247" s="32">
        <v>8286</v>
      </c>
      <c r="F25247">
        <v>170</v>
      </c>
      <c r="G25247" s="32">
        <v>565</v>
      </c>
      <c r="H25247" s="32">
        <v>14</v>
      </c>
    </row>
    <row r="25248" spans="1:8" x14ac:dyDescent="0.55000000000000004">
      <c r="A25248" s="33">
        <v>44445</v>
      </c>
      <c r="B25248" s="1" t="s">
        <v>17</v>
      </c>
      <c r="C25248">
        <v>22004</v>
      </c>
      <c r="D25248">
        <v>37826</v>
      </c>
      <c r="E25248" s="32">
        <v>20022</v>
      </c>
      <c r="F25248">
        <v>195</v>
      </c>
      <c r="G25248" s="32">
        <v>1787</v>
      </c>
      <c r="H25248" s="32">
        <v>27</v>
      </c>
    </row>
    <row r="25249" spans="1:8" x14ac:dyDescent="0.55000000000000004">
      <c r="A25249" s="33">
        <v>44445</v>
      </c>
      <c r="B25249" s="1" t="s">
        <v>18</v>
      </c>
      <c r="C25249">
        <v>13953</v>
      </c>
      <c r="D25249">
        <v>403280</v>
      </c>
      <c r="E25249" s="32">
        <v>12681</v>
      </c>
      <c r="F25249">
        <v>105</v>
      </c>
      <c r="G25249" s="32">
        <v>1167</v>
      </c>
      <c r="H25249" s="32">
        <v>17</v>
      </c>
    </row>
    <row r="25250" spans="1:8" x14ac:dyDescent="0.55000000000000004">
      <c r="A25250" s="33">
        <v>44445</v>
      </c>
      <c r="B25250" s="1" t="s">
        <v>19</v>
      </c>
      <c r="C25250">
        <v>15649</v>
      </c>
      <c r="D25250">
        <v>265457</v>
      </c>
      <c r="E25250" s="32">
        <v>14018</v>
      </c>
      <c r="F25250">
        <v>163</v>
      </c>
      <c r="G25250" s="32">
        <v>1468</v>
      </c>
      <c r="H25250" s="32">
        <v>29</v>
      </c>
    </row>
    <row r="25251" spans="1:8" x14ac:dyDescent="0.55000000000000004">
      <c r="A25251" s="33">
        <v>44445</v>
      </c>
      <c r="B25251" s="1" t="s">
        <v>20</v>
      </c>
      <c r="C25251">
        <v>106633</v>
      </c>
      <c r="D25251">
        <v>1334402</v>
      </c>
      <c r="E25251" s="32">
        <v>94224</v>
      </c>
      <c r="F25251">
        <v>909</v>
      </c>
      <c r="G25251" s="32">
        <v>11500</v>
      </c>
      <c r="H25251" s="32">
        <v>144</v>
      </c>
    </row>
    <row r="25252" spans="1:8" x14ac:dyDescent="0.55000000000000004">
      <c r="A25252" s="33">
        <v>44445</v>
      </c>
      <c r="B25252" s="1" t="s">
        <v>21</v>
      </c>
      <c r="C25252">
        <v>92571</v>
      </c>
      <c r="D25252">
        <v>973143</v>
      </c>
      <c r="E25252" s="32">
        <v>79156</v>
      </c>
      <c r="F25252">
        <v>893</v>
      </c>
      <c r="G25252" s="32">
        <v>12520</v>
      </c>
      <c r="H25252" s="32">
        <v>102</v>
      </c>
    </row>
    <row r="25253" spans="1:8" x14ac:dyDescent="0.55000000000000004">
      <c r="A25253" s="33">
        <v>44445</v>
      </c>
      <c r="B25253" s="1" t="s">
        <v>22</v>
      </c>
      <c r="C25253">
        <v>357563</v>
      </c>
      <c r="D25253">
        <v>3362072</v>
      </c>
      <c r="E25253" s="32">
        <v>327873</v>
      </c>
      <c r="F25253">
        <v>2561</v>
      </c>
      <c r="G25253" s="32">
        <v>27129</v>
      </c>
      <c r="H25253" s="32">
        <v>267</v>
      </c>
    </row>
    <row r="25254" spans="1:8" x14ac:dyDescent="0.55000000000000004">
      <c r="A25254" s="33">
        <v>44445</v>
      </c>
      <c r="B25254" s="1" t="s">
        <v>23</v>
      </c>
      <c r="C25254">
        <v>157140</v>
      </c>
      <c r="D25254">
        <v>1444956</v>
      </c>
      <c r="E25254" s="32">
        <v>142875</v>
      </c>
      <c r="F25254">
        <v>1141</v>
      </c>
      <c r="G25254" s="32">
        <v>13124</v>
      </c>
      <c r="H25254" s="32">
        <v>246</v>
      </c>
    </row>
    <row r="25255" spans="1:8" x14ac:dyDescent="0.55000000000000004">
      <c r="A25255" s="33">
        <v>44445</v>
      </c>
      <c r="B25255" s="1" t="s">
        <v>24</v>
      </c>
      <c r="C25255">
        <v>7085</v>
      </c>
      <c r="D25255">
        <v>249387</v>
      </c>
      <c r="E25255" s="32">
        <v>6399</v>
      </c>
      <c r="F25255">
        <v>56</v>
      </c>
      <c r="G25255" s="32">
        <v>630</v>
      </c>
      <c r="H25255" s="32">
        <v>10</v>
      </c>
    </row>
    <row r="25256" spans="1:8" x14ac:dyDescent="0.55000000000000004">
      <c r="A25256" s="33">
        <v>44445</v>
      </c>
      <c r="B25256" s="1" t="s">
        <v>25</v>
      </c>
      <c r="C25256">
        <v>4587</v>
      </c>
      <c r="D25256">
        <v>103405</v>
      </c>
      <c r="E25256" s="32">
        <v>4012</v>
      </c>
      <c r="F25256">
        <v>44</v>
      </c>
      <c r="G25256" s="32">
        <v>531</v>
      </c>
      <c r="H25256" s="32">
        <v>15</v>
      </c>
    </row>
    <row r="25257" spans="1:8" x14ac:dyDescent="0.55000000000000004">
      <c r="A25257" s="33">
        <v>44445</v>
      </c>
      <c r="B25257" s="1" t="s">
        <v>26</v>
      </c>
      <c r="C25257">
        <v>7451</v>
      </c>
      <c r="D25257">
        <v>173760</v>
      </c>
      <c r="E25257" s="32">
        <v>6859</v>
      </c>
      <c r="F25257">
        <v>123</v>
      </c>
      <c r="G25257" s="32">
        <v>450</v>
      </c>
      <c r="H25257" s="32">
        <v>4</v>
      </c>
    </row>
    <row r="25258" spans="1:8" x14ac:dyDescent="0.55000000000000004">
      <c r="A25258" s="33">
        <v>44445</v>
      </c>
      <c r="B25258" s="1" t="s">
        <v>27</v>
      </c>
      <c r="C25258">
        <v>2714</v>
      </c>
      <c r="D25258">
        <v>100868</v>
      </c>
      <c r="E25258" s="32">
        <v>2447</v>
      </c>
      <c r="F25258">
        <v>36</v>
      </c>
      <c r="G25258" s="32">
        <v>231</v>
      </c>
      <c r="H25258" s="32">
        <v>2</v>
      </c>
    </row>
    <row r="25259" spans="1:8" x14ac:dyDescent="0.55000000000000004">
      <c r="A25259" s="33">
        <v>44445</v>
      </c>
      <c r="B25259" s="1" t="s">
        <v>28</v>
      </c>
      <c r="C25259">
        <v>4698</v>
      </c>
      <c r="D25259">
        <v>97156</v>
      </c>
      <c r="E25259" s="32">
        <v>4214</v>
      </c>
      <c r="F25259">
        <v>26</v>
      </c>
      <c r="G25259" s="32">
        <v>463</v>
      </c>
      <c r="H25259" s="32">
        <v>3</v>
      </c>
    </row>
    <row r="25260" spans="1:8" x14ac:dyDescent="0.55000000000000004">
      <c r="A25260" s="33">
        <v>44445</v>
      </c>
      <c r="B25260" s="1" t="s">
        <v>29</v>
      </c>
      <c r="C25260">
        <v>8183</v>
      </c>
      <c r="D25260">
        <v>278820</v>
      </c>
      <c r="E25260" s="32">
        <v>7566</v>
      </c>
      <c r="F25260">
        <v>94</v>
      </c>
      <c r="G25260" s="32">
        <v>524</v>
      </c>
      <c r="H25260" s="32">
        <v>3</v>
      </c>
    </row>
    <row r="25261" spans="1:8" x14ac:dyDescent="0.55000000000000004">
      <c r="A25261" s="33">
        <v>44445</v>
      </c>
      <c r="B25261" s="1" t="s">
        <v>30</v>
      </c>
      <c r="C25261">
        <v>17019</v>
      </c>
      <c r="D25261">
        <v>361972</v>
      </c>
      <c r="E25261" s="32">
        <v>14630</v>
      </c>
      <c r="F25261">
        <v>205</v>
      </c>
      <c r="G25261" s="32">
        <v>2263</v>
      </c>
      <c r="H25261" s="32">
        <v>22</v>
      </c>
    </row>
    <row r="25262" spans="1:8" x14ac:dyDescent="0.55000000000000004">
      <c r="A25262" s="33">
        <v>44445</v>
      </c>
      <c r="B25262" s="1" t="s">
        <v>31</v>
      </c>
      <c r="C25262">
        <v>24383</v>
      </c>
      <c r="D25262">
        <v>556282</v>
      </c>
      <c r="E25262" s="32">
        <v>20104</v>
      </c>
      <c r="F25262">
        <v>186</v>
      </c>
      <c r="G25262" s="32">
        <v>4093</v>
      </c>
      <c r="H25262" s="32">
        <v>29</v>
      </c>
    </row>
    <row r="25263" spans="1:8" x14ac:dyDescent="0.55000000000000004">
      <c r="A25263" s="33">
        <v>44445</v>
      </c>
      <c r="B25263" s="1" t="s">
        <v>32</v>
      </c>
      <c r="C25263">
        <v>91990</v>
      </c>
      <c r="D25263">
        <v>1124589</v>
      </c>
      <c r="E25263" s="32">
        <v>68911</v>
      </c>
      <c r="F25263">
        <v>1053</v>
      </c>
      <c r="G25263" s="32">
        <v>22026</v>
      </c>
      <c r="H25263" s="32">
        <v>88</v>
      </c>
    </row>
    <row r="25264" spans="1:8" x14ac:dyDescent="0.55000000000000004">
      <c r="A25264" s="33">
        <v>44445</v>
      </c>
      <c r="B25264" s="1" t="s">
        <v>33</v>
      </c>
      <c r="C25264">
        <v>13525</v>
      </c>
      <c r="D25264">
        <v>192585</v>
      </c>
      <c r="E25264" s="32">
        <v>9805</v>
      </c>
      <c r="F25264">
        <v>138</v>
      </c>
      <c r="G25264" s="32">
        <v>3862</v>
      </c>
      <c r="H25264" s="32">
        <v>30</v>
      </c>
    </row>
    <row r="25265" spans="1:8" x14ac:dyDescent="0.55000000000000004">
      <c r="A25265" s="33">
        <v>44445</v>
      </c>
      <c r="B25265" s="1" t="s">
        <v>34</v>
      </c>
      <c r="C25265">
        <v>11387</v>
      </c>
      <c r="D25265">
        <v>214030</v>
      </c>
      <c r="E25265" s="32">
        <v>9734</v>
      </c>
      <c r="F25265">
        <v>97</v>
      </c>
      <c r="G25265" s="32">
        <v>1556</v>
      </c>
      <c r="H25265" s="32">
        <v>11</v>
      </c>
    </row>
    <row r="25266" spans="1:8" x14ac:dyDescent="0.55000000000000004">
      <c r="A25266" s="33">
        <v>44445</v>
      </c>
      <c r="B25266" s="1" t="s">
        <v>35</v>
      </c>
      <c r="C25266">
        <v>32580</v>
      </c>
      <c r="D25266">
        <v>381221</v>
      </c>
      <c r="E25266" s="32">
        <v>27306</v>
      </c>
      <c r="F25266">
        <v>254</v>
      </c>
      <c r="G25266" s="32">
        <v>4762</v>
      </c>
      <c r="H25266" s="32">
        <v>91</v>
      </c>
    </row>
    <row r="25267" spans="1:8" x14ac:dyDescent="0.55000000000000004">
      <c r="A25267" s="33">
        <v>44445</v>
      </c>
      <c r="B25267" s="1" t="s">
        <v>36</v>
      </c>
      <c r="C25267">
        <v>181629</v>
      </c>
      <c r="D25267">
        <v>3056029</v>
      </c>
      <c r="E25267" s="32">
        <v>151839</v>
      </c>
      <c r="F25267">
        <v>2832</v>
      </c>
      <c r="G25267" s="32">
        <v>24944</v>
      </c>
      <c r="H25267" s="32">
        <v>594</v>
      </c>
    </row>
    <row r="25268" spans="1:8" x14ac:dyDescent="0.55000000000000004">
      <c r="A25268" s="33">
        <v>44445</v>
      </c>
      <c r="B25268" s="1" t="s">
        <v>37</v>
      </c>
      <c r="C25268">
        <v>69735</v>
      </c>
      <c r="D25268">
        <v>669287</v>
      </c>
      <c r="E25268" s="32">
        <v>61212</v>
      </c>
      <c r="F25268">
        <v>1347</v>
      </c>
      <c r="G25268" s="32">
        <v>7176</v>
      </c>
      <c r="H25268" s="32">
        <v>78</v>
      </c>
    </row>
    <row r="25269" spans="1:8" x14ac:dyDescent="0.55000000000000004">
      <c r="A25269" s="33">
        <v>44445</v>
      </c>
      <c r="B25269" s="1" t="s">
        <v>38</v>
      </c>
      <c r="C25269">
        <v>14407</v>
      </c>
      <c r="D25269">
        <v>225731</v>
      </c>
      <c r="E25269" s="32">
        <v>12730</v>
      </c>
      <c r="F25269">
        <v>141</v>
      </c>
      <c r="G25269" s="32">
        <v>1536</v>
      </c>
      <c r="H25269" s="32">
        <v>18</v>
      </c>
    </row>
    <row r="25270" spans="1:8" x14ac:dyDescent="0.55000000000000004">
      <c r="A25270" s="33">
        <v>44445</v>
      </c>
      <c r="B25270" s="1" t="s">
        <v>39</v>
      </c>
      <c r="C25270">
        <v>4887</v>
      </c>
      <c r="D25270">
        <v>59948</v>
      </c>
      <c r="E25270" s="32">
        <v>4300</v>
      </c>
      <c r="F25270">
        <v>55</v>
      </c>
      <c r="G25270" s="32">
        <v>431</v>
      </c>
      <c r="H25270" s="32">
        <v>23</v>
      </c>
    </row>
    <row r="25271" spans="1:8" x14ac:dyDescent="0.55000000000000004">
      <c r="A25271" s="33">
        <v>44445</v>
      </c>
      <c r="B25271" s="1" t="s">
        <v>40</v>
      </c>
      <c r="C25271">
        <v>1531</v>
      </c>
      <c r="D25271">
        <v>130831</v>
      </c>
      <c r="E25271" s="32">
        <v>1267</v>
      </c>
      <c r="F25271">
        <v>4</v>
      </c>
      <c r="G25271" s="32">
        <v>244</v>
      </c>
      <c r="H25271" s="32">
        <v>2</v>
      </c>
    </row>
    <row r="25272" spans="1:8" x14ac:dyDescent="0.55000000000000004">
      <c r="A25272" s="33">
        <v>44445</v>
      </c>
      <c r="B25272" s="1" t="s">
        <v>41</v>
      </c>
      <c r="C25272">
        <v>1446</v>
      </c>
      <c r="D25272">
        <v>45572</v>
      </c>
      <c r="E25272" s="32">
        <v>1232</v>
      </c>
      <c r="F25272">
        <v>2</v>
      </c>
      <c r="G25272" s="32">
        <v>212</v>
      </c>
      <c r="H25272" s="32">
        <v>2</v>
      </c>
    </row>
    <row r="25273" spans="1:8" x14ac:dyDescent="0.55000000000000004">
      <c r="A25273" s="33">
        <v>44445</v>
      </c>
      <c r="B25273" s="1" t="s">
        <v>42</v>
      </c>
      <c r="C25273">
        <v>14291</v>
      </c>
      <c r="D25273">
        <v>231974</v>
      </c>
      <c r="E25273" s="32">
        <v>11771</v>
      </c>
      <c r="F25273">
        <v>132</v>
      </c>
      <c r="G25273" s="32">
        <v>1686</v>
      </c>
      <c r="H25273" s="32">
        <v>21</v>
      </c>
    </row>
    <row r="25274" spans="1:8" x14ac:dyDescent="0.55000000000000004">
      <c r="A25274" s="33">
        <v>44445</v>
      </c>
      <c r="B25274" s="1" t="s">
        <v>43</v>
      </c>
      <c r="C25274">
        <v>19673</v>
      </c>
      <c r="D25274">
        <v>779859</v>
      </c>
      <c r="E25274" s="32">
        <v>16917</v>
      </c>
      <c r="F25274">
        <v>185</v>
      </c>
      <c r="G25274" s="32">
        <v>1304</v>
      </c>
      <c r="H25274" s="32">
        <v>21</v>
      </c>
    </row>
    <row r="25275" spans="1:8" x14ac:dyDescent="0.55000000000000004">
      <c r="A25275" s="33">
        <v>44445</v>
      </c>
      <c r="B25275" s="1" t="s">
        <v>44</v>
      </c>
      <c r="C25275">
        <v>5265</v>
      </c>
      <c r="D25275">
        <v>155099</v>
      </c>
      <c r="E25275" s="32">
        <v>4604</v>
      </c>
      <c r="F25275">
        <v>87</v>
      </c>
      <c r="G25275" s="32">
        <v>574</v>
      </c>
      <c r="H25275" s="32">
        <v>4</v>
      </c>
    </row>
    <row r="25276" spans="1:8" x14ac:dyDescent="0.55000000000000004">
      <c r="A25276" s="33">
        <v>44445</v>
      </c>
      <c r="B25276" s="1" t="s">
        <v>45</v>
      </c>
      <c r="C25276">
        <v>2912</v>
      </c>
      <c r="D25276">
        <v>90888</v>
      </c>
      <c r="E25276" s="32">
        <v>2490</v>
      </c>
      <c r="F25276">
        <v>64</v>
      </c>
      <c r="G25276" s="32">
        <v>358</v>
      </c>
      <c r="H25276" s="32">
        <v>6</v>
      </c>
    </row>
    <row r="25277" spans="1:8" x14ac:dyDescent="0.55000000000000004">
      <c r="A25277" s="33">
        <v>44445</v>
      </c>
      <c r="B25277" s="1" t="s">
        <v>46</v>
      </c>
      <c r="C25277">
        <v>4475</v>
      </c>
      <c r="D25277">
        <v>117602</v>
      </c>
      <c r="E25277" s="32">
        <v>4003</v>
      </c>
      <c r="F25277">
        <v>34</v>
      </c>
      <c r="G25277" s="32">
        <v>439</v>
      </c>
      <c r="H25277" s="32">
        <v>9</v>
      </c>
    </row>
    <row r="25278" spans="1:8" x14ac:dyDescent="0.55000000000000004">
      <c r="A25278" s="33">
        <v>44445</v>
      </c>
      <c r="B25278" s="1" t="s">
        <v>47</v>
      </c>
      <c r="C25278">
        <v>4803</v>
      </c>
      <c r="D25278">
        <v>134760</v>
      </c>
      <c r="E25278" s="32">
        <v>4388</v>
      </c>
      <c r="F25278">
        <v>81</v>
      </c>
      <c r="G25278" s="32">
        <v>334</v>
      </c>
      <c r="H25278" s="32">
        <v>5</v>
      </c>
    </row>
    <row r="25279" spans="1:8" x14ac:dyDescent="0.55000000000000004">
      <c r="A25279" s="33">
        <v>44445</v>
      </c>
      <c r="B25279" s="1" t="s">
        <v>48</v>
      </c>
      <c r="C25279">
        <v>3785</v>
      </c>
      <c r="D25279">
        <v>85207</v>
      </c>
      <c r="E25279" s="32">
        <v>3258</v>
      </c>
      <c r="F25279">
        <v>31</v>
      </c>
      <c r="G25279" s="32">
        <v>496</v>
      </c>
      <c r="H25279" s="32">
        <v>7</v>
      </c>
    </row>
    <row r="25280" spans="1:8" x14ac:dyDescent="0.55000000000000004">
      <c r="A25280" s="33">
        <v>44445</v>
      </c>
      <c r="B25280" s="1" t="s">
        <v>49</v>
      </c>
      <c r="C25280">
        <v>69253</v>
      </c>
      <c r="D25280">
        <v>1133070</v>
      </c>
      <c r="E25280" s="32">
        <v>58693</v>
      </c>
      <c r="F25280">
        <v>574</v>
      </c>
      <c r="G25280" s="32">
        <v>9568</v>
      </c>
      <c r="H25280" s="32">
        <v>35</v>
      </c>
    </row>
    <row r="25281" spans="1:8" x14ac:dyDescent="0.55000000000000004">
      <c r="A25281" s="33">
        <v>44445</v>
      </c>
      <c r="B25281" s="1" t="s">
        <v>50</v>
      </c>
      <c r="C25281">
        <v>5454</v>
      </c>
      <c r="D25281">
        <v>90497</v>
      </c>
      <c r="E25281" s="32">
        <v>3842</v>
      </c>
      <c r="F25281">
        <v>28</v>
      </c>
      <c r="G25281" s="32">
        <v>512</v>
      </c>
      <c r="H25281" s="32">
        <v>2</v>
      </c>
    </row>
    <row r="25282" spans="1:8" x14ac:dyDescent="0.55000000000000004">
      <c r="A25282" s="33">
        <v>44445</v>
      </c>
      <c r="B25282" s="1" t="s">
        <v>51</v>
      </c>
      <c r="C25282">
        <v>5563</v>
      </c>
      <c r="D25282">
        <v>162677</v>
      </c>
      <c r="E25282" s="32">
        <v>4925</v>
      </c>
      <c r="F25282">
        <v>69</v>
      </c>
      <c r="G25282" s="32">
        <v>573</v>
      </c>
      <c r="H25282" s="32">
        <v>2</v>
      </c>
    </row>
    <row r="25283" spans="1:8" x14ac:dyDescent="0.55000000000000004">
      <c r="A25283" s="33">
        <v>44445</v>
      </c>
      <c r="B25283" s="1" t="s">
        <v>52</v>
      </c>
      <c r="C25283">
        <v>13317</v>
      </c>
      <c r="D25283">
        <v>112361</v>
      </c>
      <c r="E25283" s="32">
        <v>11499</v>
      </c>
      <c r="F25283">
        <v>128</v>
      </c>
      <c r="G25283" s="32">
        <v>1690</v>
      </c>
      <c r="H25283" s="32">
        <v>21</v>
      </c>
    </row>
    <row r="25284" spans="1:8" x14ac:dyDescent="0.55000000000000004">
      <c r="A25284" s="33">
        <v>44445</v>
      </c>
      <c r="B25284" s="1" t="s">
        <v>53</v>
      </c>
      <c r="C25284">
        <v>7499</v>
      </c>
      <c r="D25284">
        <v>233988</v>
      </c>
      <c r="E25284" s="32">
        <v>6604</v>
      </c>
      <c r="F25284">
        <v>70</v>
      </c>
      <c r="G25284" s="32">
        <v>825</v>
      </c>
      <c r="H25284" s="32">
        <v>4</v>
      </c>
    </row>
    <row r="25285" spans="1:8" x14ac:dyDescent="0.55000000000000004">
      <c r="A25285" s="33">
        <v>44445</v>
      </c>
      <c r="B25285" s="1" t="s">
        <v>54</v>
      </c>
      <c r="C25285">
        <v>5765</v>
      </c>
      <c r="D25285">
        <v>65378</v>
      </c>
      <c r="E25285" s="32">
        <v>4999</v>
      </c>
      <c r="F25285">
        <v>33</v>
      </c>
      <c r="G25285" s="32">
        <v>718</v>
      </c>
      <c r="H25285" s="32">
        <v>8</v>
      </c>
    </row>
    <row r="25286" spans="1:8" x14ac:dyDescent="0.55000000000000004">
      <c r="A25286" s="33">
        <v>44445</v>
      </c>
      <c r="B25286" s="1" t="s">
        <v>55</v>
      </c>
      <c r="C25286">
        <v>8542</v>
      </c>
      <c r="D25286">
        <v>155050</v>
      </c>
      <c r="E25286" s="32">
        <v>7675</v>
      </c>
      <c r="F25286">
        <v>52</v>
      </c>
      <c r="G25286" s="32">
        <v>824</v>
      </c>
      <c r="H25286" s="32">
        <v>6</v>
      </c>
    </row>
    <row r="25287" spans="1:8" x14ac:dyDescent="0.55000000000000004">
      <c r="A25287" s="33">
        <v>44445</v>
      </c>
      <c r="B25287" s="1" t="s">
        <v>56</v>
      </c>
      <c r="C25287">
        <v>45374</v>
      </c>
      <c r="D25287">
        <v>351201</v>
      </c>
      <c r="E25287" s="32">
        <v>39349</v>
      </c>
      <c r="F25287">
        <v>265</v>
      </c>
      <c r="G25287" s="32">
        <v>5433</v>
      </c>
      <c r="H25287" s="32">
        <v>125</v>
      </c>
    </row>
    <row r="25288" spans="1:8" x14ac:dyDescent="0.55000000000000004">
      <c r="A25288" s="33">
        <v>44446</v>
      </c>
      <c r="B25288" s="1" t="s">
        <v>7</v>
      </c>
      <c r="C25288">
        <v>58425</v>
      </c>
      <c r="D25288">
        <v>1028934</v>
      </c>
      <c r="E25288" s="32">
        <v>54139</v>
      </c>
      <c r="F25288">
        <v>1460</v>
      </c>
      <c r="G25288" s="32">
        <v>3266</v>
      </c>
      <c r="H25288" s="32">
        <v>26</v>
      </c>
    </row>
    <row r="25289" spans="1:8" x14ac:dyDescent="0.55000000000000004">
      <c r="A25289" s="33">
        <v>44446</v>
      </c>
      <c r="B25289" s="1" t="s">
        <v>11</v>
      </c>
      <c r="C25289">
        <v>4862</v>
      </c>
      <c r="D25289">
        <v>74907</v>
      </c>
      <c r="E25289" s="32">
        <v>3932</v>
      </c>
      <c r="F25289">
        <v>33</v>
      </c>
      <c r="G25289" s="32">
        <v>897</v>
      </c>
      <c r="H25289" s="32">
        <v>3</v>
      </c>
    </row>
    <row r="25290" spans="1:8" x14ac:dyDescent="0.55000000000000004">
      <c r="A25290" s="33">
        <v>44446</v>
      </c>
      <c r="B25290" s="1" t="s">
        <v>12</v>
      </c>
      <c r="C25290">
        <v>3271</v>
      </c>
      <c r="D25290">
        <v>111391</v>
      </c>
      <c r="E25290" s="32">
        <v>2886</v>
      </c>
      <c r="F25290">
        <v>50</v>
      </c>
      <c r="G25290" s="32">
        <v>335</v>
      </c>
      <c r="H25290" s="32">
        <v>2</v>
      </c>
    </row>
    <row r="25291" spans="1:8" x14ac:dyDescent="0.55000000000000004">
      <c r="A25291" s="33">
        <v>44446</v>
      </c>
      <c r="B25291" s="1" t="s">
        <v>13</v>
      </c>
      <c r="C25291">
        <v>15398</v>
      </c>
      <c r="D25291">
        <v>214636</v>
      </c>
      <c r="E25291" s="32">
        <v>13936</v>
      </c>
      <c r="F25291">
        <v>104</v>
      </c>
      <c r="G25291" s="32">
        <v>1316</v>
      </c>
      <c r="H25291" s="32">
        <v>27</v>
      </c>
    </row>
    <row r="25292" spans="1:8" x14ac:dyDescent="0.55000000000000004">
      <c r="A25292" s="33">
        <v>44446</v>
      </c>
      <c r="B25292" s="1" t="s">
        <v>14</v>
      </c>
      <c r="C25292">
        <v>1706</v>
      </c>
      <c r="D25292">
        <v>23646</v>
      </c>
      <c r="E25292" s="32">
        <v>1562</v>
      </c>
      <c r="F25292">
        <v>23</v>
      </c>
      <c r="G25292" s="32">
        <v>121</v>
      </c>
      <c r="H25292" s="32">
        <v>1</v>
      </c>
    </row>
    <row r="25293" spans="1:8" x14ac:dyDescent="0.55000000000000004">
      <c r="A25293" s="33">
        <v>44446</v>
      </c>
      <c r="B25293" s="1" t="s">
        <v>15</v>
      </c>
      <c r="C25293">
        <v>3323</v>
      </c>
      <c r="D25293">
        <v>88401</v>
      </c>
      <c r="E25293" s="32">
        <v>3049</v>
      </c>
      <c r="F25293">
        <v>50</v>
      </c>
      <c r="G25293" s="32">
        <v>224</v>
      </c>
      <c r="H25293" s="32">
        <v>4</v>
      </c>
    </row>
    <row r="25294" spans="1:8" x14ac:dyDescent="0.55000000000000004">
      <c r="A25294" s="33">
        <v>44446</v>
      </c>
      <c r="B25294" s="1" t="s">
        <v>16</v>
      </c>
      <c r="C25294">
        <v>9050</v>
      </c>
      <c r="D25294">
        <v>376672</v>
      </c>
      <c r="E25294" s="32">
        <v>8376</v>
      </c>
      <c r="F25294">
        <v>170</v>
      </c>
      <c r="G25294" s="32">
        <v>504</v>
      </c>
      <c r="H25294" s="32">
        <v>13</v>
      </c>
    </row>
    <row r="25295" spans="1:8" x14ac:dyDescent="0.55000000000000004">
      <c r="A25295" s="33">
        <v>44446</v>
      </c>
      <c r="B25295" s="1" t="s">
        <v>17</v>
      </c>
      <c r="C25295">
        <v>22129</v>
      </c>
      <c r="D25295">
        <v>38447</v>
      </c>
      <c r="E25295" s="32">
        <v>20326</v>
      </c>
      <c r="F25295">
        <v>197</v>
      </c>
      <c r="G25295" s="32">
        <v>1606</v>
      </c>
      <c r="H25295" s="32">
        <v>26</v>
      </c>
    </row>
    <row r="25296" spans="1:8" x14ac:dyDescent="0.55000000000000004">
      <c r="A25296" s="33">
        <v>44446</v>
      </c>
      <c r="B25296" s="1" t="s">
        <v>18</v>
      </c>
      <c r="C25296">
        <v>14049</v>
      </c>
      <c r="D25296">
        <v>403454</v>
      </c>
      <c r="E25296" s="32">
        <v>12798</v>
      </c>
      <c r="F25296">
        <v>105</v>
      </c>
      <c r="G25296" s="32">
        <v>1146</v>
      </c>
      <c r="H25296" s="32">
        <v>15</v>
      </c>
    </row>
    <row r="25297" spans="1:8" x14ac:dyDescent="0.55000000000000004">
      <c r="A25297" s="33">
        <v>44446</v>
      </c>
      <c r="B25297" s="1" t="s">
        <v>19</v>
      </c>
      <c r="C25297">
        <v>15737</v>
      </c>
      <c r="D25297">
        <v>267234</v>
      </c>
      <c r="E25297" s="32">
        <v>14209</v>
      </c>
      <c r="F25297">
        <v>163</v>
      </c>
      <c r="G25297" s="32">
        <v>1365</v>
      </c>
      <c r="H25297" s="32">
        <v>25</v>
      </c>
    </row>
    <row r="25298" spans="1:8" x14ac:dyDescent="0.55000000000000004">
      <c r="A25298" s="33">
        <v>44446</v>
      </c>
      <c r="B25298" s="1" t="s">
        <v>20</v>
      </c>
      <c r="C25298">
        <v>107280</v>
      </c>
      <c r="D25298">
        <v>1340439</v>
      </c>
      <c r="E25298" s="32">
        <v>94759</v>
      </c>
      <c r="F25298">
        <v>911</v>
      </c>
      <c r="G25298" s="32">
        <v>11610</v>
      </c>
      <c r="H25298" s="32">
        <v>143</v>
      </c>
    </row>
    <row r="25299" spans="1:8" x14ac:dyDescent="0.55000000000000004">
      <c r="A25299" s="33">
        <v>44446</v>
      </c>
      <c r="B25299" s="1" t="s">
        <v>21</v>
      </c>
      <c r="C25299">
        <v>93236</v>
      </c>
      <c r="D25299">
        <v>973143</v>
      </c>
      <c r="E25299" s="32">
        <v>80629</v>
      </c>
      <c r="F25299">
        <v>896</v>
      </c>
      <c r="G25299" s="32">
        <v>11711</v>
      </c>
      <c r="H25299" s="32">
        <v>102</v>
      </c>
    </row>
    <row r="25300" spans="1:8" x14ac:dyDescent="0.55000000000000004">
      <c r="A25300" s="33">
        <v>44446</v>
      </c>
      <c r="B25300" s="1" t="s">
        <v>22</v>
      </c>
      <c r="C25300">
        <v>359192</v>
      </c>
      <c r="D25300">
        <v>3380654</v>
      </c>
      <c r="E25300" s="32">
        <v>333586</v>
      </c>
      <c r="F25300">
        <v>2577</v>
      </c>
      <c r="G25300" s="32">
        <v>23029</v>
      </c>
      <c r="H25300" s="32">
        <v>260</v>
      </c>
    </row>
    <row r="25301" spans="1:8" x14ac:dyDescent="0.55000000000000004">
      <c r="A25301" s="33">
        <v>44446</v>
      </c>
      <c r="B25301" s="1" t="s">
        <v>23</v>
      </c>
      <c r="C25301">
        <v>157878</v>
      </c>
      <c r="D25301">
        <v>1473865</v>
      </c>
      <c r="E25301" s="32">
        <v>144763</v>
      </c>
      <c r="F25301">
        <v>1143</v>
      </c>
      <c r="G25301" s="32">
        <v>11972</v>
      </c>
      <c r="H25301" s="32">
        <v>235</v>
      </c>
    </row>
    <row r="25302" spans="1:8" x14ac:dyDescent="0.55000000000000004">
      <c r="A25302" s="33">
        <v>44446</v>
      </c>
      <c r="B25302" s="1" t="s">
        <v>24</v>
      </c>
      <c r="C25302">
        <v>7128</v>
      </c>
      <c r="D25302">
        <v>251054</v>
      </c>
      <c r="E25302" s="32">
        <v>6525</v>
      </c>
      <c r="F25302">
        <v>56</v>
      </c>
      <c r="G25302" s="32">
        <v>547</v>
      </c>
      <c r="H25302" s="32">
        <v>10</v>
      </c>
    </row>
    <row r="25303" spans="1:8" x14ac:dyDescent="0.55000000000000004">
      <c r="A25303" s="33">
        <v>44446</v>
      </c>
      <c r="B25303" s="1" t="s">
        <v>25</v>
      </c>
      <c r="C25303">
        <v>4608</v>
      </c>
      <c r="D25303">
        <v>104472</v>
      </c>
      <c r="E25303" s="32">
        <v>4064</v>
      </c>
      <c r="F25303">
        <v>44</v>
      </c>
      <c r="G25303" s="32">
        <v>500</v>
      </c>
      <c r="H25303" s="32">
        <v>10</v>
      </c>
    </row>
    <row r="25304" spans="1:8" x14ac:dyDescent="0.55000000000000004">
      <c r="A25304" s="33">
        <v>44446</v>
      </c>
      <c r="B25304" s="1" t="s">
        <v>26</v>
      </c>
      <c r="C25304">
        <v>7476</v>
      </c>
      <c r="D25304">
        <v>173947</v>
      </c>
      <c r="E25304" s="32">
        <v>6926</v>
      </c>
      <c r="F25304">
        <v>123</v>
      </c>
      <c r="G25304" s="32">
        <v>410</v>
      </c>
      <c r="H25304" s="32">
        <v>5</v>
      </c>
    </row>
    <row r="25305" spans="1:8" x14ac:dyDescent="0.55000000000000004">
      <c r="A25305" s="33">
        <v>44446</v>
      </c>
      <c r="B25305" s="1" t="s">
        <v>27</v>
      </c>
      <c r="C25305">
        <v>2739</v>
      </c>
      <c r="D25305">
        <v>103976</v>
      </c>
      <c r="E25305" s="32">
        <v>2485</v>
      </c>
      <c r="F25305">
        <v>36</v>
      </c>
      <c r="G25305" s="32">
        <v>218</v>
      </c>
      <c r="H25305" s="32">
        <v>2</v>
      </c>
    </row>
    <row r="25306" spans="1:8" x14ac:dyDescent="0.55000000000000004">
      <c r="A25306" s="33">
        <v>44446</v>
      </c>
      <c r="B25306" s="1" t="s">
        <v>28</v>
      </c>
      <c r="C25306">
        <v>4725</v>
      </c>
      <c r="D25306">
        <v>97156</v>
      </c>
      <c r="E25306" s="32">
        <v>4273</v>
      </c>
      <c r="F25306">
        <v>26</v>
      </c>
      <c r="G25306" s="32">
        <v>430</v>
      </c>
      <c r="H25306" s="32">
        <v>3</v>
      </c>
    </row>
    <row r="25307" spans="1:8" x14ac:dyDescent="0.55000000000000004">
      <c r="A25307" s="33">
        <v>44446</v>
      </c>
      <c r="B25307" s="1" t="s">
        <v>29</v>
      </c>
      <c r="C25307">
        <v>8213</v>
      </c>
      <c r="D25307">
        <v>282507</v>
      </c>
      <c r="E25307" s="32">
        <v>7626</v>
      </c>
      <c r="F25307">
        <v>94</v>
      </c>
      <c r="G25307" s="32">
        <v>488</v>
      </c>
      <c r="H25307" s="32">
        <v>2</v>
      </c>
    </row>
    <row r="25308" spans="1:8" x14ac:dyDescent="0.55000000000000004">
      <c r="A25308" s="33">
        <v>44446</v>
      </c>
      <c r="B25308" s="1" t="s">
        <v>30</v>
      </c>
      <c r="C25308">
        <v>17222</v>
      </c>
      <c r="D25308">
        <v>365602</v>
      </c>
      <c r="E25308" s="32">
        <v>15003</v>
      </c>
      <c r="F25308">
        <v>205</v>
      </c>
      <c r="G25308" s="32">
        <v>2026</v>
      </c>
      <c r="H25308" s="32">
        <v>21</v>
      </c>
    </row>
    <row r="25309" spans="1:8" x14ac:dyDescent="0.55000000000000004">
      <c r="A25309" s="33">
        <v>44446</v>
      </c>
      <c r="B25309" s="1" t="s">
        <v>31</v>
      </c>
      <c r="C25309">
        <v>24624</v>
      </c>
      <c r="D25309">
        <v>556282</v>
      </c>
      <c r="E25309" s="32">
        <v>20755</v>
      </c>
      <c r="F25309">
        <v>186</v>
      </c>
      <c r="G25309" s="32">
        <v>3683</v>
      </c>
      <c r="H25309" s="32">
        <v>29</v>
      </c>
    </row>
    <row r="25310" spans="1:8" x14ac:dyDescent="0.55000000000000004">
      <c r="A25310" s="33">
        <v>44446</v>
      </c>
      <c r="B25310" s="1" t="s">
        <v>32</v>
      </c>
      <c r="C25310">
        <v>93177</v>
      </c>
      <c r="D25310">
        <v>1133359</v>
      </c>
      <c r="E25310" s="32">
        <v>70149</v>
      </c>
      <c r="F25310">
        <v>1055</v>
      </c>
      <c r="G25310" s="32">
        <v>21973</v>
      </c>
      <c r="H25310" s="32">
        <v>94</v>
      </c>
    </row>
    <row r="25311" spans="1:8" x14ac:dyDescent="0.55000000000000004">
      <c r="A25311" s="33">
        <v>44446</v>
      </c>
      <c r="B25311" s="1" t="s">
        <v>33</v>
      </c>
      <c r="C25311">
        <v>13645</v>
      </c>
      <c r="D25311">
        <v>192585</v>
      </c>
      <c r="E25311" s="32">
        <v>10600</v>
      </c>
      <c r="F25311">
        <v>140</v>
      </c>
      <c r="G25311" s="32">
        <v>3189</v>
      </c>
      <c r="H25311" s="32">
        <v>32</v>
      </c>
    </row>
    <row r="25312" spans="1:8" x14ac:dyDescent="0.55000000000000004">
      <c r="A25312" s="33">
        <v>44446</v>
      </c>
      <c r="B25312" s="1" t="s">
        <v>34</v>
      </c>
      <c r="C25312">
        <v>11472</v>
      </c>
      <c r="D25312">
        <v>214421</v>
      </c>
      <c r="E25312" s="32">
        <v>9907</v>
      </c>
      <c r="F25312">
        <v>97</v>
      </c>
      <c r="G25312" s="32">
        <v>1468</v>
      </c>
      <c r="H25312" s="32">
        <v>11</v>
      </c>
    </row>
    <row r="25313" spans="1:8" x14ac:dyDescent="0.55000000000000004">
      <c r="A25313" s="33">
        <v>44446</v>
      </c>
      <c r="B25313" s="1" t="s">
        <v>35</v>
      </c>
      <c r="C25313">
        <v>32870</v>
      </c>
      <c r="D25313">
        <v>381221</v>
      </c>
      <c r="E25313" s="32">
        <v>27306</v>
      </c>
      <c r="F25313">
        <v>254</v>
      </c>
      <c r="G25313" s="32">
        <v>4762</v>
      </c>
      <c r="H25313" s="32">
        <v>91</v>
      </c>
    </row>
    <row r="25314" spans="1:8" x14ac:dyDescent="0.55000000000000004">
      <c r="A25314" s="33">
        <v>44446</v>
      </c>
      <c r="B25314" s="1" t="s">
        <v>36</v>
      </c>
      <c r="C25314">
        <v>183278</v>
      </c>
      <c r="D25314">
        <v>3063250</v>
      </c>
      <c r="E25314" s="32">
        <v>155077</v>
      </c>
      <c r="F25314">
        <v>2838</v>
      </c>
      <c r="G25314" s="32">
        <v>23352</v>
      </c>
      <c r="H25314" s="32">
        <v>605</v>
      </c>
    </row>
    <row r="25315" spans="1:8" x14ac:dyDescent="0.55000000000000004">
      <c r="A25315" s="33">
        <v>44446</v>
      </c>
      <c r="B25315" s="1" t="s">
        <v>37</v>
      </c>
      <c r="C25315">
        <v>70092</v>
      </c>
      <c r="D25315">
        <v>672093</v>
      </c>
      <c r="E25315" s="32">
        <v>62137</v>
      </c>
      <c r="F25315">
        <v>1349</v>
      </c>
      <c r="G25315" s="32">
        <v>6608</v>
      </c>
      <c r="H25315" s="32">
        <v>83</v>
      </c>
    </row>
    <row r="25316" spans="1:8" x14ac:dyDescent="0.55000000000000004">
      <c r="A25316" s="33">
        <v>44446</v>
      </c>
      <c r="B25316" s="1" t="s">
        <v>38</v>
      </c>
      <c r="C25316">
        <v>14525</v>
      </c>
      <c r="D25316">
        <v>227067</v>
      </c>
      <c r="E25316" s="32">
        <v>12958</v>
      </c>
      <c r="F25316">
        <v>141</v>
      </c>
      <c r="G25316" s="32">
        <v>1426</v>
      </c>
      <c r="H25316" s="32">
        <v>19</v>
      </c>
    </row>
    <row r="25317" spans="1:8" x14ac:dyDescent="0.55000000000000004">
      <c r="A25317" s="33">
        <v>44446</v>
      </c>
      <c r="B25317" s="1" t="s">
        <v>39</v>
      </c>
      <c r="C25317">
        <v>4929</v>
      </c>
      <c r="D25317">
        <v>60266</v>
      </c>
      <c r="E25317" s="32">
        <v>4364</v>
      </c>
      <c r="F25317">
        <v>55</v>
      </c>
      <c r="G25317" s="32">
        <v>409</v>
      </c>
      <c r="H25317" s="32">
        <v>21</v>
      </c>
    </row>
    <row r="25318" spans="1:8" x14ac:dyDescent="0.55000000000000004">
      <c r="A25318" s="33">
        <v>44446</v>
      </c>
      <c r="B25318" s="1" t="s">
        <v>40</v>
      </c>
      <c r="C25318">
        <v>1531</v>
      </c>
      <c r="D25318">
        <v>132238</v>
      </c>
      <c r="E25318" s="32">
        <v>1300</v>
      </c>
      <c r="F25318">
        <v>5</v>
      </c>
      <c r="G25318" s="32">
        <v>204</v>
      </c>
      <c r="H25318" s="32">
        <v>2</v>
      </c>
    </row>
    <row r="25319" spans="1:8" x14ac:dyDescent="0.55000000000000004">
      <c r="A25319" s="33">
        <v>44446</v>
      </c>
      <c r="B25319" s="1" t="s">
        <v>41</v>
      </c>
      <c r="C25319">
        <v>1459</v>
      </c>
      <c r="D25319">
        <v>45572</v>
      </c>
      <c r="E25319" s="32">
        <v>1254</v>
      </c>
      <c r="F25319">
        <v>2</v>
      </c>
      <c r="G25319" s="32">
        <v>203</v>
      </c>
      <c r="H25319" s="32">
        <v>2</v>
      </c>
    </row>
    <row r="25320" spans="1:8" x14ac:dyDescent="0.55000000000000004">
      <c r="A25320" s="33">
        <v>44446</v>
      </c>
      <c r="B25320" s="1" t="s">
        <v>42</v>
      </c>
      <c r="C25320">
        <v>14353</v>
      </c>
      <c r="D25320">
        <v>231974</v>
      </c>
      <c r="E25320" s="32">
        <v>11771</v>
      </c>
      <c r="F25320">
        <v>132</v>
      </c>
      <c r="G25320" s="32">
        <v>1686</v>
      </c>
      <c r="H25320" s="32">
        <v>21</v>
      </c>
    </row>
    <row r="25321" spans="1:8" x14ac:dyDescent="0.55000000000000004">
      <c r="A25321" s="33">
        <v>44446</v>
      </c>
      <c r="B25321" s="1" t="s">
        <v>43</v>
      </c>
      <c r="C25321">
        <v>19954</v>
      </c>
      <c r="D25321">
        <v>779859</v>
      </c>
      <c r="E25321" s="32">
        <v>17386</v>
      </c>
      <c r="F25321">
        <v>186</v>
      </c>
      <c r="G25321" s="32">
        <v>1243</v>
      </c>
      <c r="H25321" s="32">
        <v>21</v>
      </c>
    </row>
    <row r="25322" spans="1:8" x14ac:dyDescent="0.55000000000000004">
      <c r="A25322" s="33">
        <v>44446</v>
      </c>
      <c r="B25322" s="1" t="s">
        <v>44</v>
      </c>
      <c r="C25322">
        <v>5296</v>
      </c>
      <c r="D25322">
        <v>155099</v>
      </c>
      <c r="E25322" s="32">
        <v>4668</v>
      </c>
      <c r="F25322">
        <v>87</v>
      </c>
      <c r="G25322" s="32">
        <v>541</v>
      </c>
      <c r="H25322" s="32">
        <v>6</v>
      </c>
    </row>
    <row r="25323" spans="1:8" x14ac:dyDescent="0.55000000000000004">
      <c r="A25323" s="33">
        <v>44446</v>
      </c>
      <c r="B25323" s="1" t="s">
        <v>45</v>
      </c>
      <c r="C25323">
        <v>2942</v>
      </c>
      <c r="D25323">
        <v>91748</v>
      </c>
      <c r="E25323" s="32">
        <v>2544</v>
      </c>
      <c r="F25323">
        <v>64</v>
      </c>
      <c r="G25323" s="32">
        <v>334</v>
      </c>
      <c r="H25323" s="32">
        <v>7</v>
      </c>
    </row>
    <row r="25324" spans="1:8" x14ac:dyDescent="0.55000000000000004">
      <c r="A25324" s="33">
        <v>44446</v>
      </c>
      <c r="B25324" s="1" t="s">
        <v>46</v>
      </c>
      <c r="C25324">
        <v>4501</v>
      </c>
      <c r="D25324">
        <v>117953</v>
      </c>
      <c r="E25324" s="32">
        <v>4073</v>
      </c>
      <c r="F25324">
        <v>34</v>
      </c>
      <c r="G25324" s="32">
        <v>393</v>
      </c>
      <c r="H25324" s="32">
        <v>7</v>
      </c>
    </row>
    <row r="25325" spans="1:8" x14ac:dyDescent="0.55000000000000004">
      <c r="A25325" s="33">
        <v>44446</v>
      </c>
      <c r="B25325" s="1" t="s">
        <v>47</v>
      </c>
      <c r="C25325">
        <v>4825</v>
      </c>
      <c r="D25325">
        <v>134920</v>
      </c>
      <c r="E25325" s="32">
        <v>4436</v>
      </c>
      <c r="F25325">
        <v>81</v>
      </c>
      <c r="G25325" s="32">
        <v>308</v>
      </c>
      <c r="H25325" s="32">
        <v>5</v>
      </c>
    </row>
    <row r="25326" spans="1:8" x14ac:dyDescent="0.55000000000000004">
      <c r="A25326" s="33">
        <v>44446</v>
      </c>
      <c r="B25326" s="1" t="s">
        <v>48</v>
      </c>
      <c r="C25326">
        <v>3822</v>
      </c>
      <c r="D25326">
        <v>85322</v>
      </c>
      <c r="E25326" s="32">
        <v>3320</v>
      </c>
      <c r="F25326">
        <v>31</v>
      </c>
      <c r="G25326" s="32">
        <v>471</v>
      </c>
      <c r="H25326" s="32">
        <v>9</v>
      </c>
    </row>
    <row r="25327" spans="1:8" x14ac:dyDescent="0.55000000000000004">
      <c r="A25327" s="33">
        <v>44446</v>
      </c>
      <c r="B25327" s="1" t="s">
        <v>49</v>
      </c>
      <c r="C25327">
        <v>69677</v>
      </c>
      <c r="D25327">
        <v>1140169</v>
      </c>
      <c r="E25327" s="32">
        <v>59446</v>
      </c>
      <c r="F25327">
        <v>576</v>
      </c>
      <c r="G25327" s="32">
        <v>9233</v>
      </c>
      <c r="H25327" s="32">
        <v>36</v>
      </c>
    </row>
    <row r="25328" spans="1:8" x14ac:dyDescent="0.55000000000000004">
      <c r="A25328" s="33">
        <v>44446</v>
      </c>
      <c r="B25328" s="1" t="s">
        <v>50</v>
      </c>
      <c r="C25328">
        <v>5482</v>
      </c>
      <c r="D25328">
        <v>91294</v>
      </c>
      <c r="E25328" s="32">
        <v>5030</v>
      </c>
      <c r="F25328">
        <v>28</v>
      </c>
      <c r="G25328" s="32">
        <v>480</v>
      </c>
      <c r="H25328" s="32">
        <v>2</v>
      </c>
    </row>
    <row r="25329" spans="1:8" x14ac:dyDescent="0.55000000000000004">
      <c r="A25329" s="33">
        <v>44446</v>
      </c>
      <c r="B25329" s="1" t="s">
        <v>51</v>
      </c>
      <c r="C25329">
        <v>5610</v>
      </c>
      <c r="D25329">
        <v>163611</v>
      </c>
      <c r="E25329" s="32">
        <v>4990</v>
      </c>
      <c r="F25329">
        <v>69</v>
      </c>
      <c r="G25329" s="32">
        <v>555</v>
      </c>
      <c r="H25329" s="32">
        <v>2</v>
      </c>
    </row>
    <row r="25330" spans="1:8" x14ac:dyDescent="0.55000000000000004">
      <c r="A25330" s="33">
        <v>44446</v>
      </c>
      <c r="B25330" s="1" t="s">
        <v>52</v>
      </c>
      <c r="C25330">
        <v>13433</v>
      </c>
      <c r="D25330">
        <v>112846</v>
      </c>
      <c r="E25330" s="32">
        <v>11768</v>
      </c>
      <c r="F25330">
        <v>130</v>
      </c>
      <c r="G25330" s="32">
        <v>1535</v>
      </c>
      <c r="H25330" s="32">
        <v>21</v>
      </c>
    </row>
    <row r="25331" spans="1:8" x14ac:dyDescent="0.55000000000000004">
      <c r="A25331" s="33">
        <v>44446</v>
      </c>
      <c r="B25331" s="1" t="s">
        <v>53</v>
      </c>
      <c r="C25331">
        <v>7554</v>
      </c>
      <c r="D25331">
        <v>235999</v>
      </c>
      <c r="E25331" s="32">
        <v>6716</v>
      </c>
      <c r="F25331">
        <v>70</v>
      </c>
      <c r="G25331" s="32">
        <v>768</v>
      </c>
      <c r="H25331" s="32">
        <v>4</v>
      </c>
    </row>
    <row r="25332" spans="1:8" x14ac:dyDescent="0.55000000000000004">
      <c r="A25332" s="33">
        <v>44446</v>
      </c>
      <c r="B25332" s="1" t="s">
        <v>54</v>
      </c>
      <c r="C25332">
        <v>5811</v>
      </c>
      <c r="D25332">
        <v>65957</v>
      </c>
      <c r="E25332" s="32">
        <v>5088</v>
      </c>
      <c r="F25332">
        <v>33</v>
      </c>
      <c r="G25332" s="32">
        <v>675</v>
      </c>
      <c r="H25332" s="32">
        <v>10</v>
      </c>
    </row>
    <row r="25333" spans="1:8" x14ac:dyDescent="0.55000000000000004">
      <c r="A25333" s="33">
        <v>44446</v>
      </c>
      <c r="B25333" s="1" t="s">
        <v>55</v>
      </c>
      <c r="C25333">
        <v>8598</v>
      </c>
      <c r="D25333">
        <v>155581</v>
      </c>
      <c r="E25333" s="32">
        <v>7802</v>
      </c>
      <c r="F25333">
        <v>53</v>
      </c>
      <c r="G25333" s="32">
        <v>740</v>
      </c>
      <c r="H25333" s="32">
        <v>6</v>
      </c>
    </row>
    <row r="25334" spans="1:8" x14ac:dyDescent="0.55000000000000004">
      <c r="A25334" s="33">
        <v>44446</v>
      </c>
      <c r="B25334" s="1" t="s">
        <v>56</v>
      </c>
      <c r="C25334">
        <v>45757</v>
      </c>
      <c r="D25334">
        <v>354139</v>
      </c>
      <c r="E25334" s="32">
        <v>39880</v>
      </c>
      <c r="F25334">
        <v>267</v>
      </c>
      <c r="G25334" s="32">
        <v>5247</v>
      </c>
      <c r="H25334" s="32">
        <v>130</v>
      </c>
    </row>
    <row r="25335" spans="1:8" x14ac:dyDescent="0.55000000000000004">
      <c r="A25335" s="33">
        <v>44447</v>
      </c>
      <c r="B25335" s="1" t="s">
        <v>7</v>
      </c>
      <c r="C25335">
        <v>58605</v>
      </c>
      <c r="D25335">
        <v>1033774</v>
      </c>
      <c r="E25335" s="32">
        <v>54614</v>
      </c>
      <c r="F25335">
        <v>1460</v>
      </c>
      <c r="G25335" s="32">
        <v>2826</v>
      </c>
      <c r="H25335" s="32">
        <v>27</v>
      </c>
    </row>
    <row r="25336" spans="1:8" x14ac:dyDescent="0.55000000000000004">
      <c r="A25336" s="33">
        <v>44447</v>
      </c>
      <c r="B25336" s="1" t="s">
        <v>11</v>
      </c>
      <c r="C25336">
        <v>4934</v>
      </c>
      <c r="D25336">
        <v>76234</v>
      </c>
      <c r="E25336" s="32">
        <v>4195</v>
      </c>
      <c r="F25336">
        <v>33</v>
      </c>
      <c r="G25336" s="32">
        <v>706</v>
      </c>
      <c r="H25336" s="32">
        <v>3</v>
      </c>
    </row>
    <row r="25337" spans="1:8" x14ac:dyDescent="0.55000000000000004">
      <c r="A25337" s="33">
        <v>44447</v>
      </c>
      <c r="B25337" s="1" t="s">
        <v>12</v>
      </c>
      <c r="C25337">
        <v>3293</v>
      </c>
      <c r="D25337">
        <v>112247</v>
      </c>
      <c r="E25337" s="32">
        <v>2932</v>
      </c>
      <c r="F25337">
        <v>50</v>
      </c>
      <c r="G25337" s="32">
        <v>311</v>
      </c>
      <c r="H25337" s="32">
        <v>2</v>
      </c>
    </row>
    <row r="25338" spans="1:8" x14ac:dyDescent="0.55000000000000004">
      <c r="A25338" s="33">
        <v>44447</v>
      </c>
      <c r="B25338" s="1" t="s">
        <v>13</v>
      </c>
      <c r="C25338">
        <v>15478</v>
      </c>
      <c r="D25338">
        <v>216762</v>
      </c>
      <c r="E25338" s="32">
        <v>14222</v>
      </c>
      <c r="F25338">
        <v>104</v>
      </c>
      <c r="G25338" s="32">
        <v>1105</v>
      </c>
      <c r="H25338" s="32">
        <v>26</v>
      </c>
    </row>
    <row r="25339" spans="1:8" x14ac:dyDescent="0.55000000000000004">
      <c r="A25339" s="33">
        <v>44447</v>
      </c>
      <c r="B25339" s="1" t="s">
        <v>14</v>
      </c>
      <c r="C25339">
        <v>1722</v>
      </c>
      <c r="D25339">
        <v>23689</v>
      </c>
      <c r="E25339" s="32">
        <v>1574</v>
      </c>
      <c r="F25339">
        <v>26</v>
      </c>
      <c r="G25339" s="32">
        <v>122</v>
      </c>
      <c r="H25339" s="32">
        <v>1</v>
      </c>
    </row>
    <row r="25340" spans="1:8" x14ac:dyDescent="0.55000000000000004">
      <c r="A25340" s="33">
        <v>44447</v>
      </c>
      <c r="B25340" s="1" t="s">
        <v>15</v>
      </c>
      <c r="C25340">
        <v>3337</v>
      </c>
      <c r="D25340">
        <v>88746</v>
      </c>
      <c r="E25340" s="32">
        <v>3075</v>
      </c>
      <c r="F25340">
        <v>50</v>
      </c>
      <c r="G25340" s="32">
        <v>212</v>
      </c>
      <c r="H25340" s="32">
        <v>5</v>
      </c>
    </row>
    <row r="25341" spans="1:8" x14ac:dyDescent="0.55000000000000004">
      <c r="A25341" s="33">
        <v>44447</v>
      </c>
      <c r="B25341" s="1" t="s">
        <v>16</v>
      </c>
      <c r="C25341">
        <v>9089</v>
      </c>
      <c r="D25341">
        <v>378575</v>
      </c>
      <c r="E25341" s="32">
        <v>8468</v>
      </c>
      <c r="F25341">
        <v>170</v>
      </c>
      <c r="G25341" s="32">
        <v>451</v>
      </c>
      <c r="H25341" s="32">
        <v>11</v>
      </c>
    </row>
    <row r="25342" spans="1:8" x14ac:dyDescent="0.55000000000000004">
      <c r="A25342" s="33">
        <v>44447</v>
      </c>
      <c r="B25342" s="1" t="s">
        <v>17</v>
      </c>
      <c r="C25342">
        <v>22335</v>
      </c>
      <c r="D25342">
        <v>38447</v>
      </c>
      <c r="E25342" s="32">
        <v>20548</v>
      </c>
      <c r="F25342">
        <v>201</v>
      </c>
      <c r="G25342" s="32">
        <v>1586</v>
      </c>
      <c r="H25342" s="32">
        <v>26</v>
      </c>
    </row>
    <row r="25343" spans="1:8" x14ac:dyDescent="0.55000000000000004">
      <c r="A25343" s="33">
        <v>44447</v>
      </c>
      <c r="B25343" s="1" t="s">
        <v>18</v>
      </c>
      <c r="C25343">
        <v>14159</v>
      </c>
      <c r="D25343">
        <v>404833</v>
      </c>
      <c r="E25343" s="32">
        <v>12966</v>
      </c>
      <c r="F25343">
        <v>105</v>
      </c>
      <c r="G25343" s="32">
        <v>1088</v>
      </c>
      <c r="H25343" s="32">
        <v>14</v>
      </c>
    </row>
    <row r="25344" spans="1:8" x14ac:dyDescent="0.55000000000000004">
      <c r="A25344" s="33">
        <v>44447</v>
      </c>
      <c r="B25344" s="1" t="s">
        <v>19</v>
      </c>
      <c r="C25344">
        <v>15854</v>
      </c>
      <c r="D25344">
        <v>268160</v>
      </c>
      <c r="E25344" s="32">
        <v>14545</v>
      </c>
      <c r="F25344">
        <v>164</v>
      </c>
      <c r="G25344" s="32">
        <v>1145</v>
      </c>
      <c r="H25344" s="32">
        <v>24</v>
      </c>
    </row>
    <row r="25345" spans="1:8" x14ac:dyDescent="0.55000000000000004">
      <c r="A25345" s="33">
        <v>44447</v>
      </c>
      <c r="B25345" s="1" t="s">
        <v>20</v>
      </c>
      <c r="C25345">
        <v>108059</v>
      </c>
      <c r="D25345">
        <v>1346439</v>
      </c>
      <c r="E25345" s="32">
        <v>95485</v>
      </c>
      <c r="F25345">
        <v>920</v>
      </c>
      <c r="G25345" s="32">
        <v>11654</v>
      </c>
      <c r="H25345" s="32">
        <v>136</v>
      </c>
    </row>
    <row r="25346" spans="1:8" x14ac:dyDescent="0.55000000000000004">
      <c r="A25346" s="33">
        <v>44447</v>
      </c>
      <c r="B25346" s="1" t="s">
        <v>21</v>
      </c>
      <c r="C25346">
        <v>93884</v>
      </c>
      <c r="D25346">
        <v>976743</v>
      </c>
      <c r="E25346" s="32">
        <v>81677</v>
      </c>
      <c r="F25346">
        <v>906</v>
      </c>
      <c r="G25346" s="32">
        <v>11301</v>
      </c>
      <c r="H25346" s="32">
        <v>98</v>
      </c>
    </row>
    <row r="25347" spans="1:8" x14ac:dyDescent="0.55000000000000004">
      <c r="A25347" s="33">
        <v>44447</v>
      </c>
      <c r="B25347" s="1" t="s">
        <v>22</v>
      </c>
      <c r="C25347">
        <v>361026</v>
      </c>
      <c r="D25347">
        <v>3395406</v>
      </c>
      <c r="E25347" s="32">
        <v>336545</v>
      </c>
      <c r="F25347">
        <v>2594</v>
      </c>
      <c r="G25347" s="32">
        <v>21887</v>
      </c>
      <c r="H25347" s="32">
        <v>252</v>
      </c>
    </row>
    <row r="25348" spans="1:8" x14ac:dyDescent="0.55000000000000004">
      <c r="A25348" s="33">
        <v>44447</v>
      </c>
      <c r="B25348" s="1" t="s">
        <v>23</v>
      </c>
      <c r="C25348">
        <v>158976</v>
      </c>
      <c r="D25348">
        <v>1480368</v>
      </c>
      <c r="E25348" s="32">
        <v>147170</v>
      </c>
      <c r="F25348">
        <v>1151</v>
      </c>
      <c r="G25348" s="32">
        <v>10655</v>
      </c>
      <c r="H25348" s="32">
        <v>228</v>
      </c>
    </row>
    <row r="25349" spans="1:8" x14ac:dyDescent="0.55000000000000004">
      <c r="A25349" s="33">
        <v>44447</v>
      </c>
      <c r="B25349" s="1" t="s">
        <v>24</v>
      </c>
      <c r="C25349">
        <v>7185</v>
      </c>
      <c r="D25349">
        <v>255944</v>
      </c>
      <c r="E25349" s="32">
        <v>6604</v>
      </c>
      <c r="F25349">
        <v>56</v>
      </c>
      <c r="G25349" s="32">
        <v>525</v>
      </c>
      <c r="H25349" s="32">
        <v>10</v>
      </c>
    </row>
    <row r="25350" spans="1:8" x14ac:dyDescent="0.55000000000000004">
      <c r="A25350" s="33">
        <v>44447</v>
      </c>
      <c r="B25350" s="1" t="s">
        <v>25</v>
      </c>
      <c r="C25350">
        <v>4630</v>
      </c>
      <c r="D25350">
        <v>105061</v>
      </c>
      <c r="E25350" s="32">
        <v>4145</v>
      </c>
      <c r="F25350">
        <v>44</v>
      </c>
      <c r="G25350" s="32">
        <v>441</v>
      </c>
      <c r="H25350" s="32">
        <v>8</v>
      </c>
    </row>
    <row r="25351" spans="1:8" x14ac:dyDescent="0.55000000000000004">
      <c r="A25351" s="33">
        <v>44447</v>
      </c>
      <c r="B25351" s="1" t="s">
        <v>26</v>
      </c>
      <c r="C25351">
        <v>7494</v>
      </c>
      <c r="D25351">
        <v>174608</v>
      </c>
      <c r="E25351" s="32">
        <v>7011</v>
      </c>
      <c r="F25351">
        <v>123</v>
      </c>
      <c r="G25351" s="32">
        <v>340</v>
      </c>
      <c r="H25351" s="32">
        <v>4</v>
      </c>
    </row>
    <row r="25352" spans="1:8" x14ac:dyDescent="0.55000000000000004">
      <c r="A25352" s="33">
        <v>44447</v>
      </c>
      <c r="B25352" s="1" t="s">
        <v>27</v>
      </c>
      <c r="C25352">
        <v>2755</v>
      </c>
      <c r="D25352">
        <v>104410</v>
      </c>
      <c r="E25352" s="32">
        <v>2520</v>
      </c>
      <c r="F25352">
        <v>36</v>
      </c>
      <c r="G25352" s="32">
        <v>199</v>
      </c>
      <c r="H25352" s="32">
        <v>2</v>
      </c>
    </row>
    <row r="25353" spans="1:8" x14ac:dyDescent="0.55000000000000004">
      <c r="A25353" s="33">
        <v>44447</v>
      </c>
      <c r="B25353" s="1" t="s">
        <v>28</v>
      </c>
      <c r="C25353">
        <v>4766</v>
      </c>
      <c r="D25353">
        <v>97156</v>
      </c>
      <c r="E25353" s="32">
        <v>4335</v>
      </c>
      <c r="F25353">
        <v>26</v>
      </c>
      <c r="G25353" s="32">
        <v>408</v>
      </c>
      <c r="H25353" s="32">
        <v>3</v>
      </c>
    </row>
    <row r="25354" spans="1:8" x14ac:dyDescent="0.55000000000000004">
      <c r="A25354" s="33">
        <v>44447</v>
      </c>
      <c r="B25354" s="1" t="s">
        <v>29</v>
      </c>
      <c r="C25354">
        <v>8250</v>
      </c>
      <c r="D25354">
        <v>283925</v>
      </c>
      <c r="E25354" s="32">
        <v>7746</v>
      </c>
      <c r="F25354">
        <v>94</v>
      </c>
      <c r="G25354" s="32">
        <v>399</v>
      </c>
      <c r="H25354" s="32">
        <v>2</v>
      </c>
    </row>
    <row r="25355" spans="1:8" x14ac:dyDescent="0.55000000000000004">
      <c r="A25355" s="33">
        <v>44447</v>
      </c>
      <c r="B25355" s="1" t="s">
        <v>30</v>
      </c>
      <c r="C25355">
        <v>17402</v>
      </c>
      <c r="D25355">
        <v>368329</v>
      </c>
      <c r="E25355" s="32">
        <v>15338</v>
      </c>
      <c r="F25355">
        <v>206</v>
      </c>
      <c r="G25355" s="32">
        <v>1884</v>
      </c>
      <c r="H25355" s="32">
        <v>20</v>
      </c>
    </row>
    <row r="25356" spans="1:8" x14ac:dyDescent="0.55000000000000004">
      <c r="A25356" s="33">
        <v>44447</v>
      </c>
      <c r="B25356" s="1" t="s">
        <v>31</v>
      </c>
      <c r="C25356">
        <v>24837</v>
      </c>
      <c r="D25356">
        <v>563324</v>
      </c>
      <c r="E25356" s="32">
        <v>21161</v>
      </c>
      <c r="F25356">
        <v>188</v>
      </c>
      <c r="G25356" s="32">
        <v>3488</v>
      </c>
      <c r="H25356" s="32">
        <v>22</v>
      </c>
    </row>
    <row r="25357" spans="1:8" x14ac:dyDescent="0.55000000000000004">
      <c r="A25357" s="33">
        <v>44447</v>
      </c>
      <c r="B25357" s="1" t="s">
        <v>32</v>
      </c>
      <c r="C25357">
        <v>94391</v>
      </c>
      <c r="D25357">
        <v>1142612</v>
      </c>
      <c r="E25357" s="32">
        <v>71252</v>
      </c>
      <c r="F25357">
        <v>1056</v>
      </c>
      <c r="G25357" s="32">
        <v>22083</v>
      </c>
      <c r="H25357" s="32">
        <v>97</v>
      </c>
    </row>
    <row r="25358" spans="1:8" x14ac:dyDescent="0.55000000000000004">
      <c r="A25358" s="33">
        <v>44447</v>
      </c>
      <c r="B25358" s="1" t="s">
        <v>33</v>
      </c>
      <c r="C25358">
        <v>13756</v>
      </c>
      <c r="D25358">
        <v>192585</v>
      </c>
      <c r="E25358" s="32">
        <v>11142</v>
      </c>
      <c r="F25358">
        <v>144</v>
      </c>
      <c r="G25358" s="32">
        <v>2755</v>
      </c>
      <c r="H25358" s="32">
        <v>31</v>
      </c>
    </row>
    <row r="25359" spans="1:8" x14ac:dyDescent="0.55000000000000004">
      <c r="A25359" s="33">
        <v>44447</v>
      </c>
      <c r="B25359" s="1" t="s">
        <v>34</v>
      </c>
      <c r="C25359">
        <v>11544</v>
      </c>
      <c r="D25359">
        <v>216607</v>
      </c>
      <c r="E25359" s="32">
        <v>10088</v>
      </c>
      <c r="F25359">
        <v>97</v>
      </c>
      <c r="G25359" s="32">
        <v>1359</v>
      </c>
      <c r="H25359" s="32">
        <v>12</v>
      </c>
    </row>
    <row r="25360" spans="1:8" x14ac:dyDescent="0.55000000000000004">
      <c r="A25360" s="33">
        <v>44447</v>
      </c>
      <c r="B25360" s="1" t="s">
        <v>35</v>
      </c>
      <c r="C25360">
        <v>33251</v>
      </c>
      <c r="D25360">
        <v>386169</v>
      </c>
      <c r="E25360" s="32">
        <v>28549</v>
      </c>
      <c r="F25360">
        <v>256</v>
      </c>
      <c r="G25360" s="32">
        <v>4065</v>
      </c>
      <c r="H25360" s="32">
        <v>87</v>
      </c>
    </row>
    <row r="25361" spans="1:8" x14ac:dyDescent="0.55000000000000004">
      <c r="A25361" s="33">
        <v>44447</v>
      </c>
      <c r="B25361" s="1" t="s">
        <v>36</v>
      </c>
      <c r="C25361">
        <v>185290</v>
      </c>
      <c r="D25361">
        <v>3081697</v>
      </c>
      <c r="E25361" s="32">
        <v>157353</v>
      </c>
      <c r="F25361">
        <v>2847</v>
      </c>
      <c r="G25361" s="32">
        <v>23085</v>
      </c>
      <c r="H25361" s="32">
        <v>613</v>
      </c>
    </row>
    <row r="25362" spans="1:8" x14ac:dyDescent="0.55000000000000004">
      <c r="A25362" s="33">
        <v>44447</v>
      </c>
      <c r="B25362" s="1" t="s">
        <v>37</v>
      </c>
      <c r="C25362">
        <v>70712</v>
      </c>
      <c r="D25362">
        <v>675595</v>
      </c>
      <c r="E25362" s="32">
        <v>63064</v>
      </c>
      <c r="F25362">
        <v>1356</v>
      </c>
      <c r="G25362" s="32">
        <v>6299</v>
      </c>
      <c r="H25362" s="32">
        <v>85</v>
      </c>
    </row>
    <row r="25363" spans="1:8" x14ac:dyDescent="0.55000000000000004">
      <c r="A25363" s="33">
        <v>44447</v>
      </c>
      <c r="B25363" s="1" t="s">
        <v>38</v>
      </c>
      <c r="C25363">
        <v>14666</v>
      </c>
      <c r="D25363">
        <v>229923</v>
      </c>
      <c r="E25363" s="32">
        <v>13163</v>
      </c>
      <c r="F25363">
        <v>142</v>
      </c>
      <c r="G25363" s="32">
        <v>1361</v>
      </c>
      <c r="H25363" s="32">
        <v>20</v>
      </c>
    </row>
    <row r="25364" spans="1:8" x14ac:dyDescent="0.55000000000000004">
      <c r="A25364" s="33">
        <v>44447</v>
      </c>
      <c r="B25364" s="1" t="s">
        <v>39</v>
      </c>
      <c r="C25364">
        <v>4961</v>
      </c>
      <c r="D25364">
        <v>60643</v>
      </c>
      <c r="E25364" s="32">
        <v>4429</v>
      </c>
      <c r="F25364">
        <v>56</v>
      </c>
      <c r="G25364" s="32">
        <v>375</v>
      </c>
      <c r="H25364" s="32">
        <v>24</v>
      </c>
    </row>
    <row r="25365" spans="1:8" x14ac:dyDescent="0.55000000000000004">
      <c r="A25365" s="33">
        <v>44447</v>
      </c>
      <c r="B25365" s="1" t="s">
        <v>40</v>
      </c>
      <c r="C25365">
        <v>1542</v>
      </c>
      <c r="D25365">
        <v>133277</v>
      </c>
      <c r="E25365" s="32">
        <v>1320</v>
      </c>
      <c r="F25365">
        <v>5</v>
      </c>
      <c r="G25365" s="32">
        <v>195</v>
      </c>
      <c r="H25365" s="32">
        <v>2</v>
      </c>
    </row>
    <row r="25366" spans="1:8" x14ac:dyDescent="0.55000000000000004">
      <c r="A25366" s="33">
        <v>44447</v>
      </c>
      <c r="B25366" s="1" t="s">
        <v>41</v>
      </c>
      <c r="C25366">
        <v>1479</v>
      </c>
      <c r="D25366">
        <v>45572</v>
      </c>
      <c r="E25366" s="32">
        <v>1299</v>
      </c>
      <c r="F25366">
        <v>2</v>
      </c>
      <c r="G25366" s="32">
        <v>178</v>
      </c>
      <c r="H25366" s="32">
        <v>2</v>
      </c>
    </row>
    <row r="25367" spans="1:8" x14ac:dyDescent="0.55000000000000004">
      <c r="A25367" s="33">
        <v>44447</v>
      </c>
      <c r="B25367" s="1" t="s">
        <v>42</v>
      </c>
      <c r="C25367">
        <v>14466</v>
      </c>
      <c r="D25367">
        <v>231974</v>
      </c>
      <c r="E25367" s="32">
        <v>11771</v>
      </c>
      <c r="F25367">
        <v>132</v>
      </c>
      <c r="G25367" s="32">
        <v>1686</v>
      </c>
      <c r="H25367" s="32">
        <v>21</v>
      </c>
    </row>
    <row r="25368" spans="1:8" x14ac:dyDescent="0.55000000000000004">
      <c r="A25368" s="33">
        <v>44447</v>
      </c>
      <c r="B25368" s="1" t="s">
        <v>43</v>
      </c>
      <c r="C25368">
        <v>20090</v>
      </c>
      <c r="D25368">
        <v>791824</v>
      </c>
      <c r="E25368" s="32">
        <v>17685</v>
      </c>
      <c r="F25368">
        <v>187</v>
      </c>
      <c r="G25368" s="32">
        <v>1132</v>
      </c>
      <c r="H25368" s="32">
        <v>19</v>
      </c>
    </row>
    <row r="25369" spans="1:8" x14ac:dyDescent="0.55000000000000004">
      <c r="A25369" s="33">
        <v>44447</v>
      </c>
      <c r="B25369" s="1" t="s">
        <v>44</v>
      </c>
      <c r="C25369">
        <v>5326</v>
      </c>
      <c r="D25369">
        <v>155099</v>
      </c>
      <c r="E25369" s="32">
        <v>4725</v>
      </c>
      <c r="F25369">
        <v>87</v>
      </c>
      <c r="G25369" s="32">
        <v>514</v>
      </c>
      <c r="H25369" s="32">
        <v>5</v>
      </c>
    </row>
    <row r="25370" spans="1:8" x14ac:dyDescent="0.55000000000000004">
      <c r="A25370" s="33">
        <v>44447</v>
      </c>
      <c r="B25370" s="1" t="s">
        <v>45</v>
      </c>
      <c r="C25370">
        <v>2970</v>
      </c>
      <c r="D25370">
        <v>92627</v>
      </c>
      <c r="E25370" s="32">
        <v>2592</v>
      </c>
      <c r="F25370">
        <v>64</v>
      </c>
      <c r="G25370" s="32">
        <v>314</v>
      </c>
      <c r="H25370" s="32">
        <v>6</v>
      </c>
    </row>
    <row r="25371" spans="1:8" x14ac:dyDescent="0.55000000000000004">
      <c r="A25371" s="33">
        <v>44447</v>
      </c>
      <c r="B25371" s="1" t="s">
        <v>46</v>
      </c>
      <c r="C25371">
        <v>4522</v>
      </c>
      <c r="D25371">
        <v>118666</v>
      </c>
      <c r="E25371" s="32">
        <v>4138</v>
      </c>
      <c r="F25371">
        <v>34</v>
      </c>
      <c r="G25371" s="32">
        <v>349</v>
      </c>
      <c r="H25371" s="32">
        <v>7</v>
      </c>
    </row>
    <row r="25372" spans="1:8" x14ac:dyDescent="0.55000000000000004">
      <c r="A25372" s="33">
        <v>44447</v>
      </c>
      <c r="B25372" s="1" t="s">
        <v>47</v>
      </c>
      <c r="C25372">
        <v>4851</v>
      </c>
      <c r="D25372">
        <v>135581</v>
      </c>
      <c r="E25372" s="32">
        <v>4489</v>
      </c>
      <c r="F25372">
        <v>81</v>
      </c>
      <c r="G25372" s="32">
        <v>281</v>
      </c>
      <c r="H25372" s="32">
        <v>5</v>
      </c>
    </row>
    <row r="25373" spans="1:8" x14ac:dyDescent="0.55000000000000004">
      <c r="A25373" s="33">
        <v>44447</v>
      </c>
      <c r="B25373" s="1" t="s">
        <v>48</v>
      </c>
      <c r="C25373">
        <v>3859</v>
      </c>
      <c r="D25373">
        <v>85457</v>
      </c>
      <c r="E25373" s="32">
        <v>3379</v>
      </c>
      <c r="F25373">
        <v>31</v>
      </c>
      <c r="G25373" s="32">
        <v>449</v>
      </c>
      <c r="H25373" s="32">
        <v>10</v>
      </c>
    </row>
    <row r="25374" spans="1:8" x14ac:dyDescent="0.55000000000000004">
      <c r="A25374" s="33">
        <v>44447</v>
      </c>
      <c r="B25374" s="1" t="s">
        <v>49</v>
      </c>
      <c r="C25374">
        <v>70249</v>
      </c>
      <c r="D25374">
        <v>1147279</v>
      </c>
      <c r="E25374" s="32">
        <v>60362</v>
      </c>
      <c r="F25374">
        <v>577</v>
      </c>
      <c r="G25374" s="32">
        <v>8739</v>
      </c>
      <c r="H25374" s="32">
        <v>36</v>
      </c>
    </row>
    <row r="25375" spans="1:8" x14ac:dyDescent="0.55000000000000004">
      <c r="A25375" s="33">
        <v>44447</v>
      </c>
      <c r="B25375" s="1" t="s">
        <v>50</v>
      </c>
      <c r="C25375">
        <v>5512</v>
      </c>
      <c r="D25375">
        <v>91931</v>
      </c>
      <c r="E25375" s="32">
        <v>5096</v>
      </c>
      <c r="F25375">
        <v>28</v>
      </c>
      <c r="G25375" s="32">
        <v>439</v>
      </c>
      <c r="H25375" s="32">
        <v>2</v>
      </c>
    </row>
    <row r="25376" spans="1:8" x14ac:dyDescent="0.55000000000000004">
      <c r="A25376" s="33">
        <v>44447</v>
      </c>
      <c r="B25376" s="1" t="s">
        <v>51</v>
      </c>
      <c r="C25376">
        <v>5662</v>
      </c>
      <c r="D25376">
        <v>164584</v>
      </c>
      <c r="E25376" s="32">
        <v>5041</v>
      </c>
      <c r="F25376">
        <v>70</v>
      </c>
      <c r="G25376" s="32">
        <v>555</v>
      </c>
      <c r="H25376" s="32">
        <v>2</v>
      </c>
    </row>
    <row r="25377" spans="1:8" x14ac:dyDescent="0.55000000000000004">
      <c r="A25377" s="33">
        <v>44447</v>
      </c>
      <c r="B25377" s="1" t="s">
        <v>52</v>
      </c>
      <c r="C25377">
        <v>13527</v>
      </c>
      <c r="D25377">
        <v>114048</v>
      </c>
      <c r="E25377" s="32">
        <v>11903</v>
      </c>
      <c r="F25377">
        <v>131</v>
      </c>
      <c r="G25377" s="32">
        <v>1493</v>
      </c>
      <c r="H25377" s="32">
        <v>19</v>
      </c>
    </row>
    <row r="25378" spans="1:8" x14ac:dyDescent="0.55000000000000004">
      <c r="A25378" s="33">
        <v>44447</v>
      </c>
      <c r="B25378" s="1" t="s">
        <v>53</v>
      </c>
      <c r="C25378">
        <v>7602</v>
      </c>
      <c r="D25378">
        <v>237691</v>
      </c>
      <c r="E25378" s="32">
        <v>6831</v>
      </c>
      <c r="F25378">
        <v>71</v>
      </c>
      <c r="G25378" s="32">
        <v>700</v>
      </c>
      <c r="H25378" s="32">
        <v>4</v>
      </c>
    </row>
    <row r="25379" spans="1:8" x14ac:dyDescent="0.55000000000000004">
      <c r="A25379" s="33">
        <v>44447</v>
      </c>
      <c r="B25379" s="1" t="s">
        <v>54</v>
      </c>
      <c r="C25379">
        <v>5853</v>
      </c>
      <c r="D25379">
        <v>66694</v>
      </c>
      <c r="E25379" s="32">
        <v>5175</v>
      </c>
      <c r="F25379">
        <v>33</v>
      </c>
      <c r="G25379" s="32">
        <v>630</v>
      </c>
      <c r="H25379" s="32">
        <v>10</v>
      </c>
    </row>
    <row r="25380" spans="1:8" x14ac:dyDescent="0.55000000000000004">
      <c r="A25380" s="33">
        <v>44447</v>
      </c>
      <c r="B25380" s="1" t="s">
        <v>55</v>
      </c>
      <c r="C25380">
        <v>8651</v>
      </c>
      <c r="D25380">
        <v>156372</v>
      </c>
      <c r="E25380" s="32">
        <v>7912</v>
      </c>
      <c r="F25380">
        <v>55</v>
      </c>
      <c r="G25380" s="32">
        <v>686</v>
      </c>
      <c r="H25380" s="32">
        <v>5</v>
      </c>
    </row>
    <row r="25381" spans="1:8" x14ac:dyDescent="0.55000000000000004">
      <c r="A25381" s="33">
        <v>44447</v>
      </c>
      <c r="B25381" s="1" t="s">
        <v>56</v>
      </c>
      <c r="C25381">
        <v>46170</v>
      </c>
      <c r="D25381">
        <v>355568</v>
      </c>
      <c r="E25381" s="32">
        <v>40298</v>
      </c>
      <c r="F25381">
        <v>269</v>
      </c>
      <c r="G25381" s="32">
        <v>5276</v>
      </c>
      <c r="H25381" s="32">
        <v>125</v>
      </c>
    </row>
    <row r="25382" spans="1:8" x14ac:dyDescent="0.55000000000000004">
      <c r="A25382" s="33">
        <v>44448</v>
      </c>
      <c r="B25382" s="1" t="s">
        <v>7</v>
      </c>
      <c r="C25382">
        <v>58749</v>
      </c>
      <c r="D25382">
        <v>1038393</v>
      </c>
      <c r="E25382" s="32">
        <v>54989</v>
      </c>
      <c r="F25382">
        <v>1460</v>
      </c>
      <c r="G25382" s="32">
        <v>2531</v>
      </c>
      <c r="H25382" s="32">
        <v>26</v>
      </c>
    </row>
    <row r="25383" spans="1:8" x14ac:dyDescent="0.55000000000000004">
      <c r="A25383" s="33">
        <v>44448</v>
      </c>
      <c r="B25383" s="1" t="s">
        <v>11</v>
      </c>
      <c r="C25383">
        <v>5008</v>
      </c>
      <c r="D25383">
        <v>76805</v>
      </c>
      <c r="E25383" s="32">
        <v>4298</v>
      </c>
      <c r="F25383">
        <v>33</v>
      </c>
      <c r="G25383" s="32">
        <v>677</v>
      </c>
      <c r="H25383" s="32">
        <v>3</v>
      </c>
    </row>
    <row r="25384" spans="1:8" x14ac:dyDescent="0.55000000000000004">
      <c r="A25384" s="33">
        <v>44448</v>
      </c>
      <c r="B25384" s="1" t="s">
        <v>12</v>
      </c>
      <c r="C25384">
        <v>3321</v>
      </c>
      <c r="D25384">
        <v>112736</v>
      </c>
      <c r="E25384" s="32">
        <v>2956</v>
      </c>
      <c r="F25384">
        <v>50</v>
      </c>
      <c r="G25384" s="32">
        <v>315</v>
      </c>
      <c r="H25384" s="32">
        <v>1</v>
      </c>
    </row>
    <row r="25385" spans="1:8" x14ac:dyDescent="0.55000000000000004">
      <c r="A25385" s="33">
        <v>44448</v>
      </c>
      <c r="B25385" s="1" t="s">
        <v>13</v>
      </c>
      <c r="C25385">
        <v>15548</v>
      </c>
      <c r="D25385">
        <v>217454</v>
      </c>
      <c r="E25385" s="32">
        <v>14397</v>
      </c>
      <c r="F25385">
        <v>104</v>
      </c>
      <c r="G25385" s="32">
        <v>1005</v>
      </c>
      <c r="H25385" s="32">
        <v>23</v>
      </c>
    </row>
    <row r="25386" spans="1:8" x14ac:dyDescent="0.55000000000000004">
      <c r="A25386" s="33">
        <v>44448</v>
      </c>
      <c r="B25386" s="1" t="s">
        <v>14</v>
      </c>
      <c r="C25386">
        <v>1739</v>
      </c>
      <c r="D25386">
        <v>23792</v>
      </c>
      <c r="E25386" s="32">
        <v>1594</v>
      </c>
      <c r="F25386">
        <v>26</v>
      </c>
      <c r="G25386" s="32">
        <v>119</v>
      </c>
      <c r="H25386" s="32">
        <v>1</v>
      </c>
    </row>
    <row r="25387" spans="1:8" x14ac:dyDescent="0.55000000000000004">
      <c r="A25387" s="33">
        <v>44448</v>
      </c>
      <c r="B25387" s="1" t="s">
        <v>15</v>
      </c>
      <c r="C25387">
        <v>3362</v>
      </c>
      <c r="D25387">
        <v>88984</v>
      </c>
      <c r="E25387" s="32">
        <v>3094</v>
      </c>
      <c r="F25387">
        <v>51</v>
      </c>
      <c r="G25387" s="32">
        <v>217</v>
      </c>
      <c r="H25387" s="32">
        <v>5</v>
      </c>
    </row>
    <row r="25388" spans="1:8" x14ac:dyDescent="0.55000000000000004">
      <c r="A25388" s="33">
        <v>44448</v>
      </c>
      <c r="B25388" s="1" t="s">
        <v>16</v>
      </c>
      <c r="C25388">
        <v>9130</v>
      </c>
      <c r="D25388">
        <v>380118</v>
      </c>
      <c r="E25388" s="32">
        <v>8535</v>
      </c>
      <c r="F25388">
        <v>173</v>
      </c>
      <c r="G25388" s="32">
        <v>422</v>
      </c>
      <c r="H25388" s="32">
        <v>6</v>
      </c>
    </row>
    <row r="25389" spans="1:8" x14ac:dyDescent="0.55000000000000004">
      <c r="A25389" s="33">
        <v>44448</v>
      </c>
      <c r="B25389" s="1" t="s">
        <v>17</v>
      </c>
      <c r="C25389">
        <v>22518</v>
      </c>
      <c r="D25389">
        <v>38447</v>
      </c>
      <c r="E25389" s="32">
        <v>20775</v>
      </c>
      <c r="F25389">
        <v>201</v>
      </c>
      <c r="G25389" s="32">
        <v>1542</v>
      </c>
      <c r="H25389" s="32">
        <v>27</v>
      </c>
    </row>
    <row r="25390" spans="1:8" x14ac:dyDescent="0.55000000000000004">
      <c r="A25390" s="33">
        <v>44448</v>
      </c>
      <c r="B25390" s="1" t="s">
        <v>18</v>
      </c>
      <c r="C25390">
        <v>14263</v>
      </c>
      <c r="D25390">
        <v>406177</v>
      </c>
      <c r="E25390" s="32">
        <v>13116</v>
      </c>
      <c r="F25390">
        <v>105</v>
      </c>
      <c r="G25390" s="32">
        <v>1042</v>
      </c>
      <c r="H25390" s="32">
        <v>15</v>
      </c>
    </row>
    <row r="25391" spans="1:8" x14ac:dyDescent="0.55000000000000004">
      <c r="A25391" s="33">
        <v>44448</v>
      </c>
      <c r="B25391" s="1" t="s">
        <v>19</v>
      </c>
      <c r="C25391">
        <v>15923</v>
      </c>
      <c r="D25391">
        <v>269863</v>
      </c>
      <c r="E25391" s="32">
        <v>14741</v>
      </c>
      <c r="F25391">
        <v>164</v>
      </c>
      <c r="G25391" s="32">
        <v>1018</v>
      </c>
      <c r="H25391" s="32">
        <v>26</v>
      </c>
    </row>
    <row r="25392" spans="1:8" x14ac:dyDescent="0.55000000000000004">
      <c r="A25392" s="33">
        <v>44448</v>
      </c>
      <c r="B25392" s="1" t="s">
        <v>20</v>
      </c>
      <c r="C25392">
        <v>108756</v>
      </c>
      <c r="D25392">
        <v>1351400</v>
      </c>
      <c r="E25392" s="32">
        <v>96383</v>
      </c>
      <c r="F25392">
        <v>924</v>
      </c>
      <c r="G25392" s="32">
        <v>11449</v>
      </c>
      <c r="H25392" s="32">
        <v>134</v>
      </c>
    </row>
    <row r="25393" spans="1:8" x14ac:dyDescent="0.55000000000000004">
      <c r="A25393" s="33">
        <v>44448</v>
      </c>
      <c r="B25393" s="1" t="s">
        <v>21</v>
      </c>
      <c r="C25393">
        <v>94492</v>
      </c>
      <c r="D25393">
        <v>979329</v>
      </c>
      <c r="E25393" s="32">
        <v>82633</v>
      </c>
      <c r="F25393">
        <v>918</v>
      </c>
      <c r="G25393" s="32">
        <v>10941</v>
      </c>
      <c r="H25393" s="32">
        <v>93</v>
      </c>
    </row>
    <row r="25394" spans="1:8" x14ac:dyDescent="0.55000000000000004">
      <c r="A25394" s="33">
        <v>44448</v>
      </c>
      <c r="B25394" s="1" t="s">
        <v>22</v>
      </c>
      <c r="C25394">
        <v>362701</v>
      </c>
      <c r="D25394">
        <v>3409164</v>
      </c>
      <c r="E25394" s="32">
        <v>339021</v>
      </c>
      <c r="F25394">
        <v>2613</v>
      </c>
      <c r="G25394" s="32">
        <v>21067</v>
      </c>
      <c r="H25394" s="32">
        <v>251</v>
      </c>
    </row>
    <row r="25395" spans="1:8" x14ac:dyDescent="0.55000000000000004">
      <c r="A25395" s="33">
        <v>44448</v>
      </c>
      <c r="B25395" s="1" t="s">
        <v>23</v>
      </c>
      <c r="C25395">
        <v>159780</v>
      </c>
      <c r="D25395">
        <v>1485743</v>
      </c>
      <c r="E25395" s="32">
        <v>148495</v>
      </c>
      <c r="F25395">
        <v>1158</v>
      </c>
      <c r="G25395" s="32">
        <v>10127</v>
      </c>
      <c r="H25395" s="32">
        <v>216</v>
      </c>
    </row>
    <row r="25396" spans="1:8" x14ac:dyDescent="0.55000000000000004">
      <c r="A25396" s="33">
        <v>44448</v>
      </c>
      <c r="B25396" s="1" t="s">
        <v>24</v>
      </c>
      <c r="C25396">
        <v>7253</v>
      </c>
      <c r="D25396">
        <v>257325</v>
      </c>
      <c r="E25396" s="32">
        <v>6663</v>
      </c>
      <c r="F25396">
        <v>56</v>
      </c>
      <c r="G25396" s="32">
        <v>534</v>
      </c>
      <c r="H25396" s="32">
        <v>10</v>
      </c>
    </row>
    <row r="25397" spans="1:8" x14ac:dyDescent="0.55000000000000004">
      <c r="A25397" s="33">
        <v>44448</v>
      </c>
      <c r="B25397" s="1" t="s">
        <v>25</v>
      </c>
      <c r="C25397">
        <v>4644</v>
      </c>
      <c r="D25397">
        <v>105554</v>
      </c>
      <c r="E25397" s="32">
        <v>4191</v>
      </c>
      <c r="F25397">
        <v>44</v>
      </c>
      <c r="G25397" s="32">
        <v>409</v>
      </c>
      <c r="H25397" s="32">
        <v>10</v>
      </c>
    </row>
    <row r="25398" spans="1:8" x14ac:dyDescent="0.55000000000000004">
      <c r="A25398" s="33">
        <v>44448</v>
      </c>
      <c r="B25398" s="1" t="s">
        <v>26</v>
      </c>
      <c r="C25398">
        <v>7522</v>
      </c>
      <c r="D25398">
        <v>175383</v>
      </c>
      <c r="E25398" s="32">
        <v>7071</v>
      </c>
      <c r="F25398">
        <v>123</v>
      </c>
      <c r="G25398" s="32">
        <v>308</v>
      </c>
      <c r="H25398" s="32">
        <v>4</v>
      </c>
    </row>
    <row r="25399" spans="1:8" x14ac:dyDescent="0.55000000000000004">
      <c r="A25399" s="33">
        <v>44448</v>
      </c>
      <c r="B25399" s="1" t="s">
        <v>27</v>
      </c>
      <c r="C25399">
        <v>2783</v>
      </c>
      <c r="D25399">
        <v>104790</v>
      </c>
      <c r="E25399" s="32">
        <v>2555</v>
      </c>
      <c r="F25399">
        <v>36</v>
      </c>
      <c r="G25399" s="32">
        <v>192</v>
      </c>
      <c r="H25399" s="32">
        <v>2</v>
      </c>
    </row>
    <row r="25400" spans="1:8" x14ac:dyDescent="0.55000000000000004">
      <c r="A25400" s="33">
        <v>44448</v>
      </c>
      <c r="B25400" s="1" t="s">
        <v>28</v>
      </c>
      <c r="C25400">
        <v>4802</v>
      </c>
      <c r="D25400">
        <v>97156</v>
      </c>
      <c r="E25400" s="32">
        <v>4389</v>
      </c>
      <c r="F25400">
        <v>26</v>
      </c>
      <c r="G25400" s="32">
        <v>389</v>
      </c>
      <c r="H25400" s="32">
        <v>4</v>
      </c>
    </row>
    <row r="25401" spans="1:8" x14ac:dyDescent="0.55000000000000004">
      <c r="A25401" s="33">
        <v>44448</v>
      </c>
      <c r="B25401" s="1" t="s">
        <v>29</v>
      </c>
      <c r="C25401">
        <v>8282</v>
      </c>
      <c r="D25401">
        <v>285547</v>
      </c>
      <c r="E25401" s="32">
        <v>7822</v>
      </c>
      <c r="F25401">
        <v>95</v>
      </c>
      <c r="G25401" s="32">
        <v>374</v>
      </c>
      <c r="H25401" s="32">
        <v>2</v>
      </c>
    </row>
    <row r="25402" spans="1:8" x14ac:dyDescent="0.55000000000000004">
      <c r="A25402" s="33">
        <v>44448</v>
      </c>
      <c r="B25402" s="1" t="s">
        <v>30</v>
      </c>
      <c r="C25402">
        <v>17531</v>
      </c>
      <c r="D25402">
        <v>370666</v>
      </c>
      <c r="E25402" s="32">
        <v>15620</v>
      </c>
      <c r="F25402">
        <v>206</v>
      </c>
      <c r="G25402" s="32">
        <v>1782</v>
      </c>
      <c r="H25402" s="32">
        <v>18</v>
      </c>
    </row>
    <row r="25403" spans="1:8" x14ac:dyDescent="0.55000000000000004">
      <c r="A25403" s="33">
        <v>44448</v>
      </c>
      <c r="B25403" s="1" t="s">
        <v>31</v>
      </c>
      <c r="C25403">
        <v>25032</v>
      </c>
      <c r="D25403">
        <v>563324</v>
      </c>
      <c r="E25403" s="32">
        <v>21651</v>
      </c>
      <c r="F25403">
        <v>193</v>
      </c>
      <c r="G25403" s="32">
        <v>3188</v>
      </c>
      <c r="H25403" s="32">
        <v>20</v>
      </c>
    </row>
    <row r="25404" spans="1:8" x14ac:dyDescent="0.55000000000000004">
      <c r="A25404" s="33">
        <v>44448</v>
      </c>
      <c r="B25404" s="1" t="s">
        <v>32</v>
      </c>
      <c r="C25404">
        <v>95681</v>
      </c>
      <c r="D25404">
        <v>1153458</v>
      </c>
      <c r="E25404" s="32">
        <v>73582</v>
      </c>
      <c r="F25404">
        <v>1060</v>
      </c>
      <c r="G25404" s="32">
        <v>21039</v>
      </c>
      <c r="H25404" s="32">
        <v>94</v>
      </c>
    </row>
    <row r="25405" spans="1:8" x14ac:dyDescent="0.55000000000000004">
      <c r="A25405" s="33">
        <v>44448</v>
      </c>
      <c r="B25405" s="1" t="s">
        <v>33</v>
      </c>
      <c r="C25405">
        <v>13885</v>
      </c>
      <c r="D25405">
        <v>192585</v>
      </c>
      <c r="E25405" s="32">
        <v>11410</v>
      </c>
      <c r="F25405">
        <v>144</v>
      </c>
      <c r="G25405" s="32">
        <v>2622</v>
      </c>
      <c r="H25405" s="32">
        <v>28</v>
      </c>
    </row>
    <row r="25406" spans="1:8" x14ac:dyDescent="0.55000000000000004">
      <c r="A25406" s="33">
        <v>44448</v>
      </c>
      <c r="B25406" s="1" t="s">
        <v>34</v>
      </c>
      <c r="C25406">
        <v>11609</v>
      </c>
      <c r="D25406">
        <v>217669</v>
      </c>
      <c r="E25406" s="32">
        <v>10224</v>
      </c>
      <c r="F25406">
        <v>97</v>
      </c>
      <c r="G25406" s="32">
        <v>1288</v>
      </c>
      <c r="H25406" s="32">
        <v>10</v>
      </c>
    </row>
    <row r="25407" spans="1:8" x14ac:dyDescent="0.55000000000000004">
      <c r="A25407" s="33">
        <v>44448</v>
      </c>
      <c r="B25407" s="1" t="s">
        <v>35</v>
      </c>
      <c r="C25407">
        <v>33521</v>
      </c>
      <c r="D25407">
        <v>388403</v>
      </c>
      <c r="E25407" s="32">
        <v>29017</v>
      </c>
      <c r="F25407">
        <v>256</v>
      </c>
      <c r="G25407" s="32">
        <v>3978</v>
      </c>
      <c r="H25407" s="32">
        <v>89</v>
      </c>
    </row>
    <row r="25408" spans="1:8" x14ac:dyDescent="0.55000000000000004">
      <c r="A25408" s="33">
        <v>44448</v>
      </c>
      <c r="B25408" s="1" t="s">
        <v>36</v>
      </c>
      <c r="C25408">
        <v>186775</v>
      </c>
      <c r="D25408">
        <v>3101495</v>
      </c>
      <c r="E25408" s="32">
        <v>160705</v>
      </c>
      <c r="F25408">
        <v>2855</v>
      </c>
      <c r="G25408" s="32">
        <v>21227</v>
      </c>
      <c r="H25408" s="32">
        <v>628</v>
      </c>
    </row>
    <row r="25409" spans="1:8" x14ac:dyDescent="0.55000000000000004">
      <c r="A25409" s="33">
        <v>44448</v>
      </c>
      <c r="B25409" s="1" t="s">
        <v>37</v>
      </c>
      <c r="C25409">
        <v>71563</v>
      </c>
      <c r="D25409">
        <v>679057</v>
      </c>
      <c r="E25409" s="32">
        <v>63893</v>
      </c>
      <c r="F25409">
        <v>1359</v>
      </c>
      <c r="G25409" s="32">
        <v>6314</v>
      </c>
      <c r="H25409" s="32">
        <v>81</v>
      </c>
    </row>
    <row r="25410" spans="1:8" x14ac:dyDescent="0.55000000000000004">
      <c r="A25410" s="33">
        <v>44448</v>
      </c>
      <c r="B25410" s="1" t="s">
        <v>38</v>
      </c>
      <c r="C25410">
        <v>14755</v>
      </c>
      <c r="D25410">
        <v>230093</v>
      </c>
      <c r="E25410" s="32">
        <v>13358</v>
      </c>
      <c r="F25410">
        <v>142</v>
      </c>
      <c r="G25410" s="32">
        <v>1311</v>
      </c>
      <c r="H25410" s="32">
        <v>18</v>
      </c>
    </row>
    <row r="25411" spans="1:8" x14ac:dyDescent="0.55000000000000004">
      <c r="A25411" s="33">
        <v>44448</v>
      </c>
      <c r="B25411" s="1" t="s">
        <v>39</v>
      </c>
      <c r="C25411">
        <v>4982</v>
      </c>
      <c r="D25411">
        <v>60852</v>
      </c>
      <c r="E25411" s="32">
        <v>4500</v>
      </c>
      <c r="F25411">
        <v>57</v>
      </c>
      <c r="G25411" s="32">
        <v>324</v>
      </c>
      <c r="H25411" s="32">
        <v>22</v>
      </c>
    </row>
    <row r="25412" spans="1:8" x14ac:dyDescent="0.55000000000000004">
      <c r="A25412" s="33">
        <v>44448</v>
      </c>
      <c r="B25412" s="1" t="s">
        <v>40</v>
      </c>
      <c r="C25412">
        <v>1550</v>
      </c>
      <c r="D25412">
        <v>133869</v>
      </c>
      <c r="E25412" s="32">
        <v>1360</v>
      </c>
      <c r="F25412">
        <v>5</v>
      </c>
      <c r="G25412" s="32">
        <v>163</v>
      </c>
      <c r="H25412" s="32">
        <v>2</v>
      </c>
    </row>
    <row r="25413" spans="1:8" x14ac:dyDescent="0.55000000000000004">
      <c r="A25413" s="33">
        <v>44448</v>
      </c>
      <c r="B25413" s="1" t="s">
        <v>41</v>
      </c>
      <c r="C25413">
        <v>1493</v>
      </c>
      <c r="D25413">
        <v>48532</v>
      </c>
      <c r="E25413" s="32">
        <v>1332</v>
      </c>
      <c r="F25413">
        <v>2</v>
      </c>
      <c r="G25413" s="32">
        <v>159</v>
      </c>
      <c r="H25413" s="32">
        <v>2</v>
      </c>
    </row>
    <row r="25414" spans="1:8" x14ac:dyDescent="0.55000000000000004">
      <c r="A25414" s="33">
        <v>44448</v>
      </c>
      <c r="B25414" s="1" t="s">
        <v>42</v>
      </c>
      <c r="C25414">
        <v>14538</v>
      </c>
      <c r="D25414">
        <v>231974</v>
      </c>
      <c r="E25414" s="32">
        <v>11771</v>
      </c>
      <c r="F25414">
        <v>132</v>
      </c>
      <c r="G25414" s="32">
        <v>1686</v>
      </c>
      <c r="H25414" s="32">
        <v>21</v>
      </c>
    </row>
    <row r="25415" spans="1:8" x14ac:dyDescent="0.55000000000000004">
      <c r="A25415" s="33">
        <v>44448</v>
      </c>
      <c r="B25415" s="1" t="s">
        <v>43</v>
      </c>
      <c r="C25415">
        <v>20240</v>
      </c>
      <c r="D25415">
        <v>800256</v>
      </c>
      <c r="E25415" s="32">
        <v>18022</v>
      </c>
      <c r="F25415">
        <v>189</v>
      </c>
      <c r="G25415" s="32">
        <v>1045</v>
      </c>
      <c r="H25415" s="32">
        <v>16</v>
      </c>
    </row>
    <row r="25416" spans="1:8" x14ac:dyDescent="0.55000000000000004">
      <c r="A25416" s="33">
        <v>44448</v>
      </c>
      <c r="B25416" s="1" t="s">
        <v>44</v>
      </c>
      <c r="C25416">
        <v>5355</v>
      </c>
      <c r="D25416">
        <v>166210</v>
      </c>
      <c r="E25416" s="32">
        <v>4789</v>
      </c>
      <c r="F25416">
        <v>87</v>
      </c>
      <c r="G25416" s="32">
        <v>479</v>
      </c>
      <c r="H25416" s="32">
        <v>5</v>
      </c>
    </row>
    <row r="25417" spans="1:8" x14ac:dyDescent="0.55000000000000004">
      <c r="A25417" s="33">
        <v>44448</v>
      </c>
      <c r="B25417" s="1" t="s">
        <v>45</v>
      </c>
      <c r="C25417">
        <v>3010</v>
      </c>
      <c r="D25417">
        <v>93355</v>
      </c>
      <c r="E25417" s="32">
        <v>2644</v>
      </c>
      <c r="F25417">
        <v>64</v>
      </c>
      <c r="G25417" s="32">
        <v>302</v>
      </c>
      <c r="H25417" s="32">
        <v>4</v>
      </c>
    </row>
    <row r="25418" spans="1:8" x14ac:dyDescent="0.55000000000000004">
      <c r="A25418" s="33">
        <v>44448</v>
      </c>
      <c r="B25418" s="1" t="s">
        <v>46</v>
      </c>
      <c r="C25418">
        <v>4539</v>
      </c>
      <c r="D25418">
        <v>119310</v>
      </c>
      <c r="E25418" s="32">
        <v>4184</v>
      </c>
      <c r="F25418">
        <v>34</v>
      </c>
      <c r="G25418" s="32">
        <v>320</v>
      </c>
      <c r="H25418" s="32">
        <v>5</v>
      </c>
    </row>
    <row r="25419" spans="1:8" x14ac:dyDescent="0.55000000000000004">
      <c r="A25419" s="33">
        <v>44448</v>
      </c>
      <c r="B25419" s="1" t="s">
        <v>47</v>
      </c>
      <c r="C25419">
        <v>4889</v>
      </c>
      <c r="D25419">
        <v>135817</v>
      </c>
      <c r="E25419" s="32">
        <v>4532</v>
      </c>
      <c r="F25419">
        <v>81</v>
      </c>
      <c r="G25419" s="32">
        <v>276</v>
      </c>
      <c r="H25419" s="32">
        <v>5</v>
      </c>
    </row>
    <row r="25420" spans="1:8" x14ac:dyDescent="0.55000000000000004">
      <c r="A25420" s="33">
        <v>44448</v>
      </c>
      <c r="B25420" s="1" t="s">
        <v>48</v>
      </c>
      <c r="C25420">
        <v>3899</v>
      </c>
      <c r="D25420">
        <v>85687</v>
      </c>
      <c r="E25420" s="32">
        <v>3442</v>
      </c>
      <c r="F25420">
        <v>31</v>
      </c>
      <c r="G25420" s="32">
        <v>426</v>
      </c>
      <c r="H25420" s="32">
        <v>9</v>
      </c>
    </row>
    <row r="25421" spans="1:8" x14ac:dyDescent="0.55000000000000004">
      <c r="A25421" s="33">
        <v>44448</v>
      </c>
      <c r="B25421" s="1" t="s">
        <v>49</v>
      </c>
      <c r="C25421">
        <v>70678</v>
      </c>
      <c r="D25421">
        <v>1152905</v>
      </c>
      <c r="E25421" s="32">
        <v>61509</v>
      </c>
      <c r="F25421">
        <v>581</v>
      </c>
      <c r="G25421" s="32">
        <v>8163</v>
      </c>
      <c r="H25421" s="32">
        <v>33</v>
      </c>
    </row>
    <row r="25422" spans="1:8" x14ac:dyDescent="0.55000000000000004">
      <c r="A25422" s="33">
        <v>44448</v>
      </c>
      <c r="B25422" s="1" t="s">
        <v>50</v>
      </c>
      <c r="C25422">
        <v>5536</v>
      </c>
      <c r="D25422">
        <v>92435</v>
      </c>
      <c r="E25422" s="32">
        <v>5152</v>
      </c>
      <c r="F25422">
        <v>28</v>
      </c>
      <c r="G25422" s="32">
        <v>410</v>
      </c>
      <c r="H25422" s="32">
        <v>2</v>
      </c>
    </row>
    <row r="25423" spans="1:8" x14ac:dyDescent="0.55000000000000004">
      <c r="A25423" s="33">
        <v>44448</v>
      </c>
      <c r="B25423" s="1" t="s">
        <v>51</v>
      </c>
      <c r="C25423">
        <v>5695</v>
      </c>
      <c r="D25423">
        <v>165319</v>
      </c>
      <c r="E25423" s="32">
        <v>5103</v>
      </c>
      <c r="F25423">
        <v>70</v>
      </c>
      <c r="G25423" s="32">
        <v>526</v>
      </c>
      <c r="H25423" s="32">
        <v>1</v>
      </c>
    </row>
    <row r="25424" spans="1:8" x14ac:dyDescent="0.55000000000000004">
      <c r="A25424" s="33">
        <v>44448</v>
      </c>
      <c r="B25424" s="1" t="s">
        <v>52</v>
      </c>
      <c r="C25424">
        <v>13613</v>
      </c>
      <c r="D25424">
        <v>114048</v>
      </c>
      <c r="E25424" s="32">
        <v>12136</v>
      </c>
      <c r="F25424">
        <v>131</v>
      </c>
      <c r="G25424" s="32">
        <v>1346</v>
      </c>
      <c r="H25424" s="32">
        <v>19</v>
      </c>
    </row>
    <row r="25425" spans="1:8" x14ac:dyDescent="0.55000000000000004">
      <c r="A25425" s="33">
        <v>44448</v>
      </c>
      <c r="B25425" s="1" t="s">
        <v>53</v>
      </c>
      <c r="C25425">
        <v>7652</v>
      </c>
      <c r="D25425">
        <v>239132</v>
      </c>
      <c r="E25425" s="32">
        <v>6963</v>
      </c>
      <c r="F25425">
        <v>73</v>
      </c>
      <c r="G25425" s="32">
        <v>616</v>
      </c>
      <c r="H25425" s="32">
        <v>3</v>
      </c>
    </row>
    <row r="25426" spans="1:8" x14ac:dyDescent="0.55000000000000004">
      <c r="A25426" s="33">
        <v>44448</v>
      </c>
      <c r="B25426" s="1" t="s">
        <v>54</v>
      </c>
      <c r="C25426">
        <v>5883</v>
      </c>
      <c r="D25426">
        <v>67481</v>
      </c>
      <c r="E25426" s="32">
        <v>5311</v>
      </c>
      <c r="F25426">
        <v>34</v>
      </c>
      <c r="G25426" s="32">
        <v>523</v>
      </c>
      <c r="H25426" s="32">
        <v>11</v>
      </c>
    </row>
    <row r="25427" spans="1:8" x14ac:dyDescent="0.55000000000000004">
      <c r="A25427" s="33">
        <v>44448</v>
      </c>
      <c r="B25427" s="1" t="s">
        <v>55</v>
      </c>
      <c r="C25427">
        <v>8701</v>
      </c>
      <c r="D25427">
        <v>157505</v>
      </c>
      <c r="E25427" s="32">
        <v>8012</v>
      </c>
      <c r="F25427">
        <v>56</v>
      </c>
      <c r="G25427" s="32">
        <v>639</v>
      </c>
      <c r="H25427" s="32">
        <v>5</v>
      </c>
    </row>
    <row r="25428" spans="1:8" x14ac:dyDescent="0.55000000000000004">
      <c r="A25428" s="33">
        <v>44448</v>
      </c>
      <c r="B25428" s="1" t="s">
        <v>56</v>
      </c>
      <c r="C25428">
        <v>46506</v>
      </c>
      <c r="D25428">
        <v>358178</v>
      </c>
      <c r="E25428" s="32">
        <v>40699</v>
      </c>
      <c r="F25428">
        <v>269</v>
      </c>
      <c r="G25428" s="32">
        <v>5194</v>
      </c>
      <c r="H25428" s="32">
        <v>115</v>
      </c>
    </row>
    <row r="25429" spans="1:8" x14ac:dyDescent="0.55000000000000004">
      <c r="A25429" s="33">
        <v>44449</v>
      </c>
      <c r="B25429" s="1" t="s">
        <v>7</v>
      </c>
      <c r="C25429">
        <v>58866</v>
      </c>
      <c r="D25429">
        <v>1043091</v>
      </c>
      <c r="E25429" s="32">
        <v>55305</v>
      </c>
      <c r="F25429">
        <v>1460</v>
      </c>
      <c r="G25429" s="32">
        <v>2300</v>
      </c>
      <c r="H25429" s="32">
        <v>26</v>
      </c>
    </row>
    <row r="25430" spans="1:8" x14ac:dyDescent="0.55000000000000004">
      <c r="A25430" s="33">
        <v>44449</v>
      </c>
      <c r="B25430" s="1" t="s">
        <v>11</v>
      </c>
      <c r="C25430">
        <v>5052</v>
      </c>
      <c r="D25430">
        <v>77497</v>
      </c>
      <c r="E25430" s="32">
        <v>4404</v>
      </c>
      <c r="F25430">
        <v>33</v>
      </c>
      <c r="G25430" s="32">
        <v>615</v>
      </c>
      <c r="H25430" s="32">
        <v>5</v>
      </c>
    </row>
    <row r="25431" spans="1:8" x14ac:dyDescent="0.55000000000000004">
      <c r="A25431" s="33">
        <v>44449</v>
      </c>
      <c r="B25431" s="1" t="s">
        <v>12</v>
      </c>
      <c r="C25431">
        <v>3342</v>
      </c>
      <c r="D25431">
        <v>113236</v>
      </c>
      <c r="E25431" s="32">
        <v>3011</v>
      </c>
      <c r="F25431">
        <v>50</v>
      </c>
      <c r="G25431" s="32">
        <v>281</v>
      </c>
      <c r="H25431" s="32">
        <v>1</v>
      </c>
    </row>
    <row r="25432" spans="1:8" x14ac:dyDescent="0.55000000000000004">
      <c r="A25432" s="33">
        <v>44449</v>
      </c>
      <c r="B25432" s="1" t="s">
        <v>13</v>
      </c>
      <c r="C25432">
        <v>15594</v>
      </c>
      <c r="D25432">
        <v>218108</v>
      </c>
      <c r="E25432" s="32">
        <v>14530</v>
      </c>
      <c r="F25432">
        <v>104</v>
      </c>
      <c r="G25432" s="32">
        <v>932</v>
      </c>
      <c r="H25432" s="32">
        <v>20</v>
      </c>
    </row>
    <row r="25433" spans="1:8" x14ac:dyDescent="0.55000000000000004">
      <c r="A25433" s="33">
        <v>44449</v>
      </c>
      <c r="B25433" s="1" t="s">
        <v>14</v>
      </c>
      <c r="C25433">
        <v>1745</v>
      </c>
      <c r="D25433">
        <v>23819</v>
      </c>
      <c r="E25433" s="32">
        <v>1609</v>
      </c>
      <c r="F25433">
        <v>26</v>
      </c>
      <c r="G25433" s="32">
        <v>110</v>
      </c>
      <c r="H25433" s="32">
        <v>1</v>
      </c>
    </row>
    <row r="25434" spans="1:8" x14ac:dyDescent="0.55000000000000004">
      <c r="A25434" s="33">
        <v>44449</v>
      </c>
      <c r="B25434" s="1" t="s">
        <v>15</v>
      </c>
      <c r="C25434">
        <v>3380</v>
      </c>
      <c r="D25434">
        <v>89208</v>
      </c>
      <c r="E25434" s="32">
        <v>3116</v>
      </c>
      <c r="F25434">
        <v>52</v>
      </c>
      <c r="G25434" s="32">
        <v>212</v>
      </c>
      <c r="H25434" s="32">
        <v>4</v>
      </c>
    </row>
    <row r="25435" spans="1:8" x14ac:dyDescent="0.55000000000000004">
      <c r="A25435" s="33">
        <v>44449</v>
      </c>
      <c r="B25435" s="1" t="s">
        <v>16</v>
      </c>
      <c r="C25435">
        <v>9176</v>
      </c>
      <c r="D25435">
        <v>381486</v>
      </c>
      <c r="E25435" s="32">
        <v>8587</v>
      </c>
      <c r="F25435">
        <v>173</v>
      </c>
      <c r="G25435" s="32">
        <v>416</v>
      </c>
      <c r="H25435" s="32">
        <v>5</v>
      </c>
    </row>
    <row r="25436" spans="1:8" x14ac:dyDescent="0.55000000000000004">
      <c r="A25436" s="33">
        <v>44449</v>
      </c>
      <c r="B25436" s="1" t="s">
        <v>17</v>
      </c>
      <c r="C25436">
        <v>22681</v>
      </c>
      <c r="D25436">
        <v>38447</v>
      </c>
      <c r="E25436" s="32">
        <v>21048</v>
      </c>
      <c r="F25436">
        <v>201</v>
      </c>
      <c r="G25436" s="32">
        <v>1432</v>
      </c>
      <c r="H25436" s="32">
        <v>26</v>
      </c>
    </row>
    <row r="25437" spans="1:8" x14ac:dyDescent="0.55000000000000004">
      <c r="A25437" s="33">
        <v>44449</v>
      </c>
      <c r="B25437" s="1" t="s">
        <v>18</v>
      </c>
      <c r="C25437">
        <v>14359</v>
      </c>
      <c r="D25437">
        <v>416370</v>
      </c>
      <c r="E25437" s="32">
        <v>13253</v>
      </c>
      <c r="F25437">
        <v>105</v>
      </c>
      <c r="G25437" s="32">
        <v>1001</v>
      </c>
      <c r="H25437" s="32">
        <v>16</v>
      </c>
    </row>
    <row r="25438" spans="1:8" x14ac:dyDescent="0.55000000000000004">
      <c r="A25438" s="33">
        <v>44449</v>
      </c>
      <c r="B25438" s="1" t="s">
        <v>19</v>
      </c>
      <c r="C25438">
        <v>15995</v>
      </c>
      <c r="D25438">
        <v>270795</v>
      </c>
      <c r="E25438" s="32">
        <v>14894</v>
      </c>
      <c r="F25438">
        <v>164</v>
      </c>
      <c r="G25438" s="32">
        <v>937</v>
      </c>
      <c r="H25438" s="32">
        <v>22</v>
      </c>
    </row>
    <row r="25439" spans="1:8" x14ac:dyDescent="0.55000000000000004">
      <c r="A25439" s="33">
        <v>44449</v>
      </c>
      <c r="B25439" s="1" t="s">
        <v>20</v>
      </c>
      <c r="C25439">
        <v>109311</v>
      </c>
      <c r="D25439">
        <v>1356645</v>
      </c>
      <c r="E25439" s="32">
        <v>97434</v>
      </c>
      <c r="F25439">
        <v>935</v>
      </c>
      <c r="G25439" s="32">
        <v>10942</v>
      </c>
      <c r="H25439" s="32">
        <v>138</v>
      </c>
    </row>
    <row r="25440" spans="1:8" x14ac:dyDescent="0.55000000000000004">
      <c r="A25440" s="33">
        <v>44449</v>
      </c>
      <c r="B25440" s="1" t="s">
        <v>21</v>
      </c>
      <c r="C25440">
        <v>95083</v>
      </c>
      <c r="D25440">
        <v>985059</v>
      </c>
      <c r="E25440" s="32">
        <v>83954</v>
      </c>
      <c r="F25440">
        <v>933</v>
      </c>
      <c r="G25440" s="32">
        <v>10196</v>
      </c>
      <c r="H25440" s="32">
        <v>83</v>
      </c>
    </row>
    <row r="25441" spans="1:8" x14ac:dyDescent="0.55000000000000004">
      <c r="A25441" s="33">
        <v>44449</v>
      </c>
      <c r="B25441" s="1" t="s">
        <v>22</v>
      </c>
      <c r="C25441">
        <v>363943</v>
      </c>
      <c r="D25441">
        <v>3421538</v>
      </c>
      <c r="E25441" s="32">
        <v>342240</v>
      </c>
      <c r="F25441">
        <v>2628</v>
      </c>
      <c r="G25441" s="32">
        <v>19075</v>
      </c>
      <c r="H25441" s="32">
        <v>243</v>
      </c>
    </row>
    <row r="25442" spans="1:8" x14ac:dyDescent="0.55000000000000004">
      <c r="A25442" s="33">
        <v>44449</v>
      </c>
      <c r="B25442" s="1" t="s">
        <v>23</v>
      </c>
      <c r="C25442">
        <v>160609</v>
      </c>
      <c r="D25442">
        <v>1491456</v>
      </c>
      <c r="E25442" s="32">
        <v>150227</v>
      </c>
      <c r="F25442">
        <v>1168</v>
      </c>
      <c r="G25442" s="32">
        <v>9214</v>
      </c>
      <c r="H25442" s="32">
        <v>209</v>
      </c>
    </row>
    <row r="25443" spans="1:8" x14ac:dyDescent="0.55000000000000004">
      <c r="A25443" s="33">
        <v>44449</v>
      </c>
      <c r="B25443" s="1" t="s">
        <v>24</v>
      </c>
      <c r="C25443">
        <v>7311</v>
      </c>
      <c r="D25443">
        <v>258365</v>
      </c>
      <c r="E25443" s="32">
        <v>6738</v>
      </c>
      <c r="F25443">
        <v>58</v>
      </c>
      <c r="G25443" s="32">
        <v>515</v>
      </c>
      <c r="H25443" s="32">
        <v>8</v>
      </c>
    </row>
    <row r="25444" spans="1:8" x14ac:dyDescent="0.55000000000000004">
      <c r="A25444" s="33">
        <v>44449</v>
      </c>
      <c r="B25444" s="1" t="s">
        <v>25</v>
      </c>
      <c r="C25444">
        <v>4652</v>
      </c>
      <c r="D25444">
        <v>105989</v>
      </c>
      <c r="E25444" s="32">
        <v>4248</v>
      </c>
      <c r="F25444">
        <v>44</v>
      </c>
      <c r="G25444" s="32">
        <v>360</v>
      </c>
      <c r="H25444" s="32">
        <v>8</v>
      </c>
    </row>
    <row r="25445" spans="1:8" x14ac:dyDescent="0.55000000000000004">
      <c r="A25445" s="33">
        <v>44449</v>
      </c>
      <c r="B25445" s="1" t="s">
        <v>26</v>
      </c>
      <c r="C25445">
        <v>7554</v>
      </c>
      <c r="D25445">
        <v>176681</v>
      </c>
      <c r="E25445" s="32">
        <v>7102</v>
      </c>
      <c r="F25445">
        <v>123</v>
      </c>
      <c r="G25445" s="32">
        <v>308</v>
      </c>
      <c r="H25445" s="32">
        <v>3</v>
      </c>
    </row>
    <row r="25446" spans="1:8" x14ac:dyDescent="0.55000000000000004">
      <c r="A25446" s="33">
        <v>44449</v>
      </c>
      <c r="B25446" s="1" t="s">
        <v>27</v>
      </c>
      <c r="C25446">
        <v>2810</v>
      </c>
      <c r="D25446">
        <v>105334</v>
      </c>
      <c r="E25446" s="32">
        <v>2574</v>
      </c>
      <c r="F25446">
        <v>36</v>
      </c>
      <c r="G25446" s="32">
        <v>200</v>
      </c>
      <c r="H25446" s="32">
        <v>1</v>
      </c>
    </row>
    <row r="25447" spans="1:8" x14ac:dyDescent="0.55000000000000004">
      <c r="A25447" s="33">
        <v>44449</v>
      </c>
      <c r="B25447" s="1" t="s">
        <v>28</v>
      </c>
      <c r="C25447">
        <v>4833</v>
      </c>
      <c r="D25447">
        <v>101838</v>
      </c>
      <c r="E25447" s="32">
        <v>4448</v>
      </c>
      <c r="F25447">
        <v>26</v>
      </c>
      <c r="G25447" s="32">
        <v>362</v>
      </c>
      <c r="H25447" s="32">
        <v>2</v>
      </c>
    </row>
    <row r="25448" spans="1:8" x14ac:dyDescent="0.55000000000000004">
      <c r="A25448" s="33">
        <v>44449</v>
      </c>
      <c r="B25448" s="1" t="s">
        <v>29</v>
      </c>
      <c r="C25448">
        <v>8315</v>
      </c>
      <c r="D25448">
        <v>286922</v>
      </c>
      <c r="E25448" s="32">
        <v>7912</v>
      </c>
      <c r="F25448">
        <v>95</v>
      </c>
      <c r="G25448" s="32">
        <v>335</v>
      </c>
      <c r="H25448" s="32">
        <v>3</v>
      </c>
    </row>
    <row r="25449" spans="1:8" x14ac:dyDescent="0.55000000000000004">
      <c r="A25449" s="33">
        <v>44449</v>
      </c>
      <c r="B25449" s="1" t="s">
        <v>30</v>
      </c>
      <c r="C25449">
        <v>17642</v>
      </c>
      <c r="D25449">
        <v>372406</v>
      </c>
      <c r="E25449" s="32">
        <v>15885</v>
      </c>
      <c r="F25449">
        <v>206</v>
      </c>
      <c r="G25449" s="32">
        <v>1646</v>
      </c>
      <c r="H25449" s="32">
        <v>18</v>
      </c>
    </row>
    <row r="25450" spans="1:8" x14ac:dyDescent="0.55000000000000004">
      <c r="A25450" s="33">
        <v>44449</v>
      </c>
      <c r="B25450" s="1" t="s">
        <v>31</v>
      </c>
      <c r="C25450">
        <v>25242</v>
      </c>
      <c r="D25450">
        <v>566097</v>
      </c>
      <c r="E25450" s="32">
        <v>22133</v>
      </c>
      <c r="F25450">
        <v>193</v>
      </c>
      <c r="G25450" s="32">
        <v>2916</v>
      </c>
      <c r="H25450" s="32">
        <v>21</v>
      </c>
    </row>
    <row r="25451" spans="1:8" x14ac:dyDescent="0.55000000000000004">
      <c r="A25451" s="33">
        <v>44449</v>
      </c>
      <c r="B25451" s="1" t="s">
        <v>32</v>
      </c>
      <c r="C25451">
        <v>96850</v>
      </c>
      <c r="D25451">
        <v>1162193</v>
      </c>
      <c r="E25451" s="32">
        <v>75233</v>
      </c>
      <c r="F25451">
        <v>1067</v>
      </c>
      <c r="G25451" s="32">
        <v>20550</v>
      </c>
      <c r="H25451" s="32">
        <v>85</v>
      </c>
    </row>
    <row r="25452" spans="1:8" x14ac:dyDescent="0.55000000000000004">
      <c r="A25452" s="33">
        <v>44449</v>
      </c>
      <c r="B25452" s="1" t="s">
        <v>33</v>
      </c>
      <c r="C25452">
        <v>13981</v>
      </c>
      <c r="D25452">
        <v>202459</v>
      </c>
      <c r="E25452" s="32">
        <v>11804</v>
      </c>
      <c r="F25452">
        <v>145</v>
      </c>
      <c r="G25452" s="32">
        <v>2330</v>
      </c>
      <c r="H25452" s="32">
        <v>28</v>
      </c>
    </row>
    <row r="25453" spans="1:8" x14ac:dyDescent="0.55000000000000004">
      <c r="A25453" s="33">
        <v>44449</v>
      </c>
      <c r="B25453" s="1" t="s">
        <v>34</v>
      </c>
      <c r="C25453">
        <v>11666</v>
      </c>
      <c r="D25453">
        <v>218858</v>
      </c>
      <c r="E25453" s="32">
        <v>10402</v>
      </c>
      <c r="F25453">
        <v>97</v>
      </c>
      <c r="G25453" s="32">
        <v>1167</v>
      </c>
      <c r="H25453" s="32">
        <v>8</v>
      </c>
    </row>
    <row r="25454" spans="1:8" x14ac:dyDescent="0.55000000000000004">
      <c r="A25454" s="33">
        <v>44449</v>
      </c>
      <c r="B25454" s="1" t="s">
        <v>35</v>
      </c>
      <c r="C25454">
        <v>33711</v>
      </c>
      <c r="D25454">
        <v>390428</v>
      </c>
      <c r="E25454" s="32">
        <v>29513</v>
      </c>
      <c r="F25454">
        <v>257</v>
      </c>
      <c r="G25454" s="32">
        <v>3752</v>
      </c>
      <c r="H25454" s="32">
        <v>81</v>
      </c>
    </row>
    <row r="25455" spans="1:8" x14ac:dyDescent="0.55000000000000004">
      <c r="A25455" s="33">
        <v>44449</v>
      </c>
      <c r="B25455" s="1" t="s">
        <v>36</v>
      </c>
      <c r="C25455">
        <v>188085</v>
      </c>
      <c r="D25455">
        <v>3120602</v>
      </c>
      <c r="E25455" s="32">
        <v>162771</v>
      </c>
      <c r="F25455">
        <v>2869</v>
      </c>
      <c r="G25455" s="32">
        <v>20445</v>
      </c>
      <c r="H25455" s="32">
        <v>620</v>
      </c>
    </row>
    <row r="25456" spans="1:8" x14ac:dyDescent="0.55000000000000004">
      <c r="A25456" s="33">
        <v>44449</v>
      </c>
      <c r="B25456" s="1" t="s">
        <v>37</v>
      </c>
      <c r="C25456">
        <v>72238</v>
      </c>
      <c r="D25456">
        <v>682132</v>
      </c>
      <c r="E25456" s="32">
        <v>64753</v>
      </c>
      <c r="F25456">
        <v>1363</v>
      </c>
      <c r="G25456" s="32">
        <v>6126</v>
      </c>
      <c r="H25456" s="32">
        <v>81</v>
      </c>
    </row>
    <row r="25457" spans="1:8" x14ac:dyDescent="0.55000000000000004">
      <c r="A25457" s="33">
        <v>44449</v>
      </c>
      <c r="B25457" s="1" t="s">
        <v>38</v>
      </c>
      <c r="C25457">
        <v>14841</v>
      </c>
      <c r="D25457">
        <v>231002</v>
      </c>
      <c r="E25457" s="32">
        <v>13485</v>
      </c>
      <c r="F25457">
        <v>142</v>
      </c>
      <c r="G25457" s="32">
        <v>1214</v>
      </c>
      <c r="H25457" s="32">
        <v>17</v>
      </c>
    </row>
    <row r="25458" spans="1:8" x14ac:dyDescent="0.55000000000000004">
      <c r="A25458" s="33">
        <v>44449</v>
      </c>
      <c r="B25458" s="1" t="s">
        <v>39</v>
      </c>
      <c r="C25458">
        <v>5015</v>
      </c>
      <c r="D25458">
        <v>60977</v>
      </c>
      <c r="E25458" s="32">
        <v>4566</v>
      </c>
      <c r="F25458">
        <v>58</v>
      </c>
      <c r="G25458" s="32">
        <v>290</v>
      </c>
      <c r="H25458" s="32">
        <v>21</v>
      </c>
    </row>
    <row r="25459" spans="1:8" x14ac:dyDescent="0.55000000000000004">
      <c r="A25459" s="33">
        <v>44449</v>
      </c>
      <c r="B25459" s="1" t="s">
        <v>40</v>
      </c>
      <c r="C25459">
        <v>1564</v>
      </c>
      <c r="D25459">
        <v>134643</v>
      </c>
      <c r="E25459" s="32">
        <v>1382</v>
      </c>
      <c r="F25459">
        <v>5</v>
      </c>
      <c r="G25459" s="32">
        <v>155</v>
      </c>
      <c r="H25459" s="32">
        <v>0</v>
      </c>
    </row>
    <row r="25460" spans="1:8" x14ac:dyDescent="0.55000000000000004">
      <c r="A25460" s="33">
        <v>44449</v>
      </c>
      <c r="B25460" s="1" t="s">
        <v>41</v>
      </c>
      <c r="C25460">
        <v>1502</v>
      </c>
      <c r="D25460">
        <v>48532</v>
      </c>
      <c r="E25460" s="32">
        <v>1350</v>
      </c>
      <c r="F25460">
        <v>2</v>
      </c>
      <c r="G25460" s="32">
        <v>150</v>
      </c>
      <c r="H25460" s="32">
        <v>1</v>
      </c>
    </row>
    <row r="25461" spans="1:8" x14ac:dyDescent="0.55000000000000004">
      <c r="A25461" s="33">
        <v>44449</v>
      </c>
      <c r="B25461" s="1" t="s">
        <v>42</v>
      </c>
      <c r="C25461">
        <v>14621</v>
      </c>
      <c r="D25461">
        <v>241401</v>
      </c>
      <c r="E25461" s="32">
        <v>13164</v>
      </c>
      <c r="F25461">
        <v>132</v>
      </c>
      <c r="G25461" s="32">
        <v>1161</v>
      </c>
      <c r="H25461" s="32">
        <v>17</v>
      </c>
    </row>
    <row r="25462" spans="1:8" x14ac:dyDescent="0.55000000000000004">
      <c r="A25462" s="33">
        <v>44449</v>
      </c>
      <c r="B25462" s="1" t="s">
        <v>43</v>
      </c>
      <c r="C25462">
        <v>20240</v>
      </c>
      <c r="D25462">
        <v>812411</v>
      </c>
      <c r="E25462" s="32">
        <v>18022</v>
      </c>
      <c r="F25462">
        <v>189</v>
      </c>
      <c r="G25462" s="32">
        <v>1045</v>
      </c>
      <c r="H25462" s="32">
        <v>15</v>
      </c>
    </row>
    <row r="25463" spans="1:8" x14ac:dyDescent="0.55000000000000004">
      <c r="A25463" s="33">
        <v>44449</v>
      </c>
      <c r="B25463" s="1" t="s">
        <v>44</v>
      </c>
      <c r="C25463">
        <v>5379</v>
      </c>
      <c r="D25463">
        <v>166210</v>
      </c>
      <c r="E25463" s="32">
        <v>4842</v>
      </c>
      <c r="F25463">
        <v>87</v>
      </c>
      <c r="G25463" s="32">
        <v>450</v>
      </c>
      <c r="H25463" s="32">
        <v>4</v>
      </c>
    </row>
    <row r="25464" spans="1:8" x14ac:dyDescent="0.55000000000000004">
      <c r="A25464" s="33">
        <v>44449</v>
      </c>
      <c r="B25464" s="1" t="s">
        <v>45</v>
      </c>
      <c r="C25464">
        <v>3046</v>
      </c>
      <c r="D25464">
        <v>93766</v>
      </c>
      <c r="E25464" s="32">
        <v>2677</v>
      </c>
      <c r="F25464">
        <v>64</v>
      </c>
      <c r="G25464" s="32">
        <v>305</v>
      </c>
      <c r="H25464" s="32">
        <v>4</v>
      </c>
    </row>
    <row r="25465" spans="1:8" x14ac:dyDescent="0.55000000000000004">
      <c r="A25465" s="33">
        <v>44449</v>
      </c>
      <c r="B25465" s="1" t="s">
        <v>46</v>
      </c>
      <c r="C25465">
        <v>4555</v>
      </c>
      <c r="D25465">
        <v>120302</v>
      </c>
      <c r="E25465" s="32">
        <v>4242</v>
      </c>
      <c r="F25465">
        <v>34</v>
      </c>
      <c r="G25465" s="32">
        <v>278</v>
      </c>
      <c r="H25465" s="32">
        <v>5</v>
      </c>
    </row>
    <row r="25466" spans="1:8" x14ac:dyDescent="0.55000000000000004">
      <c r="A25466" s="33">
        <v>44449</v>
      </c>
      <c r="B25466" s="1" t="s">
        <v>47</v>
      </c>
      <c r="C25466">
        <v>4908</v>
      </c>
      <c r="D25466">
        <v>138828</v>
      </c>
      <c r="E25466" s="32">
        <v>4561</v>
      </c>
      <c r="F25466">
        <v>81</v>
      </c>
      <c r="G25466" s="32">
        <v>266</v>
      </c>
      <c r="H25466" s="32">
        <v>5</v>
      </c>
    </row>
    <row r="25467" spans="1:8" x14ac:dyDescent="0.55000000000000004">
      <c r="A25467" s="33">
        <v>44449</v>
      </c>
      <c r="B25467" s="1" t="s">
        <v>48</v>
      </c>
      <c r="C25467">
        <v>3932</v>
      </c>
      <c r="D25467">
        <v>85824</v>
      </c>
      <c r="E25467" s="32">
        <v>3522</v>
      </c>
      <c r="F25467">
        <v>31</v>
      </c>
      <c r="G25467" s="32">
        <v>379</v>
      </c>
      <c r="H25467" s="32">
        <v>8</v>
      </c>
    </row>
    <row r="25468" spans="1:8" x14ac:dyDescent="0.55000000000000004">
      <c r="A25468" s="33">
        <v>44449</v>
      </c>
      <c r="B25468" s="1" t="s">
        <v>49</v>
      </c>
      <c r="C25468">
        <v>71116</v>
      </c>
      <c r="D25468">
        <v>1157812</v>
      </c>
      <c r="E25468" s="32">
        <v>62298</v>
      </c>
      <c r="F25468">
        <v>583</v>
      </c>
      <c r="G25468" s="32">
        <v>7799</v>
      </c>
      <c r="H25468" s="32">
        <v>34</v>
      </c>
    </row>
    <row r="25469" spans="1:8" x14ac:dyDescent="0.55000000000000004">
      <c r="A25469" s="33">
        <v>44449</v>
      </c>
      <c r="B25469" s="1" t="s">
        <v>50</v>
      </c>
      <c r="C25469">
        <v>5558</v>
      </c>
      <c r="D25469">
        <v>92926</v>
      </c>
      <c r="E25469" s="32">
        <v>5215</v>
      </c>
      <c r="F25469">
        <v>29</v>
      </c>
      <c r="G25469" s="32">
        <v>374</v>
      </c>
      <c r="H25469" s="32">
        <v>1</v>
      </c>
    </row>
    <row r="25470" spans="1:8" x14ac:dyDescent="0.55000000000000004">
      <c r="A25470" s="33">
        <v>44449</v>
      </c>
      <c r="B25470" s="1" t="s">
        <v>51</v>
      </c>
      <c r="C25470">
        <v>5716</v>
      </c>
      <c r="D25470">
        <v>166038</v>
      </c>
      <c r="E25470" s="32">
        <v>5168</v>
      </c>
      <c r="F25470">
        <v>70</v>
      </c>
      <c r="G25470" s="32">
        <v>481</v>
      </c>
      <c r="H25470" s="32">
        <v>1</v>
      </c>
    </row>
    <row r="25471" spans="1:8" x14ac:dyDescent="0.55000000000000004">
      <c r="A25471" s="33">
        <v>44449</v>
      </c>
      <c r="B25471" s="1" t="s">
        <v>52</v>
      </c>
      <c r="C25471">
        <v>13679</v>
      </c>
      <c r="D25471">
        <v>115141</v>
      </c>
      <c r="E25471" s="32">
        <v>12285</v>
      </c>
      <c r="F25471">
        <v>131</v>
      </c>
      <c r="G25471" s="32">
        <v>1263</v>
      </c>
      <c r="H25471" s="32">
        <v>19</v>
      </c>
    </row>
    <row r="25472" spans="1:8" x14ac:dyDescent="0.55000000000000004">
      <c r="A25472" s="33">
        <v>44449</v>
      </c>
      <c r="B25472" s="1" t="s">
        <v>53</v>
      </c>
      <c r="C25472">
        <v>7690</v>
      </c>
      <c r="D25472">
        <v>240491</v>
      </c>
      <c r="E25472" s="32">
        <v>7068</v>
      </c>
      <c r="F25472">
        <v>73</v>
      </c>
      <c r="G25472" s="32">
        <v>549</v>
      </c>
      <c r="H25472" s="32">
        <v>3</v>
      </c>
    </row>
    <row r="25473" spans="1:8" x14ac:dyDescent="0.55000000000000004">
      <c r="A25473" s="33">
        <v>44449</v>
      </c>
      <c r="B25473" s="1" t="s">
        <v>54</v>
      </c>
      <c r="C25473">
        <v>5911</v>
      </c>
      <c r="D25473">
        <v>68482</v>
      </c>
      <c r="E25473" s="32">
        <v>5389</v>
      </c>
      <c r="F25473">
        <v>34</v>
      </c>
      <c r="G25473" s="32">
        <v>472</v>
      </c>
      <c r="H25473" s="32">
        <v>10</v>
      </c>
    </row>
    <row r="25474" spans="1:8" x14ac:dyDescent="0.55000000000000004">
      <c r="A25474" s="33">
        <v>44449</v>
      </c>
      <c r="B25474" s="1" t="s">
        <v>55</v>
      </c>
      <c r="C25474">
        <v>8760</v>
      </c>
      <c r="D25474">
        <v>158100</v>
      </c>
      <c r="E25474" s="32">
        <v>8089</v>
      </c>
      <c r="F25474">
        <v>57</v>
      </c>
      <c r="G25474" s="32">
        <v>612</v>
      </c>
      <c r="H25474" s="32">
        <v>5</v>
      </c>
    </row>
    <row r="25475" spans="1:8" x14ac:dyDescent="0.55000000000000004">
      <c r="A25475" s="33">
        <v>44449</v>
      </c>
      <c r="B25475" s="1" t="s">
        <v>56</v>
      </c>
      <c r="C25475">
        <v>46781</v>
      </c>
      <c r="D25475">
        <v>359503</v>
      </c>
      <c r="E25475" s="32">
        <v>41108</v>
      </c>
      <c r="F25475">
        <v>270</v>
      </c>
      <c r="G25475" s="32">
        <v>5028</v>
      </c>
      <c r="H25475" s="32">
        <v>121</v>
      </c>
    </row>
    <row r="25476" spans="1:8" x14ac:dyDescent="0.55000000000000004">
      <c r="A25476" s="33">
        <v>44450</v>
      </c>
      <c r="B25476" s="1" t="s">
        <v>7</v>
      </c>
      <c r="C25476">
        <v>59022</v>
      </c>
      <c r="D25476">
        <v>1046690</v>
      </c>
      <c r="E25476" s="32">
        <v>55571</v>
      </c>
      <c r="F25476">
        <v>1461</v>
      </c>
      <c r="G25476" s="32">
        <v>2101</v>
      </c>
      <c r="H25476" s="32">
        <v>25</v>
      </c>
    </row>
    <row r="25477" spans="1:8" x14ac:dyDescent="0.55000000000000004">
      <c r="A25477" s="33">
        <v>44450</v>
      </c>
      <c r="B25477" s="1" t="s">
        <v>11</v>
      </c>
      <c r="C25477">
        <v>5096</v>
      </c>
      <c r="D25477">
        <v>77897</v>
      </c>
      <c r="E25477" s="32">
        <v>4424</v>
      </c>
      <c r="F25477">
        <v>33</v>
      </c>
      <c r="G25477" s="32">
        <v>639</v>
      </c>
      <c r="H25477" s="32">
        <v>6</v>
      </c>
    </row>
    <row r="25478" spans="1:8" x14ac:dyDescent="0.55000000000000004">
      <c r="A25478" s="33">
        <v>44450</v>
      </c>
      <c r="B25478" s="1" t="s">
        <v>12</v>
      </c>
      <c r="C25478">
        <v>3366</v>
      </c>
      <c r="D25478">
        <v>113690</v>
      </c>
      <c r="E25478" s="32">
        <v>3052</v>
      </c>
      <c r="F25478">
        <v>50</v>
      </c>
      <c r="G25478" s="32">
        <v>264</v>
      </c>
      <c r="H25478" s="32">
        <v>1</v>
      </c>
    </row>
    <row r="25479" spans="1:8" x14ac:dyDescent="0.55000000000000004">
      <c r="A25479" s="33">
        <v>44450</v>
      </c>
      <c r="B25479" s="1" t="s">
        <v>13</v>
      </c>
      <c r="C25479">
        <v>15671</v>
      </c>
      <c r="D25479">
        <v>218887</v>
      </c>
      <c r="E25479" s="32">
        <v>14669</v>
      </c>
      <c r="F25479">
        <v>106</v>
      </c>
      <c r="G25479" s="32">
        <v>861</v>
      </c>
      <c r="H25479" s="32">
        <v>19</v>
      </c>
    </row>
    <row r="25480" spans="1:8" x14ac:dyDescent="0.55000000000000004">
      <c r="A25480" s="33">
        <v>44450</v>
      </c>
      <c r="B25480" s="1" t="s">
        <v>14</v>
      </c>
      <c r="C25480">
        <v>1757</v>
      </c>
      <c r="D25480">
        <v>23819</v>
      </c>
      <c r="E25480" s="32">
        <v>1622</v>
      </c>
      <c r="F25480">
        <v>26</v>
      </c>
      <c r="G25480" s="32">
        <v>109</v>
      </c>
      <c r="H25480" s="32">
        <v>1</v>
      </c>
    </row>
    <row r="25481" spans="1:8" x14ac:dyDescent="0.55000000000000004">
      <c r="A25481" s="33">
        <v>44450</v>
      </c>
      <c r="B25481" s="1" t="s">
        <v>15</v>
      </c>
      <c r="C25481">
        <v>3396</v>
      </c>
      <c r="D25481">
        <v>89227</v>
      </c>
      <c r="E25481" s="32">
        <v>3137</v>
      </c>
      <c r="F25481">
        <v>53</v>
      </c>
      <c r="G25481" s="32">
        <v>206</v>
      </c>
      <c r="H25481" s="32">
        <v>3</v>
      </c>
    </row>
    <row r="25482" spans="1:8" x14ac:dyDescent="0.55000000000000004">
      <c r="A25482" s="33">
        <v>44450</v>
      </c>
      <c r="B25482" s="1" t="s">
        <v>16</v>
      </c>
      <c r="C25482">
        <v>9212</v>
      </c>
      <c r="D25482">
        <v>382706</v>
      </c>
      <c r="E25482" s="32">
        <v>8672</v>
      </c>
      <c r="F25482">
        <v>173</v>
      </c>
      <c r="G25482" s="32">
        <v>367</v>
      </c>
      <c r="H25482" s="32">
        <v>5</v>
      </c>
    </row>
    <row r="25483" spans="1:8" x14ac:dyDescent="0.55000000000000004">
      <c r="A25483" s="33">
        <v>44450</v>
      </c>
      <c r="B25483" s="1" t="s">
        <v>17</v>
      </c>
      <c r="C25483">
        <v>22820</v>
      </c>
      <c r="D25483">
        <v>38447</v>
      </c>
      <c r="E25483" s="32">
        <v>21268</v>
      </c>
      <c r="F25483">
        <v>201</v>
      </c>
      <c r="G25483" s="32">
        <v>1351</v>
      </c>
      <c r="H25483" s="32">
        <v>26</v>
      </c>
    </row>
    <row r="25484" spans="1:8" x14ac:dyDescent="0.55000000000000004">
      <c r="A25484" s="33">
        <v>44450</v>
      </c>
      <c r="B25484" s="1" t="s">
        <v>18</v>
      </c>
      <c r="C25484">
        <v>14447</v>
      </c>
      <c r="D25484">
        <v>421237</v>
      </c>
      <c r="E25484" s="32">
        <v>13401</v>
      </c>
      <c r="F25484">
        <v>105</v>
      </c>
      <c r="G25484" s="32">
        <v>941</v>
      </c>
      <c r="H25484" s="32">
        <v>15</v>
      </c>
    </row>
    <row r="25485" spans="1:8" x14ac:dyDescent="0.55000000000000004">
      <c r="A25485" s="33">
        <v>44450</v>
      </c>
      <c r="B25485" s="1" t="s">
        <v>19</v>
      </c>
      <c r="C25485">
        <v>16051</v>
      </c>
      <c r="D25485">
        <v>270795</v>
      </c>
      <c r="E25485" s="32">
        <v>15053</v>
      </c>
      <c r="F25485">
        <v>165</v>
      </c>
      <c r="G25485" s="32">
        <v>833</v>
      </c>
      <c r="H25485" s="32">
        <v>23</v>
      </c>
    </row>
    <row r="25486" spans="1:8" x14ac:dyDescent="0.55000000000000004">
      <c r="A25486" s="33">
        <v>44450</v>
      </c>
      <c r="B25486" s="1" t="s">
        <v>20</v>
      </c>
      <c r="C25486">
        <v>110091</v>
      </c>
      <c r="D25486">
        <v>1362203</v>
      </c>
      <c r="E25486" s="32">
        <v>98358</v>
      </c>
      <c r="F25486">
        <v>941</v>
      </c>
      <c r="G25486" s="32">
        <v>10792</v>
      </c>
      <c r="H25486" s="32">
        <v>133</v>
      </c>
    </row>
    <row r="25487" spans="1:8" x14ac:dyDescent="0.55000000000000004">
      <c r="A25487" s="33">
        <v>44450</v>
      </c>
      <c r="B25487" s="1" t="s">
        <v>21</v>
      </c>
      <c r="C25487">
        <v>95542</v>
      </c>
      <c r="D25487">
        <v>989934</v>
      </c>
      <c r="E25487" s="32">
        <v>84940</v>
      </c>
      <c r="F25487">
        <v>940</v>
      </c>
      <c r="G25487" s="32">
        <v>9662</v>
      </c>
      <c r="H25487" s="32">
        <v>84</v>
      </c>
    </row>
    <row r="25488" spans="1:8" x14ac:dyDescent="0.55000000000000004">
      <c r="A25488" s="33">
        <v>44450</v>
      </c>
      <c r="B25488" s="1" t="s">
        <v>22</v>
      </c>
      <c r="C25488">
        <v>365216</v>
      </c>
      <c r="D25488">
        <v>3430542</v>
      </c>
      <c r="E25488" s="32">
        <v>344732</v>
      </c>
      <c r="F25488">
        <v>2645</v>
      </c>
      <c r="G25488" s="32">
        <v>17839</v>
      </c>
      <c r="H25488" s="32">
        <v>233</v>
      </c>
    </row>
    <row r="25489" spans="1:8" x14ac:dyDescent="0.55000000000000004">
      <c r="A25489" s="33">
        <v>44450</v>
      </c>
      <c r="B25489" s="1" t="s">
        <v>23</v>
      </c>
      <c r="C25489">
        <v>161470</v>
      </c>
      <c r="D25489">
        <v>1491456</v>
      </c>
      <c r="E25489" s="32">
        <v>151417</v>
      </c>
      <c r="F25489">
        <v>1174</v>
      </c>
      <c r="G25489" s="32">
        <v>8879</v>
      </c>
      <c r="H25489" s="32">
        <v>203</v>
      </c>
    </row>
    <row r="25490" spans="1:8" x14ac:dyDescent="0.55000000000000004">
      <c r="A25490" s="33">
        <v>44450</v>
      </c>
      <c r="B25490" s="1" t="s">
        <v>24</v>
      </c>
      <c r="C25490">
        <v>7364</v>
      </c>
      <c r="D25490">
        <v>259099</v>
      </c>
      <c r="E25490" s="32">
        <v>6743</v>
      </c>
      <c r="F25490">
        <v>58</v>
      </c>
      <c r="G25490" s="32">
        <v>563</v>
      </c>
      <c r="H25490" s="32">
        <v>8</v>
      </c>
    </row>
    <row r="25491" spans="1:8" x14ac:dyDescent="0.55000000000000004">
      <c r="A25491" s="33">
        <v>44450</v>
      </c>
      <c r="B25491" s="1" t="s">
        <v>25</v>
      </c>
      <c r="C25491">
        <v>4674</v>
      </c>
      <c r="D25491">
        <v>105989</v>
      </c>
      <c r="E25491" s="32">
        <v>4285</v>
      </c>
      <c r="F25491">
        <v>45</v>
      </c>
      <c r="G25491" s="32">
        <v>344</v>
      </c>
      <c r="H25491" s="32">
        <v>9</v>
      </c>
    </row>
    <row r="25492" spans="1:8" x14ac:dyDescent="0.55000000000000004">
      <c r="A25492" s="33">
        <v>44450</v>
      </c>
      <c r="B25492" s="1" t="s">
        <v>26</v>
      </c>
      <c r="C25492">
        <v>7588</v>
      </c>
      <c r="D25492">
        <v>178385</v>
      </c>
      <c r="E25492" s="32">
        <v>7140</v>
      </c>
      <c r="F25492">
        <v>123</v>
      </c>
      <c r="G25492" s="32">
        <v>304</v>
      </c>
      <c r="H25492" s="32">
        <v>3</v>
      </c>
    </row>
    <row r="25493" spans="1:8" x14ac:dyDescent="0.55000000000000004">
      <c r="A25493" s="33">
        <v>44450</v>
      </c>
      <c r="B25493" s="1" t="s">
        <v>27</v>
      </c>
      <c r="C25493">
        <v>2827</v>
      </c>
      <c r="D25493">
        <v>106179</v>
      </c>
      <c r="E25493" s="32">
        <v>2600</v>
      </c>
      <c r="F25493">
        <v>36</v>
      </c>
      <c r="G25493" s="32">
        <v>191</v>
      </c>
      <c r="H25493" s="32">
        <v>1</v>
      </c>
    </row>
    <row r="25494" spans="1:8" x14ac:dyDescent="0.55000000000000004">
      <c r="A25494" s="33">
        <v>44450</v>
      </c>
      <c r="B25494" s="1" t="s">
        <v>28</v>
      </c>
      <c r="C25494">
        <v>4833</v>
      </c>
      <c r="D25494">
        <v>101838</v>
      </c>
      <c r="E25494" s="32">
        <v>4448</v>
      </c>
      <c r="F25494">
        <v>26</v>
      </c>
      <c r="G25494" s="32">
        <v>362</v>
      </c>
      <c r="H25494" s="32">
        <v>2</v>
      </c>
    </row>
    <row r="25495" spans="1:8" x14ac:dyDescent="0.55000000000000004">
      <c r="A25495" s="33">
        <v>44450</v>
      </c>
      <c r="B25495" s="1" t="s">
        <v>29</v>
      </c>
      <c r="C25495">
        <v>8343</v>
      </c>
      <c r="D25495">
        <v>286922</v>
      </c>
      <c r="E25495" s="32">
        <v>7952</v>
      </c>
      <c r="F25495">
        <v>95</v>
      </c>
      <c r="G25495" s="32">
        <v>331</v>
      </c>
      <c r="H25495" s="32">
        <v>3</v>
      </c>
    </row>
    <row r="25496" spans="1:8" x14ac:dyDescent="0.55000000000000004">
      <c r="A25496" s="33">
        <v>44450</v>
      </c>
      <c r="B25496" s="1" t="s">
        <v>30</v>
      </c>
      <c r="C25496">
        <v>17797</v>
      </c>
      <c r="D25496">
        <v>374459</v>
      </c>
      <c r="E25496" s="32">
        <v>16146</v>
      </c>
      <c r="F25496">
        <v>206</v>
      </c>
      <c r="G25496" s="32">
        <v>1496</v>
      </c>
      <c r="H25496" s="32">
        <v>19</v>
      </c>
    </row>
    <row r="25497" spans="1:8" x14ac:dyDescent="0.55000000000000004">
      <c r="A25497" s="33">
        <v>44450</v>
      </c>
      <c r="B25497" s="1" t="s">
        <v>31</v>
      </c>
      <c r="C25497">
        <v>25380</v>
      </c>
      <c r="D25497">
        <v>566097</v>
      </c>
      <c r="E25497" s="32">
        <v>22593</v>
      </c>
      <c r="F25497">
        <v>193</v>
      </c>
      <c r="G25497" s="32">
        <v>2594</v>
      </c>
      <c r="H25497" s="32">
        <v>21</v>
      </c>
    </row>
    <row r="25498" spans="1:8" x14ac:dyDescent="0.55000000000000004">
      <c r="A25498" s="33">
        <v>44450</v>
      </c>
      <c r="B25498" s="1" t="s">
        <v>32</v>
      </c>
      <c r="C25498">
        <v>97874</v>
      </c>
      <c r="D25498">
        <v>1162193</v>
      </c>
      <c r="E25498" s="32">
        <v>76832</v>
      </c>
      <c r="F25498">
        <v>1070</v>
      </c>
      <c r="G25498" s="32">
        <v>19972</v>
      </c>
      <c r="H25498" s="32">
        <v>85</v>
      </c>
    </row>
    <row r="25499" spans="1:8" x14ac:dyDescent="0.55000000000000004">
      <c r="A25499" s="33">
        <v>44450</v>
      </c>
      <c r="B25499" s="1" t="s">
        <v>33</v>
      </c>
      <c r="C25499">
        <v>14066</v>
      </c>
      <c r="D25499">
        <v>202459</v>
      </c>
      <c r="E25499" s="32">
        <v>12185</v>
      </c>
      <c r="F25499">
        <v>147</v>
      </c>
      <c r="G25499" s="32">
        <v>2035</v>
      </c>
      <c r="H25499" s="32">
        <v>22</v>
      </c>
    </row>
    <row r="25500" spans="1:8" x14ac:dyDescent="0.55000000000000004">
      <c r="A25500" s="33">
        <v>44450</v>
      </c>
      <c r="B25500" s="1" t="s">
        <v>34</v>
      </c>
      <c r="C25500">
        <v>11730</v>
      </c>
      <c r="D25500">
        <v>219628</v>
      </c>
      <c r="E25500" s="32">
        <v>10530</v>
      </c>
      <c r="F25500">
        <v>97</v>
      </c>
      <c r="G25500" s="32">
        <v>1103</v>
      </c>
      <c r="H25500" s="32">
        <v>7</v>
      </c>
    </row>
    <row r="25501" spans="1:8" x14ac:dyDescent="0.55000000000000004">
      <c r="A25501" s="33">
        <v>44450</v>
      </c>
      <c r="B25501" s="1" t="s">
        <v>35</v>
      </c>
      <c r="C25501">
        <v>33910</v>
      </c>
      <c r="D25501">
        <v>392333</v>
      </c>
      <c r="E25501" s="32">
        <v>30370</v>
      </c>
      <c r="F25501">
        <v>257</v>
      </c>
      <c r="G25501" s="32">
        <v>3084</v>
      </c>
      <c r="H25501" s="32">
        <v>91</v>
      </c>
    </row>
    <row r="25502" spans="1:8" x14ac:dyDescent="0.55000000000000004">
      <c r="A25502" s="33">
        <v>44450</v>
      </c>
      <c r="B25502" s="1" t="s">
        <v>36</v>
      </c>
      <c r="C25502">
        <v>189348</v>
      </c>
      <c r="D25502">
        <v>3140267</v>
      </c>
      <c r="E25502" s="32">
        <v>165059</v>
      </c>
      <c r="F25502">
        <v>2870</v>
      </c>
      <c r="G25502" s="32">
        <v>19434</v>
      </c>
      <c r="H25502" s="32">
        <v>619</v>
      </c>
    </row>
    <row r="25503" spans="1:8" x14ac:dyDescent="0.55000000000000004">
      <c r="A25503" s="33">
        <v>44450</v>
      </c>
      <c r="B25503" s="1" t="s">
        <v>37</v>
      </c>
      <c r="C25503">
        <v>72766</v>
      </c>
      <c r="D25503">
        <v>685163</v>
      </c>
      <c r="E25503" s="32">
        <v>65572</v>
      </c>
      <c r="F25503">
        <v>1363</v>
      </c>
      <c r="G25503" s="32">
        <v>5831</v>
      </c>
      <c r="H25503" s="32">
        <v>72</v>
      </c>
    </row>
    <row r="25504" spans="1:8" x14ac:dyDescent="0.55000000000000004">
      <c r="A25504" s="33">
        <v>44450</v>
      </c>
      <c r="B25504" s="1" t="s">
        <v>38</v>
      </c>
      <c r="C25504">
        <v>14933</v>
      </c>
      <c r="D25504">
        <v>231002</v>
      </c>
      <c r="E25504" s="32">
        <v>13676</v>
      </c>
      <c r="F25504">
        <v>142</v>
      </c>
      <c r="G25504" s="32">
        <v>1115</v>
      </c>
      <c r="H25504" s="32">
        <v>19</v>
      </c>
    </row>
    <row r="25505" spans="1:8" x14ac:dyDescent="0.55000000000000004">
      <c r="A25505" s="33">
        <v>44450</v>
      </c>
      <c r="B25505" s="1" t="s">
        <v>39</v>
      </c>
      <c r="C25505">
        <v>5035</v>
      </c>
      <c r="D25505">
        <v>61526</v>
      </c>
      <c r="E25505" s="32">
        <v>4618</v>
      </c>
      <c r="F25505">
        <v>58</v>
      </c>
      <c r="G25505" s="32">
        <v>257</v>
      </c>
      <c r="H25505" s="32">
        <v>18</v>
      </c>
    </row>
    <row r="25506" spans="1:8" x14ac:dyDescent="0.55000000000000004">
      <c r="A25506" s="33">
        <v>44450</v>
      </c>
      <c r="B25506" s="1" t="s">
        <v>40</v>
      </c>
      <c r="C25506">
        <v>1577</v>
      </c>
      <c r="D25506">
        <v>134643</v>
      </c>
      <c r="E25506" s="32">
        <v>1394</v>
      </c>
      <c r="F25506">
        <v>5</v>
      </c>
      <c r="G25506" s="32">
        <v>156</v>
      </c>
      <c r="H25506" s="32">
        <v>0</v>
      </c>
    </row>
    <row r="25507" spans="1:8" x14ac:dyDescent="0.55000000000000004">
      <c r="A25507" s="33">
        <v>44450</v>
      </c>
      <c r="B25507" s="1" t="s">
        <v>41</v>
      </c>
      <c r="C25507">
        <v>1507</v>
      </c>
      <c r="D25507">
        <v>48532</v>
      </c>
      <c r="E25507" s="32">
        <v>1363</v>
      </c>
      <c r="F25507">
        <v>2</v>
      </c>
      <c r="G25507" s="32">
        <v>142</v>
      </c>
      <c r="H25507" s="32">
        <v>1</v>
      </c>
    </row>
    <row r="25508" spans="1:8" x14ac:dyDescent="0.55000000000000004">
      <c r="A25508" s="33">
        <v>44450</v>
      </c>
      <c r="B25508" s="1" t="s">
        <v>42</v>
      </c>
      <c r="C25508">
        <v>14667</v>
      </c>
      <c r="D25508">
        <v>241401</v>
      </c>
      <c r="E25508" s="32">
        <v>13164</v>
      </c>
      <c r="F25508">
        <v>132</v>
      </c>
      <c r="G25508" s="32">
        <v>1161</v>
      </c>
      <c r="H25508" s="32">
        <v>17</v>
      </c>
    </row>
    <row r="25509" spans="1:8" x14ac:dyDescent="0.55000000000000004">
      <c r="A25509" s="33">
        <v>44450</v>
      </c>
      <c r="B25509" s="1" t="s">
        <v>43</v>
      </c>
      <c r="C25509">
        <v>20534</v>
      </c>
      <c r="D25509">
        <v>812411</v>
      </c>
      <c r="E25509" s="32">
        <v>18681</v>
      </c>
      <c r="F25509">
        <v>189</v>
      </c>
      <c r="G25509" s="32">
        <v>945</v>
      </c>
      <c r="H25509" s="32">
        <v>15</v>
      </c>
    </row>
    <row r="25510" spans="1:8" x14ac:dyDescent="0.55000000000000004">
      <c r="A25510" s="33">
        <v>44450</v>
      </c>
      <c r="B25510" s="1" t="s">
        <v>44</v>
      </c>
      <c r="C25510">
        <v>5404</v>
      </c>
      <c r="D25510">
        <v>166210</v>
      </c>
      <c r="E25510" s="32">
        <v>4925</v>
      </c>
      <c r="F25510">
        <v>87</v>
      </c>
      <c r="G25510" s="32">
        <v>392</v>
      </c>
      <c r="H25510" s="32">
        <v>3</v>
      </c>
    </row>
    <row r="25511" spans="1:8" x14ac:dyDescent="0.55000000000000004">
      <c r="A25511" s="33">
        <v>44450</v>
      </c>
      <c r="B25511" s="1" t="s">
        <v>45</v>
      </c>
      <c r="C25511">
        <v>3075</v>
      </c>
      <c r="D25511">
        <v>94363</v>
      </c>
      <c r="E25511" s="32">
        <v>2710</v>
      </c>
      <c r="F25511">
        <v>64</v>
      </c>
      <c r="G25511" s="32">
        <v>301</v>
      </c>
      <c r="H25511" s="32">
        <v>4</v>
      </c>
    </row>
    <row r="25512" spans="1:8" x14ac:dyDescent="0.55000000000000004">
      <c r="A25512" s="33">
        <v>44450</v>
      </c>
      <c r="B25512" s="1" t="s">
        <v>46</v>
      </c>
      <c r="C25512">
        <v>4564</v>
      </c>
      <c r="D25512">
        <v>120798</v>
      </c>
      <c r="E25512" s="32">
        <v>4286</v>
      </c>
      <c r="F25512">
        <v>34</v>
      </c>
      <c r="G25512" s="32">
        <v>243</v>
      </c>
      <c r="H25512" s="32">
        <v>4</v>
      </c>
    </row>
    <row r="25513" spans="1:8" x14ac:dyDescent="0.55000000000000004">
      <c r="A25513" s="33">
        <v>44450</v>
      </c>
      <c r="B25513" s="1" t="s">
        <v>47</v>
      </c>
      <c r="C25513">
        <v>4932</v>
      </c>
      <c r="D25513">
        <v>139037</v>
      </c>
      <c r="E25513" s="32">
        <v>4601</v>
      </c>
      <c r="F25513">
        <v>81</v>
      </c>
      <c r="G25513" s="32">
        <v>250</v>
      </c>
      <c r="H25513" s="32">
        <v>5</v>
      </c>
    </row>
    <row r="25514" spans="1:8" x14ac:dyDescent="0.55000000000000004">
      <c r="A25514" s="33">
        <v>44450</v>
      </c>
      <c r="B25514" s="1" t="s">
        <v>48</v>
      </c>
      <c r="C25514">
        <v>3964</v>
      </c>
      <c r="D25514">
        <v>85908</v>
      </c>
      <c r="E25514" s="32">
        <v>3577</v>
      </c>
      <c r="F25514">
        <v>31</v>
      </c>
      <c r="G25514" s="32">
        <v>356</v>
      </c>
      <c r="H25514" s="32">
        <v>6</v>
      </c>
    </row>
    <row r="25515" spans="1:8" x14ac:dyDescent="0.55000000000000004">
      <c r="A25515" s="33">
        <v>44450</v>
      </c>
      <c r="B25515" s="1" t="s">
        <v>49</v>
      </c>
      <c r="C25515">
        <v>71494</v>
      </c>
      <c r="D25515">
        <v>1163212</v>
      </c>
      <c r="E25515" s="32">
        <v>63065</v>
      </c>
      <c r="F25515">
        <v>584</v>
      </c>
      <c r="G25515" s="32">
        <v>7468</v>
      </c>
      <c r="H25515" s="32">
        <v>33</v>
      </c>
    </row>
    <row r="25516" spans="1:8" x14ac:dyDescent="0.55000000000000004">
      <c r="A25516" s="33">
        <v>44450</v>
      </c>
      <c r="B25516" s="1" t="s">
        <v>50</v>
      </c>
      <c r="C25516">
        <v>5578</v>
      </c>
      <c r="D25516">
        <v>93527</v>
      </c>
      <c r="E25516" s="32">
        <v>5297</v>
      </c>
      <c r="F25516">
        <v>29</v>
      </c>
      <c r="G25516" s="32">
        <v>305</v>
      </c>
      <c r="H25516" s="32">
        <v>1</v>
      </c>
    </row>
    <row r="25517" spans="1:8" x14ac:dyDescent="0.55000000000000004">
      <c r="A25517" s="33">
        <v>44450</v>
      </c>
      <c r="B25517" s="1" t="s">
        <v>51</v>
      </c>
      <c r="C25517">
        <v>5737</v>
      </c>
      <c r="D25517">
        <v>166688</v>
      </c>
      <c r="E25517" s="32">
        <v>5232</v>
      </c>
      <c r="F25517">
        <v>70</v>
      </c>
      <c r="G25517" s="32">
        <v>438</v>
      </c>
      <c r="H25517" s="32">
        <v>1</v>
      </c>
    </row>
    <row r="25518" spans="1:8" x14ac:dyDescent="0.55000000000000004">
      <c r="A25518" s="33">
        <v>44450</v>
      </c>
      <c r="B25518" s="1" t="s">
        <v>52</v>
      </c>
      <c r="C25518">
        <v>13750</v>
      </c>
      <c r="D25518">
        <v>115926</v>
      </c>
      <c r="E25518" s="32">
        <v>12525</v>
      </c>
      <c r="F25518">
        <v>131</v>
      </c>
      <c r="G25518" s="32">
        <v>1094</v>
      </c>
      <c r="H25518" s="32">
        <v>17</v>
      </c>
    </row>
    <row r="25519" spans="1:8" x14ac:dyDescent="0.55000000000000004">
      <c r="A25519" s="33">
        <v>44450</v>
      </c>
      <c r="B25519" s="1" t="s">
        <v>53</v>
      </c>
      <c r="C25519">
        <v>7722</v>
      </c>
      <c r="D25519">
        <v>241471</v>
      </c>
      <c r="E25519" s="32">
        <v>7153</v>
      </c>
      <c r="F25519">
        <v>73</v>
      </c>
      <c r="G25519" s="32">
        <v>496</v>
      </c>
      <c r="H25519" s="32">
        <v>3</v>
      </c>
    </row>
    <row r="25520" spans="1:8" x14ac:dyDescent="0.55000000000000004">
      <c r="A25520" s="33">
        <v>44450</v>
      </c>
      <c r="B25520" s="1" t="s">
        <v>54</v>
      </c>
      <c r="C25520">
        <v>5911</v>
      </c>
      <c r="D25520">
        <v>68482</v>
      </c>
      <c r="E25520" s="32">
        <v>5389</v>
      </c>
      <c r="F25520">
        <v>34</v>
      </c>
      <c r="G25520" s="32">
        <v>424</v>
      </c>
      <c r="H25520" s="32">
        <v>10</v>
      </c>
    </row>
    <row r="25521" spans="1:8" x14ac:dyDescent="0.55000000000000004">
      <c r="A25521" s="33">
        <v>44450</v>
      </c>
      <c r="B25521" s="1" t="s">
        <v>55</v>
      </c>
      <c r="C25521">
        <v>8806</v>
      </c>
      <c r="D25521">
        <v>158951</v>
      </c>
      <c r="E25521" s="32">
        <v>8176</v>
      </c>
      <c r="F25521">
        <v>57</v>
      </c>
      <c r="G25521" s="32">
        <v>584</v>
      </c>
      <c r="H25521" s="32">
        <v>5</v>
      </c>
    </row>
    <row r="25522" spans="1:8" x14ac:dyDescent="0.55000000000000004">
      <c r="A25522" s="33">
        <v>44450</v>
      </c>
      <c r="B25522" s="1" t="s">
        <v>56</v>
      </c>
      <c r="C25522">
        <v>47051</v>
      </c>
      <c r="D25522">
        <v>364924</v>
      </c>
      <c r="E25522" s="32">
        <v>41468</v>
      </c>
      <c r="F25522">
        <v>273</v>
      </c>
      <c r="G25522" s="32">
        <v>4900</v>
      </c>
      <c r="H25522" s="32">
        <v>109</v>
      </c>
    </row>
    <row r="25523" spans="1:8" x14ac:dyDescent="0.55000000000000004">
      <c r="A25523" s="33">
        <v>44451</v>
      </c>
      <c r="B25523" s="1" t="s">
        <v>7</v>
      </c>
      <c r="C25523">
        <v>59138</v>
      </c>
      <c r="D25523">
        <v>1049175</v>
      </c>
      <c r="E25523" s="32">
        <v>55772</v>
      </c>
      <c r="F25523">
        <v>1461</v>
      </c>
      <c r="G25523" s="32">
        <v>1990</v>
      </c>
      <c r="H25523" s="32">
        <v>26</v>
      </c>
    </row>
    <row r="25524" spans="1:8" x14ac:dyDescent="0.55000000000000004">
      <c r="A25524" s="33">
        <v>44451</v>
      </c>
      <c r="B25524" s="1" t="s">
        <v>11</v>
      </c>
      <c r="C25524">
        <v>5142</v>
      </c>
      <c r="D25524">
        <v>77964</v>
      </c>
      <c r="E25524" s="32">
        <v>4443</v>
      </c>
      <c r="F25524">
        <v>33</v>
      </c>
      <c r="G25524" s="32">
        <v>666</v>
      </c>
      <c r="H25524" s="32">
        <v>6</v>
      </c>
    </row>
    <row r="25525" spans="1:8" x14ac:dyDescent="0.55000000000000004">
      <c r="A25525" s="33">
        <v>44451</v>
      </c>
      <c r="B25525" s="1" t="s">
        <v>12</v>
      </c>
      <c r="C25525">
        <v>3389</v>
      </c>
      <c r="D25525">
        <v>113931</v>
      </c>
      <c r="E25525" s="32">
        <v>3099</v>
      </c>
      <c r="F25525">
        <v>50</v>
      </c>
      <c r="G25525" s="32">
        <v>240</v>
      </c>
      <c r="H25525" s="32">
        <v>1</v>
      </c>
    </row>
    <row r="25526" spans="1:8" x14ac:dyDescent="0.55000000000000004">
      <c r="A25526" s="33">
        <v>44451</v>
      </c>
      <c r="B25526" s="1" t="s">
        <v>13</v>
      </c>
      <c r="C25526">
        <v>15704</v>
      </c>
      <c r="D25526">
        <v>219348</v>
      </c>
      <c r="E25526" s="32">
        <v>14756</v>
      </c>
      <c r="F25526">
        <v>108</v>
      </c>
      <c r="G25526" s="32">
        <v>827</v>
      </c>
      <c r="H25526" s="32">
        <v>18</v>
      </c>
    </row>
    <row r="25527" spans="1:8" x14ac:dyDescent="0.55000000000000004">
      <c r="A25527" s="33">
        <v>44451</v>
      </c>
      <c r="B25527" s="1" t="s">
        <v>14</v>
      </c>
      <c r="C25527">
        <v>1774</v>
      </c>
      <c r="D25527">
        <v>23819</v>
      </c>
      <c r="E25527" s="32">
        <v>1629</v>
      </c>
      <c r="F25527">
        <v>26</v>
      </c>
      <c r="G25527" s="32">
        <v>119</v>
      </c>
      <c r="H25527" s="32">
        <v>1</v>
      </c>
    </row>
    <row r="25528" spans="1:8" x14ac:dyDescent="0.55000000000000004">
      <c r="A25528" s="33">
        <v>44451</v>
      </c>
      <c r="B25528" s="1" t="s">
        <v>15</v>
      </c>
      <c r="C25528">
        <v>3414</v>
      </c>
      <c r="D25528">
        <v>89232</v>
      </c>
      <c r="E25528" s="32">
        <v>3154</v>
      </c>
      <c r="F25528">
        <v>53</v>
      </c>
      <c r="G25528" s="32">
        <v>207</v>
      </c>
      <c r="H25528" s="32">
        <v>3</v>
      </c>
    </row>
    <row r="25529" spans="1:8" x14ac:dyDescent="0.55000000000000004">
      <c r="A25529" s="33">
        <v>44451</v>
      </c>
      <c r="B25529" s="1" t="s">
        <v>16</v>
      </c>
      <c r="C25529">
        <v>9238</v>
      </c>
      <c r="D25529">
        <v>383702</v>
      </c>
      <c r="E25529" s="32">
        <v>8719</v>
      </c>
      <c r="F25529">
        <v>173</v>
      </c>
      <c r="G25529" s="32">
        <v>346</v>
      </c>
      <c r="H25529" s="32">
        <v>5</v>
      </c>
    </row>
    <row r="25530" spans="1:8" x14ac:dyDescent="0.55000000000000004">
      <c r="A25530" s="33">
        <v>44451</v>
      </c>
      <c r="B25530" s="1" t="s">
        <v>17</v>
      </c>
      <c r="C25530">
        <v>22955</v>
      </c>
      <c r="D25530">
        <v>38447</v>
      </c>
      <c r="E25530" s="32">
        <v>21485</v>
      </c>
      <c r="F25530">
        <v>203</v>
      </c>
      <c r="G25530" s="32">
        <v>1267</v>
      </c>
      <c r="H25530" s="32">
        <v>23</v>
      </c>
    </row>
    <row r="25531" spans="1:8" x14ac:dyDescent="0.55000000000000004">
      <c r="A25531" s="33">
        <v>44451</v>
      </c>
      <c r="B25531" s="1" t="s">
        <v>18</v>
      </c>
      <c r="C25531">
        <v>14502</v>
      </c>
      <c r="D25531">
        <v>422784</v>
      </c>
      <c r="E25531" s="32">
        <v>13514</v>
      </c>
      <c r="F25531">
        <v>105</v>
      </c>
      <c r="G25531" s="32">
        <v>883</v>
      </c>
      <c r="H25531" s="32">
        <v>15</v>
      </c>
    </row>
    <row r="25532" spans="1:8" x14ac:dyDescent="0.55000000000000004">
      <c r="A25532" s="33">
        <v>44451</v>
      </c>
      <c r="B25532" s="1" t="s">
        <v>19</v>
      </c>
      <c r="C25532">
        <v>16098</v>
      </c>
      <c r="D25532">
        <v>270795</v>
      </c>
      <c r="E25532" s="32">
        <v>15140</v>
      </c>
      <c r="F25532">
        <v>166</v>
      </c>
      <c r="G25532" s="32">
        <v>792</v>
      </c>
      <c r="H25532" s="32">
        <v>23</v>
      </c>
    </row>
    <row r="25533" spans="1:8" x14ac:dyDescent="0.55000000000000004">
      <c r="A25533" s="33">
        <v>44451</v>
      </c>
      <c r="B25533" s="1" t="s">
        <v>20</v>
      </c>
      <c r="C25533">
        <v>110595</v>
      </c>
      <c r="D25533">
        <v>1363647</v>
      </c>
      <c r="E25533" s="32">
        <v>100184</v>
      </c>
      <c r="F25533">
        <v>942</v>
      </c>
      <c r="G25533" s="32">
        <v>9469</v>
      </c>
      <c r="H25533" s="32">
        <v>131</v>
      </c>
    </row>
    <row r="25534" spans="1:8" x14ac:dyDescent="0.55000000000000004">
      <c r="A25534" s="33">
        <v>44451</v>
      </c>
      <c r="B25534" s="1" t="s">
        <v>21</v>
      </c>
      <c r="C25534">
        <v>95969</v>
      </c>
      <c r="D25534">
        <v>993610</v>
      </c>
      <c r="E25534" s="32">
        <v>86622</v>
      </c>
      <c r="F25534">
        <v>944</v>
      </c>
      <c r="G25534" s="32">
        <v>8403</v>
      </c>
      <c r="H25534" s="32">
        <v>81</v>
      </c>
    </row>
    <row r="25535" spans="1:8" x14ac:dyDescent="0.55000000000000004">
      <c r="A25535" s="33">
        <v>44451</v>
      </c>
      <c r="B25535" s="1" t="s">
        <v>22</v>
      </c>
      <c r="C25535">
        <v>366283</v>
      </c>
      <c r="D25535">
        <v>3430542</v>
      </c>
      <c r="E25535" s="32">
        <v>347264</v>
      </c>
      <c r="F25535">
        <v>2666</v>
      </c>
      <c r="G25535" s="32">
        <v>16353</v>
      </c>
      <c r="H25535" s="32">
        <v>230</v>
      </c>
    </row>
    <row r="25536" spans="1:8" x14ac:dyDescent="0.55000000000000004">
      <c r="A25536" s="33">
        <v>44451</v>
      </c>
      <c r="B25536" s="1" t="s">
        <v>23</v>
      </c>
      <c r="C25536">
        <v>162139</v>
      </c>
      <c r="D25536">
        <v>1491456</v>
      </c>
      <c r="E25536" s="32">
        <v>152701</v>
      </c>
      <c r="F25536">
        <v>1185</v>
      </c>
      <c r="G25536" s="32">
        <v>8253</v>
      </c>
      <c r="H25536" s="32">
        <v>181</v>
      </c>
    </row>
    <row r="25537" spans="1:8" x14ac:dyDescent="0.55000000000000004">
      <c r="A25537" s="33">
        <v>44451</v>
      </c>
      <c r="B25537" s="1" t="s">
        <v>24</v>
      </c>
      <c r="C25537">
        <v>7389</v>
      </c>
      <c r="D25537">
        <v>260641</v>
      </c>
      <c r="E25537" s="32">
        <v>6774</v>
      </c>
      <c r="F25537">
        <v>58</v>
      </c>
      <c r="G25537" s="32">
        <v>557</v>
      </c>
      <c r="H25537" s="32">
        <v>8</v>
      </c>
    </row>
    <row r="25538" spans="1:8" x14ac:dyDescent="0.55000000000000004">
      <c r="A25538" s="33">
        <v>44451</v>
      </c>
      <c r="B25538" s="1" t="s">
        <v>25</v>
      </c>
      <c r="C25538">
        <v>4680</v>
      </c>
      <c r="D25538">
        <v>105989</v>
      </c>
      <c r="E25538" s="32">
        <v>4300</v>
      </c>
      <c r="F25538">
        <v>45</v>
      </c>
      <c r="G25538" s="32">
        <v>335</v>
      </c>
      <c r="H25538" s="32">
        <v>10</v>
      </c>
    </row>
    <row r="25539" spans="1:8" x14ac:dyDescent="0.55000000000000004">
      <c r="A25539" s="33">
        <v>44451</v>
      </c>
      <c r="B25539" s="1" t="s">
        <v>26</v>
      </c>
      <c r="C25539">
        <v>7609</v>
      </c>
      <c r="D25539">
        <v>178684</v>
      </c>
      <c r="E25539" s="32">
        <v>7191</v>
      </c>
      <c r="F25539">
        <v>123</v>
      </c>
      <c r="G25539" s="32">
        <v>274</v>
      </c>
      <c r="H25539" s="32">
        <v>3</v>
      </c>
    </row>
    <row r="25540" spans="1:8" x14ac:dyDescent="0.55000000000000004">
      <c r="A25540" s="33">
        <v>44451</v>
      </c>
      <c r="B25540" s="1" t="s">
        <v>27</v>
      </c>
      <c r="C25540">
        <v>2853</v>
      </c>
      <c r="D25540">
        <v>106549</v>
      </c>
      <c r="E25540" s="32">
        <v>2622</v>
      </c>
      <c r="F25540">
        <v>36</v>
      </c>
      <c r="G25540" s="32">
        <v>195</v>
      </c>
      <c r="H25540" s="32">
        <v>1</v>
      </c>
    </row>
    <row r="25541" spans="1:8" x14ac:dyDescent="0.55000000000000004">
      <c r="A25541" s="33">
        <v>44451</v>
      </c>
      <c r="B25541" s="1" t="s">
        <v>28</v>
      </c>
      <c r="C25541">
        <v>4833</v>
      </c>
      <c r="D25541">
        <v>101838</v>
      </c>
      <c r="E25541" s="32">
        <v>4448</v>
      </c>
      <c r="F25541">
        <v>26</v>
      </c>
      <c r="G25541" s="32">
        <v>362</v>
      </c>
      <c r="H25541" s="32">
        <v>2</v>
      </c>
    </row>
    <row r="25542" spans="1:8" x14ac:dyDescent="0.55000000000000004">
      <c r="A25542" s="33">
        <v>44451</v>
      </c>
      <c r="B25542" s="1" t="s">
        <v>29</v>
      </c>
      <c r="C25542">
        <v>8380</v>
      </c>
      <c r="D25542">
        <v>286922</v>
      </c>
      <c r="E25542" s="32">
        <v>7987</v>
      </c>
      <c r="F25542">
        <v>95</v>
      </c>
      <c r="G25542" s="32">
        <v>331</v>
      </c>
      <c r="H25542" s="32">
        <v>3</v>
      </c>
    </row>
    <row r="25543" spans="1:8" x14ac:dyDescent="0.55000000000000004">
      <c r="A25543" s="33">
        <v>44451</v>
      </c>
      <c r="B25543" s="1" t="s">
        <v>30</v>
      </c>
      <c r="C25543">
        <v>17862</v>
      </c>
      <c r="D25543">
        <v>375214</v>
      </c>
      <c r="E25543" s="32">
        <v>16368</v>
      </c>
      <c r="F25543">
        <v>207</v>
      </c>
      <c r="G25543" s="32">
        <v>1429</v>
      </c>
      <c r="H25543" s="32">
        <v>16</v>
      </c>
    </row>
    <row r="25544" spans="1:8" x14ac:dyDescent="0.55000000000000004">
      <c r="A25544" s="33">
        <v>44451</v>
      </c>
      <c r="B25544" s="1" t="s">
        <v>31</v>
      </c>
      <c r="C25544">
        <v>25510</v>
      </c>
      <c r="D25544">
        <v>566097</v>
      </c>
      <c r="E25544" s="32">
        <v>22736</v>
      </c>
      <c r="F25544">
        <v>193</v>
      </c>
      <c r="G25544" s="32">
        <v>2581</v>
      </c>
      <c r="H25544" s="32">
        <v>22</v>
      </c>
    </row>
    <row r="25545" spans="1:8" x14ac:dyDescent="0.55000000000000004">
      <c r="A25545" s="33">
        <v>44451</v>
      </c>
      <c r="B25545" s="1" t="s">
        <v>32</v>
      </c>
      <c r="C25545">
        <v>98838</v>
      </c>
      <c r="D25545">
        <v>1162193</v>
      </c>
      <c r="E25545" s="32">
        <v>79405</v>
      </c>
      <c r="F25545">
        <v>1073</v>
      </c>
      <c r="G25545" s="32">
        <v>18360</v>
      </c>
      <c r="H25545" s="32">
        <v>92</v>
      </c>
    </row>
    <row r="25546" spans="1:8" x14ac:dyDescent="0.55000000000000004">
      <c r="A25546" s="33">
        <v>44451</v>
      </c>
      <c r="B25546" s="1" t="s">
        <v>33</v>
      </c>
      <c r="C25546">
        <v>14126</v>
      </c>
      <c r="D25546">
        <v>202459</v>
      </c>
      <c r="E25546" s="32">
        <v>12384</v>
      </c>
      <c r="F25546">
        <v>149</v>
      </c>
      <c r="G25546" s="32">
        <v>1900</v>
      </c>
      <c r="H25546" s="32">
        <v>23</v>
      </c>
    </row>
    <row r="25547" spans="1:8" x14ac:dyDescent="0.55000000000000004">
      <c r="A25547" s="33">
        <v>44451</v>
      </c>
      <c r="B25547" s="1" t="s">
        <v>34</v>
      </c>
      <c r="C25547">
        <v>11754</v>
      </c>
      <c r="D25547">
        <v>220080</v>
      </c>
      <c r="E25547" s="32">
        <v>10670</v>
      </c>
      <c r="F25547">
        <v>97</v>
      </c>
      <c r="G25547" s="32">
        <v>987</v>
      </c>
      <c r="H25547" s="32">
        <v>7</v>
      </c>
    </row>
    <row r="25548" spans="1:8" x14ac:dyDescent="0.55000000000000004">
      <c r="A25548" s="33">
        <v>44451</v>
      </c>
      <c r="B25548" s="1" t="s">
        <v>35</v>
      </c>
      <c r="C25548">
        <v>34106</v>
      </c>
      <c r="D25548">
        <v>394001</v>
      </c>
      <c r="E25548" s="32">
        <v>30997</v>
      </c>
      <c r="F25548">
        <v>257</v>
      </c>
      <c r="G25548" s="32">
        <v>2656</v>
      </c>
      <c r="H25548" s="32">
        <v>89</v>
      </c>
    </row>
    <row r="25549" spans="1:8" x14ac:dyDescent="0.55000000000000004">
      <c r="A25549" s="33">
        <v>44451</v>
      </c>
      <c r="B25549" s="1" t="s">
        <v>36</v>
      </c>
      <c r="C25549">
        <v>190495</v>
      </c>
      <c r="D25549">
        <v>3156627</v>
      </c>
      <c r="E25549" s="32">
        <v>167133</v>
      </c>
      <c r="F25549">
        <v>2871</v>
      </c>
      <c r="G25549" s="32">
        <v>18497</v>
      </c>
      <c r="H25549" s="32">
        <v>613</v>
      </c>
    </row>
    <row r="25550" spans="1:8" x14ac:dyDescent="0.55000000000000004">
      <c r="A25550" s="33">
        <v>44451</v>
      </c>
      <c r="B25550" s="1" t="s">
        <v>37</v>
      </c>
      <c r="C25550">
        <v>73270</v>
      </c>
      <c r="D25550">
        <v>688938</v>
      </c>
      <c r="E25550" s="32">
        <v>66328</v>
      </c>
      <c r="F25550">
        <v>1364</v>
      </c>
      <c r="G25550" s="32">
        <v>5579</v>
      </c>
      <c r="H25550" s="32">
        <v>73</v>
      </c>
    </row>
    <row r="25551" spans="1:8" x14ac:dyDescent="0.55000000000000004">
      <c r="A25551" s="33">
        <v>44451</v>
      </c>
      <c r="B25551" s="1" t="s">
        <v>38</v>
      </c>
      <c r="C25551">
        <v>14996</v>
      </c>
      <c r="D25551">
        <v>231002</v>
      </c>
      <c r="E25551" s="32">
        <v>13812</v>
      </c>
      <c r="F25551">
        <v>142</v>
      </c>
      <c r="G25551" s="32">
        <v>1042</v>
      </c>
      <c r="H25551" s="32">
        <v>20</v>
      </c>
    </row>
    <row r="25552" spans="1:8" x14ac:dyDescent="0.55000000000000004">
      <c r="A25552" s="33">
        <v>44451</v>
      </c>
      <c r="B25552" s="1" t="s">
        <v>39</v>
      </c>
      <c r="C25552">
        <v>5046</v>
      </c>
      <c r="D25552">
        <v>61728</v>
      </c>
      <c r="E25552" s="32">
        <v>4637</v>
      </c>
      <c r="F25552">
        <v>58</v>
      </c>
      <c r="G25552" s="32">
        <v>249</v>
      </c>
      <c r="H25552" s="32">
        <v>17</v>
      </c>
    </row>
    <row r="25553" spans="1:8" x14ac:dyDescent="0.55000000000000004">
      <c r="A25553" s="33">
        <v>44451</v>
      </c>
      <c r="B25553" s="1" t="s">
        <v>40</v>
      </c>
      <c r="C25553">
        <v>1590</v>
      </c>
      <c r="D25553">
        <v>135752</v>
      </c>
      <c r="E25553" s="32">
        <v>1423</v>
      </c>
      <c r="F25553">
        <v>5</v>
      </c>
      <c r="G25553" s="32">
        <v>140</v>
      </c>
      <c r="H25553" s="32">
        <v>0</v>
      </c>
    </row>
    <row r="25554" spans="1:8" x14ac:dyDescent="0.55000000000000004">
      <c r="A25554" s="33">
        <v>44451</v>
      </c>
      <c r="B25554" s="1" t="s">
        <v>41</v>
      </c>
      <c r="C25554">
        <v>1520</v>
      </c>
      <c r="D25554">
        <v>48532</v>
      </c>
      <c r="E25554" s="32">
        <v>1400</v>
      </c>
      <c r="F25554">
        <v>2</v>
      </c>
      <c r="G25554" s="32">
        <v>118</v>
      </c>
      <c r="H25554" s="32">
        <v>1</v>
      </c>
    </row>
    <row r="25555" spans="1:8" x14ac:dyDescent="0.55000000000000004">
      <c r="A25555" s="33">
        <v>44451</v>
      </c>
      <c r="B25555" s="1" t="s">
        <v>42</v>
      </c>
      <c r="C25555">
        <v>14730</v>
      </c>
      <c r="D25555">
        <v>241401</v>
      </c>
      <c r="E25555" s="32">
        <v>13164</v>
      </c>
      <c r="F25555">
        <v>133</v>
      </c>
      <c r="G25555" s="32">
        <v>1161</v>
      </c>
      <c r="H25555" s="32">
        <v>17</v>
      </c>
    </row>
    <row r="25556" spans="1:8" x14ac:dyDescent="0.55000000000000004">
      <c r="A25556" s="33">
        <v>44451</v>
      </c>
      <c r="B25556" s="1" t="s">
        <v>43</v>
      </c>
      <c r="C25556">
        <v>20644</v>
      </c>
      <c r="D25556">
        <v>812411</v>
      </c>
      <c r="E25556" s="32">
        <v>19018</v>
      </c>
      <c r="F25556">
        <v>189</v>
      </c>
      <c r="G25556" s="32">
        <v>839</v>
      </c>
      <c r="H25556" s="32">
        <v>15</v>
      </c>
    </row>
    <row r="25557" spans="1:8" x14ac:dyDescent="0.55000000000000004">
      <c r="A25557" s="33">
        <v>44451</v>
      </c>
      <c r="B25557" s="1" t="s">
        <v>44</v>
      </c>
      <c r="C25557">
        <v>5414</v>
      </c>
      <c r="D25557">
        <v>166210</v>
      </c>
      <c r="E25557" s="32">
        <v>4979</v>
      </c>
      <c r="F25557">
        <v>87</v>
      </c>
      <c r="G25557" s="32">
        <v>348</v>
      </c>
      <c r="H25557" s="32">
        <v>3</v>
      </c>
    </row>
    <row r="25558" spans="1:8" x14ac:dyDescent="0.55000000000000004">
      <c r="A25558" s="33">
        <v>44451</v>
      </c>
      <c r="B25558" s="1" t="s">
        <v>45</v>
      </c>
      <c r="C25558">
        <v>3101</v>
      </c>
      <c r="D25558">
        <v>94670</v>
      </c>
      <c r="E25558" s="32">
        <v>2744</v>
      </c>
      <c r="F25558">
        <v>64</v>
      </c>
      <c r="G25558" s="32">
        <v>293</v>
      </c>
      <c r="H25558" s="32">
        <v>4</v>
      </c>
    </row>
    <row r="25559" spans="1:8" x14ac:dyDescent="0.55000000000000004">
      <c r="A25559" s="33">
        <v>44451</v>
      </c>
      <c r="B25559" s="1" t="s">
        <v>46</v>
      </c>
      <c r="C25559">
        <v>4572</v>
      </c>
      <c r="D25559">
        <v>121117</v>
      </c>
      <c r="E25559" s="32">
        <v>4323</v>
      </c>
      <c r="F25559">
        <v>34</v>
      </c>
      <c r="G25559" s="32">
        <v>214</v>
      </c>
      <c r="H25559" s="32">
        <v>5</v>
      </c>
    </row>
    <row r="25560" spans="1:8" x14ac:dyDescent="0.55000000000000004">
      <c r="A25560" s="33">
        <v>44451</v>
      </c>
      <c r="B25560" s="1" t="s">
        <v>47</v>
      </c>
      <c r="C25560">
        <v>4939</v>
      </c>
      <c r="D25560">
        <v>139142</v>
      </c>
      <c r="E25560" s="32">
        <v>4626</v>
      </c>
      <c r="F25560">
        <v>81</v>
      </c>
      <c r="G25560" s="32">
        <v>232</v>
      </c>
      <c r="H25560" s="32">
        <v>5</v>
      </c>
    </row>
    <row r="25561" spans="1:8" x14ac:dyDescent="0.55000000000000004">
      <c r="A25561" s="33">
        <v>44451</v>
      </c>
      <c r="B25561" s="1" t="s">
        <v>48</v>
      </c>
      <c r="C25561">
        <v>3978</v>
      </c>
      <c r="D25561">
        <v>85990</v>
      </c>
      <c r="E25561" s="32">
        <v>3634</v>
      </c>
      <c r="F25561">
        <v>31</v>
      </c>
      <c r="G25561" s="32">
        <v>313</v>
      </c>
      <c r="H25561" s="32">
        <v>6</v>
      </c>
    </row>
    <row r="25562" spans="1:8" x14ac:dyDescent="0.55000000000000004">
      <c r="A25562" s="33">
        <v>44451</v>
      </c>
      <c r="B25562" s="1" t="s">
        <v>49</v>
      </c>
      <c r="C25562">
        <v>71785</v>
      </c>
      <c r="D25562">
        <v>1166465</v>
      </c>
      <c r="E25562" s="32">
        <v>63882</v>
      </c>
      <c r="F25562">
        <v>586</v>
      </c>
      <c r="G25562" s="32">
        <v>7028</v>
      </c>
      <c r="H25562" s="32">
        <v>33</v>
      </c>
    </row>
    <row r="25563" spans="1:8" x14ac:dyDescent="0.55000000000000004">
      <c r="A25563" s="33">
        <v>44451</v>
      </c>
      <c r="B25563" s="1" t="s">
        <v>50</v>
      </c>
      <c r="C25563">
        <v>5593</v>
      </c>
      <c r="D25563">
        <v>93865</v>
      </c>
      <c r="E25563" s="32">
        <v>5352</v>
      </c>
      <c r="F25563">
        <v>29</v>
      </c>
      <c r="G25563" s="32">
        <v>267</v>
      </c>
      <c r="H25563" s="32">
        <v>1</v>
      </c>
    </row>
    <row r="25564" spans="1:8" x14ac:dyDescent="0.55000000000000004">
      <c r="A25564" s="33">
        <v>44451</v>
      </c>
      <c r="B25564" s="1" t="s">
        <v>51</v>
      </c>
      <c r="C25564">
        <v>5769</v>
      </c>
      <c r="D25564">
        <v>167038</v>
      </c>
      <c r="E25564" s="32">
        <v>5291</v>
      </c>
      <c r="F25564">
        <v>70</v>
      </c>
      <c r="G25564" s="32">
        <v>411</v>
      </c>
      <c r="H25564" s="32">
        <v>1</v>
      </c>
    </row>
    <row r="25565" spans="1:8" x14ac:dyDescent="0.55000000000000004">
      <c r="A25565" s="33">
        <v>44451</v>
      </c>
      <c r="B25565" s="1" t="s">
        <v>52</v>
      </c>
      <c r="C25565">
        <v>13789</v>
      </c>
      <c r="D25565">
        <v>115926</v>
      </c>
      <c r="E25565" s="32">
        <v>12574</v>
      </c>
      <c r="F25565">
        <v>131</v>
      </c>
      <c r="G25565" s="32">
        <v>1084</v>
      </c>
      <c r="H25565" s="32">
        <v>17</v>
      </c>
    </row>
    <row r="25566" spans="1:8" x14ac:dyDescent="0.55000000000000004">
      <c r="A25566" s="33">
        <v>44451</v>
      </c>
      <c r="B25566" s="1" t="s">
        <v>53</v>
      </c>
      <c r="C25566">
        <v>7755</v>
      </c>
      <c r="D25566">
        <v>241692</v>
      </c>
      <c r="E25566" s="32">
        <v>7236</v>
      </c>
      <c r="F25566">
        <v>74</v>
      </c>
      <c r="G25566" s="32">
        <v>445</v>
      </c>
      <c r="H25566" s="32">
        <v>3</v>
      </c>
    </row>
    <row r="25567" spans="1:8" x14ac:dyDescent="0.55000000000000004">
      <c r="A25567" s="33">
        <v>44451</v>
      </c>
      <c r="B25567" s="1" t="s">
        <v>54</v>
      </c>
      <c r="C25567">
        <v>5911</v>
      </c>
      <c r="D25567">
        <v>68482</v>
      </c>
      <c r="E25567" s="32">
        <v>5389</v>
      </c>
      <c r="F25567">
        <v>34</v>
      </c>
      <c r="G25567" s="32">
        <v>420</v>
      </c>
      <c r="H25567" s="32">
        <v>10</v>
      </c>
    </row>
    <row r="25568" spans="1:8" x14ac:dyDescent="0.55000000000000004">
      <c r="A25568" s="33">
        <v>44451</v>
      </c>
      <c r="B25568" s="1" t="s">
        <v>55</v>
      </c>
      <c r="C25568">
        <v>8842</v>
      </c>
      <c r="D25568">
        <v>159609</v>
      </c>
      <c r="E25568" s="32">
        <v>8253</v>
      </c>
      <c r="F25568">
        <v>58</v>
      </c>
      <c r="G25568" s="32">
        <v>553</v>
      </c>
      <c r="H25568" s="32">
        <v>7</v>
      </c>
    </row>
    <row r="25569" spans="1:8" x14ac:dyDescent="0.55000000000000004">
      <c r="A25569" s="33">
        <v>44451</v>
      </c>
      <c r="B25569" s="1" t="s">
        <v>56</v>
      </c>
      <c r="C25569">
        <v>47324</v>
      </c>
      <c r="D25569">
        <v>365493</v>
      </c>
      <c r="E25569" s="32">
        <v>41899</v>
      </c>
      <c r="F25569">
        <v>273</v>
      </c>
      <c r="G25569" s="32">
        <v>4759</v>
      </c>
      <c r="H25569" s="32">
        <v>104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9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44452</v>
      </c>
      <c r="B3" s="26" t="s">
        <v>153</v>
      </c>
      <c r="C3" s="26">
        <f>IF(D21="", "", D21)</f>
        <v>1635492</v>
      </c>
      <c r="D3" s="26">
        <f>IF(C21="", "", C21)</f>
        <v>22291209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123774</v>
      </c>
      <c r="I3" s="26" t="str">
        <f t="shared" si="1"/>
        <v/>
      </c>
      <c r="J3" s="26">
        <f t="shared" si="1"/>
        <v>1975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1491610</v>
      </c>
      <c r="N3" s="26">
        <f t="shared" si="2"/>
        <v>16790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44452</v>
      </c>
      <c r="B4" s="26" t="s">
        <v>154</v>
      </c>
      <c r="C4" s="26">
        <f>IF(D22="", "", D22)</f>
        <v>4038</v>
      </c>
      <c r="D4" s="26">
        <f>IF(C22="", "", C22)</f>
        <v>1014289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155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3876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44452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48"/>
      <c r="O7" s="27"/>
      <c r="P7" s="27"/>
    </row>
    <row r="8" spans="1:17" x14ac:dyDescent="0.55000000000000004">
      <c r="A8" s="4">
        <v>2021</v>
      </c>
      <c r="B8" s="4">
        <v>9</v>
      </c>
      <c r="C8" s="4">
        <v>13</v>
      </c>
      <c r="J8" s="56"/>
      <c r="K8" s="56"/>
      <c r="L8" s="56"/>
      <c r="M8" s="56"/>
      <c r="N8" s="56"/>
      <c r="O8" s="56"/>
      <c r="P8" s="56"/>
      <c r="Q8" s="56"/>
    </row>
    <row r="9" spans="1:17" s="101" customFormat="1" x14ac:dyDescent="0.55000000000000004">
      <c r="A9" s="119" t="s">
        <v>361</v>
      </c>
      <c r="B9" s="119"/>
      <c r="C9" s="119"/>
      <c r="D9" s="119"/>
      <c r="E9" s="119"/>
      <c r="F9" s="119"/>
      <c r="G9" s="119"/>
      <c r="H9" s="119"/>
      <c r="I9" s="119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9"/>
      <c r="H11" s="119"/>
      <c r="I11" s="120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22291209</v>
      </c>
      <c r="D12" s="46">
        <v>1635492</v>
      </c>
      <c r="E12" s="46">
        <v>123774</v>
      </c>
      <c r="F12" s="46">
        <v>1975</v>
      </c>
      <c r="G12" s="46">
        <v>1491610</v>
      </c>
      <c r="H12" s="46">
        <v>16790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1014289</v>
      </c>
      <c r="D13" s="46">
        <v>4038</v>
      </c>
      <c r="E13" s="46">
        <v>155</v>
      </c>
      <c r="F13" s="46">
        <v>0</v>
      </c>
      <c r="G13" s="46">
        <v>3876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23306327</v>
      </c>
      <c r="D15" s="45">
        <f t="shared" si="3"/>
        <v>1639545</v>
      </c>
      <c r="E15" s="45">
        <f t="shared" si="3"/>
        <v>123929</v>
      </c>
      <c r="F15" s="45">
        <f t="shared" si="3"/>
        <v>1975</v>
      </c>
      <c r="G15" s="45">
        <f t="shared" si="3"/>
        <v>1495501</v>
      </c>
      <c r="H15" s="45">
        <f t="shared" si="3"/>
        <v>16797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9" t="s">
        <v>157</v>
      </c>
      <c r="D18" s="120"/>
      <c r="E18" s="119" t="s">
        <v>169</v>
      </c>
      <c r="F18" s="120"/>
      <c r="G18" s="120"/>
      <c r="H18" s="119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 x14ac:dyDescent="0.55000000000000004">
      <c r="C19" s="120"/>
      <c r="D19" s="120"/>
      <c r="E19" s="120"/>
      <c r="F19" s="120"/>
      <c r="G19" s="120"/>
      <c r="H19" s="119" t="s">
        <v>158</v>
      </c>
      <c r="I19" s="120"/>
      <c r="J19" s="120"/>
      <c r="K19" s="120"/>
      <c r="L19" s="120"/>
      <c r="M19" s="120"/>
      <c r="N19" s="120"/>
      <c r="O19" s="119" t="s">
        <v>159</v>
      </c>
      <c r="P19" s="119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0"/>
      <c r="P20" s="120"/>
    </row>
    <row r="21" spans="1:16" x14ac:dyDescent="0.55000000000000004">
      <c r="B21" s="26" t="s">
        <v>166</v>
      </c>
      <c r="C21" s="28">
        <f t="shared" ref="C21:D23" si="4">C12</f>
        <v>22291209</v>
      </c>
      <c r="D21" s="28">
        <f t="shared" si="4"/>
        <v>1635492</v>
      </c>
      <c r="E21" s="3"/>
      <c r="F21" s="3"/>
      <c r="G21" s="3"/>
      <c r="H21" s="3"/>
      <c r="I21" s="28">
        <f>E12</f>
        <v>123774</v>
      </c>
      <c r="J21" s="3"/>
      <c r="K21" s="28">
        <f>F12</f>
        <v>1975</v>
      </c>
      <c r="L21" s="3"/>
      <c r="M21" s="3"/>
      <c r="N21" s="16">
        <f>G21</f>
        <v>0</v>
      </c>
      <c r="O21" s="28">
        <f t="shared" ref="O21:P23" si="5">G12</f>
        <v>1491610</v>
      </c>
      <c r="P21" s="28">
        <f t="shared" si="5"/>
        <v>16790</v>
      </c>
    </row>
    <row r="22" spans="1:16" x14ac:dyDescent="0.55000000000000004">
      <c r="B22" s="26" t="s">
        <v>167</v>
      </c>
      <c r="C22" s="28">
        <f t="shared" si="4"/>
        <v>1014289</v>
      </c>
      <c r="D22" s="28">
        <f t="shared" si="4"/>
        <v>4038</v>
      </c>
      <c r="E22" s="3"/>
      <c r="F22" s="3"/>
      <c r="G22" s="3"/>
      <c r="H22" s="3"/>
      <c r="I22" s="28">
        <f>E13</f>
        <v>155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3876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23306327</v>
      </c>
      <c r="D24" s="26">
        <f t="shared" si="6"/>
        <v>1639545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123929</v>
      </c>
      <c r="J24" s="26">
        <f t="shared" si="6"/>
        <v>0</v>
      </c>
      <c r="K24" s="26">
        <f t="shared" si="6"/>
        <v>1975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1495501</v>
      </c>
      <c r="P24" s="26">
        <f t="shared" si="6"/>
        <v>16797</v>
      </c>
    </row>
    <row r="26" spans="1:16" x14ac:dyDescent="0.55000000000000004">
      <c r="F26" s="119" t="s">
        <v>278</v>
      </c>
      <c r="G26" s="120"/>
      <c r="H26" s="120"/>
      <c r="I26" s="120"/>
      <c r="J26" s="120"/>
      <c r="K26" s="120"/>
    </row>
    <row r="27" spans="1:16" x14ac:dyDescent="0.55000000000000004">
      <c r="E27" s="26" t="s">
        <v>291</v>
      </c>
      <c r="F27" s="121" t="s">
        <v>280</v>
      </c>
      <c r="G27" s="121"/>
      <c r="H27" s="121"/>
      <c r="I27" s="121"/>
      <c r="J27" s="121"/>
      <c r="K27" s="121"/>
      <c r="L27" s="121"/>
    </row>
    <row r="29" spans="1:16" x14ac:dyDescent="0.55000000000000004">
      <c r="F29" s="119" t="s">
        <v>286</v>
      </c>
      <c r="G29" s="119"/>
      <c r="H29" s="119"/>
      <c r="I29" s="119"/>
      <c r="J29" s="119"/>
      <c r="K29" s="119"/>
      <c r="L29" s="119"/>
    </row>
    <row r="30" spans="1:16" x14ac:dyDescent="0.55000000000000004">
      <c r="F30" s="121" t="s">
        <v>281</v>
      </c>
      <c r="G30" s="121"/>
      <c r="H30" s="121"/>
      <c r="I30" s="121"/>
      <c r="J30" s="121"/>
      <c r="K30" s="121"/>
      <c r="L30" s="121"/>
      <c r="M30" s="121"/>
      <c r="N30" s="121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9" t="s">
        <v>293</v>
      </c>
      <c r="H32" s="119"/>
      <c r="I32" s="119"/>
      <c r="J32" s="119"/>
      <c r="K32" s="119"/>
      <c r="L32" s="119"/>
    </row>
    <row r="33" spans="6:14" x14ac:dyDescent="0.55000000000000004">
      <c r="F33" s="119" t="s">
        <v>288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9" t="s">
        <v>177</v>
      </c>
      <c r="B1" s="119"/>
      <c r="C1" s="119"/>
      <c r="D1" s="123"/>
      <c r="E1" s="123"/>
      <c r="F1" s="123"/>
      <c r="G1" s="123"/>
      <c r="H1" s="123"/>
      <c r="I1" s="123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9</v>
      </c>
      <c r="C2" s="38">
        <f>DAY(DATE('Conv-total'!$A$8, 'Conv-total'!$B$8, 'Conv-total'!$C$8) -1)</f>
        <v>12</v>
      </c>
      <c r="D2" s="122" t="s">
        <v>178</v>
      </c>
      <c r="E2" s="123"/>
      <c r="F2" s="123"/>
      <c r="G2" s="123"/>
      <c r="H2" s="123"/>
      <c r="I2" s="12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44451</v>
      </c>
      <c r="C5" s="30" t="s">
        <v>7</v>
      </c>
      <c r="D5" s="40">
        <f>IFERROR(INT(TRIM(SUBSTITUTE(VLOOKUP($A5&amp;"*",各都道府県の状況!$A:$I,D$3,FALSE), "※5", ""))), "")</f>
        <v>59138</v>
      </c>
      <c r="E5" s="40">
        <f>IFERROR(INT(TRIM(SUBSTITUTE(VLOOKUP($A5&amp;"*",各都道府県の状況!$A:$I,E$3,FALSE), "※5", ""))), "")</f>
        <v>1049175</v>
      </c>
      <c r="F5" s="40">
        <f>IFERROR(INT(TRIM(SUBSTITUTE(VLOOKUP($A5&amp;"*",各都道府県の状況!$A:$I,F$3,FALSE), "※5", ""))), "")</f>
        <v>55772</v>
      </c>
      <c r="G5" s="40">
        <f>IFERROR(INT(TRIM(SUBSTITUTE(VLOOKUP($A5&amp;"*",各都道府県の状況!$A:$I,G$3,FALSE), "※5", ""))), "")</f>
        <v>1461</v>
      </c>
      <c r="H5" s="40">
        <f>IFERROR(INT(TRIM(SUBSTITUTE(VLOOKUP($A5&amp;"*",各都道府県の状況!$A:$I,H$3,FALSE), "※5", ""))), "")</f>
        <v>1990</v>
      </c>
      <c r="I5" s="40">
        <f>IFERROR(INT(TRIM(SUBSTITUTE(VLOOKUP($A5&amp;"*",各都道府県の状況!$A:$I,I$3,FALSE), "※5", ""))), "")</f>
        <v>26</v>
      </c>
      <c r="J5" s="2"/>
    </row>
    <row r="6" spans="1:10" x14ac:dyDescent="0.55000000000000004">
      <c r="A6" s="12" t="s">
        <v>182</v>
      </c>
      <c r="B6" s="13">
        <f t="shared" si="0"/>
        <v>44451</v>
      </c>
      <c r="C6" s="30" t="s">
        <v>11</v>
      </c>
      <c r="D6" s="40">
        <f>IFERROR(INT(TRIM(SUBSTITUTE(VLOOKUP($A6&amp;"*",各都道府県の状況!$A:$I,D$3,FALSE), "※5", ""))), "")</f>
        <v>5142</v>
      </c>
      <c r="E6" s="40">
        <f>IFERROR(INT(TRIM(SUBSTITUTE(VLOOKUP($A6&amp;"*",各都道府県の状況!$A:$I,E$3,FALSE), "※5", ""))), "")</f>
        <v>77964</v>
      </c>
      <c r="F6" s="40">
        <f>IFERROR(INT(TRIM(SUBSTITUTE(VLOOKUP($A6&amp;"*",各都道府県の状況!$A:$I,F$3,FALSE), "※5", ""))), "")</f>
        <v>4443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666</v>
      </c>
      <c r="I6" s="40">
        <f>IFERROR(INT(TRIM(SUBSTITUTE(VLOOKUP($A6&amp;"*",各都道府県の状況!$A:$I,I$3,FALSE), "※5", ""))), "")</f>
        <v>6</v>
      </c>
    </row>
    <row r="7" spans="1:10" x14ac:dyDescent="0.55000000000000004">
      <c r="A7" s="12" t="s">
        <v>183</v>
      </c>
      <c r="B7" s="13">
        <f t="shared" si="0"/>
        <v>44451</v>
      </c>
      <c r="C7" s="30" t="s">
        <v>12</v>
      </c>
      <c r="D7" s="40">
        <f>IFERROR(INT(TRIM(SUBSTITUTE(VLOOKUP($A7&amp;"*",各都道府県の状況!$A:$I,D$3,FALSE), "※5", ""))), "")</f>
        <v>3389</v>
      </c>
      <c r="E7" s="40">
        <f>IFERROR(INT(TRIM(SUBSTITUTE(VLOOKUP($A7&amp;"*",各都道府県の状況!$A:$I,E$3,FALSE), "※5", ""))), "")</f>
        <v>113931</v>
      </c>
      <c r="F7" s="40">
        <f>IFERROR(INT(TRIM(SUBSTITUTE(VLOOKUP($A7&amp;"*",各都道府県の状況!$A:$I,F$3,FALSE), "※5", ""))), "")</f>
        <v>3099</v>
      </c>
      <c r="G7" s="40">
        <f>IFERROR(INT(TRIM(SUBSTITUTE(VLOOKUP($A7&amp;"*",各都道府県の状況!$A:$I,G$3,FALSE), "※5", ""))), "")</f>
        <v>50</v>
      </c>
      <c r="H7" s="40">
        <f>IFERROR(INT(TRIM(SUBSTITUTE(VLOOKUP($A7&amp;"*",各都道府県の状況!$A:$I,H$3,FALSE), "※5", ""))), "")</f>
        <v>240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44451</v>
      </c>
      <c r="C8" s="30" t="s">
        <v>13</v>
      </c>
      <c r="D8" s="40">
        <f>IFERROR(INT(TRIM(SUBSTITUTE(VLOOKUP($A8&amp;"*",各都道府県の状況!$A:$I,D$3,FALSE), "※5", ""))), "")</f>
        <v>15704</v>
      </c>
      <c r="E8" s="40">
        <f>IFERROR(INT(TRIM(SUBSTITUTE(VLOOKUP($A8&amp;"*",各都道府県の状況!$A:$I,E$3,FALSE), "※5", ""))), "")</f>
        <v>219348</v>
      </c>
      <c r="F8" s="40">
        <f>IFERROR(INT(TRIM(SUBSTITUTE(VLOOKUP($A8&amp;"*",各都道府県の状況!$A:$I,F$3,FALSE), "※5", ""))), "")</f>
        <v>14756</v>
      </c>
      <c r="G8" s="40">
        <f>IFERROR(INT(TRIM(SUBSTITUTE(VLOOKUP($A8&amp;"*",各都道府県の状況!$A:$I,G$3,FALSE), "※5", ""))), "")</f>
        <v>108</v>
      </c>
      <c r="H8" s="40">
        <f>IFERROR(INT(TRIM(SUBSTITUTE(VLOOKUP($A8&amp;"*",各都道府県の状況!$A:$I,H$3,FALSE), "※5", ""))), "")</f>
        <v>827</v>
      </c>
      <c r="I8" s="40">
        <f>IFERROR(INT(TRIM(SUBSTITUTE(VLOOKUP($A8&amp;"*",各都道府県の状況!$A:$I,I$3,FALSE), "※5", ""))), "")</f>
        <v>18</v>
      </c>
    </row>
    <row r="9" spans="1:10" ht="21" customHeight="1" x14ac:dyDescent="0.55000000000000004">
      <c r="A9" s="12" t="s">
        <v>185</v>
      </c>
      <c r="B9" s="13">
        <f t="shared" si="0"/>
        <v>44451</v>
      </c>
      <c r="C9" s="30" t="s">
        <v>14</v>
      </c>
      <c r="D9" s="40">
        <f>IFERROR(INT(TRIM(SUBSTITUTE(VLOOKUP($A9&amp;"*",各都道府県の状況!$A:$I,D$3,FALSE), "※5", ""))), "")</f>
        <v>1774</v>
      </c>
      <c r="E9" s="40">
        <f>IFERROR(INT(TRIM(SUBSTITUTE(VLOOKUP($A9&amp;"*",各都道府県の状況!$A:$I,E$3,FALSE), "※5", ""))), "")</f>
        <v>23819</v>
      </c>
      <c r="F9" s="40">
        <f>IFERROR(INT(TRIM(SUBSTITUTE(VLOOKUP($A9&amp;"*",各都道府県の状況!$A:$I,F$3,FALSE), "※5", ""))), "")</f>
        <v>1629</v>
      </c>
      <c r="G9" s="40">
        <f>IFERROR(INT(TRIM(SUBSTITUTE(VLOOKUP($A9&amp;"*",各都道府県の状況!$A:$I,G$3,FALSE), "※5", ""))), "")</f>
        <v>26</v>
      </c>
      <c r="H9" s="40">
        <f>IFERROR(INT(TRIM(SUBSTITUTE(VLOOKUP($A9&amp;"*",各都道府県の状況!$A:$I,H$3,FALSE), "※5", ""))), "")</f>
        <v>119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44451</v>
      </c>
      <c r="C10" s="30" t="s">
        <v>15</v>
      </c>
      <c r="D10" s="40">
        <f>IFERROR(INT(TRIM(SUBSTITUTE(VLOOKUP($A10&amp;"*",各都道府県の状況!$A:$I,D$3,FALSE), "※5", ""))), "")</f>
        <v>3414</v>
      </c>
      <c r="E10" s="40">
        <f>IFERROR(INT(TRIM(SUBSTITUTE(VLOOKUP($A10&amp;"*",各都道府県の状況!$A:$I,E$3,FALSE), "※5", ""))), "")</f>
        <v>89232</v>
      </c>
      <c r="F10" s="40">
        <f>IFERROR(INT(TRIM(SUBSTITUTE(VLOOKUP($A10&amp;"*",各都道府県の状況!$A:$I,F$3,FALSE), "※5", ""))), "")</f>
        <v>3154</v>
      </c>
      <c r="G10" s="40">
        <f>IFERROR(INT(TRIM(SUBSTITUTE(VLOOKUP($A10&amp;"*",各都道府県の状況!$A:$I,G$3,FALSE), "※5", ""))), "")</f>
        <v>53</v>
      </c>
      <c r="H10" s="40">
        <f>IFERROR(INT(TRIM(SUBSTITUTE(VLOOKUP($A10&amp;"*",各都道府県の状況!$A:$I,H$3,FALSE), "※5", ""))), "")</f>
        <v>207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44451</v>
      </c>
      <c r="C11" s="30" t="s">
        <v>16</v>
      </c>
      <c r="D11" s="40">
        <f>IFERROR(INT(TRIM(SUBSTITUTE(VLOOKUP($A11&amp;"*",各都道府県の状況!$A:$I,D$3,FALSE), "※5", ""))), "")</f>
        <v>9238</v>
      </c>
      <c r="E11" s="40">
        <f>IFERROR(INT(TRIM(SUBSTITUTE(VLOOKUP($A11&amp;"*",各都道府県の状況!$A:$I,E$3,FALSE), "※5", ""))), "")</f>
        <v>383702</v>
      </c>
      <c r="F11" s="40">
        <f>IFERROR(INT(TRIM(SUBSTITUTE(VLOOKUP($A11&amp;"*",各都道府県の状況!$A:$I,F$3,FALSE), "※5", ""))), "")</f>
        <v>8719</v>
      </c>
      <c r="G11" s="40">
        <f>IFERROR(INT(TRIM(SUBSTITUTE(VLOOKUP($A11&amp;"*",各都道府県の状況!$A:$I,G$3,FALSE), "※5", ""))), "")</f>
        <v>173</v>
      </c>
      <c r="H11" s="40">
        <f>IFERROR(INT(TRIM(SUBSTITUTE(VLOOKUP($A11&amp;"*",各都道府県の状況!$A:$I,H$3,FALSE), "※5", ""))), "")</f>
        <v>346</v>
      </c>
      <c r="I11" s="40">
        <f>IFERROR(INT(TRIM(SUBSTITUTE(VLOOKUP($A11&amp;"*",各都道府県の状況!$A:$I,I$3,FALSE), "※5", ""))), "")</f>
        <v>5</v>
      </c>
    </row>
    <row r="12" spans="1:10" x14ac:dyDescent="0.55000000000000004">
      <c r="A12" s="12" t="s">
        <v>188</v>
      </c>
      <c r="B12" s="13">
        <f t="shared" si="0"/>
        <v>44451</v>
      </c>
      <c r="C12" s="30" t="s">
        <v>17</v>
      </c>
      <c r="D12" s="40">
        <f>IFERROR(INT(TRIM(SUBSTITUTE(VLOOKUP($A12&amp;"*",各都道府県の状況!$A:$I,D$3,FALSE), "※5", ""))), "")</f>
        <v>22955</v>
      </c>
      <c r="E12" s="40">
        <f>IFERROR(INT(TRIM(SUBSTITUTE(VLOOKUP($A12&amp;"*",各都道府県の状況!$A:$I,E$3,FALSE), "※5", ""))), "")</f>
        <v>38447</v>
      </c>
      <c r="F12" s="40">
        <f>IFERROR(INT(TRIM(SUBSTITUTE(VLOOKUP($A12&amp;"*",各都道府県の状況!$A:$I,F$3,FALSE), "※5", ""))), "")</f>
        <v>21485</v>
      </c>
      <c r="G12" s="40">
        <f>IFERROR(INT(TRIM(SUBSTITUTE(VLOOKUP($A12&amp;"*",各都道府県の状況!$A:$I,G$3,FALSE), "※5", ""))), "")</f>
        <v>203</v>
      </c>
      <c r="H12" s="40">
        <f>IFERROR(INT(TRIM(SUBSTITUTE(VLOOKUP($A12&amp;"*",各都道府県の状況!$A:$I,H$3,FALSE), "※5", ""))), "")</f>
        <v>1267</v>
      </c>
      <c r="I12" s="40">
        <f>IFERROR(INT(TRIM(SUBSTITUTE(VLOOKUP($A12&amp;"*",各都道府県の状況!$A:$I,I$3,FALSE), "※5", ""))), "")</f>
        <v>23</v>
      </c>
    </row>
    <row r="13" spans="1:10" x14ac:dyDescent="0.55000000000000004">
      <c r="A13" s="12" t="s">
        <v>189</v>
      </c>
      <c r="B13" s="13">
        <f t="shared" si="0"/>
        <v>44451</v>
      </c>
      <c r="C13" s="30" t="s">
        <v>18</v>
      </c>
      <c r="D13" s="40">
        <f>IFERROR(INT(TRIM(SUBSTITUTE(VLOOKUP($A13&amp;"*",各都道府県の状況!$A:$I,D$3,FALSE), "※5", ""))), "")</f>
        <v>14502</v>
      </c>
      <c r="E13" s="40">
        <f>IFERROR(INT(TRIM(SUBSTITUTE(VLOOKUP($A13&amp;"*",各都道府県の状況!$A:$I,E$3,FALSE), "※5", ""))), "")</f>
        <v>422784</v>
      </c>
      <c r="F13" s="40">
        <f>IFERROR(INT(TRIM(SUBSTITUTE(VLOOKUP($A13&amp;"*",各都道府県の状況!$A:$I,F$3,FALSE), "※5", ""))), "")</f>
        <v>13514</v>
      </c>
      <c r="G13" s="40">
        <f>IFERROR(INT(TRIM(SUBSTITUTE(VLOOKUP($A13&amp;"*",各都道府県の状況!$A:$I,G$3,FALSE), "※5", ""))), "")</f>
        <v>105</v>
      </c>
      <c r="H13" s="40">
        <f>IFERROR(INT(TRIM(SUBSTITUTE(VLOOKUP($A13&amp;"*",各都道府県の状況!$A:$I,H$3,FALSE), "※5", ""))), "")</f>
        <v>883</v>
      </c>
      <c r="I13" s="40">
        <f>IFERROR(INT(TRIM(SUBSTITUTE(VLOOKUP($A13&amp;"*",各都道府県の状況!$A:$I,I$3,FALSE), "※5", ""))), "")</f>
        <v>15</v>
      </c>
    </row>
    <row r="14" spans="1:10" x14ac:dyDescent="0.55000000000000004">
      <c r="A14" s="12" t="s">
        <v>190</v>
      </c>
      <c r="B14" s="13">
        <f t="shared" si="0"/>
        <v>44451</v>
      </c>
      <c r="C14" s="30" t="s">
        <v>19</v>
      </c>
      <c r="D14" s="40">
        <f>IFERROR(INT(TRIM(SUBSTITUTE(VLOOKUP($A14&amp;"*",各都道府県の状況!$A:$I,D$3,FALSE), "※5", ""))), "")</f>
        <v>16098</v>
      </c>
      <c r="E14" s="40">
        <f>IFERROR(INT(TRIM(SUBSTITUTE(VLOOKUP($A14&amp;"*",各都道府県の状況!$A:$I,E$3,FALSE), "※5", ""))), "")</f>
        <v>270795</v>
      </c>
      <c r="F14" s="40">
        <f>IFERROR(INT(TRIM(SUBSTITUTE(VLOOKUP($A14&amp;"*",各都道府県の状況!$A:$I,F$3,FALSE), "※5", ""))), "")</f>
        <v>15140</v>
      </c>
      <c r="G14" s="40">
        <f>IFERROR(INT(TRIM(SUBSTITUTE(VLOOKUP($A14&amp;"*",各都道府県の状況!$A:$I,G$3,FALSE), "※5", ""))), "")</f>
        <v>166</v>
      </c>
      <c r="H14" s="40">
        <f>IFERROR(INT(TRIM(SUBSTITUTE(VLOOKUP($A14&amp;"*",各都道府県の状況!$A:$I,H$3,FALSE), "※5", ""))), "")</f>
        <v>792</v>
      </c>
      <c r="I14" s="40">
        <f>IFERROR(INT(TRIM(SUBSTITUTE(VLOOKUP($A14&amp;"*",各都道府県の状況!$A:$I,I$3,FALSE), "※5", ""))), "")</f>
        <v>23</v>
      </c>
    </row>
    <row r="15" spans="1:10" x14ac:dyDescent="0.55000000000000004">
      <c r="A15" s="12" t="s">
        <v>191</v>
      </c>
      <c r="B15" s="13">
        <f t="shared" si="0"/>
        <v>44451</v>
      </c>
      <c r="C15" s="30" t="s">
        <v>20</v>
      </c>
      <c r="D15" s="40">
        <f>IFERROR(INT(TRIM(SUBSTITUTE(VLOOKUP($A15&amp;"*",各都道府県の状況!$A:$I,D$3,FALSE), "※5", ""))), "")</f>
        <v>110595</v>
      </c>
      <c r="E15" s="40">
        <f>IFERROR(INT(TRIM(SUBSTITUTE(VLOOKUP($A15&amp;"*",各都道府県の状況!$A:$I,E$3,FALSE), "※5", ""))), "")</f>
        <v>1363647</v>
      </c>
      <c r="F15" s="40">
        <f>IFERROR(INT(TRIM(SUBSTITUTE(VLOOKUP($A15&amp;"*",各都道府県の状況!$A:$I,F$3,FALSE), "※5", ""))), "")</f>
        <v>100184</v>
      </c>
      <c r="G15" s="40">
        <f>IFERROR(INT(TRIM(SUBSTITUTE(VLOOKUP($A15&amp;"*",各都道府県の状況!$A:$I,G$3,FALSE), "※5", ""))), "")</f>
        <v>942</v>
      </c>
      <c r="H15" s="40">
        <f>IFERROR(INT(TRIM(SUBSTITUTE(VLOOKUP($A15&amp;"*",各都道府県の状況!$A:$I,H$3,FALSE), "※5", ""))), "")</f>
        <v>9469</v>
      </c>
      <c r="I15" s="40">
        <f>IFERROR(INT(TRIM(SUBSTITUTE(VLOOKUP($A15&amp;"*",各都道府県の状況!$A:$I,I$3,FALSE), "※5", ""))), "")</f>
        <v>131</v>
      </c>
    </row>
    <row r="16" spans="1:10" x14ac:dyDescent="0.55000000000000004">
      <c r="A16" s="12" t="s">
        <v>192</v>
      </c>
      <c r="B16" s="13">
        <f t="shared" si="0"/>
        <v>44451</v>
      </c>
      <c r="C16" s="30" t="s">
        <v>21</v>
      </c>
      <c r="D16" s="40">
        <f>IFERROR(INT(TRIM(SUBSTITUTE(VLOOKUP($A16&amp;"*",各都道府県の状況!$A:$I,D$3,FALSE), "※5", ""))), "")</f>
        <v>95969</v>
      </c>
      <c r="E16" s="40">
        <f>IFERROR(INT(TRIM(SUBSTITUTE(VLOOKUP($A16&amp;"*",各都道府県の状況!$A:$I,E$3,FALSE), "※5", ""))), "")</f>
        <v>993610</v>
      </c>
      <c r="F16" s="40">
        <f>IFERROR(INT(TRIM(SUBSTITUTE(VLOOKUP($A16&amp;"*",各都道府県の状況!$A:$I,F$3,FALSE), "※5", ""))), "")</f>
        <v>86622</v>
      </c>
      <c r="G16" s="40">
        <f>IFERROR(INT(TRIM(SUBSTITUTE(VLOOKUP($A16&amp;"*",各都道府県の状況!$A:$I,G$3,FALSE), "※5", ""))), "")</f>
        <v>944</v>
      </c>
      <c r="H16" s="40">
        <f>IFERROR(INT(TRIM(SUBSTITUTE(VLOOKUP($A16&amp;"*",各都道府県の状況!$A:$I,H$3,FALSE), "※5", ""))), "")</f>
        <v>8403</v>
      </c>
      <c r="I16" s="40">
        <f>IFERROR(INT(TRIM(SUBSTITUTE(VLOOKUP($A16&amp;"*",各都道府県の状況!$A:$I,I$3,FALSE), "※5", ""))), "")</f>
        <v>81</v>
      </c>
    </row>
    <row r="17" spans="1:9" x14ac:dyDescent="0.55000000000000004">
      <c r="A17" s="12" t="s">
        <v>193</v>
      </c>
      <c r="B17" s="13">
        <f t="shared" si="0"/>
        <v>44451</v>
      </c>
      <c r="C17" s="30" t="s">
        <v>22</v>
      </c>
      <c r="D17" s="40">
        <f>IFERROR(INT(TRIM(SUBSTITUTE(VLOOKUP($A17&amp;"*",各都道府県の状況!$A:$I,D$3,FALSE), "※5", ""))), "")</f>
        <v>366283</v>
      </c>
      <c r="E17" s="40">
        <f>IFERROR(INT(TRIM(SUBSTITUTE(VLOOKUP($A17&amp;"*",各都道府県の状況!$A:$I,E$3,FALSE), "※5", ""))), "")</f>
        <v>3430542</v>
      </c>
      <c r="F17" s="40">
        <f>IFERROR(INT(TRIM(SUBSTITUTE(VLOOKUP($A17&amp;"*",各都道府県の状況!$A:$I,F$3,FALSE), "※5", ""))), "")</f>
        <v>347264</v>
      </c>
      <c r="G17" s="40">
        <f>IFERROR(INT(TRIM(SUBSTITUTE(VLOOKUP($A17&amp;"*",各都道府県の状況!$A:$I,G$3,FALSE), "※5", ""))), "")</f>
        <v>2666</v>
      </c>
      <c r="H17" s="40">
        <f>IFERROR(INT(TRIM(SUBSTITUTE(VLOOKUP($A17&amp;"*",各都道府県の状況!$A:$I,H$3,FALSE), "※5", ""))), "")</f>
        <v>16353</v>
      </c>
      <c r="I17" s="40">
        <f>IFERROR(INT(TRIM(SUBSTITUTE(VLOOKUP($A17&amp;"*",各都道府県の状況!$A:$I,I$3,FALSE), "※5", ""))), "")</f>
        <v>230</v>
      </c>
    </row>
    <row r="18" spans="1:9" x14ac:dyDescent="0.55000000000000004">
      <c r="A18" s="12" t="s">
        <v>194</v>
      </c>
      <c r="B18" s="13">
        <f t="shared" si="0"/>
        <v>44451</v>
      </c>
      <c r="C18" s="30" t="s">
        <v>23</v>
      </c>
      <c r="D18" s="40">
        <f>IFERROR(INT(TRIM(SUBSTITUTE(VLOOKUP($A18&amp;"*",各都道府県の状況!$A:$I,D$3,FALSE), "※5", ""))), "")</f>
        <v>162139</v>
      </c>
      <c r="E18" s="40">
        <f>IFERROR(INT(TRIM(SUBSTITUTE(VLOOKUP($A18&amp;"*",各都道府県の状況!$A:$I,E$3,FALSE), "※5", ""))), "")</f>
        <v>1491456</v>
      </c>
      <c r="F18" s="40">
        <f>IFERROR(INT(TRIM(SUBSTITUTE(VLOOKUP($A18&amp;"*",各都道府県の状況!$A:$I,F$3,FALSE), "※5", ""))), "")</f>
        <v>152701</v>
      </c>
      <c r="G18" s="40">
        <f>IFERROR(INT(TRIM(SUBSTITUTE(VLOOKUP($A18&amp;"*",各都道府県の状況!$A:$I,G$3,FALSE), "※5", ""))), "")</f>
        <v>1185</v>
      </c>
      <c r="H18" s="40">
        <f>IFERROR(INT(TRIM(SUBSTITUTE(VLOOKUP($A18&amp;"*",各都道府県の状況!$A:$I,H$3,FALSE), "※5", ""))), "")</f>
        <v>8253</v>
      </c>
      <c r="I18" s="40">
        <f>IFERROR(INT(TRIM(SUBSTITUTE(VLOOKUP($A18&amp;"*",各都道府県の状況!$A:$I,I$3,FALSE), "※5", ""))), "")</f>
        <v>181</v>
      </c>
    </row>
    <row r="19" spans="1:9" x14ac:dyDescent="0.55000000000000004">
      <c r="A19" s="12" t="s">
        <v>195</v>
      </c>
      <c r="B19" s="13">
        <f t="shared" si="0"/>
        <v>44451</v>
      </c>
      <c r="C19" s="30" t="s">
        <v>24</v>
      </c>
      <c r="D19" s="40">
        <f>IFERROR(INT(TRIM(SUBSTITUTE(VLOOKUP($A19&amp;"*",各都道府県の状況!$A:$I,D$3,FALSE), "※5", ""))), "")</f>
        <v>7389</v>
      </c>
      <c r="E19" s="40">
        <f>IFERROR(INT(TRIM(SUBSTITUTE(VLOOKUP($A19&amp;"*",各都道府県の状況!$A:$I,E$3,FALSE), "※5", ""))), "")</f>
        <v>260641</v>
      </c>
      <c r="F19" s="40">
        <f>IFERROR(INT(TRIM(SUBSTITUTE(VLOOKUP($A19&amp;"*",各都道府県の状況!$A:$I,F$3,FALSE), "※5", ""))), "")</f>
        <v>6774</v>
      </c>
      <c r="G19" s="40">
        <f>IFERROR(INT(TRIM(SUBSTITUTE(VLOOKUP($A19&amp;"*",各都道府県の状況!$A:$I,G$3,FALSE), "※5", ""))), "")</f>
        <v>58</v>
      </c>
      <c r="H19" s="40">
        <f>IFERROR(INT(TRIM(SUBSTITUTE(VLOOKUP($A19&amp;"*",各都道府県の状況!$A:$I,H$3,FALSE), "※5", ""))), "")</f>
        <v>557</v>
      </c>
      <c r="I19" s="40">
        <f>IFERROR(INT(TRIM(SUBSTITUTE(VLOOKUP($A19&amp;"*",各都道府県の状況!$A:$I,I$3,FALSE), "※5", ""))), "")</f>
        <v>8</v>
      </c>
    </row>
    <row r="20" spans="1:9" x14ac:dyDescent="0.55000000000000004">
      <c r="A20" s="12" t="s">
        <v>196</v>
      </c>
      <c r="B20" s="13">
        <f t="shared" si="0"/>
        <v>44451</v>
      </c>
      <c r="C20" s="30" t="s">
        <v>25</v>
      </c>
      <c r="D20" s="40">
        <f>IFERROR(INT(TRIM(SUBSTITUTE(VLOOKUP($A20&amp;"*",各都道府県の状況!$A:$I,D$3,FALSE), "※5", ""))), "")</f>
        <v>4680</v>
      </c>
      <c r="E20" s="40">
        <f>IFERROR(INT(TRIM(SUBSTITUTE(VLOOKUP($A20&amp;"*",各都道府県の状況!$A:$I,E$3,FALSE), "※5", ""))), "")</f>
        <v>105989</v>
      </c>
      <c r="F20" s="40">
        <f>IFERROR(INT(TRIM(SUBSTITUTE(VLOOKUP($A20&amp;"*",各都道府県の状況!$A:$I,F$3,FALSE), "※5", ""))), "")</f>
        <v>4300</v>
      </c>
      <c r="G20" s="40">
        <f>IFERROR(INT(TRIM(SUBSTITUTE(VLOOKUP($A20&amp;"*",各都道府県の状況!$A:$I,G$3,FALSE), "※5", ""))), "")</f>
        <v>45</v>
      </c>
      <c r="H20" s="40">
        <f>IFERROR(INT(TRIM(SUBSTITUTE(VLOOKUP($A20&amp;"*",各都道府県の状況!$A:$I,H$3,FALSE), "※5", ""))), "")</f>
        <v>335</v>
      </c>
      <c r="I20" s="40">
        <f>IFERROR(INT(TRIM(SUBSTITUTE(VLOOKUP($A20&amp;"*",各都道府県の状況!$A:$I,I$3,FALSE), "※5", ""))), "")</f>
        <v>10</v>
      </c>
    </row>
    <row r="21" spans="1:9" x14ac:dyDescent="0.55000000000000004">
      <c r="A21" s="12" t="s">
        <v>197</v>
      </c>
      <c r="B21" s="13">
        <f t="shared" si="0"/>
        <v>44451</v>
      </c>
      <c r="C21" s="30" t="s">
        <v>26</v>
      </c>
      <c r="D21" s="40">
        <f>IFERROR(INT(TRIM(SUBSTITUTE(VLOOKUP($A21&amp;"*",各都道府県の状況!$A:$I,D$3,FALSE), "※5", ""))), "")</f>
        <v>7609</v>
      </c>
      <c r="E21" s="40">
        <f>IFERROR(INT(TRIM(SUBSTITUTE(VLOOKUP($A21&amp;"*",各都道府県の状況!$A:$I,E$3,FALSE), "※5", ""))), "")</f>
        <v>178684</v>
      </c>
      <c r="F21" s="40">
        <f>IFERROR(INT(TRIM(SUBSTITUTE(VLOOKUP($A21&amp;"*",各都道府県の状況!$A:$I,F$3,FALSE), "※5", ""))), "")</f>
        <v>7191</v>
      </c>
      <c r="G21" s="40">
        <f>IFERROR(INT(TRIM(SUBSTITUTE(VLOOKUP($A21&amp;"*",各都道府県の状況!$A:$I,G$3,FALSE), "※5", ""))), "")</f>
        <v>123</v>
      </c>
      <c r="H21" s="40">
        <f>IFERROR(INT(TRIM(SUBSTITUTE(VLOOKUP($A21&amp;"*",各都道府県の状況!$A:$I,H$3,FALSE), "※5", ""))), "")</f>
        <v>274</v>
      </c>
      <c r="I21" s="40">
        <f>IFERROR(INT(TRIM(SUBSTITUTE(VLOOKUP($A21&amp;"*",各都道府県の状況!$A:$I,I$3,FALSE), "※5", ""))), "")</f>
        <v>3</v>
      </c>
    </row>
    <row r="22" spans="1:9" x14ac:dyDescent="0.55000000000000004">
      <c r="A22" s="12" t="s">
        <v>198</v>
      </c>
      <c r="B22" s="13">
        <f t="shared" si="0"/>
        <v>44451</v>
      </c>
      <c r="C22" s="30" t="s">
        <v>27</v>
      </c>
      <c r="D22" s="40">
        <f>IFERROR(INT(TRIM(SUBSTITUTE(VLOOKUP($A22&amp;"*",各都道府県の状況!$A:$I,D$3,FALSE), "※5", ""))), "")</f>
        <v>2853</v>
      </c>
      <c r="E22" s="40">
        <f>IFERROR(INT(TRIM(SUBSTITUTE(VLOOKUP($A22&amp;"*",各都道府県の状況!$A:$I,E$3,FALSE), "※5", ""))), "")</f>
        <v>106549</v>
      </c>
      <c r="F22" s="40">
        <f>IFERROR(INT(TRIM(SUBSTITUTE(VLOOKUP($A22&amp;"*",各都道府県の状況!$A:$I,F$3,FALSE), "※5", ""))), "")</f>
        <v>2622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195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44451</v>
      </c>
      <c r="C23" s="30" t="s">
        <v>28</v>
      </c>
      <c r="D23" s="40">
        <f>IFERROR(INT(TRIM(SUBSTITUTE(VLOOKUP($A23&amp;"*",各都道府県の状況!$A:$I,D$3,FALSE), "※5", ""))), "")</f>
        <v>4833</v>
      </c>
      <c r="E23" s="40">
        <f>IFERROR(INT(TRIM(SUBSTITUTE(VLOOKUP($A23&amp;"*",各都道府県の状況!$A:$I,E$3,FALSE), "※5", ""))), "")</f>
        <v>101838</v>
      </c>
      <c r="F23" s="40">
        <f>IFERROR(INT(TRIM(SUBSTITUTE(VLOOKUP($A23&amp;"*",各都道府県の状況!$A:$I,F$3,FALSE), "※5", ""))), "")</f>
        <v>4448</v>
      </c>
      <c r="G23" s="40">
        <f>IFERROR(INT(TRIM(SUBSTITUTE(VLOOKUP($A23&amp;"*",各都道府県の状況!$A:$I,G$3,FALSE), "※5", ""))), "")</f>
        <v>26</v>
      </c>
      <c r="H23" s="40">
        <f>IFERROR(INT(TRIM(SUBSTITUTE(VLOOKUP($A23&amp;"*",各都道府県の状況!$A:$I,H$3,FALSE), "※5", ""))), "")</f>
        <v>362</v>
      </c>
      <c r="I23" s="40">
        <f>IFERROR(INT(TRIM(SUBSTITUTE(VLOOKUP($A23&amp;"*",各都道府県の状況!$A:$I,I$3,FALSE), "※5", ""))), "")</f>
        <v>2</v>
      </c>
    </row>
    <row r="24" spans="1:9" x14ac:dyDescent="0.55000000000000004">
      <c r="A24" s="12" t="s">
        <v>200</v>
      </c>
      <c r="B24" s="13">
        <f t="shared" si="0"/>
        <v>44451</v>
      </c>
      <c r="C24" s="30" t="s">
        <v>29</v>
      </c>
      <c r="D24" s="40">
        <f>IFERROR(INT(TRIM(SUBSTITUTE(VLOOKUP($A24&amp;"*",各都道府県の状況!$A:$I,D$3,FALSE), "※5", ""))), "")</f>
        <v>8380</v>
      </c>
      <c r="E24" s="40">
        <f>IFERROR(INT(TRIM(SUBSTITUTE(VLOOKUP($A24&amp;"*",各都道府県の状況!$A:$I,E$3,FALSE), "※5", ""))), "")</f>
        <v>286922</v>
      </c>
      <c r="F24" s="40">
        <f>IFERROR(INT(TRIM(SUBSTITUTE(VLOOKUP($A24&amp;"*",各都道府県の状況!$A:$I,F$3,FALSE), "※5", ""))), "")</f>
        <v>7987</v>
      </c>
      <c r="G24" s="40">
        <f>IFERROR(INT(TRIM(SUBSTITUTE(VLOOKUP($A24&amp;"*",各都道府県の状況!$A:$I,G$3,FALSE), "※5", ""))), "")</f>
        <v>95</v>
      </c>
      <c r="H24" s="40">
        <f>IFERROR(INT(TRIM(SUBSTITUTE(VLOOKUP($A24&amp;"*",各都道府県の状況!$A:$I,H$3,FALSE), "※5", ""))), "")</f>
        <v>331</v>
      </c>
      <c r="I24" s="40">
        <f>IFERROR(INT(TRIM(SUBSTITUTE(VLOOKUP($A24&amp;"*",各都道府県の状況!$A:$I,I$3,FALSE), "※5", ""))), "")</f>
        <v>3</v>
      </c>
    </row>
    <row r="25" spans="1:9" x14ac:dyDescent="0.55000000000000004">
      <c r="A25" s="12" t="s">
        <v>201</v>
      </c>
      <c r="B25" s="13">
        <f t="shared" si="0"/>
        <v>44451</v>
      </c>
      <c r="C25" s="30" t="s">
        <v>30</v>
      </c>
      <c r="D25" s="40">
        <f>IFERROR(INT(TRIM(SUBSTITUTE(VLOOKUP($A25&amp;"*",各都道府県の状況!$A:$I,D$3,FALSE), "※5", ""))), "")</f>
        <v>17862</v>
      </c>
      <c r="E25" s="40">
        <f>IFERROR(INT(TRIM(SUBSTITUTE(VLOOKUP($A25&amp;"*",各都道府県の状況!$A:$I,E$3,FALSE), "※5", ""))), "")</f>
        <v>375214</v>
      </c>
      <c r="F25" s="40">
        <f>IFERROR(INT(TRIM(SUBSTITUTE(VLOOKUP($A25&amp;"*",各都道府県の状況!$A:$I,F$3,FALSE), "※5", ""))), "")</f>
        <v>16368</v>
      </c>
      <c r="G25" s="40">
        <f>IFERROR(INT(TRIM(SUBSTITUTE(VLOOKUP($A25&amp;"*",各都道府県の状況!$A:$I,G$3,FALSE), "※5", ""))), "")</f>
        <v>207</v>
      </c>
      <c r="H25" s="40">
        <f>IFERROR(INT(TRIM(SUBSTITUTE(VLOOKUP($A25&amp;"*",各都道府県の状況!$A:$I,H$3,FALSE), "※5", ""))), "")</f>
        <v>1429</v>
      </c>
      <c r="I25" s="40">
        <f>IFERROR(INT(TRIM(SUBSTITUTE(VLOOKUP($A25&amp;"*",各都道府県の状況!$A:$I,I$3,FALSE), "※5", ""))), "")</f>
        <v>16</v>
      </c>
    </row>
    <row r="26" spans="1:9" x14ac:dyDescent="0.55000000000000004">
      <c r="A26" s="12" t="s">
        <v>202</v>
      </c>
      <c r="B26" s="13">
        <f t="shared" si="0"/>
        <v>44451</v>
      </c>
      <c r="C26" s="30" t="s">
        <v>31</v>
      </c>
      <c r="D26" s="40">
        <f>IFERROR(INT(TRIM(SUBSTITUTE(VLOOKUP($A26&amp;"*",各都道府県の状況!$A:$I,D$3,FALSE), "※5", ""))), "")</f>
        <v>25510</v>
      </c>
      <c r="E26" s="40">
        <f>IFERROR(INT(TRIM(SUBSTITUTE(VLOOKUP($A26&amp;"*",各都道府県の状況!$A:$I,E$3,FALSE), "※5", ""))), "")</f>
        <v>566097</v>
      </c>
      <c r="F26" s="40">
        <f>IFERROR(INT(TRIM(SUBSTITUTE(VLOOKUP($A26&amp;"*",各都道府県の状況!$A:$I,F$3,FALSE), "※5", ""))), "")</f>
        <v>22736</v>
      </c>
      <c r="G26" s="40">
        <f>IFERROR(INT(TRIM(SUBSTITUTE(VLOOKUP($A26&amp;"*",各都道府県の状況!$A:$I,G$3,FALSE), "※5", ""))), "")</f>
        <v>193</v>
      </c>
      <c r="H26" s="40">
        <f>IFERROR(INT(TRIM(SUBSTITUTE(VLOOKUP($A26&amp;"*",各都道府県の状況!$A:$I,H$3,FALSE), "※5", ""))), "")</f>
        <v>2581</v>
      </c>
      <c r="I26" s="40">
        <f>IFERROR(INT(TRIM(SUBSTITUTE(VLOOKUP($A26&amp;"*",各都道府県の状況!$A:$I,I$3,FALSE), "※5", ""))), "")</f>
        <v>22</v>
      </c>
    </row>
    <row r="27" spans="1:9" x14ac:dyDescent="0.55000000000000004">
      <c r="A27" s="12" t="s">
        <v>203</v>
      </c>
      <c r="B27" s="13">
        <f t="shared" si="0"/>
        <v>44451</v>
      </c>
      <c r="C27" s="30" t="s">
        <v>32</v>
      </c>
      <c r="D27" s="40">
        <f>IFERROR(INT(TRIM(SUBSTITUTE(VLOOKUP($A27&amp;"*",各都道府県の状況!$A:$I,D$3,FALSE), "※5", ""))), "")</f>
        <v>98838</v>
      </c>
      <c r="E27" s="40">
        <f>IFERROR(INT(TRIM(SUBSTITUTE(VLOOKUP($A27&amp;"*",各都道府県の状況!$A:$I,E$3,FALSE), "※5", ""))), "")</f>
        <v>1162193</v>
      </c>
      <c r="F27" s="40">
        <f>IFERROR(INT(TRIM(SUBSTITUTE(VLOOKUP($A27&amp;"*",各都道府県の状況!$A:$I,F$3,FALSE), "※5", ""))), "")</f>
        <v>79405</v>
      </c>
      <c r="G27" s="40">
        <f>IFERROR(INT(TRIM(SUBSTITUTE(VLOOKUP($A27&amp;"*",各都道府県の状況!$A:$I,G$3,FALSE), "※5", ""))), "")</f>
        <v>1073</v>
      </c>
      <c r="H27" s="40">
        <f>IFERROR(INT(TRIM(SUBSTITUTE(VLOOKUP($A27&amp;"*",各都道府県の状況!$A:$I,H$3,FALSE), "※5", ""))), "")</f>
        <v>18360</v>
      </c>
      <c r="I27" s="40">
        <f>IFERROR(INT(TRIM(SUBSTITUTE(VLOOKUP($A27&amp;"*",各都道府県の状況!$A:$I,I$3,FALSE), "※5", ""))), "")</f>
        <v>92</v>
      </c>
    </row>
    <row r="28" spans="1:9" x14ac:dyDescent="0.55000000000000004">
      <c r="A28" s="12" t="s">
        <v>204</v>
      </c>
      <c r="B28" s="13">
        <f t="shared" si="0"/>
        <v>44451</v>
      </c>
      <c r="C28" s="30" t="s">
        <v>33</v>
      </c>
      <c r="D28" s="40">
        <f>IFERROR(INT(TRIM(SUBSTITUTE(VLOOKUP($A28&amp;"*",各都道府県の状況!$A:$I,D$3,FALSE), "※5", ""))), "")</f>
        <v>14126</v>
      </c>
      <c r="E28" s="40">
        <f>IFERROR(INT(TRIM(SUBSTITUTE(VLOOKUP($A28&amp;"*",各都道府県の状況!$A:$I,E$3,FALSE), "※5", ""))), "")</f>
        <v>202459</v>
      </c>
      <c r="F28" s="40">
        <f>IFERROR(INT(TRIM(SUBSTITUTE(VLOOKUP($A28&amp;"*",各都道府県の状況!$A:$I,F$3,FALSE), "※5", ""))), "")</f>
        <v>12384</v>
      </c>
      <c r="G28" s="40">
        <f>IFERROR(INT(TRIM(SUBSTITUTE(VLOOKUP($A28&amp;"*",各都道府県の状況!$A:$I,G$3,FALSE), "※5", ""))), "")</f>
        <v>149</v>
      </c>
      <c r="H28" s="40">
        <f>IFERROR(INT(TRIM(SUBSTITUTE(VLOOKUP($A28&amp;"*",各都道府県の状況!$A:$I,H$3,FALSE), "※5", ""))), "")</f>
        <v>1900</v>
      </c>
      <c r="I28" s="40">
        <f>IFERROR(INT(TRIM(SUBSTITUTE(VLOOKUP($A28&amp;"*",各都道府県の状況!$A:$I,I$3,FALSE), "※5", ""))), "")</f>
        <v>23</v>
      </c>
    </row>
    <row r="29" spans="1:9" x14ac:dyDescent="0.55000000000000004">
      <c r="A29" s="12" t="s">
        <v>205</v>
      </c>
      <c r="B29" s="13">
        <f t="shared" si="0"/>
        <v>44451</v>
      </c>
      <c r="C29" s="30" t="s">
        <v>34</v>
      </c>
      <c r="D29" s="40">
        <f>IFERROR(INT(TRIM(SUBSTITUTE(VLOOKUP($A29&amp;"*",各都道府県の状況!$A:$I,D$3,FALSE), "※5", ""))), "")</f>
        <v>11754</v>
      </c>
      <c r="E29" s="40">
        <f>IFERROR(INT(TRIM(SUBSTITUTE(VLOOKUP($A29&amp;"*",各都道府県の状況!$A:$I,E$3,FALSE), "※5", ""))), "")</f>
        <v>220080</v>
      </c>
      <c r="F29" s="40">
        <f>IFERROR(INT(TRIM(SUBSTITUTE(VLOOKUP($A29&amp;"*",各都道府県の状況!$A:$I,F$3,FALSE), "※5", ""))), "")</f>
        <v>10670</v>
      </c>
      <c r="G29" s="40">
        <f>IFERROR(INT(TRIM(SUBSTITUTE(VLOOKUP($A29&amp;"*",各都道府県の状況!$A:$I,G$3,FALSE), "※5", ""))), "")</f>
        <v>97</v>
      </c>
      <c r="H29" s="40">
        <f>IFERROR(INT(TRIM(SUBSTITUTE(VLOOKUP($A29&amp;"*",各都道府県の状況!$A:$I,H$3,FALSE), "※5", ""))), "")</f>
        <v>987</v>
      </c>
      <c r="I29" s="40">
        <f>IFERROR(INT(TRIM(SUBSTITUTE(VLOOKUP($A29&amp;"*",各都道府県の状況!$A:$I,I$3,FALSE), "※5", ""))), "")</f>
        <v>7</v>
      </c>
    </row>
    <row r="30" spans="1:9" x14ac:dyDescent="0.55000000000000004">
      <c r="A30" s="12" t="s">
        <v>206</v>
      </c>
      <c r="B30" s="13">
        <f t="shared" si="0"/>
        <v>44451</v>
      </c>
      <c r="C30" s="30" t="s">
        <v>35</v>
      </c>
      <c r="D30" s="40">
        <f>IFERROR(INT(TRIM(SUBSTITUTE(VLOOKUP($A30&amp;"*",各都道府県の状況!$A:$I,D$3,FALSE), "※5", ""))), "")</f>
        <v>34106</v>
      </c>
      <c r="E30" s="40">
        <f>IFERROR(INT(TRIM(SUBSTITUTE(VLOOKUP($A30&amp;"*",各都道府県の状況!$A:$I,E$3,FALSE), "※5", ""))), "")</f>
        <v>394001</v>
      </c>
      <c r="F30" s="40">
        <f>IFERROR(INT(TRIM(SUBSTITUTE(VLOOKUP($A30&amp;"*",各都道府県の状況!$A:$I,F$3,FALSE), "※5", ""))), "")</f>
        <v>30997</v>
      </c>
      <c r="G30" s="40">
        <f>IFERROR(INT(TRIM(SUBSTITUTE(VLOOKUP($A30&amp;"*",各都道府県の状況!$A:$I,G$3,FALSE), "※5", ""))), "")</f>
        <v>257</v>
      </c>
      <c r="H30" s="40">
        <f>IFERROR(INT(TRIM(SUBSTITUTE(VLOOKUP($A30&amp;"*",各都道府県の状況!$A:$I,H$3,FALSE), "※5", ""))), "")</f>
        <v>2656</v>
      </c>
      <c r="I30" s="40">
        <f>IFERROR(INT(TRIM(SUBSTITUTE(VLOOKUP($A30&amp;"*",各都道府県の状況!$A:$I,I$3,FALSE), "※5", ""))), "")</f>
        <v>89</v>
      </c>
    </row>
    <row r="31" spans="1:9" x14ac:dyDescent="0.55000000000000004">
      <c r="A31" s="12" t="s">
        <v>207</v>
      </c>
      <c r="B31" s="13">
        <f t="shared" si="0"/>
        <v>44451</v>
      </c>
      <c r="C31" s="30" t="s">
        <v>36</v>
      </c>
      <c r="D31" s="40">
        <f>IFERROR(INT(TRIM(SUBSTITUTE(VLOOKUP($A31&amp;"*",各都道府県の状況!$A:$I,D$3,FALSE), "※5", ""))), "")</f>
        <v>190495</v>
      </c>
      <c r="E31" s="40">
        <f>IFERROR(INT(TRIM(SUBSTITUTE(VLOOKUP($A31&amp;"*",各都道府県の状況!$A:$I,E$3,FALSE), "※5", ""))), "")</f>
        <v>3156627</v>
      </c>
      <c r="F31" s="40">
        <f>IFERROR(INT(TRIM(SUBSTITUTE(VLOOKUP($A31&amp;"*",各都道府県の状況!$A:$I,F$3,FALSE), "※5", ""))), "")</f>
        <v>167133</v>
      </c>
      <c r="G31" s="40">
        <f>IFERROR(INT(TRIM(SUBSTITUTE(VLOOKUP($A31&amp;"*",各都道府県の状況!$A:$I,G$3,FALSE), "※5", ""))), "")</f>
        <v>2871</v>
      </c>
      <c r="H31" s="40">
        <f>IFERROR(INT(TRIM(SUBSTITUTE(VLOOKUP($A31&amp;"*",各都道府県の状況!$A:$I,H$3,FALSE), "※5", ""))), "")</f>
        <v>18497</v>
      </c>
      <c r="I31" s="40">
        <f>IFERROR(INT(TRIM(SUBSTITUTE(VLOOKUP($A31&amp;"*",各都道府県の状況!$A:$I,I$3,FALSE), "※5", ""))), "")</f>
        <v>613</v>
      </c>
    </row>
    <row r="32" spans="1:9" x14ac:dyDescent="0.55000000000000004">
      <c r="A32" s="12" t="s">
        <v>208</v>
      </c>
      <c r="B32" s="13">
        <f t="shared" si="0"/>
        <v>44451</v>
      </c>
      <c r="C32" s="30" t="s">
        <v>37</v>
      </c>
      <c r="D32" s="40">
        <f>IFERROR(INT(TRIM(SUBSTITUTE(VLOOKUP($A32&amp;"*",各都道府県の状況!$A:$I,D$3,FALSE), "※5", ""))), "")</f>
        <v>73270</v>
      </c>
      <c r="E32" s="40">
        <f>IFERROR(INT(TRIM(SUBSTITUTE(VLOOKUP($A32&amp;"*",各都道府県の状況!$A:$I,E$3,FALSE), "※5", ""))), "")</f>
        <v>688938</v>
      </c>
      <c r="F32" s="40">
        <f>IFERROR(INT(TRIM(SUBSTITUTE(VLOOKUP($A32&amp;"*",各都道府県の状況!$A:$I,F$3,FALSE), "※5", ""))), "")</f>
        <v>66328</v>
      </c>
      <c r="G32" s="40">
        <f>IFERROR(INT(TRIM(SUBSTITUTE(VLOOKUP($A32&amp;"*",各都道府県の状況!$A:$I,G$3,FALSE), "※5", ""))), "")</f>
        <v>1364</v>
      </c>
      <c r="H32" s="40">
        <f>IFERROR(INT(TRIM(SUBSTITUTE(VLOOKUP($A32&amp;"*",各都道府県の状況!$A:$I,H$3,FALSE), "※5", ""))), "")</f>
        <v>5579</v>
      </c>
      <c r="I32" s="40">
        <f>IFERROR(INT(TRIM(SUBSTITUTE(VLOOKUP($A32&amp;"*",各都道府県の状況!$A:$I,I$3,FALSE), "※5", ""))), "")</f>
        <v>73</v>
      </c>
    </row>
    <row r="33" spans="1:9" x14ac:dyDescent="0.55000000000000004">
      <c r="A33" s="12" t="s">
        <v>209</v>
      </c>
      <c r="B33" s="13">
        <f t="shared" si="0"/>
        <v>44451</v>
      </c>
      <c r="C33" s="30" t="s">
        <v>38</v>
      </c>
      <c r="D33" s="40">
        <f>IFERROR(INT(TRIM(SUBSTITUTE(VLOOKUP($A33&amp;"*",各都道府県の状況!$A:$I,D$3,FALSE), "※5", ""))), "")</f>
        <v>14996</v>
      </c>
      <c r="E33" s="40">
        <f>IFERROR(INT(TRIM(SUBSTITUTE(VLOOKUP($A33&amp;"*",各都道府県の状況!$A:$I,E$3,FALSE), "※5", ""))), "")</f>
        <v>231002</v>
      </c>
      <c r="F33" s="40">
        <f>IFERROR(INT(TRIM(SUBSTITUTE(VLOOKUP($A33&amp;"*",各都道府県の状況!$A:$I,F$3,FALSE), "※5", ""))), "")</f>
        <v>13812</v>
      </c>
      <c r="G33" s="40">
        <f>IFERROR(INT(TRIM(SUBSTITUTE(VLOOKUP($A33&amp;"*",各都道府県の状況!$A:$I,G$3,FALSE), "※5", ""))), "")</f>
        <v>142</v>
      </c>
      <c r="H33" s="40">
        <f>IFERROR(INT(TRIM(SUBSTITUTE(VLOOKUP($A33&amp;"*",各都道府県の状況!$A:$I,H$3,FALSE), "※5", ""))), "")</f>
        <v>1042</v>
      </c>
      <c r="I33" s="40">
        <f>IFERROR(INT(TRIM(SUBSTITUTE(VLOOKUP($A33&amp;"*",各都道府県の状況!$A:$I,I$3,FALSE), "※5", ""))), "")</f>
        <v>20</v>
      </c>
    </row>
    <row r="34" spans="1:9" x14ac:dyDescent="0.55000000000000004">
      <c r="A34" s="12" t="s">
        <v>210</v>
      </c>
      <c r="B34" s="13">
        <f t="shared" si="0"/>
        <v>44451</v>
      </c>
      <c r="C34" s="30" t="s">
        <v>39</v>
      </c>
      <c r="D34" s="40">
        <f>IFERROR(INT(TRIM(SUBSTITUTE(VLOOKUP($A34&amp;"*",各都道府県の状況!$A:$I,D$3,FALSE), "※5", ""))), "")</f>
        <v>5046</v>
      </c>
      <c r="E34" s="40">
        <f>IFERROR(INT(TRIM(SUBSTITUTE(VLOOKUP($A34&amp;"*",各都道府県の状況!$A:$I,E$3,FALSE), "※5", ""))), "")</f>
        <v>61728</v>
      </c>
      <c r="F34" s="40">
        <f>IFERROR(INT(TRIM(SUBSTITUTE(VLOOKUP($A34&amp;"*",各都道府県の状況!$A:$I,F$3,FALSE), "※5", ""))), "")</f>
        <v>4637</v>
      </c>
      <c r="G34" s="40">
        <f>IFERROR(INT(TRIM(SUBSTITUTE(VLOOKUP($A34&amp;"*",各都道府県の状況!$A:$I,G$3,FALSE), "※5", ""))), "")</f>
        <v>58</v>
      </c>
      <c r="H34" s="40">
        <f>IFERROR(INT(TRIM(SUBSTITUTE(VLOOKUP($A34&amp;"*",各都道府県の状況!$A:$I,H$3,FALSE), "※5", ""))), "")</f>
        <v>249</v>
      </c>
      <c r="I34" s="40">
        <f>IFERROR(INT(TRIM(SUBSTITUTE(VLOOKUP($A34&amp;"*",各都道府県の状況!$A:$I,I$3,FALSE), "※5", ""))), "")</f>
        <v>17</v>
      </c>
    </row>
    <row r="35" spans="1:9" x14ac:dyDescent="0.55000000000000004">
      <c r="A35" s="12" t="s">
        <v>211</v>
      </c>
      <c r="B35" s="13">
        <f t="shared" si="0"/>
        <v>44451</v>
      </c>
      <c r="C35" s="30" t="s">
        <v>40</v>
      </c>
      <c r="D35" s="40">
        <f>IFERROR(INT(TRIM(SUBSTITUTE(VLOOKUP($A35&amp;"*",各都道府県の状況!$A:$I,D$3,FALSE), "※5", ""))), "")</f>
        <v>1590</v>
      </c>
      <c r="E35" s="40">
        <f>IFERROR(INT(TRIM(SUBSTITUTE(VLOOKUP($A35&amp;"*",各都道府県の状況!$A:$I,E$3,FALSE), "※5", ""))), "")</f>
        <v>135752</v>
      </c>
      <c r="F35" s="40">
        <f>IFERROR(INT(TRIM(SUBSTITUTE(VLOOKUP($A35&amp;"*",各都道府県の状況!$A:$I,F$3,FALSE), "※5", ""))), "")</f>
        <v>1423</v>
      </c>
      <c r="G35" s="40">
        <f>IFERROR(INT(TRIM(SUBSTITUTE(VLOOKUP($A35&amp;"*",各都道府県の状況!$A:$I,G$3,FALSE), "※5", ""))), "")</f>
        <v>5</v>
      </c>
      <c r="H35" s="40">
        <f>IFERROR(INT(TRIM(SUBSTITUTE(VLOOKUP($A35&amp;"*",各都道府県の状況!$A:$I,H$3,FALSE), "※5", ""))), "")</f>
        <v>140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44451</v>
      </c>
      <c r="C36" s="30" t="s">
        <v>41</v>
      </c>
      <c r="D36" s="40">
        <f>IFERROR(INT(TRIM(SUBSTITUTE(VLOOKUP($A36&amp;"*",各都道府県の状況!$A:$I,D$3,FALSE), "※5", ""))), "")</f>
        <v>1520</v>
      </c>
      <c r="E36" s="40">
        <f>IFERROR(INT(TRIM(SUBSTITUTE(VLOOKUP($A36&amp;"*",各都道府県の状況!$A:$I,E$3,FALSE), "※5", ""))), "")</f>
        <v>48532</v>
      </c>
      <c r="F36" s="40">
        <f>IFERROR(INT(TRIM(SUBSTITUTE(VLOOKUP($A36&amp;"*",各都道府県の状況!$A:$I,F$3,FALSE), "※5", ""))), "")</f>
        <v>1400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118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44451</v>
      </c>
      <c r="C37" s="30" t="s">
        <v>42</v>
      </c>
      <c r="D37" s="40">
        <f>IFERROR(INT(TRIM(SUBSTITUTE(VLOOKUP($A37&amp;"*",各都道府県の状況!$A:$I,D$3,FALSE), "※5", ""))), "")</f>
        <v>14730</v>
      </c>
      <c r="E37" s="40">
        <f>IFERROR(INT(TRIM(SUBSTITUTE(VLOOKUP($A37&amp;"*",各都道府県の状況!$A:$I,E$3,FALSE), "※5", ""))), "")</f>
        <v>241401</v>
      </c>
      <c r="F37" s="40">
        <f>IFERROR(INT(TRIM(SUBSTITUTE(VLOOKUP($A37&amp;"*",各都道府県の状況!$A:$I,F$3,FALSE), "※5", ""))), "")</f>
        <v>13164</v>
      </c>
      <c r="G37" s="40">
        <f>IFERROR(INT(TRIM(SUBSTITUTE(VLOOKUP($A37&amp;"*",各都道府県の状況!$A:$I,G$3,FALSE), "※5", ""))), "")</f>
        <v>133</v>
      </c>
      <c r="H37" s="40">
        <f>IFERROR(INT(TRIM(SUBSTITUTE(VLOOKUP($A37&amp;"*",各都道府県の状況!$A:$I,H$3,FALSE), "※5", ""))), "")</f>
        <v>1161</v>
      </c>
      <c r="I37" s="40">
        <f>IFERROR(INT(TRIM(SUBSTITUTE(VLOOKUP($A37&amp;"*",各都道府県の状況!$A:$I,I$3,FALSE), "※5", ""))), "")</f>
        <v>17</v>
      </c>
    </row>
    <row r="38" spans="1:9" x14ac:dyDescent="0.55000000000000004">
      <c r="A38" s="12" t="s">
        <v>214</v>
      </c>
      <c r="B38" s="13">
        <f t="shared" si="0"/>
        <v>44451</v>
      </c>
      <c r="C38" s="30" t="s">
        <v>43</v>
      </c>
      <c r="D38" s="40">
        <f>IFERROR(INT(TRIM(SUBSTITUTE(VLOOKUP($A38&amp;"*",各都道府県の状況!$A:$I,D$3,FALSE), "※5", ""))), "")</f>
        <v>20644</v>
      </c>
      <c r="E38" s="40">
        <f>IFERROR(INT(TRIM(SUBSTITUTE(VLOOKUP($A38&amp;"*",各都道府県の状況!$A:$I,E$3,FALSE), "※5", ""))), "")</f>
        <v>812411</v>
      </c>
      <c r="F38" s="40">
        <f>IFERROR(INT(TRIM(SUBSTITUTE(VLOOKUP($A38&amp;"*",各都道府県の状況!$A:$I,F$3,FALSE), "※5", ""))), "")</f>
        <v>19018</v>
      </c>
      <c r="G38" s="40">
        <f>IFERROR(INT(TRIM(SUBSTITUTE(VLOOKUP($A38&amp;"*",各都道府県の状況!$A:$I,G$3,FALSE), "※5", ""))), "")</f>
        <v>189</v>
      </c>
      <c r="H38" s="40">
        <f>IFERROR(INT(TRIM(SUBSTITUTE(VLOOKUP($A38&amp;"*",各都道府県の状況!$A:$I,H$3,FALSE), "※5", ""))), "")</f>
        <v>839</v>
      </c>
      <c r="I38" s="40">
        <f>IFERROR(INT(TRIM(SUBSTITUTE(VLOOKUP($A38&amp;"*",各都道府県の状況!$A:$I,I$3,FALSE), "※5", ""))), "")</f>
        <v>15</v>
      </c>
    </row>
    <row r="39" spans="1:9" x14ac:dyDescent="0.55000000000000004">
      <c r="A39" s="12" t="s">
        <v>215</v>
      </c>
      <c r="B39" s="13">
        <f t="shared" si="0"/>
        <v>44451</v>
      </c>
      <c r="C39" s="30" t="s">
        <v>44</v>
      </c>
      <c r="D39" s="40">
        <f>IFERROR(INT(TRIM(SUBSTITUTE(VLOOKUP($A39&amp;"*",各都道府県の状況!$A:$I,D$3,FALSE), "※5", ""))), "")</f>
        <v>5414</v>
      </c>
      <c r="E39" s="40">
        <f>IFERROR(INT(TRIM(SUBSTITUTE(VLOOKUP($A39&amp;"*",各都道府県の状況!$A:$I,E$3,FALSE), "※5", ""))), "")</f>
        <v>166210</v>
      </c>
      <c r="F39" s="40">
        <f>IFERROR(INT(TRIM(SUBSTITUTE(VLOOKUP($A39&amp;"*",各都道府県の状況!$A:$I,F$3,FALSE), "※5", ""))), "")</f>
        <v>4979</v>
      </c>
      <c r="G39" s="40">
        <f>IFERROR(INT(TRIM(SUBSTITUTE(VLOOKUP($A39&amp;"*",各都道府県の状況!$A:$I,G$3,FALSE), "※5", ""))), "")</f>
        <v>87</v>
      </c>
      <c r="H39" s="40">
        <f>IFERROR(INT(TRIM(SUBSTITUTE(VLOOKUP($A39&amp;"*",各都道府県の状況!$A:$I,H$3,FALSE), "※5", ""))), "")</f>
        <v>348</v>
      </c>
      <c r="I39" s="40">
        <f>IFERROR(INT(TRIM(SUBSTITUTE(VLOOKUP($A39&amp;"*",各都道府県の状況!$A:$I,I$3,FALSE), "※5", ""))), "")</f>
        <v>3</v>
      </c>
    </row>
    <row r="40" spans="1:9" x14ac:dyDescent="0.55000000000000004">
      <c r="A40" s="12" t="s">
        <v>216</v>
      </c>
      <c r="B40" s="13">
        <f t="shared" si="0"/>
        <v>44451</v>
      </c>
      <c r="C40" s="30" t="s">
        <v>45</v>
      </c>
      <c r="D40" s="40">
        <f>IFERROR(INT(TRIM(SUBSTITUTE(VLOOKUP($A40&amp;"*",各都道府県の状況!$A:$I,D$3,FALSE), "※5", ""))), "")</f>
        <v>3101</v>
      </c>
      <c r="E40" s="40">
        <f>IFERROR(INT(TRIM(SUBSTITUTE(VLOOKUP($A40&amp;"*",各都道府県の状況!$A:$I,E$3,FALSE), "※5", ""))), "")</f>
        <v>94670</v>
      </c>
      <c r="F40" s="40">
        <f>IFERROR(INT(TRIM(SUBSTITUTE(VLOOKUP($A40&amp;"*",各都道府県の状況!$A:$I,F$3,FALSE), "※5", ""))), "")</f>
        <v>2744</v>
      </c>
      <c r="G40" s="40">
        <f>IFERROR(INT(TRIM(SUBSTITUTE(VLOOKUP($A40&amp;"*",各都道府県の状況!$A:$I,G$3,FALSE), "※5", ""))), "")</f>
        <v>64</v>
      </c>
      <c r="H40" s="40">
        <f>IFERROR(INT(TRIM(SUBSTITUTE(VLOOKUP($A40&amp;"*",各都道府県の状況!$A:$I,H$3,FALSE), "※5", ""))), "")</f>
        <v>293</v>
      </c>
      <c r="I40" s="40">
        <f>IFERROR(INT(TRIM(SUBSTITUTE(VLOOKUP($A40&amp;"*",各都道府県の状況!$A:$I,I$3,FALSE), "※5", ""))), "")</f>
        <v>4</v>
      </c>
    </row>
    <row r="41" spans="1:9" x14ac:dyDescent="0.55000000000000004">
      <c r="A41" s="12" t="s">
        <v>217</v>
      </c>
      <c r="B41" s="13">
        <f t="shared" si="0"/>
        <v>44451</v>
      </c>
      <c r="C41" s="30" t="s">
        <v>46</v>
      </c>
      <c r="D41" s="40">
        <f>IFERROR(INT(TRIM(SUBSTITUTE(VLOOKUP($A41&amp;"*",各都道府県の状況!$A:$I,D$3,FALSE), "※5", ""))), "")</f>
        <v>4572</v>
      </c>
      <c r="E41" s="40">
        <f>IFERROR(INT(TRIM(SUBSTITUTE(VLOOKUP($A41&amp;"*",各都道府県の状況!$A:$I,E$3,FALSE), "※5", ""))), "")</f>
        <v>121117</v>
      </c>
      <c r="F41" s="40">
        <f>IFERROR(INT(TRIM(SUBSTITUTE(VLOOKUP($A41&amp;"*",各都道府県の状況!$A:$I,F$3,FALSE), "※5", ""))), "")</f>
        <v>4323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214</v>
      </c>
      <c r="I41" s="40">
        <f>IFERROR(INT(TRIM(SUBSTITUTE(VLOOKUP($A41&amp;"*",各都道府県の状況!$A:$I,I$3,FALSE), "※5", ""))), "")</f>
        <v>5</v>
      </c>
    </row>
    <row r="42" spans="1:9" x14ac:dyDescent="0.55000000000000004">
      <c r="A42" s="12" t="s">
        <v>218</v>
      </c>
      <c r="B42" s="13">
        <f t="shared" si="0"/>
        <v>44451</v>
      </c>
      <c r="C42" s="30" t="s">
        <v>47</v>
      </c>
      <c r="D42" s="40">
        <f>IFERROR(INT(TRIM(SUBSTITUTE(VLOOKUP($A42&amp;"*",各都道府県の状況!$A:$I,D$3,FALSE), "※5", ""))), "")</f>
        <v>4939</v>
      </c>
      <c r="E42" s="40">
        <f>IFERROR(INT(TRIM(SUBSTITUTE(VLOOKUP($A42&amp;"*",各都道府県の状況!$A:$I,E$3,FALSE), "※5", ""))), "")</f>
        <v>139142</v>
      </c>
      <c r="F42" s="40">
        <f>IFERROR(INT(TRIM(SUBSTITUTE(VLOOKUP($A42&amp;"*",各都道府県の状況!$A:$I,F$3,FALSE), "※5", ""))), "")</f>
        <v>4626</v>
      </c>
      <c r="G42" s="40">
        <f>IFERROR(INT(TRIM(SUBSTITUTE(VLOOKUP($A42&amp;"*",各都道府県の状況!$A:$I,G$3,FALSE), "※5", ""))), "")</f>
        <v>81</v>
      </c>
      <c r="H42" s="40">
        <f>IFERROR(INT(TRIM(SUBSTITUTE(VLOOKUP($A42&amp;"*",各都道府県の状況!$A:$I,H$3,FALSE), "※5", ""))), "")</f>
        <v>232</v>
      </c>
      <c r="I42" s="40">
        <f>IFERROR(INT(TRIM(SUBSTITUTE(VLOOKUP($A42&amp;"*",各都道府県の状況!$A:$I,I$3,FALSE), "※5", ""))), "")</f>
        <v>5</v>
      </c>
    </row>
    <row r="43" spans="1:9" x14ac:dyDescent="0.55000000000000004">
      <c r="A43" s="12" t="s">
        <v>219</v>
      </c>
      <c r="B43" s="13">
        <f t="shared" si="0"/>
        <v>44451</v>
      </c>
      <c r="C43" s="30" t="s">
        <v>48</v>
      </c>
      <c r="D43" s="40">
        <f>IFERROR(INT(TRIM(SUBSTITUTE(VLOOKUP($A43&amp;"*",各都道府県の状況!$A:$I,D$3,FALSE), "※5", ""))), "")</f>
        <v>3978</v>
      </c>
      <c r="E43" s="40">
        <f>IFERROR(INT(TRIM(SUBSTITUTE(VLOOKUP($A43&amp;"*",各都道府県の状況!$A:$I,E$3,FALSE), "※5", ""))), "")</f>
        <v>85990</v>
      </c>
      <c r="F43" s="40">
        <f>IFERROR(INT(TRIM(SUBSTITUTE(VLOOKUP($A43&amp;"*",各都道府県の状況!$A:$I,F$3,FALSE), "※5", ""))), "")</f>
        <v>3634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313</v>
      </c>
      <c r="I43" s="40">
        <f>IFERROR(INT(TRIM(SUBSTITUTE(VLOOKUP($A43&amp;"*",各都道府県の状況!$A:$I,I$3,FALSE), "※5", ""))), "")</f>
        <v>6</v>
      </c>
    </row>
    <row r="44" spans="1:9" x14ac:dyDescent="0.55000000000000004">
      <c r="A44" s="12" t="s">
        <v>220</v>
      </c>
      <c r="B44" s="13">
        <f t="shared" si="0"/>
        <v>44451</v>
      </c>
      <c r="C44" s="30" t="s">
        <v>49</v>
      </c>
      <c r="D44" s="40">
        <f>IFERROR(INT(TRIM(SUBSTITUTE(VLOOKUP($A44&amp;"*",各都道府県の状況!$A:$I,D$3,FALSE), "※5", ""))), "")</f>
        <v>71785</v>
      </c>
      <c r="E44" s="40">
        <f>IFERROR(INT(TRIM(SUBSTITUTE(VLOOKUP($A44&amp;"*",各都道府県の状況!$A:$I,E$3,FALSE), "※5", ""))), "")</f>
        <v>1166465</v>
      </c>
      <c r="F44" s="40">
        <f>IFERROR(INT(TRIM(SUBSTITUTE(VLOOKUP($A44&amp;"*",各都道府県の状況!$A:$I,F$3,FALSE), "※5", ""))), "")</f>
        <v>63882</v>
      </c>
      <c r="G44" s="40">
        <f>IFERROR(INT(TRIM(SUBSTITUTE(VLOOKUP($A44&amp;"*",各都道府県の状況!$A:$I,G$3,FALSE), "※5", ""))), "")</f>
        <v>586</v>
      </c>
      <c r="H44" s="40">
        <f>IFERROR(INT(TRIM(SUBSTITUTE(VLOOKUP($A44&amp;"*",各都道府県の状況!$A:$I,H$3,FALSE), "※5", ""))), "")</f>
        <v>7028</v>
      </c>
      <c r="I44" s="40">
        <f>IFERROR(INT(TRIM(SUBSTITUTE(VLOOKUP($A44&amp;"*",各都道府県の状況!$A:$I,I$3,FALSE), "※5", ""))), "")</f>
        <v>33</v>
      </c>
    </row>
    <row r="45" spans="1:9" x14ac:dyDescent="0.55000000000000004">
      <c r="A45" s="12" t="s">
        <v>221</v>
      </c>
      <c r="B45" s="13">
        <f t="shared" si="0"/>
        <v>44451</v>
      </c>
      <c r="C45" s="30" t="s">
        <v>50</v>
      </c>
      <c r="D45" s="40">
        <f>IFERROR(INT(TRIM(SUBSTITUTE(VLOOKUP($A45&amp;"*",各都道府県の状況!$A:$I,D$3,FALSE), "※5", ""))), "")</f>
        <v>5593</v>
      </c>
      <c r="E45" s="40">
        <f>IFERROR(INT(TRIM(SUBSTITUTE(VLOOKUP($A45&amp;"*",各都道府県の状況!$A:$I,E$3,FALSE), "※5", ""))), "")</f>
        <v>93865</v>
      </c>
      <c r="F45" s="40">
        <f>IFERROR(INT(TRIM(SUBSTITUTE(VLOOKUP($A45&amp;"*",各都道府県の状況!$A:$I,F$3,FALSE), "※5", ""))), "")</f>
        <v>5352</v>
      </c>
      <c r="G45" s="40">
        <f>IFERROR(INT(TRIM(SUBSTITUTE(VLOOKUP($A45&amp;"*",各都道府県の状況!$A:$I,G$3,FALSE), "※5", ""))), "")</f>
        <v>29</v>
      </c>
      <c r="H45" s="40">
        <f>IFERROR(INT(TRIM(SUBSTITUTE(VLOOKUP($A45&amp;"*",各都道府県の状況!$A:$I,H$3,FALSE), "※5", ""))), "")</f>
        <v>267</v>
      </c>
      <c r="I45" s="40">
        <f>IFERROR(INT(TRIM(SUBSTITUTE(VLOOKUP($A45&amp;"*",各都道府県の状況!$A:$I,I$3,FALSE), "※5", ""))), "")</f>
        <v>1</v>
      </c>
    </row>
    <row r="46" spans="1:9" ht="21" customHeight="1" x14ac:dyDescent="0.55000000000000004">
      <c r="A46" s="12" t="s">
        <v>222</v>
      </c>
      <c r="B46" s="13">
        <f t="shared" si="0"/>
        <v>44451</v>
      </c>
      <c r="C46" s="30" t="s">
        <v>51</v>
      </c>
      <c r="D46" s="40">
        <f>IFERROR(INT(TRIM(SUBSTITUTE(VLOOKUP($A46&amp;"*",各都道府県の状況!$A:$I,D$3,FALSE), "※5", ""))), "")</f>
        <v>5769</v>
      </c>
      <c r="E46" s="40">
        <f>IFERROR(INT(TRIM(SUBSTITUTE(VLOOKUP($A46&amp;"*",各都道府県の状況!$A:$I,E$3,FALSE), "※5", ""))), "")</f>
        <v>167038</v>
      </c>
      <c r="F46" s="40">
        <f>IFERROR(INT(TRIM(SUBSTITUTE(VLOOKUP($A46&amp;"*",各都道府県の状況!$A:$I,F$3,FALSE), "※5", ""))), "")</f>
        <v>5291</v>
      </c>
      <c r="G46" s="40">
        <f>IFERROR(INT(TRIM(SUBSTITUTE(VLOOKUP($A46&amp;"*",各都道府県の状況!$A:$I,G$3,FALSE), "※5", ""))), "")</f>
        <v>70</v>
      </c>
      <c r="H46" s="40">
        <f>IFERROR(INT(TRIM(SUBSTITUTE(VLOOKUP($A46&amp;"*",各都道府県の状況!$A:$I,H$3,FALSE), "※5", ""))), "")</f>
        <v>411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44451</v>
      </c>
      <c r="C47" s="30" t="s">
        <v>52</v>
      </c>
      <c r="D47" s="40">
        <f>IFERROR(INT(TRIM(SUBSTITUTE(VLOOKUP($A47&amp;"*",各都道府県の状況!$A:$I,D$3,FALSE), "※5", ""))), "")</f>
        <v>13789</v>
      </c>
      <c r="E47" s="40">
        <f>IFERROR(INT(TRIM(SUBSTITUTE(VLOOKUP($A47&amp;"*",各都道府県の状況!$A:$I,E$3,FALSE), "※5", ""))), "")</f>
        <v>115926</v>
      </c>
      <c r="F47" s="40">
        <f>IFERROR(INT(TRIM(SUBSTITUTE(VLOOKUP($A47&amp;"*",各都道府県の状況!$A:$I,F$3,FALSE), "※5", ""))), "")</f>
        <v>12574</v>
      </c>
      <c r="G47" s="40">
        <f>IFERROR(INT(TRIM(SUBSTITUTE(VLOOKUP($A47&amp;"*",各都道府県の状況!$A:$I,G$3,FALSE), "※5", ""))), "")</f>
        <v>131</v>
      </c>
      <c r="H47" s="40">
        <f>IFERROR(INT(TRIM(SUBSTITUTE(VLOOKUP($A47&amp;"*",各都道府県の状況!$A:$I,H$3,FALSE), "※5", ""))), "")</f>
        <v>1084</v>
      </c>
      <c r="I47" s="40">
        <f>IFERROR(INT(TRIM(SUBSTITUTE(VLOOKUP($A47&amp;"*",各都道府県の状況!$A:$I,I$3,FALSE), "※5", ""))), "")</f>
        <v>17</v>
      </c>
    </row>
    <row r="48" spans="1:9" x14ac:dyDescent="0.55000000000000004">
      <c r="A48" s="12" t="s">
        <v>224</v>
      </c>
      <c r="B48" s="13">
        <f t="shared" si="0"/>
        <v>44451</v>
      </c>
      <c r="C48" s="30" t="s">
        <v>53</v>
      </c>
      <c r="D48" s="40">
        <f>IFERROR(INT(TRIM(SUBSTITUTE(VLOOKUP($A48&amp;"*",各都道府県の状況!$A:$I,D$3,FALSE), "※5", ""))), "")</f>
        <v>7755</v>
      </c>
      <c r="E48" s="40">
        <f>IFERROR(INT(TRIM(SUBSTITUTE(VLOOKUP($A48&amp;"*",各都道府県の状況!$A:$I,E$3,FALSE), "※5", ""))), "")</f>
        <v>241692</v>
      </c>
      <c r="F48" s="40">
        <f>IFERROR(INT(TRIM(SUBSTITUTE(VLOOKUP($A48&amp;"*",各都道府県の状況!$A:$I,F$3,FALSE), "※5", ""))), "")</f>
        <v>7236</v>
      </c>
      <c r="G48" s="40">
        <f>IFERROR(INT(TRIM(SUBSTITUTE(VLOOKUP($A48&amp;"*",各都道府県の状況!$A:$I,G$3,FALSE), "※5", ""))), "")</f>
        <v>74</v>
      </c>
      <c r="H48" s="40">
        <f>IFERROR(INT(TRIM(SUBSTITUTE(VLOOKUP($A48&amp;"*",各都道府県の状況!$A:$I,H$3,FALSE), "※5", ""))), "")</f>
        <v>445</v>
      </c>
      <c r="I48" s="40">
        <f>IFERROR(INT(TRIM(SUBSTITUTE(VLOOKUP($A48&amp;"*",各都道府県の状況!$A:$I,I$3,FALSE), "※5", ""))), "")</f>
        <v>3</v>
      </c>
    </row>
    <row r="49" spans="1:9" x14ac:dyDescent="0.55000000000000004">
      <c r="A49" s="12" t="s">
        <v>225</v>
      </c>
      <c r="B49" s="13">
        <f t="shared" si="0"/>
        <v>44451</v>
      </c>
      <c r="C49" s="30" t="s">
        <v>54</v>
      </c>
      <c r="D49" s="40">
        <f>IFERROR(INT(TRIM(SUBSTITUTE(VLOOKUP($A49&amp;"*",各都道府県の状況!$A:$I,D$3,FALSE), "※5", ""))), "")</f>
        <v>5911</v>
      </c>
      <c r="E49" s="40">
        <f>IFERROR(INT(TRIM(SUBSTITUTE(VLOOKUP($A49&amp;"*",各都道府県の状況!$A:$I,E$3,FALSE), "※5", ""))), "")</f>
        <v>68482</v>
      </c>
      <c r="F49" s="40">
        <f>IFERROR(INT(TRIM(SUBSTITUTE(VLOOKUP($A49&amp;"*",各都道府県の状況!$A:$I,F$3,FALSE), "※5", ""))), "")</f>
        <v>5389</v>
      </c>
      <c r="G49" s="40">
        <f>IFERROR(INT(TRIM(SUBSTITUTE(VLOOKUP($A49&amp;"*",各都道府県の状況!$A:$I,G$3,FALSE), "※5", ""))), "")</f>
        <v>34</v>
      </c>
      <c r="H49" s="40">
        <f>IFERROR(INT(TRIM(SUBSTITUTE(VLOOKUP($A49&amp;"*",各都道府県の状況!$A:$I,H$3,FALSE), "※5", ""))), "")</f>
        <v>420</v>
      </c>
      <c r="I49" s="40">
        <f>IFERROR(INT(TRIM(SUBSTITUTE(VLOOKUP($A49&amp;"*",各都道府県の状況!$A:$I,I$3,FALSE), "※5", ""))), "")</f>
        <v>10</v>
      </c>
    </row>
    <row r="50" spans="1:9" x14ac:dyDescent="0.55000000000000004">
      <c r="A50" s="12" t="s">
        <v>226</v>
      </c>
      <c r="B50" s="13">
        <f t="shared" si="0"/>
        <v>44451</v>
      </c>
      <c r="C50" s="30" t="s">
        <v>55</v>
      </c>
      <c r="D50" s="40">
        <f>IFERROR(INT(TRIM(SUBSTITUTE(VLOOKUP($A50&amp;"*",各都道府県の状況!$A:$I,D$3,FALSE), "※5", ""))), "")</f>
        <v>8842</v>
      </c>
      <c r="E50" s="40">
        <f>IFERROR(INT(TRIM(SUBSTITUTE(VLOOKUP($A50&amp;"*",各都道府県の状況!$A:$I,E$3,FALSE), "※5", ""))), "")</f>
        <v>159609</v>
      </c>
      <c r="F50" s="40">
        <f>IFERROR(INT(TRIM(SUBSTITUTE(VLOOKUP($A50&amp;"*",各都道府県の状況!$A:$I,F$3,FALSE), "※5", ""))), "")</f>
        <v>8253</v>
      </c>
      <c r="G50" s="40">
        <f>IFERROR(INT(TRIM(SUBSTITUTE(VLOOKUP($A50&amp;"*",各都道府県の状況!$A:$I,G$3,FALSE), "※5", ""))), "")</f>
        <v>58</v>
      </c>
      <c r="H50" s="40">
        <f>IFERROR(INT(TRIM(SUBSTITUTE(VLOOKUP($A50&amp;"*",各都道府県の状況!$A:$I,H$3,FALSE), "※5", ""))), "")</f>
        <v>553</v>
      </c>
      <c r="I50" s="40">
        <f>IFERROR(INT(TRIM(SUBSTITUTE(VLOOKUP($A50&amp;"*",各都道府県の状況!$A:$I,I$3,FALSE), "※5", ""))), "")</f>
        <v>7</v>
      </c>
    </row>
    <row r="51" spans="1:9" x14ac:dyDescent="0.55000000000000004">
      <c r="A51" s="12" t="s">
        <v>227</v>
      </c>
      <c r="B51" s="13">
        <f t="shared" si="0"/>
        <v>44451</v>
      </c>
      <c r="C51" s="30" t="s">
        <v>56</v>
      </c>
      <c r="D51" s="40">
        <f>IFERROR(INT(TRIM(SUBSTITUTE(VLOOKUP($A51&amp;"*",各都道府県の状況!$A:$I,D$3,FALSE), "※5", ""))), "")</f>
        <v>47324</v>
      </c>
      <c r="E51" s="40">
        <f>IFERROR(INT(TRIM(SUBSTITUTE(VLOOKUP($A51&amp;"*",各都道府県の状況!$A:$I,E$3,FALSE), "※5", ""))), "")</f>
        <v>365493</v>
      </c>
      <c r="F51" s="40">
        <f>IFERROR(INT(TRIM(SUBSTITUTE(VLOOKUP($A51&amp;"*",各都道府県の状況!$A:$I,F$3,FALSE), "※5", ""))), "")</f>
        <v>41899</v>
      </c>
      <c r="G51" s="40">
        <f>IFERROR(INT(TRIM(SUBSTITUTE(VLOOKUP($A51&amp;"*",各都道府県の状況!$A:$I,G$3,FALSE), "※5", ""))), "")</f>
        <v>273</v>
      </c>
      <c r="H51" s="40">
        <f>IFERROR(INT(TRIM(SUBSTITUTE(VLOOKUP($A51&amp;"*",各都道府県の状況!$A:$I,H$3,FALSE), "※5", ""))), "")</f>
        <v>4759</v>
      </c>
      <c r="I51" s="40">
        <f>IFERROR(INT(TRIM(SUBSTITUTE(VLOOKUP($A51&amp;"*",各都道府県の状況!$A:$I,I$3,FALSE), "※5", ""))), "")</f>
        <v>104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4"/>
      <c r="C1" s="125"/>
      <c r="D1" s="125"/>
      <c r="E1" s="125"/>
      <c r="F1" s="125"/>
      <c r="G1" s="125"/>
      <c r="H1" s="125"/>
      <c r="I1" s="125"/>
    </row>
    <row r="2" spans="1:9" ht="28.5" customHeight="1" x14ac:dyDescent="0.55000000000000004">
      <c r="B2" s="126" t="s">
        <v>228</v>
      </c>
      <c r="C2" s="125"/>
      <c r="D2" s="125"/>
      <c r="E2" s="125"/>
      <c r="F2" s="125"/>
      <c r="G2" s="125"/>
      <c r="H2" s="125"/>
      <c r="I2" s="12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7" t="s">
        <v>180</v>
      </c>
      <c r="C4" s="129" t="s">
        <v>353</v>
      </c>
      <c r="D4" s="131" t="s">
        <v>354</v>
      </c>
      <c r="E4" s="133" t="s">
        <v>355</v>
      </c>
      <c r="F4" s="134"/>
      <c r="G4" s="135" t="s">
        <v>356</v>
      </c>
      <c r="H4" s="135" t="s">
        <v>357</v>
      </c>
      <c r="I4" s="19"/>
    </row>
    <row r="5" spans="1:9" ht="13.25" customHeight="1" x14ac:dyDescent="0.55000000000000004">
      <c r="B5" s="128"/>
      <c r="C5" s="130"/>
      <c r="D5" s="132"/>
      <c r="E5" s="106" t="s">
        <v>358</v>
      </c>
      <c r="F5" s="107" t="s">
        <v>359</v>
      </c>
      <c r="G5" s="136"/>
      <c r="H5" s="136"/>
      <c r="I5" s="19"/>
    </row>
    <row r="6" spans="1:9" ht="12" customHeight="1" x14ac:dyDescent="0.55000000000000004">
      <c r="A6" s="15" t="s">
        <v>181</v>
      </c>
      <c r="B6" s="20" t="s">
        <v>229</v>
      </c>
      <c r="C6" s="108">
        <v>59138</v>
      </c>
      <c r="D6" s="108">
        <v>1049175</v>
      </c>
      <c r="E6" s="108">
        <v>1990</v>
      </c>
      <c r="F6" s="109">
        <v>26</v>
      </c>
      <c r="G6" s="108">
        <v>55772</v>
      </c>
      <c r="H6" s="108">
        <v>1461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8">
        <v>5142</v>
      </c>
      <c r="D7" s="108">
        <v>77964</v>
      </c>
      <c r="E7" s="109">
        <v>666</v>
      </c>
      <c r="F7" s="109">
        <v>6</v>
      </c>
      <c r="G7" s="108">
        <v>4443</v>
      </c>
      <c r="H7" s="109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8">
        <v>3389</v>
      </c>
      <c r="D8" s="108">
        <v>113931</v>
      </c>
      <c r="E8" s="109">
        <v>240</v>
      </c>
      <c r="F8" s="109">
        <v>1</v>
      </c>
      <c r="G8" s="108">
        <v>3099</v>
      </c>
      <c r="H8" s="109">
        <v>50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8">
        <v>15704</v>
      </c>
      <c r="D9" s="108">
        <v>219348</v>
      </c>
      <c r="E9" s="109">
        <v>827</v>
      </c>
      <c r="F9" s="109">
        <v>18</v>
      </c>
      <c r="G9" s="108">
        <v>14756</v>
      </c>
      <c r="H9" s="109">
        <v>108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8">
        <v>1774</v>
      </c>
      <c r="D10" s="108">
        <v>23819</v>
      </c>
      <c r="E10" s="109">
        <v>119</v>
      </c>
      <c r="F10" s="109">
        <v>1</v>
      </c>
      <c r="G10" s="108">
        <v>1629</v>
      </c>
      <c r="H10" s="109">
        <v>26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8">
        <v>3414</v>
      </c>
      <c r="D11" s="108">
        <v>89232</v>
      </c>
      <c r="E11" s="109">
        <v>207</v>
      </c>
      <c r="F11" s="109">
        <v>3</v>
      </c>
      <c r="G11" s="108">
        <v>3154</v>
      </c>
      <c r="H11" s="109">
        <v>53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8">
        <v>9238</v>
      </c>
      <c r="D12" s="108">
        <v>383702</v>
      </c>
      <c r="E12" s="109">
        <v>346</v>
      </c>
      <c r="F12" s="109">
        <v>5</v>
      </c>
      <c r="G12" s="108">
        <v>8719</v>
      </c>
      <c r="H12" s="109">
        <v>173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8">
        <v>22955</v>
      </c>
      <c r="D13" s="108">
        <v>38447</v>
      </c>
      <c r="E13" s="108">
        <v>1267</v>
      </c>
      <c r="F13" s="109">
        <v>23</v>
      </c>
      <c r="G13" s="108">
        <v>21485</v>
      </c>
      <c r="H13" s="109">
        <v>203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8">
        <v>14502</v>
      </c>
      <c r="D14" s="108">
        <v>422784</v>
      </c>
      <c r="E14" s="109">
        <v>883</v>
      </c>
      <c r="F14" s="109">
        <v>15</v>
      </c>
      <c r="G14" s="108">
        <v>13514</v>
      </c>
      <c r="H14" s="109">
        <v>105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8">
        <v>16098</v>
      </c>
      <c r="D15" s="108">
        <v>270795</v>
      </c>
      <c r="E15" s="109">
        <v>792</v>
      </c>
      <c r="F15" s="109">
        <v>23</v>
      </c>
      <c r="G15" s="108">
        <v>15140</v>
      </c>
      <c r="H15" s="109">
        <v>166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8">
        <v>110595</v>
      </c>
      <c r="D16" s="108">
        <v>1363647</v>
      </c>
      <c r="E16" s="108">
        <v>9469</v>
      </c>
      <c r="F16" s="109">
        <v>131</v>
      </c>
      <c r="G16" s="108">
        <v>100184</v>
      </c>
      <c r="H16" s="109">
        <v>942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8">
        <v>95969</v>
      </c>
      <c r="D17" s="108">
        <v>993610</v>
      </c>
      <c r="E17" s="108">
        <v>8403</v>
      </c>
      <c r="F17" s="109">
        <v>81</v>
      </c>
      <c r="G17" s="108">
        <v>86622</v>
      </c>
      <c r="H17" s="109">
        <v>944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8">
        <v>366283</v>
      </c>
      <c r="D18" s="108">
        <v>3430542</v>
      </c>
      <c r="E18" s="108">
        <v>16353</v>
      </c>
      <c r="F18" s="109">
        <v>230</v>
      </c>
      <c r="G18" s="108">
        <v>347264</v>
      </c>
      <c r="H18" s="108">
        <v>2666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8">
        <v>162139</v>
      </c>
      <c r="D19" s="108">
        <v>1491456</v>
      </c>
      <c r="E19" s="108">
        <v>8253</v>
      </c>
      <c r="F19" s="109">
        <v>181</v>
      </c>
      <c r="G19" s="108">
        <v>152701</v>
      </c>
      <c r="H19" s="108">
        <v>1185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8">
        <v>7389</v>
      </c>
      <c r="D20" s="108">
        <v>260641</v>
      </c>
      <c r="E20" s="109">
        <v>557</v>
      </c>
      <c r="F20" s="109">
        <v>8</v>
      </c>
      <c r="G20" s="108">
        <v>6774</v>
      </c>
      <c r="H20" s="109">
        <v>58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8">
        <v>4680</v>
      </c>
      <c r="D21" s="108">
        <v>105989</v>
      </c>
      <c r="E21" s="109">
        <v>335</v>
      </c>
      <c r="F21" s="109">
        <v>10</v>
      </c>
      <c r="G21" s="108">
        <v>4300</v>
      </c>
      <c r="H21" s="109">
        <v>45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8">
        <v>7609</v>
      </c>
      <c r="D22" s="108">
        <v>178684</v>
      </c>
      <c r="E22" s="109">
        <v>274</v>
      </c>
      <c r="F22" s="109">
        <v>3</v>
      </c>
      <c r="G22" s="108">
        <v>7191</v>
      </c>
      <c r="H22" s="109">
        <v>123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8">
        <v>2853</v>
      </c>
      <c r="D23" s="108">
        <v>106549</v>
      </c>
      <c r="E23" s="109">
        <v>195</v>
      </c>
      <c r="F23" s="109">
        <v>1</v>
      </c>
      <c r="G23" s="108">
        <v>2622</v>
      </c>
      <c r="H23" s="109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8">
        <v>4833</v>
      </c>
      <c r="D24" s="108">
        <v>101838</v>
      </c>
      <c r="E24" s="109">
        <v>362</v>
      </c>
      <c r="F24" s="109">
        <v>2</v>
      </c>
      <c r="G24" s="108">
        <v>4448</v>
      </c>
      <c r="H24" s="109">
        <v>26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8">
        <v>8380</v>
      </c>
      <c r="D25" s="108">
        <v>286922</v>
      </c>
      <c r="E25" s="109">
        <v>331</v>
      </c>
      <c r="F25" s="109">
        <v>3</v>
      </c>
      <c r="G25" s="108">
        <v>7987</v>
      </c>
      <c r="H25" s="109">
        <v>95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8">
        <v>17862</v>
      </c>
      <c r="D26" s="108">
        <v>375214</v>
      </c>
      <c r="E26" s="108">
        <v>1429</v>
      </c>
      <c r="F26" s="109">
        <v>16</v>
      </c>
      <c r="G26" s="108">
        <v>16368</v>
      </c>
      <c r="H26" s="109">
        <v>207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8">
        <v>25510</v>
      </c>
      <c r="D27" s="108">
        <v>566097</v>
      </c>
      <c r="E27" s="108">
        <v>2581</v>
      </c>
      <c r="F27" s="109">
        <v>22</v>
      </c>
      <c r="G27" s="108">
        <v>22736</v>
      </c>
      <c r="H27" s="109">
        <v>193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8">
        <v>98838</v>
      </c>
      <c r="D28" s="108">
        <v>1162193</v>
      </c>
      <c r="E28" s="108">
        <v>18360</v>
      </c>
      <c r="F28" s="109">
        <v>92</v>
      </c>
      <c r="G28" s="108">
        <v>79405</v>
      </c>
      <c r="H28" s="108">
        <v>1073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8">
        <v>14126</v>
      </c>
      <c r="D29" s="108">
        <v>202459</v>
      </c>
      <c r="E29" s="108">
        <v>1900</v>
      </c>
      <c r="F29" s="109">
        <v>23</v>
      </c>
      <c r="G29" s="108">
        <v>12384</v>
      </c>
      <c r="H29" s="109">
        <v>149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8">
        <v>11754</v>
      </c>
      <c r="D30" s="108">
        <v>220080</v>
      </c>
      <c r="E30" s="109">
        <v>987</v>
      </c>
      <c r="F30" s="109">
        <v>7</v>
      </c>
      <c r="G30" s="108">
        <v>10670</v>
      </c>
      <c r="H30" s="109">
        <v>97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8">
        <v>34106</v>
      </c>
      <c r="D31" s="108">
        <v>394001</v>
      </c>
      <c r="E31" s="108">
        <v>2656</v>
      </c>
      <c r="F31" s="109">
        <v>89</v>
      </c>
      <c r="G31" s="108">
        <v>30997</v>
      </c>
      <c r="H31" s="109">
        <v>257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8">
        <v>190495</v>
      </c>
      <c r="D32" s="108">
        <v>3156627</v>
      </c>
      <c r="E32" s="108">
        <v>18497</v>
      </c>
      <c r="F32" s="109">
        <v>613</v>
      </c>
      <c r="G32" s="108">
        <v>167133</v>
      </c>
      <c r="H32" s="108">
        <v>2871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8">
        <v>73270</v>
      </c>
      <c r="D33" s="108">
        <v>688938</v>
      </c>
      <c r="E33" s="108">
        <v>5579</v>
      </c>
      <c r="F33" s="109">
        <v>73</v>
      </c>
      <c r="G33" s="108">
        <v>66328</v>
      </c>
      <c r="H33" s="108">
        <v>1364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8">
        <v>14996</v>
      </c>
      <c r="D34" s="108">
        <v>231002</v>
      </c>
      <c r="E34" s="108">
        <v>1042</v>
      </c>
      <c r="F34" s="109">
        <v>20</v>
      </c>
      <c r="G34" s="108">
        <v>13812</v>
      </c>
      <c r="H34" s="109">
        <v>142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8">
        <v>5046</v>
      </c>
      <c r="D35" s="108">
        <v>61728</v>
      </c>
      <c r="E35" s="109">
        <v>249</v>
      </c>
      <c r="F35" s="109">
        <v>17</v>
      </c>
      <c r="G35" s="108">
        <v>4637</v>
      </c>
      <c r="H35" s="109">
        <v>58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8">
        <v>1590</v>
      </c>
      <c r="D36" s="108">
        <v>135752</v>
      </c>
      <c r="E36" s="109">
        <v>140</v>
      </c>
      <c r="F36" s="109">
        <v>0</v>
      </c>
      <c r="G36" s="108">
        <v>1423</v>
      </c>
      <c r="H36" s="109">
        <v>5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8">
        <v>1520</v>
      </c>
      <c r="D37" s="108">
        <v>48532</v>
      </c>
      <c r="E37" s="109">
        <v>118</v>
      </c>
      <c r="F37" s="109">
        <v>1</v>
      </c>
      <c r="G37" s="108">
        <v>1400</v>
      </c>
      <c r="H37" s="109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8">
        <v>14730</v>
      </c>
      <c r="D38" s="108">
        <v>241401</v>
      </c>
      <c r="E38" s="108">
        <v>1161</v>
      </c>
      <c r="F38" s="109">
        <v>17</v>
      </c>
      <c r="G38" s="108">
        <v>13164</v>
      </c>
      <c r="H38" s="109">
        <v>133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8">
        <v>20644</v>
      </c>
      <c r="D39" s="108">
        <v>812411</v>
      </c>
      <c r="E39" s="109">
        <v>839</v>
      </c>
      <c r="F39" s="109">
        <v>15</v>
      </c>
      <c r="G39" s="108">
        <v>19018</v>
      </c>
      <c r="H39" s="109">
        <v>189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8">
        <v>5414</v>
      </c>
      <c r="D40" s="108">
        <v>166210</v>
      </c>
      <c r="E40" s="109">
        <v>348</v>
      </c>
      <c r="F40" s="109">
        <v>3</v>
      </c>
      <c r="G40" s="108">
        <v>4979</v>
      </c>
      <c r="H40" s="109">
        <v>87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8">
        <v>3101</v>
      </c>
      <c r="D41" s="108">
        <v>94670</v>
      </c>
      <c r="E41" s="109">
        <v>293</v>
      </c>
      <c r="F41" s="109">
        <v>4</v>
      </c>
      <c r="G41" s="108">
        <v>2744</v>
      </c>
      <c r="H41" s="109">
        <v>64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8">
        <v>4572</v>
      </c>
      <c r="D42" s="108">
        <v>121117</v>
      </c>
      <c r="E42" s="109">
        <v>214</v>
      </c>
      <c r="F42" s="109">
        <v>5</v>
      </c>
      <c r="G42" s="108">
        <v>4323</v>
      </c>
      <c r="H42" s="109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8">
        <v>4939</v>
      </c>
      <c r="D43" s="108">
        <v>139142</v>
      </c>
      <c r="E43" s="109">
        <v>232</v>
      </c>
      <c r="F43" s="109">
        <v>5</v>
      </c>
      <c r="G43" s="108">
        <v>4626</v>
      </c>
      <c r="H43" s="109">
        <v>81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8">
        <v>3978</v>
      </c>
      <c r="D44" s="108">
        <v>85990</v>
      </c>
      <c r="E44" s="109">
        <v>313</v>
      </c>
      <c r="F44" s="109">
        <v>6</v>
      </c>
      <c r="G44" s="108">
        <v>3634</v>
      </c>
      <c r="H44" s="109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8">
        <v>71785</v>
      </c>
      <c r="D45" s="108">
        <v>1166465</v>
      </c>
      <c r="E45" s="108">
        <v>7028</v>
      </c>
      <c r="F45" s="109">
        <v>33</v>
      </c>
      <c r="G45" s="108">
        <v>63882</v>
      </c>
      <c r="H45" s="109">
        <v>586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8">
        <v>5593</v>
      </c>
      <c r="D46" s="108">
        <v>93865</v>
      </c>
      <c r="E46" s="109">
        <v>267</v>
      </c>
      <c r="F46" s="109">
        <v>1</v>
      </c>
      <c r="G46" s="108">
        <v>5352</v>
      </c>
      <c r="H46" s="109">
        <v>29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8">
        <v>5769</v>
      </c>
      <c r="D47" s="108">
        <v>167038</v>
      </c>
      <c r="E47" s="109">
        <v>411</v>
      </c>
      <c r="F47" s="109">
        <v>1</v>
      </c>
      <c r="G47" s="108">
        <v>5291</v>
      </c>
      <c r="H47" s="109">
        <v>70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8">
        <v>13789</v>
      </c>
      <c r="D48" s="108">
        <v>115926</v>
      </c>
      <c r="E48" s="108">
        <v>1084</v>
      </c>
      <c r="F48" s="109">
        <v>17</v>
      </c>
      <c r="G48" s="108">
        <v>12574</v>
      </c>
      <c r="H48" s="109">
        <v>131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8">
        <v>7755</v>
      </c>
      <c r="D49" s="108">
        <v>241692</v>
      </c>
      <c r="E49" s="109">
        <v>445</v>
      </c>
      <c r="F49" s="109">
        <v>3</v>
      </c>
      <c r="G49" s="108">
        <v>7236</v>
      </c>
      <c r="H49" s="109">
        <v>74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8">
        <v>5911</v>
      </c>
      <c r="D50" s="108">
        <v>68482</v>
      </c>
      <c r="E50" s="109">
        <v>420</v>
      </c>
      <c r="F50" s="109">
        <v>10</v>
      </c>
      <c r="G50" s="108">
        <v>5389</v>
      </c>
      <c r="H50" s="109">
        <v>34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8">
        <v>8842</v>
      </c>
      <c r="D51" s="108">
        <v>159609</v>
      </c>
      <c r="E51" s="109">
        <v>553</v>
      </c>
      <c r="F51" s="109">
        <v>7</v>
      </c>
      <c r="G51" s="108">
        <v>8253</v>
      </c>
      <c r="H51" s="109">
        <v>58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8">
        <v>47324</v>
      </c>
      <c r="D52" s="108">
        <v>365493</v>
      </c>
      <c r="E52" s="108">
        <v>4759</v>
      </c>
      <c r="F52" s="109">
        <v>104</v>
      </c>
      <c r="G52" s="108">
        <v>41899</v>
      </c>
      <c r="H52" s="109">
        <v>273</v>
      </c>
      <c r="I52" s="25"/>
    </row>
    <row r="53" spans="1:9" ht="12" customHeight="1" x14ac:dyDescent="0.55000000000000004">
      <c r="B53" s="22" t="s">
        <v>276</v>
      </c>
      <c r="C53" s="109">
        <v>149</v>
      </c>
      <c r="D53" s="110" t="s">
        <v>360</v>
      </c>
      <c r="E53" s="109">
        <v>0</v>
      </c>
      <c r="F53" s="110" t="s">
        <v>360</v>
      </c>
      <c r="G53" s="109">
        <v>149</v>
      </c>
      <c r="H53" s="110" t="s">
        <v>360</v>
      </c>
      <c r="I53" s="25"/>
    </row>
    <row r="54" spans="1:9" ht="12" customHeight="1" x14ac:dyDescent="0.55000000000000004">
      <c r="B54" s="21" t="s">
        <v>164</v>
      </c>
      <c r="C54" s="108">
        <v>1635492</v>
      </c>
      <c r="D54" s="108">
        <v>22291209</v>
      </c>
      <c r="E54" s="108">
        <v>123774</v>
      </c>
      <c r="F54" s="108">
        <v>1975</v>
      </c>
      <c r="G54" s="108">
        <v>1491610</v>
      </c>
      <c r="H54" s="108">
        <v>16790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53" activePane="bottomLeft" state="frozen"/>
      <selection pane="bottomLeft" activeCell="C160" sqref="A6:C160"/>
    </sheetView>
  </sheetViews>
  <sheetFormatPr defaultRowHeight="18" x14ac:dyDescent="0.55000000000000004"/>
  <cols>
    <col min="1" max="1" width="8.6640625" style="51"/>
    <col min="2" max="2" width="10" style="87" bestFit="1" customWidth="1"/>
    <col min="3" max="3" width="8.6640625" style="87"/>
    <col min="4" max="4" width="11.08203125" style="71" bestFit="1" customWidth="1"/>
    <col min="5" max="5" width="7.5" style="87" bestFit="1" customWidth="1"/>
    <col min="6" max="9" width="8.6640625" style="54"/>
    <col min="10" max="16384" width="8.6640625" style="87"/>
  </cols>
  <sheetData>
    <row r="1" spans="1:17" x14ac:dyDescent="0.55000000000000004">
      <c r="A1" s="139" t="s">
        <v>292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</row>
    <row r="2" spans="1:17" x14ac:dyDescent="0.55000000000000004">
      <c r="A2" s="119" t="s">
        <v>315</v>
      </c>
      <c r="B2" s="119"/>
      <c r="C2" s="119"/>
      <c r="D2" s="140" t="s">
        <v>342</v>
      </c>
      <c r="E2" s="140"/>
      <c r="F2" s="140"/>
      <c r="G2" s="140"/>
      <c r="H2" s="140"/>
      <c r="I2" s="140"/>
      <c r="J2" s="140"/>
      <c r="K2" s="140"/>
      <c r="L2" s="140"/>
      <c r="M2" s="119" t="s">
        <v>346</v>
      </c>
      <c r="N2" s="119"/>
      <c r="O2" s="119"/>
      <c r="P2" s="119"/>
      <c r="Q2" s="119"/>
    </row>
    <row r="3" spans="1:17" x14ac:dyDescent="0.55000000000000004">
      <c r="A3" s="87"/>
      <c r="D3" s="138" t="s">
        <v>345</v>
      </c>
      <c r="E3" s="138"/>
      <c r="F3" s="138"/>
      <c r="G3" s="138"/>
      <c r="H3" s="138"/>
      <c r="I3" s="138"/>
      <c r="J3" s="141" t="s">
        <v>344</v>
      </c>
      <c r="K3" s="141"/>
      <c r="L3" s="141"/>
      <c r="M3" s="141"/>
      <c r="N3" s="141" t="s">
        <v>340</v>
      </c>
      <c r="O3" s="141"/>
      <c r="P3" s="119" t="s">
        <v>343</v>
      </c>
      <c r="Q3" s="119"/>
    </row>
    <row r="4" spans="1:17" x14ac:dyDescent="0.55000000000000004">
      <c r="A4" s="119"/>
      <c r="B4" s="119"/>
      <c r="C4" s="119"/>
      <c r="D4" s="70"/>
      <c r="E4" s="88">
        <v>2</v>
      </c>
      <c r="F4" s="88">
        <v>4</v>
      </c>
      <c r="G4" s="88">
        <v>5</v>
      </c>
      <c r="H4" s="88">
        <v>6</v>
      </c>
      <c r="I4" s="88">
        <v>7</v>
      </c>
      <c r="J4" s="88">
        <v>4</v>
      </c>
      <c r="K4" s="88">
        <v>5</v>
      </c>
      <c r="L4" s="88">
        <v>6</v>
      </c>
      <c r="M4" s="89">
        <v>7</v>
      </c>
      <c r="N4" s="89">
        <v>4</v>
      </c>
      <c r="O4" s="89">
        <v>5</v>
      </c>
      <c r="P4" s="89">
        <v>4</v>
      </c>
      <c r="Q4" s="89">
        <v>5</v>
      </c>
    </row>
    <row r="5" spans="1:17" x14ac:dyDescent="0.55000000000000004">
      <c r="A5" s="87"/>
      <c r="D5" s="70"/>
      <c r="E5" s="88"/>
      <c r="F5" s="137" t="s">
        <v>282</v>
      </c>
      <c r="G5" s="137"/>
      <c r="H5" s="137" t="s">
        <v>312</v>
      </c>
      <c r="I5" s="137"/>
      <c r="J5" s="137" t="s">
        <v>282</v>
      </c>
      <c r="K5" s="137"/>
      <c r="L5" s="137" t="s">
        <v>312</v>
      </c>
      <c r="M5" s="137"/>
      <c r="N5" s="90" t="s">
        <v>282</v>
      </c>
      <c r="O5" s="90" t="s">
        <v>283</v>
      </c>
      <c r="P5" s="90" t="s">
        <v>282</v>
      </c>
      <c r="Q5" s="90" t="s">
        <v>283</v>
      </c>
    </row>
    <row r="6" spans="1:17" x14ac:dyDescent="0.55000000000000004">
      <c r="A6" s="92" t="s">
        <v>290</v>
      </c>
      <c r="B6" s="72" t="s">
        <v>282</v>
      </c>
      <c r="C6" s="72" t="s">
        <v>283</v>
      </c>
      <c r="D6" s="93" t="s">
        <v>290</v>
      </c>
      <c r="E6" s="94" t="s">
        <v>289</v>
      </c>
      <c r="F6" s="91" t="s">
        <v>313</v>
      </c>
      <c r="G6" s="91" t="s">
        <v>314</v>
      </c>
      <c r="H6" s="91" t="s">
        <v>313</v>
      </c>
      <c r="I6" s="91" t="s">
        <v>314</v>
      </c>
      <c r="J6" s="91" t="s">
        <v>313</v>
      </c>
      <c r="K6" s="91" t="s">
        <v>314</v>
      </c>
      <c r="L6" s="91" t="s">
        <v>313</v>
      </c>
      <c r="M6" s="91" t="s">
        <v>314</v>
      </c>
      <c r="N6" s="91" t="s">
        <v>314</v>
      </c>
      <c r="O6" s="91" t="s">
        <v>314</v>
      </c>
      <c r="P6" s="91" t="s">
        <v>341</v>
      </c>
      <c r="Q6" s="91" t="s">
        <v>341</v>
      </c>
    </row>
    <row r="7" spans="1:17" x14ac:dyDescent="0.55000000000000004">
      <c r="A7" s="95">
        <f t="shared" ref="A7:A70" si="0">D7</f>
        <v>44298</v>
      </c>
      <c r="B7" s="50">
        <f>IF($D7="","",F7+G7+J7+K7+N7-P7)</f>
        <v>31671</v>
      </c>
      <c r="C7" s="50">
        <f>IF($D7="", "", H7+I7+L7+M7+O7-Q7)</f>
        <v>70086</v>
      </c>
      <c r="D7" s="96">
        <v>44298</v>
      </c>
      <c r="E7" s="97" t="str">
        <f>IFERROR(VLOOKUP($D7, V医療従事者等!$A:$J, $E$4, FALSE), TEXT(D7, "aaa"))</f>
        <v>(月)</v>
      </c>
      <c r="F7" s="97">
        <f>IFERROR(VLOOKUP($D7, V医療従事者等!$A:$J, $F$4, FALSE), 0)</f>
        <v>26850</v>
      </c>
      <c r="G7" s="97">
        <f>IFERROR(VLOOKUP($D7, V医療従事者等!$A:$J, $G$4, FALSE), 0)</f>
        <v>0</v>
      </c>
      <c r="H7" s="97">
        <f>IFERROR(VLOOKUP($D7, V医療従事者等!$A:$J, $H$4, FALSE), 0)</f>
        <v>70086</v>
      </c>
      <c r="I7" s="97">
        <f>IFERROR(VLOOKUP($D7, V医療従事者等!$A:$J, $I$4, FALSE), 0)</f>
        <v>0</v>
      </c>
      <c r="J7" s="98">
        <f>IFERROR(VLOOKUP($D7, V一般接種!$A:$G, J$4, FALSE), 0)</f>
        <v>4821</v>
      </c>
      <c r="K7" s="98">
        <f>IFERROR(VLOOKUP($D7, V一般接種!$A:$G, K$4, FALSE), 0)</f>
        <v>0</v>
      </c>
      <c r="L7" s="98">
        <f>IFERROR(VLOOKUP($D7, V一般接種!$A:$G, L$4, FALSE), 0)</f>
        <v>0</v>
      </c>
      <c r="M7" s="99">
        <f>IFERROR(VLOOKUP($D7, V一般接種!$A:$G, M$4, FALSE), 0)</f>
        <v>0</v>
      </c>
      <c r="N7" s="98">
        <f>SUMIF(V職域接種!$C:$C, 'Conv-vaccine'!$D7, V職域接種!F:F)</f>
        <v>0</v>
      </c>
      <c r="O7" s="98">
        <f>SUMIF(V職域接種!$C:$C, 'Conv-vaccine'!$D7, V職域接種!G:G)</f>
        <v>0</v>
      </c>
      <c r="P7" s="98">
        <f>SUMIF(V重複!$C:$C, 'Conv-vaccine'!$D7, V重複!F:F)</f>
        <v>0</v>
      </c>
      <c r="Q7" s="98">
        <f>SUMIF(V重複!$C:$C, 'Conv-vaccine'!$D7, V重複!G:G)</f>
        <v>0</v>
      </c>
    </row>
    <row r="8" spans="1:17" x14ac:dyDescent="0.55000000000000004">
      <c r="A8" s="95">
        <f t="shared" si="0"/>
        <v>44299</v>
      </c>
      <c r="B8" s="50">
        <f t="shared" ref="B8:B71" si="1">IF($D8="","",F8+G8+J8+K8+N8-P8)</f>
        <v>17924</v>
      </c>
      <c r="C8" s="50">
        <f t="shared" ref="C8:C71" si="2">IF($D8="", "", H8+I8+L8+M8+O8-Q8)</f>
        <v>40090</v>
      </c>
      <c r="D8" s="96">
        <v>44299</v>
      </c>
      <c r="E8" s="97" t="str">
        <f>IFERROR(VLOOKUP($D8, V医療従事者等!$A:$J, $E$4, FALSE), TEXT(D8, "aaa"))</f>
        <v>(火)</v>
      </c>
      <c r="F8" s="97">
        <f>IFERROR(VLOOKUP($D8, V医療従事者等!$A:$J, $F$4, FALSE), 0)</f>
        <v>13896</v>
      </c>
      <c r="G8" s="97">
        <f>IFERROR(VLOOKUP($D8, V医療従事者等!$A:$J, $G$4, FALSE), 0)</f>
        <v>0</v>
      </c>
      <c r="H8" s="97">
        <f>IFERROR(VLOOKUP($D8, V医療従事者等!$A:$J, $H$4, FALSE), 0)</f>
        <v>40090</v>
      </c>
      <c r="I8" s="97">
        <f>IFERROR(VLOOKUP($D8, V医療従事者等!$A:$J, $I$4, FALSE), 0)</f>
        <v>0</v>
      </c>
      <c r="J8" s="98">
        <f>IFERROR(VLOOKUP($D8, V一般接種!$A:$G, J$4, FALSE), 0)</f>
        <v>4028</v>
      </c>
      <c r="K8" s="98">
        <f>IFERROR(VLOOKUP($D8, V一般接種!$A:$G, K$4, FALSE), 0)</f>
        <v>0</v>
      </c>
      <c r="L8" s="98">
        <f>IFERROR(VLOOKUP($D8, V一般接種!$A:$G, L$4, FALSE), 0)</f>
        <v>0</v>
      </c>
      <c r="M8" s="98">
        <f>IFERROR(VLOOKUP($D8, V一般接種!$A:$G, M$4, FALSE), 0)</f>
        <v>0</v>
      </c>
      <c r="N8" s="98">
        <f>SUMIF(V職域接種!$C:$C, 'Conv-vaccine'!$D8, V職域接種!F:F)</f>
        <v>0</v>
      </c>
      <c r="O8" s="98">
        <f>SUMIF(V職域接種!$C:$C, 'Conv-vaccine'!$D8, V職域接種!G:G)</f>
        <v>0</v>
      </c>
      <c r="P8" s="98">
        <f>SUMIF(V重複!$C:$C, 'Conv-vaccine'!$D8, V重複!F:F)</f>
        <v>0</v>
      </c>
      <c r="Q8" s="98">
        <f>SUMIF(V重複!$C:$C, 'Conv-vaccine'!$D8, V重複!G:G)</f>
        <v>0</v>
      </c>
    </row>
    <row r="9" spans="1:17" x14ac:dyDescent="0.55000000000000004">
      <c r="A9" s="95">
        <f t="shared" si="0"/>
        <v>44300</v>
      </c>
      <c r="B9" s="50">
        <f t="shared" si="1"/>
        <v>14780</v>
      </c>
      <c r="C9" s="50">
        <f t="shared" si="2"/>
        <v>41427</v>
      </c>
      <c r="D9" s="96">
        <v>44300</v>
      </c>
      <c r="E9" s="97" t="str">
        <f>IFERROR(VLOOKUP($D9, V医療従事者等!$A:$J, $E$4, FALSE), TEXT(D9, "aaa"))</f>
        <v>(水)</v>
      </c>
      <c r="F9" s="97">
        <f>IFERROR(VLOOKUP($D9, V医療従事者等!$A:$J, $F$4, FALSE), 0)</f>
        <v>9569</v>
      </c>
      <c r="G9" s="97">
        <f>IFERROR(VLOOKUP($D9, V医療従事者等!$A:$J, $G$4, FALSE), 0)</f>
        <v>0</v>
      </c>
      <c r="H9" s="97">
        <f>IFERROR(VLOOKUP($D9, V医療従事者等!$A:$J, $H$4, FALSE), 0)</f>
        <v>41427</v>
      </c>
      <c r="I9" s="97">
        <f>IFERROR(VLOOKUP($D9, V医療従事者等!$A:$J, $I$4, FALSE), 0)</f>
        <v>0</v>
      </c>
      <c r="J9" s="98">
        <f>IFERROR(VLOOKUP($D9, V一般接種!$A:$G, J$4, FALSE), 0)</f>
        <v>5211</v>
      </c>
      <c r="K9" s="98">
        <f>IFERROR(VLOOKUP($D9, V一般接種!$A:$G, K$4, FALSE), 0)</f>
        <v>0</v>
      </c>
      <c r="L9" s="98">
        <f>IFERROR(VLOOKUP($D9, V一般接種!$A:$G, L$4, FALSE), 0)</f>
        <v>0</v>
      </c>
      <c r="M9" s="98">
        <f>IFERROR(VLOOKUP($D9, V一般接種!$A:$G, M$4, FALSE), 0)</f>
        <v>0</v>
      </c>
      <c r="N9" s="98">
        <f>SUMIF(V職域接種!$C:$C, 'Conv-vaccine'!$D9, V職域接種!F:F)</f>
        <v>0</v>
      </c>
      <c r="O9" s="98">
        <f>SUMIF(V職域接種!$C:$C, 'Conv-vaccine'!$D9, V職域接種!G:G)</f>
        <v>0</v>
      </c>
      <c r="P9" s="98">
        <f>SUMIF(V重複!$C:$C, 'Conv-vaccine'!$D9, V重複!F:F)</f>
        <v>0</v>
      </c>
      <c r="Q9" s="98">
        <f>SUMIF(V重複!$C:$C, 'Conv-vaccine'!$D9, V重複!G:G)</f>
        <v>0</v>
      </c>
    </row>
    <row r="10" spans="1:17" x14ac:dyDescent="0.55000000000000004">
      <c r="A10" s="95">
        <f t="shared" si="0"/>
        <v>44301</v>
      </c>
      <c r="B10" s="50">
        <f t="shared" si="1"/>
        <v>25661</v>
      </c>
      <c r="C10" s="50">
        <f t="shared" si="2"/>
        <v>35983</v>
      </c>
      <c r="D10" s="96">
        <v>44301</v>
      </c>
      <c r="E10" s="97" t="str">
        <f>IFERROR(VLOOKUP($D10, V医療従事者等!$A:$J, $E$4, FALSE), TEXT(D10, "aaa"))</f>
        <v>(木)</v>
      </c>
      <c r="F10" s="97">
        <f>IFERROR(VLOOKUP($D10, V医療従事者等!$A:$J, $F$4, FALSE), 0)</f>
        <v>16637</v>
      </c>
      <c r="G10" s="97">
        <f>IFERROR(VLOOKUP($D10, V医療従事者等!$A:$J, $G$4, FALSE), 0)</f>
        <v>0</v>
      </c>
      <c r="H10" s="97">
        <f>IFERROR(VLOOKUP($D10, V医療従事者等!$A:$J, $H$4, FALSE), 0)</f>
        <v>35983</v>
      </c>
      <c r="I10" s="97">
        <f>IFERROR(VLOOKUP($D10, V医療従事者等!$A:$J, $I$4, FALSE), 0)</f>
        <v>0</v>
      </c>
      <c r="J10" s="98">
        <f>IFERROR(VLOOKUP($D10, V一般接種!$A:$G, J$4, FALSE), 0)</f>
        <v>9024</v>
      </c>
      <c r="K10" s="98">
        <f>IFERROR(VLOOKUP($D10, V一般接種!$A:$G, K$4, FALSE), 0)</f>
        <v>0</v>
      </c>
      <c r="L10" s="98">
        <f>IFERROR(VLOOKUP($D10, V一般接種!$A:$G, L$4, FALSE), 0)</f>
        <v>0</v>
      </c>
      <c r="M10" s="98">
        <f>IFERROR(VLOOKUP($D10, V一般接種!$A:$G, M$4, FALSE), 0)</f>
        <v>0</v>
      </c>
      <c r="N10" s="98">
        <f>SUMIF(V職域接種!$C:$C, 'Conv-vaccine'!$D10, V職域接種!F:F)</f>
        <v>0</v>
      </c>
      <c r="O10" s="98">
        <f>SUMIF(V職域接種!$C:$C, 'Conv-vaccine'!$D10, V職域接種!G:G)</f>
        <v>0</v>
      </c>
      <c r="P10" s="98">
        <f>SUMIF(V重複!$C:$C, 'Conv-vaccine'!$D10, V重複!F:F)</f>
        <v>0</v>
      </c>
      <c r="Q10" s="98">
        <f>SUMIF(V重複!$C:$C, 'Conv-vaccine'!$D10, V重複!G:G)</f>
        <v>0</v>
      </c>
    </row>
    <row r="11" spans="1:17" x14ac:dyDescent="0.55000000000000004">
      <c r="A11" s="95">
        <f t="shared" si="0"/>
        <v>44302</v>
      </c>
      <c r="B11" s="50">
        <f t="shared" si="1"/>
        <v>40127</v>
      </c>
      <c r="C11" s="50">
        <f t="shared" si="2"/>
        <v>39991</v>
      </c>
      <c r="D11" s="96">
        <v>44302</v>
      </c>
      <c r="E11" s="97" t="str">
        <f>IFERROR(VLOOKUP($D11, V医療従事者等!$A:$J, $E$4, FALSE), TEXT(D11, "aaa"))</f>
        <v>(金)</v>
      </c>
      <c r="F11" s="97">
        <f>IFERROR(VLOOKUP($D11, V医療従事者等!$A:$J, $F$4, FALSE), 0)</f>
        <v>29696</v>
      </c>
      <c r="G11" s="97">
        <f>IFERROR(VLOOKUP($D11, V医療従事者等!$A:$J, $G$4, FALSE), 0)</f>
        <v>0</v>
      </c>
      <c r="H11" s="97">
        <f>IFERROR(VLOOKUP($D11, V医療従事者等!$A:$J, $H$4, FALSE), 0)</f>
        <v>39991</v>
      </c>
      <c r="I11" s="97">
        <f>IFERROR(VLOOKUP($D11, V医療従事者等!$A:$J, $I$4, FALSE), 0)</f>
        <v>0</v>
      </c>
      <c r="J11" s="98">
        <f>IFERROR(VLOOKUP($D11, V一般接種!$A:$G, J$4, FALSE), 0)</f>
        <v>10431</v>
      </c>
      <c r="K11" s="98">
        <f>IFERROR(VLOOKUP($D11, V一般接種!$A:$G, K$4, FALSE), 0)</f>
        <v>0</v>
      </c>
      <c r="L11" s="98">
        <f>IFERROR(VLOOKUP($D11, V一般接種!$A:$G, L$4, FALSE), 0)</f>
        <v>0</v>
      </c>
      <c r="M11" s="98">
        <f>IFERROR(VLOOKUP($D11, V一般接種!$A:$G, M$4, FALSE), 0)</f>
        <v>0</v>
      </c>
      <c r="N11" s="98">
        <f>SUMIF(V職域接種!$C:$C, 'Conv-vaccine'!$D11, V職域接種!F:F)</f>
        <v>0</v>
      </c>
      <c r="O11" s="98">
        <f>SUMIF(V職域接種!$C:$C, 'Conv-vaccine'!$D11, V職域接種!G:G)</f>
        <v>0</v>
      </c>
      <c r="P11" s="98">
        <f>SUMIF(V重複!$C:$C, 'Conv-vaccine'!$D11, V重複!F:F)</f>
        <v>0</v>
      </c>
      <c r="Q11" s="98">
        <f>SUMIF(V重複!$C:$C, 'Conv-vaccine'!$D11, V重複!G:G)</f>
        <v>0</v>
      </c>
    </row>
    <row r="12" spans="1:17" x14ac:dyDescent="0.55000000000000004">
      <c r="A12" s="95">
        <f t="shared" si="0"/>
        <v>44303</v>
      </c>
      <c r="B12" s="50">
        <f t="shared" si="1"/>
        <v>7791</v>
      </c>
      <c r="C12" s="50">
        <f t="shared" si="2"/>
        <v>0</v>
      </c>
      <c r="D12" s="96">
        <v>44303</v>
      </c>
      <c r="E12" s="97" t="str">
        <f>IFERROR(VLOOKUP($D12, V医療従事者等!$A:$J, $E$4, FALSE), TEXT(D12, "aaa"))</f>
        <v>土</v>
      </c>
      <c r="F12" s="97">
        <f>IFERROR(VLOOKUP($D12, V医療従事者等!$A:$J, $F$4, FALSE), 0)</f>
        <v>0</v>
      </c>
      <c r="G12" s="97">
        <f>IFERROR(VLOOKUP($D12, V医療従事者等!$A:$J, $G$4, FALSE), 0)</f>
        <v>0</v>
      </c>
      <c r="H12" s="97">
        <f>IFERROR(VLOOKUP($D12, V医療従事者等!$A:$J, $H$4, FALSE), 0)</f>
        <v>0</v>
      </c>
      <c r="I12" s="97">
        <f>IFERROR(VLOOKUP($D12, V医療従事者等!$A:$J, $I$4, FALSE), 0)</f>
        <v>0</v>
      </c>
      <c r="J12" s="98">
        <f>IFERROR(VLOOKUP($D12, V一般接種!$A:$G, J$4, FALSE), 0)</f>
        <v>7791</v>
      </c>
      <c r="K12" s="98">
        <f>IFERROR(VLOOKUP($D12, V一般接種!$A:$G, K$4, FALSE), 0)</f>
        <v>0</v>
      </c>
      <c r="L12" s="98">
        <f>IFERROR(VLOOKUP($D12, V一般接種!$A:$G, L$4, FALSE), 0)</f>
        <v>0</v>
      </c>
      <c r="M12" s="98">
        <f>IFERROR(VLOOKUP($D12, V一般接種!$A:$G, M$4, FALSE), 0)</f>
        <v>0</v>
      </c>
      <c r="N12" s="98">
        <f>SUMIF(V職域接種!$C:$C, 'Conv-vaccine'!$D12, V職域接種!F:F)</f>
        <v>0</v>
      </c>
      <c r="O12" s="98">
        <f>SUMIF(V職域接種!$C:$C, 'Conv-vaccine'!$D12, V職域接種!G:G)</f>
        <v>0</v>
      </c>
      <c r="P12" s="98">
        <f>SUMIF(V重複!$C:$C, 'Conv-vaccine'!$D12, V重複!F:F)</f>
        <v>0</v>
      </c>
      <c r="Q12" s="98">
        <f>SUMIF(V重複!$C:$C, 'Conv-vaccine'!$D12, V重複!G:G)</f>
        <v>0</v>
      </c>
    </row>
    <row r="13" spans="1:17" x14ac:dyDescent="0.55000000000000004">
      <c r="A13" s="95">
        <f t="shared" si="0"/>
        <v>44304</v>
      </c>
      <c r="B13" s="50">
        <f t="shared" si="1"/>
        <v>9359</v>
      </c>
      <c r="C13" s="50">
        <f t="shared" si="2"/>
        <v>0</v>
      </c>
      <c r="D13" s="96">
        <v>44304</v>
      </c>
      <c r="E13" s="97" t="str">
        <f>IFERROR(VLOOKUP($D13, V医療従事者等!$A:$J, $E$4, FALSE), TEXT(D13, "aaa"))</f>
        <v>日</v>
      </c>
      <c r="F13" s="97">
        <f>IFERROR(VLOOKUP($D13, V医療従事者等!$A:$J, $F$4, FALSE), 0)</f>
        <v>0</v>
      </c>
      <c r="G13" s="97">
        <f>IFERROR(VLOOKUP($D13, V医療従事者等!$A:$J, $G$4, FALSE), 0)</f>
        <v>0</v>
      </c>
      <c r="H13" s="97">
        <f>IFERROR(VLOOKUP($D13, V医療従事者等!$A:$J, $H$4, FALSE), 0)</f>
        <v>0</v>
      </c>
      <c r="I13" s="97">
        <f>IFERROR(VLOOKUP($D13, V医療従事者等!$A:$J, $I$4, FALSE), 0)</f>
        <v>0</v>
      </c>
      <c r="J13" s="98">
        <f>IFERROR(VLOOKUP($D13, V一般接種!$A:$G, J$4, FALSE), 0)</f>
        <v>9359</v>
      </c>
      <c r="K13" s="98">
        <f>IFERROR(VLOOKUP($D13, V一般接種!$A:$G, K$4, FALSE), 0)</f>
        <v>0</v>
      </c>
      <c r="L13" s="98">
        <f>IFERROR(VLOOKUP($D13, V一般接種!$A:$G, L$4, FALSE), 0)</f>
        <v>0</v>
      </c>
      <c r="M13" s="98">
        <f>IFERROR(VLOOKUP($D13, V一般接種!$A:$G, M$4, FALSE), 0)</f>
        <v>0</v>
      </c>
      <c r="N13" s="98">
        <f>SUMIF(V職域接種!$C:$C, 'Conv-vaccine'!$D13, V職域接種!F:F)</f>
        <v>0</v>
      </c>
      <c r="O13" s="98">
        <f>SUMIF(V職域接種!$C:$C, 'Conv-vaccine'!$D13, V職域接種!G:G)</f>
        <v>0</v>
      </c>
      <c r="P13" s="98">
        <f>SUMIF(V重複!$C:$C, 'Conv-vaccine'!$D13, V重複!F:F)</f>
        <v>0</v>
      </c>
      <c r="Q13" s="98">
        <f>SUMIF(V重複!$C:$C, 'Conv-vaccine'!$D13, V重複!G:G)</f>
        <v>0</v>
      </c>
    </row>
    <row r="14" spans="1:17" x14ac:dyDescent="0.55000000000000004">
      <c r="A14" s="95">
        <f t="shared" si="0"/>
        <v>44305</v>
      </c>
      <c r="B14" s="50">
        <f t="shared" si="1"/>
        <v>99025</v>
      </c>
      <c r="C14" s="50">
        <f t="shared" si="2"/>
        <v>54307</v>
      </c>
      <c r="D14" s="96">
        <v>44305</v>
      </c>
      <c r="E14" s="97" t="str">
        <f>IFERROR(VLOOKUP($D14, V医療従事者等!$A:$J, $E$4, FALSE), TEXT(D14, "aaa"))</f>
        <v>(月)</v>
      </c>
      <c r="F14" s="97">
        <f>IFERROR(VLOOKUP($D14, V医療従事者等!$A:$J, $F$4, FALSE), 0)</f>
        <v>64725</v>
      </c>
      <c r="G14" s="97">
        <f>IFERROR(VLOOKUP($D14, V医療従事者等!$A:$J, $G$4, FALSE), 0)</f>
        <v>0</v>
      </c>
      <c r="H14" s="97">
        <f>IFERROR(VLOOKUP($D14, V医療従事者等!$A:$J, $H$4, FALSE), 0)</f>
        <v>54307</v>
      </c>
      <c r="I14" s="97">
        <f>IFERROR(VLOOKUP($D14, V医療従事者等!$A:$J, $I$4, FALSE), 0)</f>
        <v>0</v>
      </c>
      <c r="J14" s="98">
        <f>IFERROR(VLOOKUP($D14, V一般接種!$A:$G, J$4, FALSE), 0)</f>
        <v>34300</v>
      </c>
      <c r="K14" s="98">
        <f>IFERROR(VLOOKUP($D14, V一般接種!$A:$G, K$4, FALSE), 0)</f>
        <v>0</v>
      </c>
      <c r="L14" s="98">
        <f>IFERROR(VLOOKUP($D14, V一般接種!$A:$G, L$4, FALSE), 0)</f>
        <v>0</v>
      </c>
      <c r="M14" s="98">
        <f>IFERROR(VLOOKUP($D14, V一般接種!$A:$G, M$4, FALSE), 0)</f>
        <v>0</v>
      </c>
      <c r="N14" s="98">
        <f>SUMIF(V職域接種!$C:$C, 'Conv-vaccine'!$D14, V職域接種!F:F)</f>
        <v>0</v>
      </c>
      <c r="O14" s="98">
        <f>SUMIF(V職域接種!$C:$C, 'Conv-vaccine'!$D14, V職域接種!G:G)</f>
        <v>0</v>
      </c>
      <c r="P14" s="98">
        <f>SUMIF(V重複!$C:$C, 'Conv-vaccine'!$D14, V重複!F:F)</f>
        <v>0</v>
      </c>
      <c r="Q14" s="98">
        <f>SUMIF(V重複!$C:$C, 'Conv-vaccine'!$D14, V重複!G:G)</f>
        <v>0</v>
      </c>
    </row>
    <row r="15" spans="1:17" x14ac:dyDescent="0.55000000000000004">
      <c r="A15" s="95">
        <f t="shared" si="0"/>
        <v>44306</v>
      </c>
      <c r="B15" s="50">
        <f t="shared" si="1"/>
        <v>151790</v>
      </c>
      <c r="C15" s="50">
        <f t="shared" si="2"/>
        <v>27797</v>
      </c>
      <c r="D15" s="96">
        <v>44306</v>
      </c>
      <c r="E15" s="97" t="str">
        <f>IFERROR(VLOOKUP($D15, V医療従事者等!$A:$J, $E$4, FALSE), TEXT(D15, "aaa"))</f>
        <v>(火)</v>
      </c>
      <c r="F15" s="97">
        <f>IFERROR(VLOOKUP($D15, V医療従事者等!$A:$J, $F$4, FALSE), 0)</f>
        <v>98622</v>
      </c>
      <c r="G15" s="97">
        <f>IFERROR(VLOOKUP($D15, V医療従事者等!$A:$J, $G$4, FALSE), 0)</f>
        <v>0</v>
      </c>
      <c r="H15" s="97">
        <f>IFERROR(VLOOKUP($D15, V医療従事者等!$A:$J, $H$4, FALSE), 0)</f>
        <v>27797</v>
      </c>
      <c r="I15" s="97">
        <f>IFERROR(VLOOKUP($D15, V医療従事者等!$A:$J, $I$4, FALSE), 0)</f>
        <v>0</v>
      </c>
      <c r="J15" s="98">
        <f>IFERROR(VLOOKUP($D15, V一般接種!$A:$G, J$4, FALSE), 0)</f>
        <v>53168</v>
      </c>
      <c r="K15" s="98">
        <f>IFERROR(VLOOKUP($D15, V一般接種!$A:$G, K$4, FALSE), 0)</f>
        <v>0</v>
      </c>
      <c r="L15" s="98">
        <f>IFERROR(VLOOKUP($D15, V一般接種!$A:$G, L$4, FALSE), 0)</f>
        <v>0</v>
      </c>
      <c r="M15" s="98">
        <f>IFERROR(VLOOKUP($D15, V一般接種!$A:$G, M$4, FALSE), 0)</f>
        <v>0</v>
      </c>
      <c r="N15" s="98">
        <f>SUMIF(V職域接種!$C:$C, 'Conv-vaccine'!$D15, V職域接種!F:F)</f>
        <v>0</v>
      </c>
      <c r="O15" s="98">
        <f>SUMIF(V職域接種!$C:$C, 'Conv-vaccine'!$D15, V職域接種!G:G)</f>
        <v>0</v>
      </c>
      <c r="P15" s="98">
        <f>SUMIF(V重複!$C:$C, 'Conv-vaccine'!$D15, V重複!F:F)</f>
        <v>0</v>
      </c>
      <c r="Q15" s="98">
        <f>SUMIF(V重複!$C:$C, 'Conv-vaccine'!$D15, V重複!G:G)</f>
        <v>0</v>
      </c>
    </row>
    <row r="16" spans="1:17" x14ac:dyDescent="0.55000000000000004">
      <c r="A16" s="95">
        <f t="shared" si="0"/>
        <v>44307</v>
      </c>
      <c r="B16" s="50">
        <f t="shared" si="1"/>
        <v>190093</v>
      </c>
      <c r="C16" s="50">
        <f t="shared" si="2"/>
        <v>26696</v>
      </c>
      <c r="D16" s="96">
        <v>44307</v>
      </c>
      <c r="E16" s="97" t="str">
        <f>IFERROR(VLOOKUP($D16, V医療従事者等!$A:$J, $E$4, FALSE), TEXT(D16, "aaa"))</f>
        <v>(水)</v>
      </c>
      <c r="F16" s="97">
        <f>IFERROR(VLOOKUP($D16, V医療従事者等!$A:$J, $F$4, FALSE), 0)</f>
        <v>126188</v>
      </c>
      <c r="G16" s="97">
        <f>IFERROR(VLOOKUP($D16, V医療従事者等!$A:$J, $G$4, FALSE), 0)</f>
        <v>0</v>
      </c>
      <c r="H16" s="97">
        <f>IFERROR(VLOOKUP($D16, V医療従事者等!$A:$J, $H$4, FALSE), 0)</f>
        <v>26696</v>
      </c>
      <c r="I16" s="97">
        <f>IFERROR(VLOOKUP($D16, V医療従事者等!$A:$J, $I$4, FALSE), 0)</f>
        <v>0</v>
      </c>
      <c r="J16" s="98">
        <f>IFERROR(VLOOKUP($D16, V一般接種!$A:$G, J$4, FALSE), 0)</f>
        <v>63905</v>
      </c>
      <c r="K16" s="98">
        <f>IFERROR(VLOOKUP($D16, V一般接種!$A:$G, K$4, FALSE), 0)</f>
        <v>0</v>
      </c>
      <c r="L16" s="98">
        <f>IFERROR(VLOOKUP($D16, V一般接種!$A:$G, L$4, FALSE), 0)</f>
        <v>0</v>
      </c>
      <c r="M16" s="98">
        <f>IFERROR(VLOOKUP($D16, V一般接種!$A:$G, M$4, FALSE), 0)</f>
        <v>0</v>
      </c>
      <c r="N16" s="98">
        <f>SUMIF(V職域接種!$C:$C, 'Conv-vaccine'!$D16, V職域接種!F:F)</f>
        <v>0</v>
      </c>
      <c r="O16" s="98">
        <f>SUMIF(V職域接種!$C:$C, 'Conv-vaccine'!$D16, V職域接種!G:G)</f>
        <v>0</v>
      </c>
      <c r="P16" s="98">
        <f>SUMIF(V重複!$C:$C, 'Conv-vaccine'!$D16, V重複!F:F)</f>
        <v>0</v>
      </c>
      <c r="Q16" s="98">
        <f>SUMIF(V重複!$C:$C, 'Conv-vaccine'!$D16, V重複!G:G)</f>
        <v>0</v>
      </c>
    </row>
    <row r="17" spans="1:17" x14ac:dyDescent="0.55000000000000004">
      <c r="A17" s="95">
        <f t="shared" si="0"/>
        <v>44308</v>
      </c>
      <c r="B17" s="50">
        <f t="shared" si="1"/>
        <v>189967</v>
      </c>
      <c r="C17" s="50">
        <f t="shared" si="2"/>
        <v>21855</v>
      </c>
      <c r="D17" s="96">
        <v>44308</v>
      </c>
      <c r="E17" s="97" t="str">
        <f>IFERROR(VLOOKUP($D17, V医療従事者等!$A:$J, $E$4, FALSE), TEXT(D17, "aaa"))</f>
        <v>(木)</v>
      </c>
      <c r="F17" s="97">
        <f>IFERROR(VLOOKUP($D17, V医療従事者等!$A:$J, $F$4, FALSE), 0)</f>
        <v>128634</v>
      </c>
      <c r="G17" s="97">
        <f>IFERROR(VLOOKUP($D17, V医療従事者等!$A:$J, $G$4, FALSE), 0)</f>
        <v>0</v>
      </c>
      <c r="H17" s="97">
        <f>IFERROR(VLOOKUP($D17, V医療従事者等!$A:$J, $H$4, FALSE), 0)</f>
        <v>21855</v>
      </c>
      <c r="I17" s="97">
        <f>IFERROR(VLOOKUP($D17, V医療従事者等!$A:$J, $I$4, FALSE), 0)</f>
        <v>0</v>
      </c>
      <c r="J17" s="98">
        <f>IFERROR(VLOOKUP($D17, V一般接種!$A:$G, J$4, FALSE), 0)</f>
        <v>61333</v>
      </c>
      <c r="K17" s="98">
        <f>IFERROR(VLOOKUP($D17, V一般接種!$A:$G, K$4, FALSE), 0)</f>
        <v>0</v>
      </c>
      <c r="L17" s="98">
        <f>IFERROR(VLOOKUP($D17, V一般接種!$A:$G, L$4, FALSE), 0)</f>
        <v>0</v>
      </c>
      <c r="M17" s="98">
        <f>IFERROR(VLOOKUP($D17, V一般接種!$A:$G, M$4, FALSE), 0)</f>
        <v>0</v>
      </c>
      <c r="N17" s="98">
        <f>SUMIF(V職域接種!$C:$C, 'Conv-vaccine'!$D17, V職域接種!F:F)</f>
        <v>0</v>
      </c>
      <c r="O17" s="98">
        <f>SUMIF(V職域接種!$C:$C, 'Conv-vaccine'!$D17, V職域接種!G:G)</f>
        <v>0</v>
      </c>
      <c r="P17" s="98">
        <f>SUMIF(V重複!$C:$C, 'Conv-vaccine'!$D17, V重複!F:F)</f>
        <v>0</v>
      </c>
      <c r="Q17" s="98">
        <f>SUMIF(V重複!$C:$C, 'Conv-vaccine'!$D17, V重複!G:G)</f>
        <v>0</v>
      </c>
    </row>
    <row r="18" spans="1:17" x14ac:dyDescent="0.55000000000000004">
      <c r="A18" s="95">
        <f t="shared" si="0"/>
        <v>44309</v>
      </c>
      <c r="B18" s="50">
        <f t="shared" si="1"/>
        <v>205557</v>
      </c>
      <c r="C18" s="50">
        <f t="shared" si="2"/>
        <v>29683</v>
      </c>
      <c r="D18" s="96">
        <v>44309</v>
      </c>
      <c r="E18" s="97" t="str">
        <f>IFERROR(VLOOKUP($D18, V医療従事者等!$A:$J, $E$4, FALSE), TEXT(D18, "aaa"))</f>
        <v>(金)</v>
      </c>
      <c r="F18" s="97">
        <f>IFERROR(VLOOKUP($D18, V医療従事者等!$A:$J, $F$4, FALSE), 0)</f>
        <v>147989</v>
      </c>
      <c r="G18" s="97">
        <f>IFERROR(VLOOKUP($D18, V医療従事者等!$A:$J, $G$4, FALSE), 0)</f>
        <v>0</v>
      </c>
      <c r="H18" s="97">
        <f>IFERROR(VLOOKUP($D18, V医療従事者等!$A:$J, $H$4, FALSE), 0)</f>
        <v>29683</v>
      </c>
      <c r="I18" s="97">
        <f>IFERROR(VLOOKUP($D18, V医療従事者等!$A:$J, $I$4, FALSE), 0)</f>
        <v>0</v>
      </c>
      <c r="J18" s="98">
        <f>IFERROR(VLOOKUP($D18, V一般接種!$A:$G, J$4, FALSE), 0)</f>
        <v>57568</v>
      </c>
      <c r="K18" s="98">
        <f>IFERROR(VLOOKUP($D18, V一般接種!$A:$G, K$4, FALSE), 0)</f>
        <v>0</v>
      </c>
      <c r="L18" s="98">
        <f>IFERROR(VLOOKUP($D18, V一般接種!$A:$G, L$4, FALSE), 0)</f>
        <v>0</v>
      </c>
      <c r="M18" s="98">
        <f>IFERROR(VLOOKUP($D18, V一般接種!$A:$G, M$4, FALSE), 0)</f>
        <v>0</v>
      </c>
      <c r="N18" s="98">
        <f>SUMIF(V職域接種!$C:$C, 'Conv-vaccine'!$D18, V職域接種!F:F)</f>
        <v>0</v>
      </c>
      <c r="O18" s="98">
        <f>SUMIF(V職域接種!$C:$C, 'Conv-vaccine'!$D18, V職域接種!G:G)</f>
        <v>0</v>
      </c>
      <c r="P18" s="98">
        <f>SUMIF(V重複!$C:$C, 'Conv-vaccine'!$D18, V重複!F:F)</f>
        <v>0</v>
      </c>
      <c r="Q18" s="98">
        <f>SUMIF(V重複!$C:$C, 'Conv-vaccine'!$D18, V重複!G:G)</f>
        <v>0</v>
      </c>
    </row>
    <row r="19" spans="1:17" x14ac:dyDescent="0.55000000000000004">
      <c r="A19" s="95">
        <f t="shared" si="0"/>
        <v>44310</v>
      </c>
      <c r="B19" s="50">
        <f t="shared" si="1"/>
        <v>36665</v>
      </c>
      <c r="C19" s="50">
        <f t="shared" si="2"/>
        <v>0</v>
      </c>
      <c r="D19" s="96">
        <v>44310</v>
      </c>
      <c r="E19" s="97" t="str">
        <f>IFERROR(VLOOKUP($D19, V医療従事者等!$A:$J, $E$4, FALSE), TEXT(D19, "aaa"))</f>
        <v>土</v>
      </c>
      <c r="F19" s="97">
        <f>IFERROR(VLOOKUP($D19, V医療従事者等!$A:$J, $F$4, FALSE), 0)</f>
        <v>0</v>
      </c>
      <c r="G19" s="97">
        <f>IFERROR(VLOOKUP($D19, V医療従事者等!$A:$J, $G$4, FALSE), 0)</f>
        <v>0</v>
      </c>
      <c r="H19" s="97">
        <f>IFERROR(VLOOKUP($D19, V医療従事者等!$A:$J, $H$4, FALSE), 0)</f>
        <v>0</v>
      </c>
      <c r="I19" s="97">
        <f>IFERROR(VLOOKUP($D19, V医療従事者等!$A:$J, $I$4, FALSE), 0)</f>
        <v>0</v>
      </c>
      <c r="J19" s="98">
        <f>IFERROR(VLOOKUP($D19, V一般接種!$A:$G, J$4, FALSE), 0)</f>
        <v>36665</v>
      </c>
      <c r="K19" s="98">
        <f>IFERROR(VLOOKUP($D19, V一般接種!$A:$G, K$4, FALSE), 0)</f>
        <v>0</v>
      </c>
      <c r="L19" s="98">
        <f>IFERROR(VLOOKUP($D19, V一般接種!$A:$G, L$4, FALSE), 0)</f>
        <v>0</v>
      </c>
      <c r="M19" s="98">
        <f>IFERROR(VLOOKUP($D19, V一般接種!$A:$G, M$4, FALSE), 0)</f>
        <v>0</v>
      </c>
      <c r="N19" s="98">
        <f>SUMIF(V職域接種!$C:$C, 'Conv-vaccine'!$D19, V職域接種!F:F)</f>
        <v>0</v>
      </c>
      <c r="O19" s="98">
        <f>SUMIF(V職域接種!$C:$C, 'Conv-vaccine'!$D19, V職域接種!G:G)</f>
        <v>0</v>
      </c>
      <c r="P19" s="98">
        <f>SUMIF(V重複!$C:$C, 'Conv-vaccine'!$D19, V重複!F:F)</f>
        <v>0</v>
      </c>
      <c r="Q19" s="98">
        <f>SUMIF(V重複!$C:$C, 'Conv-vaccine'!$D19, V重複!G:G)</f>
        <v>0</v>
      </c>
    </row>
    <row r="20" spans="1:17" x14ac:dyDescent="0.55000000000000004">
      <c r="A20" s="95">
        <f t="shared" si="0"/>
        <v>44311</v>
      </c>
      <c r="B20" s="50">
        <f t="shared" si="1"/>
        <v>25321</v>
      </c>
      <c r="C20" s="50">
        <f t="shared" si="2"/>
        <v>0</v>
      </c>
      <c r="D20" s="96">
        <v>44311</v>
      </c>
      <c r="E20" s="97" t="str">
        <f>IFERROR(VLOOKUP($D20, V医療従事者等!$A:$J, $E$4, FALSE), TEXT(D20, "aaa"))</f>
        <v>日</v>
      </c>
      <c r="F20" s="97">
        <f>IFERROR(VLOOKUP($D20, V医療従事者等!$A:$J, $F$4, FALSE), 0)</f>
        <v>0</v>
      </c>
      <c r="G20" s="97">
        <f>IFERROR(VLOOKUP($D20, V医療従事者等!$A:$J, $G$4, FALSE), 0)</f>
        <v>0</v>
      </c>
      <c r="H20" s="97">
        <f>IFERROR(VLOOKUP($D20, V医療従事者等!$A:$J, $H$4, FALSE), 0)</f>
        <v>0</v>
      </c>
      <c r="I20" s="97">
        <f>IFERROR(VLOOKUP($D20, V医療従事者等!$A:$J, $I$4, FALSE), 0)</f>
        <v>0</v>
      </c>
      <c r="J20" s="98">
        <f>IFERROR(VLOOKUP($D20, V一般接種!$A:$G, J$4, FALSE), 0)</f>
        <v>25321</v>
      </c>
      <c r="K20" s="98">
        <f>IFERROR(VLOOKUP($D20, V一般接種!$A:$G, K$4, FALSE), 0)</f>
        <v>0</v>
      </c>
      <c r="L20" s="98">
        <f>IFERROR(VLOOKUP($D20, V一般接種!$A:$G, L$4, FALSE), 0)</f>
        <v>0</v>
      </c>
      <c r="M20" s="98">
        <f>IFERROR(VLOOKUP($D20, V一般接種!$A:$G, M$4, FALSE), 0)</f>
        <v>0</v>
      </c>
      <c r="N20" s="98">
        <f>SUMIF(V職域接種!$C:$C, 'Conv-vaccine'!$D20, V職域接種!F:F)</f>
        <v>0</v>
      </c>
      <c r="O20" s="98">
        <f>SUMIF(V職域接種!$C:$C, 'Conv-vaccine'!$D20, V職域接種!G:G)</f>
        <v>0</v>
      </c>
      <c r="P20" s="98">
        <f>SUMIF(V重複!$C:$C, 'Conv-vaccine'!$D20, V重複!F:F)</f>
        <v>0</v>
      </c>
      <c r="Q20" s="98">
        <f>SUMIF(V重複!$C:$C, 'Conv-vaccine'!$D20, V重複!G:G)</f>
        <v>0</v>
      </c>
    </row>
    <row r="21" spans="1:17" x14ac:dyDescent="0.55000000000000004">
      <c r="A21" s="95">
        <f t="shared" si="0"/>
        <v>44312</v>
      </c>
      <c r="B21" s="50">
        <f t="shared" si="1"/>
        <v>283555</v>
      </c>
      <c r="C21" s="50">
        <f t="shared" si="2"/>
        <v>41651</v>
      </c>
      <c r="D21" s="96">
        <v>44312</v>
      </c>
      <c r="E21" s="97" t="str">
        <f>IFERROR(VLOOKUP($D21, V医療従事者等!$A:$J, $E$4, FALSE), TEXT(D21, "aaa"))</f>
        <v>(月)</v>
      </c>
      <c r="F21" s="97">
        <f>IFERROR(VLOOKUP($D21, V医療従事者等!$A:$J, $F$4, FALSE), 0)</f>
        <v>221677</v>
      </c>
      <c r="G21" s="97">
        <f>IFERROR(VLOOKUP($D21, V医療従事者等!$A:$J, $G$4, FALSE), 0)</f>
        <v>0</v>
      </c>
      <c r="H21" s="97">
        <f>IFERROR(VLOOKUP($D21, V医療従事者等!$A:$J, $H$4, FALSE), 0)</f>
        <v>41651</v>
      </c>
      <c r="I21" s="97">
        <f>IFERROR(VLOOKUP($D21, V医療従事者等!$A:$J, $I$4, FALSE), 0)</f>
        <v>0</v>
      </c>
      <c r="J21" s="98">
        <f>IFERROR(VLOOKUP($D21, V一般接種!$A:$G, J$4, FALSE), 0)</f>
        <v>61878</v>
      </c>
      <c r="K21" s="98">
        <f>IFERROR(VLOOKUP($D21, V一般接種!$A:$G, K$4, FALSE), 0)</f>
        <v>0</v>
      </c>
      <c r="L21" s="98">
        <f>IFERROR(VLOOKUP($D21, V一般接種!$A:$G, L$4, FALSE), 0)</f>
        <v>0</v>
      </c>
      <c r="M21" s="98">
        <f>IFERROR(VLOOKUP($D21, V一般接種!$A:$G, M$4, FALSE), 0)</f>
        <v>0</v>
      </c>
      <c r="N21" s="98">
        <f>SUMIF(V職域接種!$C:$C, 'Conv-vaccine'!$D21, V職域接種!F:F)</f>
        <v>0</v>
      </c>
      <c r="O21" s="98">
        <f>SUMIF(V職域接種!$C:$C, 'Conv-vaccine'!$D21, V職域接種!G:G)</f>
        <v>0</v>
      </c>
      <c r="P21" s="98">
        <f>SUMIF(V重複!$C:$C, 'Conv-vaccine'!$D21, V重複!F:F)</f>
        <v>0</v>
      </c>
      <c r="Q21" s="98">
        <f>SUMIF(V重複!$C:$C, 'Conv-vaccine'!$D21, V重複!G:G)</f>
        <v>0</v>
      </c>
    </row>
    <row r="22" spans="1:17" x14ac:dyDescent="0.55000000000000004">
      <c r="A22" s="95">
        <f t="shared" si="0"/>
        <v>44313</v>
      </c>
      <c r="B22" s="50">
        <f t="shared" si="1"/>
        <v>253233</v>
      </c>
      <c r="C22" s="50">
        <f t="shared" si="2"/>
        <v>31105</v>
      </c>
      <c r="D22" s="96">
        <v>44313</v>
      </c>
      <c r="E22" s="97" t="str">
        <f>IFERROR(VLOOKUP($D22, V医療従事者等!$A:$J, $E$4, FALSE), TEXT(D22, "aaa"))</f>
        <v>(火)</v>
      </c>
      <c r="F22" s="97">
        <f>IFERROR(VLOOKUP($D22, V医療従事者等!$A:$J, $F$4, FALSE), 0)</f>
        <v>172069</v>
      </c>
      <c r="G22" s="97">
        <f>IFERROR(VLOOKUP($D22, V医療従事者等!$A:$J, $G$4, FALSE), 0)</f>
        <v>0</v>
      </c>
      <c r="H22" s="97">
        <f>IFERROR(VLOOKUP($D22, V医療従事者等!$A:$J, $H$4, FALSE), 0)</f>
        <v>31105</v>
      </c>
      <c r="I22" s="97">
        <f>IFERROR(VLOOKUP($D22, V医療従事者等!$A:$J, $I$4, FALSE), 0)</f>
        <v>0</v>
      </c>
      <c r="J22" s="98">
        <f>IFERROR(VLOOKUP($D22, V一般接種!$A:$G, J$4, FALSE), 0)</f>
        <v>81164</v>
      </c>
      <c r="K22" s="98">
        <f>IFERROR(VLOOKUP($D22, V一般接種!$A:$G, K$4, FALSE), 0)</f>
        <v>0</v>
      </c>
      <c r="L22" s="98">
        <f>IFERROR(VLOOKUP($D22, V一般接種!$A:$G, L$4, FALSE), 0)</f>
        <v>0</v>
      </c>
      <c r="M22" s="98">
        <f>IFERROR(VLOOKUP($D22, V一般接種!$A:$G, M$4, FALSE), 0)</f>
        <v>0</v>
      </c>
      <c r="N22" s="98">
        <f>SUMIF(V職域接種!$C:$C, 'Conv-vaccine'!$D22, V職域接種!F:F)</f>
        <v>0</v>
      </c>
      <c r="O22" s="98">
        <f>SUMIF(V職域接種!$C:$C, 'Conv-vaccine'!$D22, V職域接種!G:G)</f>
        <v>0</v>
      </c>
      <c r="P22" s="98">
        <f>SUMIF(V重複!$C:$C, 'Conv-vaccine'!$D22, V重複!F:F)</f>
        <v>0</v>
      </c>
      <c r="Q22" s="98">
        <f>SUMIF(V重複!$C:$C, 'Conv-vaccine'!$D22, V重複!G:G)</f>
        <v>0</v>
      </c>
    </row>
    <row r="23" spans="1:17" x14ac:dyDescent="0.55000000000000004">
      <c r="A23" s="95">
        <f t="shared" si="0"/>
        <v>44314</v>
      </c>
      <c r="B23" s="50">
        <f t="shared" si="1"/>
        <v>281964</v>
      </c>
      <c r="C23" s="50">
        <f t="shared" si="2"/>
        <v>44268</v>
      </c>
      <c r="D23" s="96">
        <v>44314</v>
      </c>
      <c r="E23" s="97" t="str">
        <f>IFERROR(VLOOKUP($D23, V医療従事者等!$A:$J, $E$4, FALSE), TEXT(D23, "aaa"))</f>
        <v>(水)</v>
      </c>
      <c r="F23" s="97">
        <f>IFERROR(VLOOKUP($D23, V医療従事者等!$A:$J, $F$4, FALSE), 0)</f>
        <v>194005</v>
      </c>
      <c r="G23" s="97">
        <f>IFERROR(VLOOKUP($D23, V医療従事者等!$A:$J, $G$4, FALSE), 0)</f>
        <v>0</v>
      </c>
      <c r="H23" s="97">
        <f>IFERROR(VLOOKUP($D23, V医療従事者等!$A:$J, $H$4, FALSE), 0)</f>
        <v>44268</v>
      </c>
      <c r="I23" s="97">
        <f>IFERROR(VLOOKUP($D23, V医療従事者等!$A:$J, $I$4, FALSE), 0)</f>
        <v>0</v>
      </c>
      <c r="J23" s="98">
        <f>IFERROR(VLOOKUP($D23, V一般接種!$A:$G, J$4, FALSE), 0)</f>
        <v>87959</v>
      </c>
      <c r="K23" s="98">
        <f>IFERROR(VLOOKUP($D23, V一般接種!$A:$G, K$4, FALSE), 0)</f>
        <v>0</v>
      </c>
      <c r="L23" s="98">
        <f>IFERROR(VLOOKUP($D23, V一般接種!$A:$G, L$4, FALSE), 0)</f>
        <v>0</v>
      </c>
      <c r="M23" s="98">
        <f>IFERROR(VLOOKUP($D23, V一般接種!$A:$G, M$4, FALSE), 0)</f>
        <v>0</v>
      </c>
      <c r="N23" s="98">
        <f>SUMIF(V職域接種!$C:$C, 'Conv-vaccine'!$D23, V職域接種!F:F)</f>
        <v>0</v>
      </c>
      <c r="O23" s="98">
        <f>SUMIF(V職域接種!$C:$C, 'Conv-vaccine'!$D23, V職域接種!G:G)</f>
        <v>0</v>
      </c>
      <c r="P23" s="98">
        <f>SUMIF(V重複!$C:$C, 'Conv-vaccine'!$D23, V重複!F:F)</f>
        <v>0</v>
      </c>
      <c r="Q23" s="98">
        <f>SUMIF(V重複!$C:$C, 'Conv-vaccine'!$D23, V重複!G:G)</f>
        <v>0</v>
      </c>
    </row>
    <row r="24" spans="1:17" x14ac:dyDescent="0.55000000000000004">
      <c r="A24" s="95">
        <f t="shared" si="0"/>
        <v>44315</v>
      </c>
      <c r="B24" s="50">
        <f t="shared" si="1"/>
        <v>20541</v>
      </c>
      <c r="C24" s="50">
        <f t="shared" si="2"/>
        <v>0</v>
      </c>
      <c r="D24" s="96">
        <v>44315</v>
      </c>
      <c r="E24" s="97" t="str">
        <f>IFERROR(VLOOKUP($D24, V医療従事者等!$A:$J, $E$4, FALSE), TEXT(D24, "aaa"))</f>
        <v>木</v>
      </c>
      <c r="F24" s="97">
        <f>IFERROR(VLOOKUP($D24, V医療従事者等!$A:$J, $F$4, FALSE), 0)</f>
        <v>0</v>
      </c>
      <c r="G24" s="97">
        <f>IFERROR(VLOOKUP($D24, V医療従事者等!$A:$J, $G$4, FALSE), 0)</f>
        <v>0</v>
      </c>
      <c r="H24" s="97">
        <f>IFERROR(VLOOKUP($D24, V医療従事者等!$A:$J, $H$4, FALSE), 0)</f>
        <v>0</v>
      </c>
      <c r="I24" s="97">
        <f>IFERROR(VLOOKUP($D24, V医療従事者等!$A:$J, $I$4, FALSE), 0)</f>
        <v>0</v>
      </c>
      <c r="J24" s="98">
        <f>IFERROR(VLOOKUP($D24, V一般接種!$A:$G, J$4, FALSE), 0)</f>
        <v>20541</v>
      </c>
      <c r="K24" s="98">
        <f>IFERROR(VLOOKUP($D24, V一般接種!$A:$G, K$4, FALSE), 0)</f>
        <v>0</v>
      </c>
      <c r="L24" s="98">
        <f>IFERROR(VLOOKUP($D24, V一般接種!$A:$G, L$4, FALSE), 0)</f>
        <v>0</v>
      </c>
      <c r="M24" s="98">
        <f>IFERROR(VLOOKUP($D24, V一般接種!$A:$G, M$4, FALSE), 0)</f>
        <v>0</v>
      </c>
      <c r="N24" s="98">
        <f>SUMIF(V職域接種!$C:$C, 'Conv-vaccine'!$D24, V職域接種!F:F)</f>
        <v>0</v>
      </c>
      <c r="O24" s="98">
        <f>SUMIF(V職域接種!$C:$C, 'Conv-vaccine'!$D24, V職域接種!G:G)</f>
        <v>0</v>
      </c>
      <c r="P24" s="98">
        <f>SUMIF(V重複!$C:$C, 'Conv-vaccine'!$D24, V重複!F:F)</f>
        <v>0</v>
      </c>
      <c r="Q24" s="98">
        <f>SUMIF(V重複!$C:$C, 'Conv-vaccine'!$D24, V重複!G:G)</f>
        <v>0</v>
      </c>
    </row>
    <row r="25" spans="1:17" x14ac:dyDescent="0.55000000000000004">
      <c r="A25" s="95">
        <f t="shared" si="0"/>
        <v>44316</v>
      </c>
      <c r="B25" s="50">
        <f t="shared" si="1"/>
        <v>293672</v>
      </c>
      <c r="C25" s="50">
        <f t="shared" si="2"/>
        <v>47240</v>
      </c>
      <c r="D25" s="96">
        <v>44316</v>
      </c>
      <c r="E25" s="97" t="str">
        <f>IFERROR(VLOOKUP($D25, V医療従事者等!$A:$J, $E$4, FALSE), TEXT(D25, "aaa"))</f>
        <v>(金)</v>
      </c>
      <c r="F25" s="97">
        <f>IFERROR(VLOOKUP($D25, V医療従事者等!$A:$J, $F$4, FALSE), 0)</f>
        <v>227667</v>
      </c>
      <c r="G25" s="97">
        <f>IFERROR(VLOOKUP($D25, V医療従事者等!$A:$J, $G$4, FALSE), 0)</f>
        <v>0</v>
      </c>
      <c r="H25" s="97">
        <f>IFERROR(VLOOKUP($D25, V医療従事者等!$A:$J, $H$4, FALSE), 0)</f>
        <v>47240</v>
      </c>
      <c r="I25" s="97">
        <f>IFERROR(VLOOKUP($D25, V医療従事者等!$A:$J, $I$4, FALSE), 0)</f>
        <v>0</v>
      </c>
      <c r="J25" s="98">
        <f>IFERROR(VLOOKUP($D25, V一般接種!$A:$G, J$4, FALSE), 0)</f>
        <v>66005</v>
      </c>
      <c r="K25" s="98">
        <f>IFERROR(VLOOKUP($D25, V一般接種!$A:$G, K$4, FALSE), 0)</f>
        <v>0</v>
      </c>
      <c r="L25" s="98">
        <f>IFERROR(VLOOKUP($D25, V一般接種!$A:$G, L$4, FALSE), 0)</f>
        <v>0</v>
      </c>
      <c r="M25" s="98">
        <f>IFERROR(VLOOKUP($D25, V一般接種!$A:$G, M$4, FALSE), 0)</f>
        <v>0</v>
      </c>
      <c r="N25" s="98">
        <f>SUMIF(V職域接種!$C:$C, 'Conv-vaccine'!$D25, V職域接種!F:F)</f>
        <v>0</v>
      </c>
      <c r="O25" s="98">
        <f>SUMIF(V職域接種!$C:$C, 'Conv-vaccine'!$D25, V職域接種!G:G)</f>
        <v>0</v>
      </c>
      <c r="P25" s="98">
        <f>SUMIF(V重複!$C:$C, 'Conv-vaccine'!$D25, V重複!F:F)</f>
        <v>0</v>
      </c>
      <c r="Q25" s="98">
        <f>SUMIF(V重複!$C:$C, 'Conv-vaccine'!$D25, V重複!G:G)</f>
        <v>0</v>
      </c>
    </row>
    <row r="26" spans="1:17" x14ac:dyDescent="0.55000000000000004">
      <c r="A26" s="95">
        <f t="shared" si="0"/>
        <v>44317</v>
      </c>
      <c r="B26" s="50">
        <f t="shared" si="1"/>
        <v>40831</v>
      </c>
      <c r="C26" s="50">
        <f t="shared" si="2"/>
        <v>0</v>
      </c>
      <c r="D26" s="96">
        <v>44317</v>
      </c>
      <c r="E26" s="97" t="str">
        <f>IFERROR(VLOOKUP($D26, V医療従事者等!$A:$J, $E$4, FALSE), TEXT(D26, "aaa"))</f>
        <v>土</v>
      </c>
      <c r="F26" s="97">
        <f>IFERROR(VLOOKUP($D26, V医療従事者等!$A:$J, $F$4, FALSE), 0)</f>
        <v>0</v>
      </c>
      <c r="G26" s="97">
        <f>IFERROR(VLOOKUP($D26, V医療従事者等!$A:$J, $G$4, FALSE), 0)</f>
        <v>0</v>
      </c>
      <c r="H26" s="97">
        <f>IFERROR(VLOOKUP($D26, V医療従事者等!$A:$J, $H$4, FALSE), 0)</f>
        <v>0</v>
      </c>
      <c r="I26" s="97">
        <f>IFERROR(VLOOKUP($D26, V医療従事者等!$A:$J, $I$4, FALSE), 0)</f>
        <v>0</v>
      </c>
      <c r="J26" s="98">
        <f>IFERROR(VLOOKUP($D26, V一般接種!$A:$G, J$4, FALSE), 0)</f>
        <v>40831</v>
      </c>
      <c r="K26" s="98">
        <f>IFERROR(VLOOKUP($D26, V一般接種!$A:$G, K$4, FALSE), 0)</f>
        <v>0</v>
      </c>
      <c r="L26" s="98">
        <f>IFERROR(VLOOKUP($D26, V一般接種!$A:$G, L$4, FALSE), 0)</f>
        <v>0</v>
      </c>
      <c r="M26" s="98">
        <f>IFERROR(VLOOKUP($D26, V一般接種!$A:$G, M$4, FALSE), 0)</f>
        <v>0</v>
      </c>
      <c r="N26" s="98">
        <f>SUMIF(V職域接種!$C:$C, 'Conv-vaccine'!$D26, V職域接種!F:F)</f>
        <v>0</v>
      </c>
      <c r="O26" s="98">
        <f>SUMIF(V職域接種!$C:$C, 'Conv-vaccine'!$D26, V職域接種!G:G)</f>
        <v>0</v>
      </c>
      <c r="P26" s="98">
        <f>SUMIF(V重複!$C:$C, 'Conv-vaccine'!$D26, V重複!F:F)</f>
        <v>0</v>
      </c>
      <c r="Q26" s="98">
        <f>SUMIF(V重複!$C:$C, 'Conv-vaccine'!$D26, V重複!G:G)</f>
        <v>0</v>
      </c>
    </row>
    <row r="27" spans="1:17" x14ac:dyDescent="0.55000000000000004">
      <c r="A27" s="95">
        <f t="shared" si="0"/>
        <v>44318</v>
      </c>
      <c r="B27" s="50">
        <f t="shared" si="1"/>
        <v>26568</v>
      </c>
      <c r="C27" s="50">
        <f t="shared" si="2"/>
        <v>0</v>
      </c>
      <c r="D27" s="96">
        <v>44318</v>
      </c>
      <c r="E27" s="97" t="str">
        <f>IFERROR(VLOOKUP($D27, V医療従事者等!$A:$J, $E$4, FALSE), TEXT(D27, "aaa"))</f>
        <v>日</v>
      </c>
      <c r="F27" s="97">
        <f>IFERROR(VLOOKUP($D27, V医療従事者等!$A:$J, $F$4, FALSE), 0)</f>
        <v>0</v>
      </c>
      <c r="G27" s="97">
        <f>IFERROR(VLOOKUP($D27, V医療従事者等!$A:$J, $G$4, FALSE), 0)</f>
        <v>0</v>
      </c>
      <c r="H27" s="97">
        <f>IFERROR(VLOOKUP($D27, V医療従事者等!$A:$J, $H$4, FALSE), 0)</f>
        <v>0</v>
      </c>
      <c r="I27" s="97">
        <f>IFERROR(VLOOKUP($D27, V医療従事者等!$A:$J, $I$4, FALSE), 0)</f>
        <v>0</v>
      </c>
      <c r="J27" s="98">
        <f>IFERROR(VLOOKUP($D27, V一般接種!$A:$G, J$4, FALSE), 0)</f>
        <v>26568</v>
      </c>
      <c r="K27" s="98">
        <f>IFERROR(VLOOKUP($D27, V一般接種!$A:$G, K$4, FALSE), 0)</f>
        <v>0</v>
      </c>
      <c r="L27" s="98">
        <f>IFERROR(VLOOKUP($D27, V一般接種!$A:$G, L$4, FALSE), 0)</f>
        <v>0</v>
      </c>
      <c r="M27" s="98">
        <f>IFERROR(VLOOKUP($D27, V一般接種!$A:$G, M$4, FALSE), 0)</f>
        <v>0</v>
      </c>
      <c r="N27" s="98">
        <f>SUMIF(V職域接種!$C:$C, 'Conv-vaccine'!$D27, V職域接種!F:F)</f>
        <v>0</v>
      </c>
      <c r="O27" s="98">
        <f>SUMIF(V職域接種!$C:$C, 'Conv-vaccine'!$D27, V職域接種!G:G)</f>
        <v>0</v>
      </c>
      <c r="P27" s="98">
        <f>SUMIF(V重複!$C:$C, 'Conv-vaccine'!$D27, V重複!F:F)</f>
        <v>0</v>
      </c>
      <c r="Q27" s="98">
        <f>SUMIF(V重複!$C:$C, 'Conv-vaccine'!$D27, V重複!G:G)</f>
        <v>0</v>
      </c>
    </row>
    <row r="28" spans="1:17" x14ac:dyDescent="0.55000000000000004">
      <c r="A28" s="95">
        <f t="shared" si="0"/>
        <v>44319</v>
      </c>
      <c r="B28" s="50">
        <f t="shared" si="1"/>
        <v>7693</v>
      </c>
      <c r="C28" s="50">
        <f t="shared" si="2"/>
        <v>867</v>
      </c>
      <c r="D28" s="96">
        <v>44319</v>
      </c>
      <c r="E28" s="97" t="str">
        <f>IFERROR(VLOOKUP($D28, V医療従事者等!$A:$J, $E$4, FALSE), TEXT(D28, "aaa"))</f>
        <v>月</v>
      </c>
      <c r="F28" s="97">
        <f>IFERROR(VLOOKUP($D28, V医療従事者等!$A:$J, $F$4, FALSE), 0)</f>
        <v>0</v>
      </c>
      <c r="G28" s="97">
        <f>IFERROR(VLOOKUP($D28, V医療従事者等!$A:$J, $G$4, FALSE), 0)</f>
        <v>0</v>
      </c>
      <c r="H28" s="97">
        <f>IFERROR(VLOOKUP($D28, V医療従事者等!$A:$J, $H$4, FALSE), 0)</f>
        <v>0</v>
      </c>
      <c r="I28" s="97">
        <f>IFERROR(VLOOKUP($D28, V医療従事者等!$A:$J, $I$4, FALSE), 0)</f>
        <v>0</v>
      </c>
      <c r="J28" s="98">
        <f>IFERROR(VLOOKUP($D28, V一般接種!$A:$G, J$4, FALSE), 0)</f>
        <v>7693</v>
      </c>
      <c r="K28" s="98">
        <f>IFERROR(VLOOKUP($D28, V一般接種!$A:$G, K$4, FALSE), 0)</f>
        <v>0</v>
      </c>
      <c r="L28" s="98">
        <f>IFERROR(VLOOKUP($D28, V一般接種!$A:$G, L$4, FALSE), 0)</f>
        <v>0</v>
      </c>
      <c r="M28" s="98">
        <f>IFERROR(VLOOKUP($D28, V一般接種!$A:$G, M$4, FALSE), 0)</f>
        <v>867</v>
      </c>
      <c r="N28" s="98">
        <f>SUMIF(V職域接種!$C:$C, 'Conv-vaccine'!$D28, V職域接種!F:F)</f>
        <v>0</v>
      </c>
      <c r="O28" s="98">
        <f>SUMIF(V職域接種!$C:$C, 'Conv-vaccine'!$D28, V職域接種!G:G)</f>
        <v>0</v>
      </c>
      <c r="P28" s="98">
        <f>SUMIF(V重複!$C:$C, 'Conv-vaccine'!$D28, V重複!F:F)</f>
        <v>0</v>
      </c>
      <c r="Q28" s="98">
        <f>SUMIF(V重複!$C:$C, 'Conv-vaccine'!$D28, V重複!G:G)</f>
        <v>0</v>
      </c>
    </row>
    <row r="29" spans="1:17" x14ac:dyDescent="0.55000000000000004">
      <c r="A29" s="95">
        <f t="shared" si="0"/>
        <v>44320</v>
      </c>
      <c r="B29" s="50">
        <f t="shared" si="1"/>
        <v>8591</v>
      </c>
      <c r="C29" s="50">
        <f t="shared" si="2"/>
        <v>738</v>
      </c>
      <c r="D29" s="96">
        <v>44320</v>
      </c>
      <c r="E29" s="97" t="str">
        <f>IFERROR(VLOOKUP($D29, V医療従事者等!$A:$J, $E$4, FALSE), TEXT(D29, "aaa"))</f>
        <v>火</v>
      </c>
      <c r="F29" s="97">
        <f>IFERROR(VLOOKUP($D29, V医療従事者等!$A:$J, $F$4, FALSE), 0)</f>
        <v>0</v>
      </c>
      <c r="G29" s="97">
        <f>IFERROR(VLOOKUP($D29, V医療従事者等!$A:$J, $G$4, FALSE), 0)</f>
        <v>0</v>
      </c>
      <c r="H29" s="97">
        <f>IFERROR(VLOOKUP($D29, V医療従事者等!$A:$J, $H$4, FALSE), 0)</f>
        <v>0</v>
      </c>
      <c r="I29" s="97">
        <f>IFERROR(VLOOKUP($D29, V医療従事者等!$A:$J, $I$4, FALSE), 0)</f>
        <v>0</v>
      </c>
      <c r="J29" s="98">
        <f>IFERROR(VLOOKUP($D29, V一般接種!$A:$G, J$4, FALSE), 0)</f>
        <v>8591</v>
      </c>
      <c r="K29" s="98">
        <f>IFERROR(VLOOKUP($D29, V一般接種!$A:$G, K$4, FALSE), 0)</f>
        <v>0</v>
      </c>
      <c r="L29" s="98">
        <f>IFERROR(VLOOKUP($D29, V一般接種!$A:$G, L$4, FALSE), 0)</f>
        <v>0</v>
      </c>
      <c r="M29" s="98">
        <f>IFERROR(VLOOKUP($D29, V一般接種!$A:$G, M$4, FALSE), 0)</f>
        <v>738</v>
      </c>
      <c r="N29" s="98">
        <f>SUMIF(V職域接種!$C:$C, 'Conv-vaccine'!$D29, V職域接種!F:F)</f>
        <v>0</v>
      </c>
      <c r="O29" s="98">
        <f>SUMIF(V職域接種!$C:$C, 'Conv-vaccine'!$D29, V職域接種!G:G)</f>
        <v>0</v>
      </c>
      <c r="P29" s="98">
        <f>SUMIF(V重複!$C:$C, 'Conv-vaccine'!$D29, V重複!F:F)</f>
        <v>0</v>
      </c>
      <c r="Q29" s="98">
        <f>SUMIF(V重複!$C:$C, 'Conv-vaccine'!$D29, V重複!G:G)</f>
        <v>0</v>
      </c>
    </row>
    <row r="30" spans="1:17" x14ac:dyDescent="0.55000000000000004">
      <c r="A30" s="95">
        <f t="shared" si="0"/>
        <v>44321</v>
      </c>
      <c r="B30" s="50">
        <f t="shared" si="1"/>
        <v>10077</v>
      </c>
      <c r="C30" s="50">
        <f t="shared" si="2"/>
        <v>922</v>
      </c>
      <c r="D30" s="96">
        <v>44321</v>
      </c>
      <c r="E30" s="97" t="str">
        <f>IFERROR(VLOOKUP($D30, V医療従事者等!$A:$J, $E$4, FALSE), TEXT(D30, "aaa"))</f>
        <v>水</v>
      </c>
      <c r="F30" s="97">
        <f>IFERROR(VLOOKUP($D30, V医療従事者等!$A:$J, $F$4, FALSE), 0)</f>
        <v>0</v>
      </c>
      <c r="G30" s="97">
        <f>IFERROR(VLOOKUP($D30, V医療従事者等!$A:$J, $G$4, FALSE), 0)</f>
        <v>0</v>
      </c>
      <c r="H30" s="97">
        <f>IFERROR(VLOOKUP($D30, V医療従事者等!$A:$J, $H$4, FALSE), 0)</f>
        <v>0</v>
      </c>
      <c r="I30" s="97">
        <f>IFERROR(VLOOKUP($D30, V医療従事者等!$A:$J, $I$4, FALSE), 0)</f>
        <v>0</v>
      </c>
      <c r="J30" s="98">
        <f>IFERROR(VLOOKUP($D30, V一般接種!$A:$G, J$4, FALSE), 0)</f>
        <v>10077</v>
      </c>
      <c r="K30" s="98">
        <f>IFERROR(VLOOKUP($D30, V一般接種!$A:$G, K$4, FALSE), 0)</f>
        <v>0</v>
      </c>
      <c r="L30" s="98">
        <f>IFERROR(VLOOKUP($D30, V一般接種!$A:$G, L$4, FALSE), 0)</f>
        <v>0</v>
      </c>
      <c r="M30" s="98">
        <f>IFERROR(VLOOKUP($D30, V一般接種!$A:$G, M$4, FALSE), 0)</f>
        <v>922</v>
      </c>
      <c r="N30" s="98">
        <f>SUMIF(V職域接種!$C:$C, 'Conv-vaccine'!$D30, V職域接種!F:F)</f>
        <v>0</v>
      </c>
      <c r="O30" s="98">
        <f>SUMIF(V職域接種!$C:$C, 'Conv-vaccine'!$D30, V職域接種!G:G)</f>
        <v>0</v>
      </c>
      <c r="P30" s="98">
        <f>SUMIF(V重複!$C:$C, 'Conv-vaccine'!$D30, V重複!F:F)</f>
        <v>0</v>
      </c>
      <c r="Q30" s="98">
        <f>SUMIF(V重複!$C:$C, 'Conv-vaccine'!$D30, V重複!G:G)</f>
        <v>0</v>
      </c>
    </row>
    <row r="31" spans="1:17" x14ac:dyDescent="0.55000000000000004">
      <c r="A31" s="95">
        <f t="shared" si="0"/>
        <v>44322</v>
      </c>
      <c r="B31" s="50">
        <f t="shared" si="1"/>
        <v>316998</v>
      </c>
      <c r="C31" s="50">
        <f t="shared" si="2"/>
        <v>71442</v>
      </c>
      <c r="D31" s="96">
        <v>44322</v>
      </c>
      <c r="E31" s="97" t="str">
        <f>IFERROR(VLOOKUP($D31, V医療従事者等!$A:$J, $E$4, FALSE), TEXT(D31, "aaa"))</f>
        <v>(木)</v>
      </c>
      <c r="F31" s="97">
        <f>IFERROR(VLOOKUP($D31, V医療従事者等!$A:$J, $F$4, FALSE), 0)</f>
        <v>268978</v>
      </c>
      <c r="G31" s="97">
        <f>IFERROR(VLOOKUP($D31, V医療従事者等!$A:$J, $G$4, FALSE), 0)</f>
        <v>0</v>
      </c>
      <c r="H31" s="97">
        <f>IFERROR(VLOOKUP($D31, V医療従事者等!$A:$J, $H$4, FALSE), 0)</f>
        <v>62936</v>
      </c>
      <c r="I31" s="97">
        <f>IFERROR(VLOOKUP($D31, V医療従事者等!$A:$J, $I$4, FALSE), 0)</f>
        <v>0</v>
      </c>
      <c r="J31" s="98">
        <f>IFERROR(VLOOKUP($D31, V一般接種!$A:$G, J$4, FALSE), 0)</f>
        <v>48020</v>
      </c>
      <c r="K31" s="98">
        <f>IFERROR(VLOOKUP($D31, V一般接種!$A:$G, K$4, FALSE), 0)</f>
        <v>0</v>
      </c>
      <c r="L31" s="98">
        <f>IFERROR(VLOOKUP($D31, V一般接種!$A:$G, L$4, FALSE), 0)</f>
        <v>0</v>
      </c>
      <c r="M31" s="98">
        <f>IFERROR(VLOOKUP($D31, V一般接種!$A:$G, M$4, FALSE), 0)</f>
        <v>8506</v>
      </c>
      <c r="N31" s="98">
        <f>SUMIF(V職域接種!$C:$C, 'Conv-vaccine'!$D31, V職域接種!F:F)</f>
        <v>0</v>
      </c>
      <c r="O31" s="98">
        <f>SUMIF(V職域接種!$C:$C, 'Conv-vaccine'!$D31, V職域接種!G:G)</f>
        <v>0</v>
      </c>
      <c r="P31" s="98">
        <f>SUMIF(V重複!$C:$C, 'Conv-vaccine'!$D31, V重複!F:F)</f>
        <v>0</v>
      </c>
      <c r="Q31" s="98">
        <f>SUMIF(V重複!$C:$C, 'Conv-vaccine'!$D31, V重複!G:G)</f>
        <v>0</v>
      </c>
    </row>
    <row r="32" spans="1:17" x14ac:dyDescent="0.55000000000000004">
      <c r="A32" s="95">
        <f t="shared" si="0"/>
        <v>44323</v>
      </c>
      <c r="B32" s="50">
        <f t="shared" si="1"/>
        <v>147110</v>
      </c>
      <c r="C32" s="50">
        <f t="shared" si="2"/>
        <v>53902</v>
      </c>
      <c r="D32" s="96">
        <v>44323</v>
      </c>
      <c r="E32" s="97" t="str">
        <f>IFERROR(VLOOKUP($D32, V医療従事者等!$A:$J, $E$4, FALSE), TEXT(D32, "aaa"))</f>
        <v>(金)</v>
      </c>
      <c r="F32" s="97">
        <f>IFERROR(VLOOKUP($D32, V医療従事者等!$A:$J, $F$4, FALSE), 0)</f>
        <v>97165</v>
      </c>
      <c r="G32" s="97">
        <f>IFERROR(VLOOKUP($D32, V医療従事者等!$A:$J, $G$4, FALSE), 0)</f>
        <v>0</v>
      </c>
      <c r="H32" s="97">
        <f>IFERROR(VLOOKUP($D32, V医療従事者等!$A:$J, $H$4, FALSE), 0)</f>
        <v>43179</v>
      </c>
      <c r="I32" s="97">
        <f>IFERROR(VLOOKUP($D32, V医療従事者等!$A:$J, $I$4, FALSE), 0)</f>
        <v>0</v>
      </c>
      <c r="J32" s="98">
        <f>IFERROR(VLOOKUP($D32, V一般接種!$A:$G, J$4, FALSE), 0)</f>
        <v>49945</v>
      </c>
      <c r="K32" s="98">
        <f>IFERROR(VLOOKUP($D32, V一般接種!$A:$G, K$4, FALSE), 0)</f>
        <v>0</v>
      </c>
      <c r="L32" s="98">
        <f>IFERROR(VLOOKUP($D32, V一般接種!$A:$G, L$4, FALSE), 0)</f>
        <v>0</v>
      </c>
      <c r="M32" s="98">
        <f>IFERROR(VLOOKUP($D32, V一般接種!$A:$G, M$4, FALSE), 0)</f>
        <v>10723</v>
      </c>
      <c r="N32" s="98">
        <f>SUMIF(V職域接種!$C:$C, 'Conv-vaccine'!$D32, V職域接種!F:F)</f>
        <v>0</v>
      </c>
      <c r="O32" s="98">
        <f>SUMIF(V職域接種!$C:$C, 'Conv-vaccine'!$D32, V職域接種!G:G)</f>
        <v>0</v>
      </c>
      <c r="P32" s="98">
        <f>SUMIF(V重複!$C:$C, 'Conv-vaccine'!$D32, V重複!F:F)</f>
        <v>0</v>
      </c>
      <c r="Q32" s="98">
        <f>SUMIF(V重複!$C:$C, 'Conv-vaccine'!$D32, V重複!G:G)</f>
        <v>0</v>
      </c>
    </row>
    <row r="33" spans="1:17" x14ac:dyDescent="0.55000000000000004">
      <c r="A33" s="95">
        <f t="shared" si="0"/>
        <v>44324</v>
      </c>
      <c r="B33" s="50">
        <f t="shared" si="1"/>
        <v>62337</v>
      </c>
      <c r="C33" s="50">
        <f t="shared" si="2"/>
        <v>7776</v>
      </c>
      <c r="D33" s="96">
        <v>44324</v>
      </c>
      <c r="E33" s="97" t="str">
        <f>IFERROR(VLOOKUP($D33, V医療従事者等!$A:$J, $E$4, FALSE), TEXT(D33, "aaa"))</f>
        <v>土</v>
      </c>
      <c r="F33" s="97">
        <f>IFERROR(VLOOKUP($D33, V医療従事者等!$A:$J, $F$4, FALSE), 0)</f>
        <v>0</v>
      </c>
      <c r="G33" s="97">
        <f>IFERROR(VLOOKUP($D33, V医療従事者等!$A:$J, $G$4, FALSE), 0)</f>
        <v>0</v>
      </c>
      <c r="H33" s="97">
        <f>IFERROR(VLOOKUP($D33, V医療従事者等!$A:$J, $H$4, FALSE), 0)</f>
        <v>0</v>
      </c>
      <c r="I33" s="97">
        <f>IFERROR(VLOOKUP($D33, V医療従事者等!$A:$J, $I$4, FALSE), 0)</f>
        <v>0</v>
      </c>
      <c r="J33" s="98">
        <f>IFERROR(VLOOKUP($D33, V一般接種!$A:$G, J$4, FALSE), 0)</f>
        <v>62337</v>
      </c>
      <c r="K33" s="98">
        <f>IFERROR(VLOOKUP($D33, V一般接種!$A:$G, K$4, FALSE), 0)</f>
        <v>0</v>
      </c>
      <c r="L33" s="98">
        <f>IFERROR(VLOOKUP($D33, V一般接種!$A:$G, L$4, FALSE), 0)</f>
        <v>0</v>
      </c>
      <c r="M33" s="98">
        <f>IFERROR(VLOOKUP($D33, V一般接種!$A:$G, M$4, FALSE), 0)</f>
        <v>7776</v>
      </c>
      <c r="N33" s="98">
        <f>SUMIF(V職域接種!$C:$C, 'Conv-vaccine'!$D33, V職域接種!F:F)</f>
        <v>0</v>
      </c>
      <c r="O33" s="98">
        <f>SUMIF(V職域接種!$C:$C, 'Conv-vaccine'!$D33, V職域接種!G:G)</f>
        <v>0</v>
      </c>
      <c r="P33" s="98">
        <f>SUMIF(V重複!$C:$C, 'Conv-vaccine'!$D33, V重複!F:F)</f>
        <v>0</v>
      </c>
      <c r="Q33" s="98">
        <f>SUMIF(V重複!$C:$C, 'Conv-vaccine'!$D33, V重複!G:G)</f>
        <v>0</v>
      </c>
    </row>
    <row r="34" spans="1:17" x14ac:dyDescent="0.55000000000000004">
      <c r="A34" s="95">
        <f t="shared" si="0"/>
        <v>44325</v>
      </c>
      <c r="B34" s="50">
        <f t="shared" si="1"/>
        <v>74920</v>
      </c>
      <c r="C34" s="50">
        <f t="shared" si="2"/>
        <v>8776</v>
      </c>
      <c r="D34" s="96">
        <v>44325</v>
      </c>
      <c r="E34" s="97" t="str">
        <f>IFERROR(VLOOKUP($D34, V医療従事者等!$A:$J, $E$4, FALSE), TEXT(D34, "aaa"))</f>
        <v>日</v>
      </c>
      <c r="F34" s="97">
        <f>IFERROR(VLOOKUP($D34, V医療従事者等!$A:$J, $F$4, FALSE), 0)</f>
        <v>0</v>
      </c>
      <c r="G34" s="97">
        <f>IFERROR(VLOOKUP($D34, V医療従事者等!$A:$J, $G$4, FALSE), 0)</f>
        <v>0</v>
      </c>
      <c r="H34" s="97">
        <f>IFERROR(VLOOKUP($D34, V医療従事者等!$A:$J, $H$4, FALSE), 0)</f>
        <v>0</v>
      </c>
      <c r="I34" s="97">
        <f>IFERROR(VLOOKUP($D34, V医療従事者等!$A:$J, $I$4, FALSE), 0)</f>
        <v>0</v>
      </c>
      <c r="J34" s="98">
        <f>IFERROR(VLOOKUP($D34, V一般接種!$A:$G, J$4, FALSE), 0)</f>
        <v>74920</v>
      </c>
      <c r="K34" s="98">
        <f>IFERROR(VLOOKUP($D34, V一般接種!$A:$G, K$4, FALSE), 0)</f>
        <v>0</v>
      </c>
      <c r="L34" s="98">
        <f>IFERROR(VLOOKUP($D34, V一般接種!$A:$G, L$4, FALSE), 0)</f>
        <v>0</v>
      </c>
      <c r="M34" s="98">
        <f>IFERROR(VLOOKUP($D34, V一般接種!$A:$G, M$4, FALSE), 0)</f>
        <v>8776</v>
      </c>
      <c r="N34" s="98">
        <f>SUMIF(V職域接種!$C:$C, 'Conv-vaccine'!$D34, V職域接種!F:F)</f>
        <v>0</v>
      </c>
      <c r="O34" s="98">
        <f>SUMIF(V職域接種!$C:$C, 'Conv-vaccine'!$D34, V職域接種!G:G)</f>
        <v>0</v>
      </c>
      <c r="P34" s="98">
        <f>SUMIF(V重複!$C:$C, 'Conv-vaccine'!$D34, V重複!F:F)</f>
        <v>0</v>
      </c>
      <c r="Q34" s="98">
        <f>SUMIF(V重複!$C:$C, 'Conv-vaccine'!$D34, V重複!G:G)</f>
        <v>0</v>
      </c>
    </row>
    <row r="35" spans="1:17" x14ac:dyDescent="0.55000000000000004">
      <c r="A35" s="95">
        <f t="shared" si="0"/>
        <v>44326</v>
      </c>
      <c r="B35" s="50">
        <f t="shared" si="1"/>
        <v>261528</v>
      </c>
      <c r="C35" s="50">
        <f t="shared" si="2"/>
        <v>97937</v>
      </c>
      <c r="D35" s="96">
        <v>44326</v>
      </c>
      <c r="E35" s="97" t="str">
        <f>IFERROR(VLOOKUP($D35, V医療従事者等!$A:$J, $E$4, FALSE), TEXT(D35, "aaa"))</f>
        <v>(月)</v>
      </c>
      <c r="F35" s="97">
        <f>IFERROR(VLOOKUP($D35, V医療従事者等!$A:$J, $F$4, FALSE), 0)</f>
        <v>155255</v>
      </c>
      <c r="G35" s="97">
        <f>IFERROR(VLOOKUP($D35, V医療従事者等!$A:$J, $G$4, FALSE), 0)</f>
        <v>0</v>
      </c>
      <c r="H35" s="97">
        <f>IFERROR(VLOOKUP($D35, V医療従事者等!$A:$J, $H$4, FALSE), 0)</f>
        <v>68249</v>
      </c>
      <c r="I35" s="97">
        <f>IFERROR(VLOOKUP($D35, V医療従事者等!$A:$J, $I$4, FALSE), 0)</f>
        <v>0</v>
      </c>
      <c r="J35" s="98">
        <f>IFERROR(VLOOKUP($D35, V一般接種!$A:$G, J$4, FALSE), 0)</f>
        <v>106273</v>
      </c>
      <c r="K35" s="98">
        <f>IFERROR(VLOOKUP($D35, V一般接種!$A:$G, K$4, FALSE), 0)</f>
        <v>0</v>
      </c>
      <c r="L35" s="98">
        <f>IFERROR(VLOOKUP($D35, V一般接種!$A:$G, L$4, FALSE), 0)</f>
        <v>0</v>
      </c>
      <c r="M35" s="98">
        <f>IFERROR(VLOOKUP($D35, V一般接種!$A:$G, M$4, FALSE), 0)</f>
        <v>29688</v>
      </c>
      <c r="N35" s="98">
        <f>SUMIF(V職域接種!$C:$C, 'Conv-vaccine'!$D35, V職域接種!F:F)</f>
        <v>0</v>
      </c>
      <c r="O35" s="98">
        <f>SUMIF(V職域接種!$C:$C, 'Conv-vaccine'!$D35, V職域接種!G:G)</f>
        <v>0</v>
      </c>
      <c r="P35" s="98">
        <f>SUMIF(V重複!$C:$C, 'Conv-vaccine'!$D35, V重複!F:F)</f>
        <v>0</v>
      </c>
      <c r="Q35" s="98">
        <f>SUMIF(V重複!$C:$C, 'Conv-vaccine'!$D35, V重複!G:G)</f>
        <v>0</v>
      </c>
    </row>
    <row r="36" spans="1:17" x14ac:dyDescent="0.55000000000000004">
      <c r="A36" s="95">
        <f t="shared" si="0"/>
        <v>44327</v>
      </c>
      <c r="B36" s="50">
        <f t="shared" si="1"/>
        <v>222376</v>
      </c>
      <c r="C36" s="50">
        <f t="shared" si="2"/>
        <v>124657</v>
      </c>
      <c r="D36" s="96">
        <v>44327</v>
      </c>
      <c r="E36" s="97" t="str">
        <f>IFERROR(VLOOKUP($D36, V医療従事者等!$A:$J, $E$4, FALSE), TEXT(D36, "aaa"))</f>
        <v>(火)</v>
      </c>
      <c r="F36" s="97">
        <f>IFERROR(VLOOKUP($D36, V医療従事者等!$A:$J, $F$4, FALSE), 0)</f>
        <v>90287</v>
      </c>
      <c r="G36" s="97">
        <f>IFERROR(VLOOKUP($D36, V医療従事者等!$A:$J, $G$4, FALSE), 0)</f>
        <v>0</v>
      </c>
      <c r="H36" s="97">
        <f>IFERROR(VLOOKUP($D36, V医療従事者等!$A:$J, $H$4, FALSE), 0)</f>
        <v>78451</v>
      </c>
      <c r="I36" s="97">
        <f>IFERROR(VLOOKUP($D36, V医療従事者等!$A:$J, $I$4, FALSE), 0)</f>
        <v>0</v>
      </c>
      <c r="J36" s="98">
        <f>IFERROR(VLOOKUP($D36, V一般接種!$A:$G, J$4, FALSE), 0)</f>
        <v>132089</v>
      </c>
      <c r="K36" s="98">
        <f>IFERROR(VLOOKUP($D36, V一般接種!$A:$G, K$4, FALSE), 0)</f>
        <v>0</v>
      </c>
      <c r="L36" s="98">
        <f>IFERROR(VLOOKUP($D36, V一般接種!$A:$G, L$4, FALSE), 0)</f>
        <v>0</v>
      </c>
      <c r="M36" s="98">
        <f>IFERROR(VLOOKUP($D36, V一般接種!$A:$G, M$4, FALSE), 0)</f>
        <v>46206</v>
      </c>
      <c r="N36" s="98">
        <f>SUMIF(V職域接種!$C:$C, 'Conv-vaccine'!$D36, V職域接種!F:F)</f>
        <v>0</v>
      </c>
      <c r="O36" s="98">
        <f>SUMIF(V職域接種!$C:$C, 'Conv-vaccine'!$D36, V職域接種!G:G)</f>
        <v>0</v>
      </c>
      <c r="P36" s="98">
        <f>SUMIF(V重複!$C:$C, 'Conv-vaccine'!$D36, V重複!F:F)</f>
        <v>0</v>
      </c>
      <c r="Q36" s="98">
        <f>SUMIF(V重複!$C:$C, 'Conv-vaccine'!$D36, V重複!G:G)</f>
        <v>0</v>
      </c>
    </row>
    <row r="37" spans="1:17" x14ac:dyDescent="0.55000000000000004">
      <c r="A37" s="95">
        <f t="shared" si="0"/>
        <v>44328</v>
      </c>
      <c r="B37" s="50">
        <f t="shared" si="1"/>
        <v>245632</v>
      </c>
      <c r="C37" s="50">
        <f t="shared" si="2"/>
        <v>153677</v>
      </c>
      <c r="D37" s="96">
        <v>44328</v>
      </c>
      <c r="E37" s="97" t="str">
        <f>IFERROR(VLOOKUP($D37, V医療従事者等!$A:$J, $E$4, FALSE), TEXT(D37, "aaa"))</f>
        <v>(水)</v>
      </c>
      <c r="F37" s="97">
        <f>IFERROR(VLOOKUP($D37, V医療従事者等!$A:$J, $F$4, FALSE), 0)</f>
        <v>82959</v>
      </c>
      <c r="G37" s="97">
        <f>IFERROR(VLOOKUP($D37, V医療従事者等!$A:$J, $G$4, FALSE), 0)</f>
        <v>0</v>
      </c>
      <c r="H37" s="97">
        <f>IFERROR(VLOOKUP($D37, V医療従事者等!$A:$J, $H$4, FALSE), 0)</f>
        <v>98761</v>
      </c>
      <c r="I37" s="97">
        <f>IFERROR(VLOOKUP($D37, V医療従事者等!$A:$J, $I$4, FALSE), 0)</f>
        <v>0</v>
      </c>
      <c r="J37" s="98">
        <f>IFERROR(VLOOKUP($D37, V一般接種!$A:$G, J$4, FALSE), 0)</f>
        <v>162673</v>
      </c>
      <c r="K37" s="98">
        <f>IFERROR(VLOOKUP($D37, V一般接種!$A:$G, K$4, FALSE), 0)</f>
        <v>0</v>
      </c>
      <c r="L37" s="98">
        <f>IFERROR(VLOOKUP($D37, V一般接種!$A:$G, L$4, FALSE), 0)</f>
        <v>0</v>
      </c>
      <c r="M37" s="98">
        <f>IFERROR(VLOOKUP($D37, V一般接種!$A:$G, M$4, FALSE), 0)</f>
        <v>54916</v>
      </c>
      <c r="N37" s="98">
        <f>SUMIF(V職域接種!$C:$C, 'Conv-vaccine'!$D37, V職域接種!F:F)</f>
        <v>0</v>
      </c>
      <c r="O37" s="98">
        <f>SUMIF(V職域接種!$C:$C, 'Conv-vaccine'!$D37, V職域接種!G:G)</f>
        <v>0</v>
      </c>
      <c r="P37" s="98">
        <f>SUMIF(V重複!$C:$C, 'Conv-vaccine'!$D37, V重複!F:F)</f>
        <v>0</v>
      </c>
      <c r="Q37" s="98">
        <f>SUMIF(V重複!$C:$C, 'Conv-vaccine'!$D37, V重複!G:G)</f>
        <v>0</v>
      </c>
    </row>
    <row r="38" spans="1:17" x14ac:dyDescent="0.55000000000000004">
      <c r="A38" s="95">
        <f t="shared" si="0"/>
        <v>44329</v>
      </c>
      <c r="B38" s="50">
        <f t="shared" si="1"/>
        <v>251926</v>
      </c>
      <c r="C38" s="50">
        <f t="shared" si="2"/>
        <v>179456</v>
      </c>
      <c r="D38" s="96">
        <v>44329</v>
      </c>
      <c r="E38" s="97" t="str">
        <f>IFERROR(VLOOKUP($D38, V医療従事者等!$A:$J, $E$4, FALSE), TEXT(D38, "aaa"))</f>
        <v>(木)</v>
      </c>
      <c r="F38" s="97">
        <f>IFERROR(VLOOKUP($D38, V医療従事者等!$A:$J, $F$4, FALSE), 0)</f>
        <v>93429</v>
      </c>
      <c r="G38" s="97">
        <f>IFERROR(VLOOKUP($D38, V医療従事者等!$A:$J, $G$4, FALSE), 0)</f>
        <v>0</v>
      </c>
      <c r="H38" s="97">
        <f>IFERROR(VLOOKUP($D38, V医療従事者等!$A:$J, $H$4, FALSE), 0)</f>
        <v>125710</v>
      </c>
      <c r="I38" s="97">
        <f>IFERROR(VLOOKUP($D38, V医療従事者等!$A:$J, $I$4, FALSE), 0)</f>
        <v>0</v>
      </c>
      <c r="J38" s="98">
        <f>IFERROR(VLOOKUP($D38, V一般接種!$A:$G, J$4, FALSE), 0)</f>
        <v>158497</v>
      </c>
      <c r="K38" s="98">
        <f>IFERROR(VLOOKUP($D38, V一般接種!$A:$G, K$4, FALSE), 0)</f>
        <v>0</v>
      </c>
      <c r="L38" s="98">
        <f>IFERROR(VLOOKUP($D38, V一般接種!$A:$G, L$4, FALSE), 0)</f>
        <v>0</v>
      </c>
      <c r="M38" s="98">
        <f>IFERROR(VLOOKUP($D38, V一般接種!$A:$G, M$4, FALSE), 0)</f>
        <v>53746</v>
      </c>
      <c r="N38" s="98">
        <f>SUMIF(V職域接種!$C:$C, 'Conv-vaccine'!$D38, V職域接種!F:F)</f>
        <v>0</v>
      </c>
      <c r="O38" s="98">
        <f>SUMIF(V職域接種!$C:$C, 'Conv-vaccine'!$D38, V職域接種!G:G)</f>
        <v>0</v>
      </c>
      <c r="P38" s="98">
        <f>SUMIF(V重複!$C:$C, 'Conv-vaccine'!$D38, V重複!F:F)</f>
        <v>0</v>
      </c>
      <c r="Q38" s="98">
        <f>SUMIF(V重複!$C:$C, 'Conv-vaccine'!$D38, V重複!G:G)</f>
        <v>0</v>
      </c>
    </row>
    <row r="39" spans="1:17" x14ac:dyDescent="0.55000000000000004">
      <c r="A39" s="95">
        <f t="shared" si="0"/>
        <v>44330</v>
      </c>
      <c r="B39" s="50">
        <f t="shared" si="1"/>
        <v>235944</v>
      </c>
      <c r="C39" s="50">
        <f t="shared" si="2"/>
        <v>193218</v>
      </c>
      <c r="D39" s="96">
        <v>44330</v>
      </c>
      <c r="E39" s="97" t="str">
        <f>IFERROR(VLOOKUP($D39, V医療従事者等!$A:$J, $E$4, FALSE), TEXT(D39, "aaa"))</f>
        <v>(金)</v>
      </c>
      <c r="F39" s="97">
        <f>IFERROR(VLOOKUP($D39, V医療従事者等!$A:$J, $F$4, FALSE), 0)</f>
        <v>99493</v>
      </c>
      <c r="G39" s="97">
        <f>IFERROR(VLOOKUP($D39, V医療従事者等!$A:$J, $G$4, FALSE), 0)</f>
        <v>0</v>
      </c>
      <c r="H39" s="97">
        <f>IFERROR(VLOOKUP($D39, V医療従事者等!$A:$J, $H$4, FALSE), 0)</f>
        <v>143385</v>
      </c>
      <c r="I39" s="97">
        <f>IFERROR(VLOOKUP($D39, V医療従事者等!$A:$J, $I$4, FALSE), 0)</f>
        <v>0</v>
      </c>
      <c r="J39" s="98">
        <f>IFERROR(VLOOKUP($D39, V一般接種!$A:$G, J$4, FALSE), 0)</f>
        <v>136451</v>
      </c>
      <c r="K39" s="98">
        <f>IFERROR(VLOOKUP($D39, V一般接種!$A:$G, K$4, FALSE), 0)</f>
        <v>0</v>
      </c>
      <c r="L39" s="98">
        <f>IFERROR(VLOOKUP($D39, V一般接種!$A:$G, L$4, FALSE), 0)</f>
        <v>0</v>
      </c>
      <c r="M39" s="98">
        <f>IFERROR(VLOOKUP($D39, V一般接種!$A:$G, M$4, FALSE), 0)</f>
        <v>49833</v>
      </c>
      <c r="N39" s="98">
        <f>SUMIF(V職域接種!$C:$C, 'Conv-vaccine'!$D39, V職域接種!F:F)</f>
        <v>0</v>
      </c>
      <c r="O39" s="98">
        <f>SUMIF(V職域接種!$C:$C, 'Conv-vaccine'!$D39, V職域接種!G:G)</f>
        <v>0</v>
      </c>
      <c r="P39" s="98">
        <f>SUMIF(V重複!$C:$C, 'Conv-vaccine'!$D39, V重複!F:F)</f>
        <v>0</v>
      </c>
      <c r="Q39" s="98">
        <f>SUMIF(V重複!$C:$C, 'Conv-vaccine'!$D39, V重複!G:G)</f>
        <v>0</v>
      </c>
    </row>
    <row r="40" spans="1:17" x14ac:dyDescent="0.55000000000000004">
      <c r="A40" s="95">
        <f t="shared" si="0"/>
        <v>44331</v>
      </c>
      <c r="B40" s="50">
        <f t="shared" si="1"/>
        <v>137752</v>
      </c>
      <c r="C40" s="50">
        <f t="shared" si="2"/>
        <v>34447</v>
      </c>
      <c r="D40" s="96">
        <v>44331</v>
      </c>
      <c r="E40" s="97" t="str">
        <f>IFERROR(VLOOKUP($D40, V医療従事者等!$A:$J, $E$4, FALSE), TEXT(D40, "aaa"))</f>
        <v>土</v>
      </c>
      <c r="F40" s="97">
        <f>IFERROR(VLOOKUP($D40, V医療従事者等!$A:$J, $F$4, FALSE), 0)</f>
        <v>0</v>
      </c>
      <c r="G40" s="97">
        <f>IFERROR(VLOOKUP($D40, V医療従事者等!$A:$J, $G$4, FALSE), 0)</f>
        <v>0</v>
      </c>
      <c r="H40" s="97">
        <f>IFERROR(VLOOKUP($D40, V医療従事者等!$A:$J, $H$4, FALSE), 0)</f>
        <v>0</v>
      </c>
      <c r="I40" s="97">
        <f>IFERROR(VLOOKUP($D40, V医療従事者等!$A:$J, $I$4, FALSE), 0)</f>
        <v>0</v>
      </c>
      <c r="J40" s="98">
        <f>IFERROR(VLOOKUP($D40, V一般接種!$A:$G, J$4, FALSE), 0)</f>
        <v>137752</v>
      </c>
      <c r="K40" s="98">
        <f>IFERROR(VLOOKUP($D40, V一般接種!$A:$G, K$4, FALSE), 0)</f>
        <v>0</v>
      </c>
      <c r="L40" s="98">
        <f>IFERROR(VLOOKUP($D40, V一般接種!$A:$G, L$4, FALSE), 0)</f>
        <v>0</v>
      </c>
      <c r="M40" s="98">
        <f>IFERROR(VLOOKUP($D40, V一般接種!$A:$G, M$4, FALSE), 0)</f>
        <v>34447</v>
      </c>
      <c r="N40" s="98">
        <f>SUMIF(V職域接種!$C:$C, 'Conv-vaccine'!$D40, V職域接種!F:F)</f>
        <v>0</v>
      </c>
      <c r="O40" s="98">
        <f>SUMIF(V職域接種!$C:$C, 'Conv-vaccine'!$D40, V職域接種!G:G)</f>
        <v>0</v>
      </c>
      <c r="P40" s="98">
        <f>SUMIF(V重複!$C:$C, 'Conv-vaccine'!$D40, V重複!F:F)</f>
        <v>0</v>
      </c>
      <c r="Q40" s="98">
        <f>SUMIF(V重複!$C:$C, 'Conv-vaccine'!$D40, V重複!G:G)</f>
        <v>0</v>
      </c>
    </row>
    <row r="41" spans="1:17" x14ac:dyDescent="0.55000000000000004">
      <c r="A41" s="95">
        <f t="shared" si="0"/>
        <v>44332</v>
      </c>
      <c r="B41" s="50">
        <f t="shared" si="1"/>
        <v>187015</v>
      </c>
      <c r="C41" s="50">
        <f t="shared" si="2"/>
        <v>23050</v>
      </c>
      <c r="D41" s="96">
        <v>44332</v>
      </c>
      <c r="E41" s="97" t="str">
        <f>IFERROR(VLOOKUP($D41, V医療従事者等!$A:$J, $E$4, FALSE), TEXT(D41, "aaa"))</f>
        <v>日</v>
      </c>
      <c r="F41" s="97">
        <f>IFERROR(VLOOKUP($D41, V医療従事者等!$A:$J, $F$4, FALSE), 0)</f>
        <v>0</v>
      </c>
      <c r="G41" s="97">
        <f>IFERROR(VLOOKUP($D41, V医療従事者等!$A:$J, $G$4, FALSE), 0)</f>
        <v>0</v>
      </c>
      <c r="H41" s="97">
        <f>IFERROR(VLOOKUP($D41, V医療従事者等!$A:$J, $H$4, FALSE), 0)</f>
        <v>0</v>
      </c>
      <c r="I41" s="97">
        <f>IFERROR(VLOOKUP($D41, V医療従事者等!$A:$J, $I$4, FALSE), 0)</f>
        <v>0</v>
      </c>
      <c r="J41" s="98">
        <f>IFERROR(VLOOKUP($D41, V一般接種!$A:$G, J$4, FALSE), 0)</f>
        <v>187015</v>
      </c>
      <c r="K41" s="98">
        <f>IFERROR(VLOOKUP($D41, V一般接種!$A:$G, K$4, FALSE), 0)</f>
        <v>0</v>
      </c>
      <c r="L41" s="98">
        <f>IFERROR(VLOOKUP($D41, V一般接種!$A:$G, L$4, FALSE), 0)</f>
        <v>0</v>
      </c>
      <c r="M41" s="98">
        <f>IFERROR(VLOOKUP($D41, V一般接種!$A:$G, M$4, FALSE), 0)</f>
        <v>23050</v>
      </c>
      <c r="N41" s="98">
        <f>SUMIF(V職域接種!$C:$C, 'Conv-vaccine'!$D41, V職域接種!F:F)</f>
        <v>0</v>
      </c>
      <c r="O41" s="98">
        <f>SUMIF(V職域接種!$C:$C, 'Conv-vaccine'!$D41, V職域接種!G:G)</f>
        <v>0</v>
      </c>
      <c r="P41" s="98">
        <f>SUMIF(V重複!$C:$C, 'Conv-vaccine'!$D41, V重複!F:F)</f>
        <v>0</v>
      </c>
      <c r="Q41" s="98">
        <f>SUMIF(V重複!$C:$C, 'Conv-vaccine'!$D41, V重複!G:G)</f>
        <v>0</v>
      </c>
    </row>
    <row r="42" spans="1:17" x14ac:dyDescent="0.55000000000000004">
      <c r="A42" s="95">
        <f t="shared" si="0"/>
        <v>44333</v>
      </c>
      <c r="B42" s="50">
        <f t="shared" si="1"/>
        <v>344653</v>
      </c>
      <c r="C42" s="50">
        <f t="shared" si="2"/>
        <v>268670</v>
      </c>
      <c r="D42" s="96">
        <v>44333</v>
      </c>
      <c r="E42" s="97" t="str">
        <f>IFERROR(VLOOKUP($D42, V医療従事者等!$A:$J, $E$4, FALSE), TEXT(D42, "aaa"))</f>
        <v>(月)</v>
      </c>
      <c r="F42" s="97">
        <f>IFERROR(VLOOKUP($D42, V医療従事者等!$A:$J, $F$4, FALSE), 0)</f>
        <v>133843</v>
      </c>
      <c r="G42" s="97">
        <f>IFERROR(VLOOKUP($D42, V医療従事者等!$A:$J, $G$4, FALSE), 0)</f>
        <v>0</v>
      </c>
      <c r="H42" s="97">
        <f>IFERROR(VLOOKUP($D42, V医療従事者等!$A:$J, $H$4, FALSE), 0)</f>
        <v>215723</v>
      </c>
      <c r="I42" s="97">
        <f>IFERROR(VLOOKUP($D42, V医療従事者等!$A:$J, $I$4, FALSE), 0)</f>
        <v>0</v>
      </c>
      <c r="J42" s="98">
        <f>IFERROR(VLOOKUP($D42, V一般接種!$A:$G, J$4, FALSE), 0)</f>
        <v>210810</v>
      </c>
      <c r="K42" s="98">
        <f>IFERROR(VLOOKUP($D42, V一般接種!$A:$G, K$4, FALSE), 0)</f>
        <v>0</v>
      </c>
      <c r="L42" s="98">
        <f>IFERROR(VLOOKUP($D42, V一般接種!$A:$G, L$4, FALSE), 0)</f>
        <v>0</v>
      </c>
      <c r="M42" s="98">
        <f>IFERROR(VLOOKUP($D42, V一般接種!$A:$G, M$4, FALSE), 0)</f>
        <v>52947</v>
      </c>
      <c r="N42" s="98">
        <f>SUMIF(V職域接種!$C:$C, 'Conv-vaccine'!$D42, V職域接種!F:F)</f>
        <v>0</v>
      </c>
      <c r="O42" s="98">
        <f>SUMIF(V職域接種!$C:$C, 'Conv-vaccine'!$D42, V職域接種!G:G)</f>
        <v>0</v>
      </c>
      <c r="P42" s="98">
        <f>SUMIF(V重複!$C:$C, 'Conv-vaccine'!$D42, V重複!F:F)</f>
        <v>0</v>
      </c>
      <c r="Q42" s="98">
        <f>SUMIF(V重複!$C:$C, 'Conv-vaccine'!$D42, V重複!G:G)</f>
        <v>0</v>
      </c>
    </row>
    <row r="43" spans="1:17" x14ac:dyDescent="0.55000000000000004">
      <c r="A43" s="95">
        <f t="shared" si="0"/>
        <v>44334</v>
      </c>
      <c r="B43" s="50">
        <f t="shared" si="1"/>
        <v>348961</v>
      </c>
      <c r="C43" s="50">
        <f t="shared" si="2"/>
        <v>223761</v>
      </c>
      <c r="D43" s="96">
        <v>44334</v>
      </c>
      <c r="E43" s="97" t="str">
        <f>IFERROR(VLOOKUP($D43, V医療従事者等!$A:$J, $E$4, FALSE), TEXT(D43, "aaa"))</f>
        <v>(火)</v>
      </c>
      <c r="F43" s="97">
        <f>IFERROR(VLOOKUP($D43, V医療従事者等!$A:$J, $F$4, FALSE), 0)</f>
        <v>94577</v>
      </c>
      <c r="G43" s="97">
        <f>IFERROR(VLOOKUP($D43, V医療従事者等!$A:$J, $G$4, FALSE), 0)</f>
        <v>0</v>
      </c>
      <c r="H43" s="97">
        <f>IFERROR(VLOOKUP($D43, V医療従事者等!$A:$J, $H$4, FALSE), 0)</f>
        <v>155667</v>
      </c>
      <c r="I43" s="97">
        <f>IFERROR(VLOOKUP($D43, V医療従事者等!$A:$J, $I$4, FALSE), 0)</f>
        <v>0</v>
      </c>
      <c r="J43" s="98">
        <f>IFERROR(VLOOKUP($D43, V一般接種!$A:$G, J$4, FALSE), 0)</f>
        <v>254384</v>
      </c>
      <c r="K43" s="98">
        <f>IFERROR(VLOOKUP($D43, V一般接種!$A:$G, K$4, FALSE), 0)</f>
        <v>0</v>
      </c>
      <c r="L43" s="98">
        <f>IFERROR(VLOOKUP($D43, V一般接種!$A:$G, L$4, FALSE), 0)</f>
        <v>0</v>
      </c>
      <c r="M43" s="98">
        <f>IFERROR(VLOOKUP($D43, V一般接種!$A:$G, M$4, FALSE), 0)</f>
        <v>68094</v>
      </c>
      <c r="N43" s="98">
        <f>SUMIF(V職域接種!$C:$C, 'Conv-vaccine'!$D43, V職域接種!F:F)</f>
        <v>0</v>
      </c>
      <c r="O43" s="98">
        <f>SUMIF(V職域接種!$C:$C, 'Conv-vaccine'!$D43, V職域接種!G:G)</f>
        <v>0</v>
      </c>
      <c r="P43" s="98">
        <f>SUMIF(V重複!$C:$C, 'Conv-vaccine'!$D43, V重複!F:F)</f>
        <v>0</v>
      </c>
      <c r="Q43" s="98">
        <f>SUMIF(V重複!$C:$C, 'Conv-vaccine'!$D43, V重複!G:G)</f>
        <v>0</v>
      </c>
    </row>
    <row r="44" spans="1:17" x14ac:dyDescent="0.55000000000000004">
      <c r="A44" s="95">
        <f t="shared" si="0"/>
        <v>44335</v>
      </c>
      <c r="B44" s="50">
        <f t="shared" si="1"/>
        <v>397054</v>
      </c>
      <c r="C44" s="50">
        <f t="shared" si="2"/>
        <v>252695</v>
      </c>
      <c r="D44" s="96">
        <v>44335</v>
      </c>
      <c r="E44" s="97" t="str">
        <f>IFERROR(VLOOKUP($D44, V医療従事者等!$A:$J, $E$4, FALSE), TEXT(D44, "aaa"))</f>
        <v>(水)</v>
      </c>
      <c r="F44" s="97">
        <f>IFERROR(VLOOKUP($D44, V医療従事者等!$A:$J, $F$4, FALSE), 0)</f>
        <v>88163</v>
      </c>
      <c r="G44" s="97">
        <f>IFERROR(VLOOKUP($D44, V医療従事者等!$A:$J, $G$4, FALSE), 0)</f>
        <v>0</v>
      </c>
      <c r="H44" s="97">
        <f>IFERROR(VLOOKUP($D44, V医療従事者等!$A:$J, $H$4, FALSE), 0)</f>
        <v>179703</v>
      </c>
      <c r="I44" s="97">
        <f>IFERROR(VLOOKUP($D44, V医療従事者等!$A:$J, $I$4, FALSE), 0)</f>
        <v>0</v>
      </c>
      <c r="J44" s="98">
        <f>IFERROR(VLOOKUP($D44, V一般接種!$A:$G, J$4, FALSE), 0)</f>
        <v>308891</v>
      </c>
      <c r="K44" s="98">
        <f>IFERROR(VLOOKUP($D44, V一般接種!$A:$G, K$4, FALSE), 0)</f>
        <v>0</v>
      </c>
      <c r="L44" s="98">
        <f>IFERROR(VLOOKUP($D44, V一般接種!$A:$G, L$4, FALSE), 0)</f>
        <v>0</v>
      </c>
      <c r="M44" s="98">
        <f>IFERROR(VLOOKUP($D44, V一般接種!$A:$G, M$4, FALSE), 0)</f>
        <v>72992</v>
      </c>
      <c r="N44" s="98">
        <f>SUMIF(V職域接種!$C:$C, 'Conv-vaccine'!$D44, V職域接種!F:F)</f>
        <v>0</v>
      </c>
      <c r="O44" s="98">
        <f>SUMIF(V職域接種!$C:$C, 'Conv-vaccine'!$D44, V職域接種!G:G)</f>
        <v>0</v>
      </c>
      <c r="P44" s="98">
        <f>SUMIF(V重複!$C:$C, 'Conv-vaccine'!$D44, V重複!F:F)</f>
        <v>0</v>
      </c>
      <c r="Q44" s="98">
        <f>SUMIF(V重複!$C:$C, 'Conv-vaccine'!$D44, V重複!G:G)</f>
        <v>0</v>
      </c>
    </row>
    <row r="45" spans="1:17" x14ac:dyDescent="0.55000000000000004">
      <c r="A45" s="95">
        <f t="shared" si="0"/>
        <v>44336</v>
      </c>
      <c r="B45" s="50">
        <f t="shared" si="1"/>
        <v>403690</v>
      </c>
      <c r="C45" s="50">
        <f t="shared" si="2"/>
        <v>136126</v>
      </c>
      <c r="D45" s="96">
        <v>44336</v>
      </c>
      <c r="E45" s="97" t="str">
        <f>IFERROR(VLOOKUP($D45, V医療従事者等!$A:$J, $E$4, FALSE), TEXT(D45, "aaa"))</f>
        <v>(木)</v>
      </c>
      <c r="F45" s="97">
        <f>IFERROR(VLOOKUP($D45, V医療従事者等!$A:$J, $F$4, FALSE), 0)</f>
        <v>81422</v>
      </c>
      <c r="G45" s="97">
        <f>IFERROR(VLOOKUP($D45, V医療従事者等!$A:$J, $G$4, FALSE), 0)</f>
        <v>0</v>
      </c>
      <c r="H45" s="97">
        <f>IFERROR(VLOOKUP($D45, V医療従事者等!$A:$J, $H$4, FALSE), 0)</f>
        <v>109111</v>
      </c>
      <c r="I45" s="97">
        <f>IFERROR(VLOOKUP($D45, V医療従事者等!$A:$J, $I$4, FALSE), 0)</f>
        <v>0</v>
      </c>
      <c r="J45" s="98">
        <f>IFERROR(VLOOKUP($D45, V一般接種!$A:$G, J$4, FALSE), 0)</f>
        <v>322268</v>
      </c>
      <c r="K45" s="98">
        <f>IFERROR(VLOOKUP($D45, V一般接種!$A:$G, K$4, FALSE), 0)</f>
        <v>0</v>
      </c>
      <c r="L45" s="98">
        <f>IFERROR(VLOOKUP($D45, V一般接種!$A:$G, L$4, FALSE), 0)</f>
        <v>0</v>
      </c>
      <c r="M45" s="98">
        <f>IFERROR(VLOOKUP($D45, V一般接種!$A:$G, M$4, FALSE), 0)</f>
        <v>27015</v>
      </c>
      <c r="N45" s="98">
        <f>SUMIF(V職域接種!$C:$C, 'Conv-vaccine'!$D45, V職域接種!F:F)</f>
        <v>0</v>
      </c>
      <c r="O45" s="98">
        <f>SUMIF(V職域接種!$C:$C, 'Conv-vaccine'!$D45, V職域接種!G:G)</f>
        <v>0</v>
      </c>
      <c r="P45" s="98">
        <f>SUMIF(V重複!$C:$C, 'Conv-vaccine'!$D45, V重複!F:F)</f>
        <v>0</v>
      </c>
      <c r="Q45" s="98">
        <f>SUMIF(V重複!$C:$C, 'Conv-vaccine'!$D45, V重複!G:G)</f>
        <v>0</v>
      </c>
    </row>
    <row r="46" spans="1:17" x14ac:dyDescent="0.55000000000000004">
      <c r="A46" s="95">
        <f t="shared" si="0"/>
        <v>44337</v>
      </c>
      <c r="B46" s="50">
        <f t="shared" si="1"/>
        <v>379923</v>
      </c>
      <c r="C46" s="50">
        <f t="shared" si="2"/>
        <v>208874</v>
      </c>
      <c r="D46" s="96">
        <v>44337</v>
      </c>
      <c r="E46" s="97" t="str">
        <f>IFERROR(VLOOKUP($D46, V医療従事者等!$A:$J, $E$4, FALSE), TEXT(D46, "aaa"))</f>
        <v>(金)</v>
      </c>
      <c r="F46" s="97">
        <f>IFERROR(VLOOKUP($D46, V医療従事者等!$A:$J, $F$4, FALSE), 0)</f>
        <v>99918</v>
      </c>
      <c r="G46" s="97">
        <f>IFERROR(VLOOKUP($D46, V医療従事者等!$A:$J, $G$4, FALSE), 0)</f>
        <v>0</v>
      </c>
      <c r="H46" s="97">
        <f>IFERROR(VLOOKUP($D46, V医療従事者等!$A:$J, $H$4, FALSE), 0)</f>
        <v>149103</v>
      </c>
      <c r="I46" s="97">
        <f>IFERROR(VLOOKUP($D46, V医療従事者等!$A:$J, $I$4, FALSE), 0)</f>
        <v>0</v>
      </c>
      <c r="J46" s="98">
        <f>IFERROR(VLOOKUP($D46, V一般接種!$A:$G, J$4, FALSE), 0)</f>
        <v>280005</v>
      </c>
      <c r="K46" s="98">
        <f>IFERROR(VLOOKUP($D46, V一般接種!$A:$G, K$4, FALSE), 0)</f>
        <v>0</v>
      </c>
      <c r="L46" s="98">
        <f>IFERROR(VLOOKUP($D46, V一般接種!$A:$G, L$4, FALSE), 0)</f>
        <v>0</v>
      </c>
      <c r="M46" s="98">
        <f>IFERROR(VLOOKUP($D46, V一般接種!$A:$G, M$4, FALSE), 0)</f>
        <v>59771</v>
      </c>
      <c r="N46" s="98">
        <f>SUMIF(V職域接種!$C:$C, 'Conv-vaccine'!$D46, V職域接種!F:F)</f>
        <v>0</v>
      </c>
      <c r="O46" s="98">
        <f>SUMIF(V職域接種!$C:$C, 'Conv-vaccine'!$D46, V職域接種!G:G)</f>
        <v>0</v>
      </c>
      <c r="P46" s="98">
        <f>SUMIF(V重複!$C:$C, 'Conv-vaccine'!$D46, V重複!F:F)</f>
        <v>0</v>
      </c>
      <c r="Q46" s="98">
        <f>SUMIF(V重複!$C:$C, 'Conv-vaccine'!$D46, V重複!G:G)</f>
        <v>0</v>
      </c>
    </row>
    <row r="47" spans="1:17" x14ac:dyDescent="0.55000000000000004">
      <c r="A47" s="95">
        <f t="shared" si="0"/>
        <v>44338</v>
      </c>
      <c r="B47" s="50">
        <f t="shared" si="1"/>
        <v>285303</v>
      </c>
      <c r="C47" s="50">
        <f t="shared" si="2"/>
        <v>43345</v>
      </c>
      <c r="D47" s="96">
        <v>44338</v>
      </c>
      <c r="E47" s="97" t="str">
        <f>IFERROR(VLOOKUP($D47, V医療従事者等!$A:$J, $E$4, FALSE), TEXT(D47, "aaa"))</f>
        <v>土</v>
      </c>
      <c r="F47" s="97">
        <f>IFERROR(VLOOKUP($D47, V医療従事者等!$A:$J, $F$4, FALSE), 0)</f>
        <v>0</v>
      </c>
      <c r="G47" s="97">
        <f>IFERROR(VLOOKUP($D47, V医療従事者等!$A:$J, $G$4, FALSE), 0)</f>
        <v>0</v>
      </c>
      <c r="H47" s="97">
        <f>IFERROR(VLOOKUP($D47, V医療従事者等!$A:$J, $H$4, FALSE), 0)</f>
        <v>0</v>
      </c>
      <c r="I47" s="97">
        <f>IFERROR(VLOOKUP($D47, V医療従事者等!$A:$J, $I$4, FALSE), 0)</f>
        <v>0</v>
      </c>
      <c r="J47" s="98">
        <f>IFERROR(VLOOKUP($D47, V一般接種!$A:$G, J$4, FALSE), 0)</f>
        <v>285303</v>
      </c>
      <c r="K47" s="98">
        <f>IFERROR(VLOOKUP($D47, V一般接種!$A:$G, K$4, FALSE), 0)</f>
        <v>0</v>
      </c>
      <c r="L47" s="98">
        <f>IFERROR(VLOOKUP($D47, V一般接種!$A:$G, L$4, FALSE), 0)</f>
        <v>0</v>
      </c>
      <c r="M47" s="98">
        <f>IFERROR(VLOOKUP($D47, V一般接種!$A:$G, M$4, FALSE), 0)</f>
        <v>43345</v>
      </c>
      <c r="N47" s="98">
        <f>SUMIF(V職域接種!$C:$C, 'Conv-vaccine'!$D47, V職域接種!F:F)</f>
        <v>0</v>
      </c>
      <c r="O47" s="98">
        <f>SUMIF(V職域接種!$C:$C, 'Conv-vaccine'!$D47, V職域接種!G:G)</f>
        <v>0</v>
      </c>
      <c r="P47" s="98">
        <f>SUMIF(V重複!$C:$C, 'Conv-vaccine'!$D47, V重複!F:F)</f>
        <v>0</v>
      </c>
      <c r="Q47" s="98">
        <f>SUMIF(V重複!$C:$C, 'Conv-vaccine'!$D47, V重複!G:G)</f>
        <v>0</v>
      </c>
    </row>
    <row r="48" spans="1:17" x14ac:dyDescent="0.55000000000000004">
      <c r="A48" s="95">
        <f t="shared" si="0"/>
        <v>44339</v>
      </c>
      <c r="B48" s="50">
        <f t="shared" si="1"/>
        <v>325814</v>
      </c>
      <c r="C48" s="50">
        <f t="shared" si="2"/>
        <v>26257</v>
      </c>
      <c r="D48" s="96">
        <v>44339</v>
      </c>
      <c r="E48" s="97" t="str">
        <f>IFERROR(VLOOKUP($D48, V医療従事者等!$A:$J, $E$4, FALSE), TEXT(D48, "aaa"))</f>
        <v>日</v>
      </c>
      <c r="F48" s="97">
        <f>IFERROR(VLOOKUP($D48, V医療従事者等!$A:$J, $F$4, FALSE), 0)</f>
        <v>0</v>
      </c>
      <c r="G48" s="97">
        <f>IFERROR(VLOOKUP($D48, V医療従事者等!$A:$J, $G$4, FALSE), 0)</f>
        <v>0</v>
      </c>
      <c r="H48" s="97">
        <f>IFERROR(VLOOKUP($D48, V医療従事者等!$A:$J, $H$4, FALSE), 0)</f>
        <v>0</v>
      </c>
      <c r="I48" s="97">
        <f>IFERROR(VLOOKUP($D48, V医療従事者等!$A:$J, $I$4, FALSE), 0)</f>
        <v>0</v>
      </c>
      <c r="J48" s="98">
        <f>IFERROR(VLOOKUP($D48, V一般接種!$A:$G, J$4, FALSE), 0)</f>
        <v>325814</v>
      </c>
      <c r="K48" s="98">
        <f>IFERROR(VLOOKUP($D48, V一般接種!$A:$G, K$4, FALSE), 0)</f>
        <v>0</v>
      </c>
      <c r="L48" s="98">
        <f>IFERROR(VLOOKUP($D48, V一般接種!$A:$G, L$4, FALSE), 0)</f>
        <v>0</v>
      </c>
      <c r="M48" s="98">
        <f>IFERROR(VLOOKUP($D48, V一般接種!$A:$G, M$4, FALSE), 0)</f>
        <v>26257</v>
      </c>
      <c r="N48" s="98">
        <f>SUMIF(V職域接種!$C:$C, 'Conv-vaccine'!$D48, V職域接種!F:F)</f>
        <v>0</v>
      </c>
      <c r="O48" s="98">
        <f>SUMIF(V職域接種!$C:$C, 'Conv-vaccine'!$D48, V職域接種!G:G)</f>
        <v>0</v>
      </c>
      <c r="P48" s="98">
        <f>SUMIF(V重複!$C:$C, 'Conv-vaccine'!$D48, V重複!F:F)</f>
        <v>0</v>
      </c>
      <c r="Q48" s="98">
        <f>SUMIF(V重複!$C:$C, 'Conv-vaccine'!$D48, V重複!G:G)</f>
        <v>0</v>
      </c>
    </row>
    <row r="49" spans="1:17" x14ac:dyDescent="0.55000000000000004">
      <c r="A49" s="95">
        <f t="shared" si="0"/>
        <v>44340</v>
      </c>
      <c r="B49" s="50">
        <f t="shared" si="1"/>
        <v>584522</v>
      </c>
      <c r="C49" s="50">
        <f t="shared" si="2"/>
        <v>203996</v>
      </c>
      <c r="D49" s="96">
        <v>44340</v>
      </c>
      <c r="E49" s="97" t="str">
        <f>IFERROR(VLOOKUP($D49, V医療従事者等!$A:$J, $E$4, FALSE), TEXT(D49, "aaa"))</f>
        <v>(月)</v>
      </c>
      <c r="F49" s="97">
        <f>IFERROR(VLOOKUP($D49, V医療従事者等!$A:$J, $F$4, FALSE), 0)</f>
        <v>136491</v>
      </c>
      <c r="G49" s="97">
        <f>IFERROR(VLOOKUP($D49, V医療従事者等!$A:$J, $G$4, FALSE), 0)</f>
        <v>269</v>
      </c>
      <c r="H49" s="97">
        <f>IFERROR(VLOOKUP($D49, V医療従事者等!$A:$J, $H$4, FALSE), 0)</f>
        <v>193829</v>
      </c>
      <c r="I49" s="97">
        <f>IFERROR(VLOOKUP($D49, V医療従事者等!$A:$J, $I$4, FALSE), 0)</f>
        <v>0</v>
      </c>
      <c r="J49" s="98">
        <f>IFERROR(VLOOKUP($D49, V一般接種!$A:$G, J$4, FALSE), 0)</f>
        <v>437945</v>
      </c>
      <c r="K49" s="98">
        <f>IFERROR(VLOOKUP($D49, V一般接種!$A:$G, K$4, FALSE), 0)</f>
        <v>9817</v>
      </c>
      <c r="L49" s="98">
        <f>IFERROR(VLOOKUP($D49, V一般接種!$A:$G, L$4, FALSE), 0)</f>
        <v>0</v>
      </c>
      <c r="M49" s="98">
        <f>IFERROR(VLOOKUP($D49, V一般接種!$A:$G, M$4, FALSE), 0)</f>
        <v>10167</v>
      </c>
      <c r="N49" s="98">
        <f>SUMIF(V職域接種!$C:$C, 'Conv-vaccine'!$D49, V職域接種!F:F)</f>
        <v>0</v>
      </c>
      <c r="O49" s="98">
        <f>SUMIF(V職域接種!$C:$C, 'Conv-vaccine'!$D49, V職域接種!G:G)</f>
        <v>0</v>
      </c>
      <c r="P49" s="98">
        <f>SUMIF(V重複!$C:$C, 'Conv-vaccine'!$D49, V重複!F:F)</f>
        <v>0</v>
      </c>
      <c r="Q49" s="98">
        <f>SUMIF(V重複!$C:$C, 'Conv-vaccine'!$D49, V重複!G:G)</f>
        <v>0</v>
      </c>
    </row>
    <row r="50" spans="1:17" x14ac:dyDescent="0.55000000000000004">
      <c r="A50" s="95">
        <f t="shared" si="0"/>
        <v>44341</v>
      </c>
      <c r="B50" s="50">
        <f t="shared" si="1"/>
        <v>605326</v>
      </c>
      <c r="C50" s="50">
        <f t="shared" si="2"/>
        <v>63066</v>
      </c>
      <c r="D50" s="96">
        <v>44341</v>
      </c>
      <c r="E50" s="97" t="str">
        <f>IFERROR(VLOOKUP($D50, V医療従事者等!$A:$J, $E$4, FALSE), TEXT(D50, "aaa"))</f>
        <v>(火)</v>
      </c>
      <c r="F50" s="97">
        <f>IFERROR(VLOOKUP($D50, V医療従事者等!$A:$J, $F$4, FALSE), 0)</f>
        <v>87114</v>
      </c>
      <c r="G50" s="97">
        <f>IFERROR(VLOOKUP($D50, V医療従事者等!$A:$J, $G$4, FALSE), 0)</f>
        <v>476</v>
      </c>
      <c r="H50" s="97">
        <f>IFERROR(VLOOKUP($D50, V医療従事者等!$A:$J, $H$4, FALSE), 0)</f>
        <v>52062</v>
      </c>
      <c r="I50" s="97">
        <f>IFERROR(VLOOKUP($D50, V医療従事者等!$A:$J, $I$4, FALSE), 0)</f>
        <v>0</v>
      </c>
      <c r="J50" s="98">
        <f>IFERROR(VLOOKUP($D50, V一般接種!$A:$G, J$4, FALSE), 0)</f>
        <v>507977</v>
      </c>
      <c r="K50" s="98">
        <f>IFERROR(VLOOKUP($D50, V一般接種!$A:$G, K$4, FALSE), 0)</f>
        <v>9759</v>
      </c>
      <c r="L50" s="98">
        <f>IFERROR(VLOOKUP($D50, V一般接種!$A:$G, L$4, FALSE), 0)</f>
        <v>0</v>
      </c>
      <c r="M50" s="98">
        <f>IFERROR(VLOOKUP($D50, V一般接種!$A:$G, M$4, FALSE), 0)</f>
        <v>11004</v>
      </c>
      <c r="N50" s="98">
        <f>SUMIF(V職域接種!$C:$C, 'Conv-vaccine'!$D50, V職域接種!F:F)</f>
        <v>0</v>
      </c>
      <c r="O50" s="98">
        <f>SUMIF(V職域接種!$C:$C, 'Conv-vaccine'!$D50, V職域接種!G:G)</f>
        <v>0</v>
      </c>
      <c r="P50" s="98">
        <f>SUMIF(V重複!$C:$C, 'Conv-vaccine'!$D50, V重複!F:F)</f>
        <v>0</v>
      </c>
      <c r="Q50" s="98">
        <f>SUMIF(V重複!$C:$C, 'Conv-vaccine'!$D50, V重複!G:G)</f>
        <v>0</v>
      </c>
    </row>
    <row r="51" spans="1:17" x14ac:dyDescent="0.55000000000000004">
      <c r="A51" s="95">
        <f t="shared" si="0"/>
        <v>44342</v>
      </c>
      <c r="B51" s="50">
        <f t="shared" si="1"/>
        <v>667053</v>
      </c>
      <c r="C51" s="50">
        <f t="shared" si="2"/>
        <v>61851</v>
      </c>
      <c r="D51" s="96">
        <v>44342</v>
      </c>
      <c r="E51" s="97" t="str">
        <f>IFERROR(VLOOKUP($D51, V医療従事者等!$A:$J, $E$4, FALSE), TEXT(D51, "aaa"))</f>
        <v>(水)</v>
      </c>
      <c r="F51" s="97">
        <f>IFERROR(VLOOKUP($D51, V医療従事者等!$A:$J, $F$4, FALSE), 0)</f>
        <v>93243</v>
      </c>
      <c r="G51" s="97">
        <f>IFERROR(VLOOKUP($D51, V医療従事者等!$A:$J, $G$4, FALSE), 0)</f>
        <v>172</v>
      </c>
      <c r="H51" s="97">
        <f>IFERROR(VLOOKUP($D51, V医療従事者等!$A:$J, $H$4, FALSE), 0)</f>
        <v>49174</v>
      </c>
      <c r="I51" s="97">
        <f>IFERROR(VLOOKUP($D51, V医療従事者等!$A:$J, $I$4, FALSE), 0)</f>
        <v>0</v>
      </c>
      <c r="J51" s="98">
        <f>IFERROR(VLOOKUP($D51, V一般接種!$A:$G, J$4, FALSE), 0)</f>
        <v>562172</v>
      </c>
      <c r="K51" s="98">
        <f>IFERROR(VLOOKUP($D51, V一般接種!$A:$G, K$4, FALSE), 0)</f>
        <v>11466</v>
      </c>
      <c r="L51" s="98">
        <f>IFERROR(VLOOKUP($D51, V一般接種!$A:$G, L$4, FALSE), 0)</f>
        <v>0</v>
      </c>
      <c r="M51" s="98">
        <f>IFERROR(VLOOKUP($D51, V一般接種!$A:$G, M$4, FALSE), 0)</f>
        <v>12677</v>
      </c>
      <c r="N51" s="98">
        <f>SUMIF(V職域接種!$C:$C, 'Conv-vaccine'!$D51, V職域接種!F:F)</f>
        <v>0</v>
      </c>
      <c r="O51" s="98">
        <f>SUMIF(V職域接種!$C:$C, 'Conv-vaccine'!$D51, V職域接種!G:G)</f>
        <v>0</v>
      </c>
      <c r="P51" s="98">
        <f>SUMIF(V重複!$C:$C, 'Conv-vaccine'!$D51, V重複!F:F)</f>
        <v>0</v>
      </c>
      <c r="Q51" s="98">
        <f>SUMIF(V重複!$C:$C, 'Conv-vaccine'!$D51, V重複!G:G)</f>
        <v>0</v>
      </c>
    </row>
    <row r="52" spans="1:17" x14ac:dyDescent="0.55000000000000004">
      <c r="A52" s="95">
        <f t="shared" si="0"/>
        <v>44343</v>
      </c>
      <c r="B52" s="50">
        <f t="shared" si="1"/>
        <v>638267</v>
      </c>
      <c r="C52" s="50">
        <f t="shared" si="2"/>
        <v>106682</v>
      </c>
      <c r="D52" s="96">
        <v>44343</v>
      </c>
      <c r="E52" s="97" t="str">
        <f>IFERROR(VLOOKUP($D52, V医療従事者等!$A:$J, $E$4, FALSE), TEXT(D52, "aaa"))</f>
        <v>(木)</v>
      </c>
      <c r="F52" s="97">
        <f>IFERROR(VLOOKUP($D52, V医療従事者等!$A:$J, $F$4, FALSE), 0)</f>
        <v>84217</v>
      </c>
      <c r="G52" s="97">
        <f>IFERROR(VLOOKUP($D52, V医療従事者等!$A:$J, $G$4, FALSE), 0)</f>
        <v>40</v>
      </c>
      <c r="H52" s="97">
        <f>IFERROR(VLOOKUP($D52, V医療従事者等!$A:$J, $H$4, FALSE), 0)</f>
        <v>60892</v>
      </c>
      <c r="I52" s="97">
        <f>IFERROR(VLOOKUP($D52, V医療従事者等!$A:$J, $I$4, FALSE), 0)</f>
        <v>0</v>
      </c>
      <c r="J52" s="98">
        <f>IFERROR(VLOOKUP($D52, V一般接種!$A:$G, J$4, FALSE), 0)</f>
        <v>541617</v>
      </c>
      <c r="K52" s="98">
        <f>IFERROR(VLOOKUP($D52, V一般接種!$A:$G, K$4, FALSE), 0)</f>
        <v>12393</v>
      </c>
      <c r="L52" s="98">
        <f>IFERROR(VLOOKUP($D52, V一般接種!$A:$G, L$4, FALSE), 0)</f>
        <v>0</v>
      </c>
      <c r="M52" s="98">
        <f>IFERROR(VLOOKUP($D52, V一般接種!$A:$G, M$4, FALSE), 0)</f>
        <v>45790</v>
      </c>
      <c r="N52" s="98">
        <f>SUMIF(V職域接種!$C:$C, 'Conv-vaccine'!$D52, V職域接種!F:F)</f>
        <v>0</v>
      </c>
      <c r="O52" s="98">
        <f>SUMIF(V職域接種!$C:$C, 'Conv-vaccine'!$D52, V職域接種!G:G)</f>
        <v>0</v>
      </c>
      <c r="P52" s="98">
        <f>SUMIF(V重複!$C:$C, 'Conv-vaccine'!$D52, V重複!F:F)</f>
        <v>0</v>
      </c>
      <c r="Q52" s="98">
        <f>SUMIF(V重複!$C:$C, 'Conv-vaccine'!$D52, V重複!G:G)</f>
        <v>0</v>
      </c>
    </row>
    <row r="53" spans="1:17" x14ac:dyDescent="0.55000000000000004">
      <c r="A53" s="95">
        <f t="shared" si="0"/>
        <v>44344</v>
      </c>
      <c r="B53" s="50">
        <f t="shared" si="1"/>
        <v>617068</v>
      </c>
      <c r="C53" s="50">
        <f t="shared" si="2"/>
        <v>123354</v>
      </c>
      <c r="D53" s="96">
        <v>44344</v>
      </c>
      <c r="E53" s="97" t="str">
        <f>IFERROR(VLOOKUP($D53, V医療従事者等!$A:$J, $E$4, FALSE), TEXT(D53, "aaa"))</f>
        <v>(金)</v>
      </c>
      <c r="F53" s="97">
        <f>IFERROR(VLOOKUP($D53, V医療従事者等!$A:$J, $F$4, FALSE), 0)</f>
        <v>87584</v>
      </c>
      <c r="G53" s="97">
        <f>IFERROR(VLOOKUP($D53, V医療従事者等!$A:$J, $G$4, FALSE), 0)</f>
        <v>157</v>
      </c>
      <c r="H53" s="97">
        <f>IFERROR(VLOOKUP($D53, V医療従事者等!$A:$J, $H$4, FALSE), 0)</f>
        <v>76775</v>
      </c>
      <c r="I53" s="97">
        <f>IFERROR(VLOOKUP($D53, V医療従事者等!$A:$J, $I$4, FALSE), 0)</f>
        <v>0</v>
      </c>
      <c r="J53" s="98">
        <f>IFERROR(VLOOKUP($D53, V一般接種!$A:$G, J$4, FALSE), 0)</f>
        <v>515078</v>
      </c>
      <c r="K53" s="98">
        <f>IFERROR(VLOOKUP($D53, V一般接種!$A:$G, K$4, FALSE), 0)</f>
        <v>14249</v>
      </c>
      <c r="L53" s="98">
        <f>IFERROR(VLOOKUP($D53, V一般接種!$A:$G, L$4, FALSE), 0)</f>
        <v>0</v>
      </c>
      <c r="M53" s="98">
        <f>IFERROR(VLOOKUP($D53, V一般接種!$A:$G, M$4, FALSE), 0)</f>
        <v>46579</v>
      </c>
      <c r="N53" s="98">
        <f>SUMIF(V職域接種!$C:$C, 'Conv-vaccine'!$D53, V職域接種!F:F)</f>
        <v>0</v>
      </c>
      <c r="O53" s="98">
        <f>SUMIF(V職域接種!$C:$C, 'Conv-vaccine'!$D53, V職域接種!G:G)</f>
        <v>0</v>
      </c>
      <c r="P53" s="98">
        <f>SUMIF(V重複!$C:$C, 'Conv-vaccine'!$D53, V重複!F:F)</f>
        <v>0</v>
      </c>
      <c r="Q53" s="98">
        <f>SUMIF(V重複!$C:$C, 'Conv-vaccine'!$D53, V重複!G:G)</f>
        <v>0</v>
      </c>
    </row>
    <row r="54" spans="1:17" x14ac:dyDescent="0.55000000000000004">
      <c r="A54" s="95">
        <f t="shared" si="0"/>
        <v>44345</v>
      </c>
      <c r="B54" s="50">
        <f t="shared" si="1"/>
        <v>472262</v>
      </c>
      <c r="C54" s="50">
        <f t="shared" si="2"/>
        <v>59490</v>
      </c>
      <c r="D54" s="96">
        <v>44345</v>
      </c>
      <c r="E54" s="97" t="str">
        <f>IFERROR(VLOOKUP($D54, V医療従事者等!$A:$J, $E$4, FALSE), TEXT(D54, "aaa"))</f>
        <v>土</v>
      </c>
      <c r="F54" s="97">
        <f>IFERROR(VLOOKUP($D54, V医療従事者等!$A:$J, $F$4, FALSE), 0)</f>
        <v>0</v>
      </c>
      <c r="G54" s="97">
        <f>IFERROR(VLOOKUP($D54, V医療従事者等!$A:$J, $G$4, FALSE), 0)</f>
        <v>0</v>
      </c>
      <c r="H54" s="97">
        <f>IFERROR(VLOOKUP($D54, V医療従事者等!$A:$J, $H$4, FALSE), 0)</f>
        <v>0</v>
      </c>
      <c r="I54" s="97">
        <f>IFERROR(VLOOKUP($D54, V医療従事者等!$A:$J, $I$4, FALSE), 0)</f>
        <v>0</v>
      </c>
      <c r="J54" s="98">
        <f>IFERROR(VLOOKUP($D54, V一般接種!$A:$G, J$4, FALSE), 0)</f>
        <v>456739</v>
      </c>
      <c r="K54" s="98">
        <f>IFERROR(VLOOKUP($D54, V一般接種!$A:$G, K$4, FALSE), 0)</f>
        <v>15523</v>
      </c>
      <c r="L54" s="98">
        <f>IFERROR(VLOOKUP($D54, V一般接種!$A:$G, L$4, FALSE), 0)</f>
        <v>0</v>
      </c>
      <c r="M54" s="98">
        <f>IFERROR(VLOOKUP($D54, V一般接種!$A:$G, M$4, FALSE), 0)</f>
        <v>59490</v>
      </c>
      <c r="N54" s="98">
        <f>SUMIF(V職域接種!$C:$C, 'Conv-vaccine'!$D54, V職域接種!F:F)</f>
        <v>0</v>
      </c>
      <c r="O54" s="98">
        <f>SUMIF(V職域接種!$C:$C, 'Conv-vaccine'!$D54, V職域接種!G:G)</f>
        <v>0</v>
      </c>
      <c r="P54" s="98">
        <f>SUMIF(V重複!$C:$C, 'Conv-vaccine'!$D54, V重複!F:F)</f>
        <v>0</v>
      </c>
      <c r="Q54" s="98">
        <f>SUMIF(V重複!$C:$C, 'Conv-vaccine'!$D54, V重複!G:G)</f>
        <v>0</v>
      </c>
    </row>
    <row r="55" spans="1:17" x14ac:dyDescent="0.55000000000000004">
      <c r="A55" s="95">
        <f t="shared" si="0"/>
        <v>44346</v>
      </c>
      <c r="B55" s="50">
        <f t="shared" si="1"/>
        <v>462690</v>
      </c>
      <c r="C55" s="50">
        <f t="shared" si="2"/>
        <v>66386</v>
      </c>
      <c r="D55" s="96">
        <v>44346</v>
      </c>
      <c r="E55" s="97" t="str">
        <f>IFERROR(VLOOKUP($D55, V医療従事者等!$A:$J, $E$4, FALSE), TEXT(D55, "aaa"))</f>
        <v>日</v>
      </c>
      <c r="F55" s="97">
        <f>IFERROR(VLOOKUP($D55, V医療従事者等!$A:$J, $F$4, FALSE), 0)</f>
        <v>0</v>
      </c>
      <c r="G55" s="97">
        <f>IFERROR(VLOOKUP($D55, V医療従事者等!$A:$J, $G$4, FALSE), 0)</f>
        <v>0</v>
      </c>
      <c r="H55" s="97">
        <f>IFERROR(VLOOKUP($D55, V医療従事者等!$A:$J, $H$4, FALSE), 0)</f>
        <v>0</v>
      </c>
      <c r="I55" s="97">
        <f>IFERROR(VLOOKUP($D55, V医療従事者等!$A:$J, $I$4, FALSE), 0)</f>
        <v>0</v>
      </c>
      <c r="J55" s="98">
        <f>IFERROR(VLOOKUP($D55, V一般接種!$A:$G, J$4, FALSE), 0)</f>
        <v>446740</v>
      </c>
      <c r="K55" s="98">
        <f>IFERROR(VLOOKUP($D55, V一般接種!$A:$G, K$4, FALSE), 0)</f>
        <v>15950</v>
      </c>
      <c r="L55" s="98">
        <f>IFERROR(VLOOKUP($D55, V一般接種!$A:$G, L$4, FALSE), 0)</f>
        <v>0</v>
      </c>
      <c r="M55" s="98">
        <f>IFERROR(VLOOKUP($D55, V一般接種!$A:$G, M$4, FALSE), 0)</f>
        <v>66386</v>
      </c>
      <c r="N55" s="98">
        <f>SUMIF(V職域接種!$C:$C, 'Conv-vaccine'!$D55, V職域接種!F:F)</f>
        <v>0</v>
      </c>
      <c r="O55" s="98">
        <f>SUMIF(V職域接種!$C:$C, 'Conv-vaccine'!$D55, V職域接種!G:G)</f>
        <v>0</v>
      </c>
      <c r="P55" s="98">
        <f>SUMIF(V重複!$C:$C, 'Conv-vaccine'!$D55, V重複!F:F)</f>
        <v>0</v>
      </c>
      <c r="Q55" s="98">
        <f>SUMIF(V重複!$C:$C, 'Conv-vaccine'!$D55, V重複!G:G)</f>
        <v>0</v>
      </c>
    </row>
    <row r="56" spans="1:17" x14ac:dyDescent="0.55000000000000004">
      <c r="A56" s="95">
        <f t="shared" si="0"/>
        <v>44347</v>
      </c>
      <c r="B56" s="50">
        <f t="shared" si="1"/>
        <v>665855</v>
      </c>
      <c r="C56" s="50">
        <f t="shared" si="2"/>
        <v>237003</v>
      </c>
      <c r="D56" s="96">
        <v>44347</v>
      </c>
      <c r="E56" s="97" t="str">
        <f>IFERROR(VLOOKUP($D56, V医療従事者等!$A:$J, $E$4, FALSE), TEXT(D56, "aaa"))</f>
        <v>(月)</v>
      </c>
      <c r="F56" s="97">
        <f>IFERROR(VLOOKUP($D56, V医療従事者等!$A:$J, $F$4, FALSE), 0)</f>
        <v>131423</v>
      </c>
      <c r="G56" s="97">
        <f>IFERROR(VLOOKUP($D56, V医療従事者等!$A:$J, $G$4, FALSE), 0)</f>
        <v>582</v>
      </c>
      <c r="H56" s="97">
        <f>IFERROR(VLOOKUP($D56, V医療従事者等!$A:$J, $H$4, FALSE), 0)</f>
        <v>141250</v>
      </c>
      <c r="I56" s="97">
        <f>IFERROR(VLOOKUP($D56, V医療従事者等!$A:$J, $I$4, FALSE), 0)</f>
        <v>0</v>
      </c>
      <c r="J56" s="98">
        <f>IFERROR(VLOOKUP($D56, V一般接種!$A:$G, J$4, FALSE), 0)</f>
        <v>515510</v>
      </c>
      <c r="K56" s="98">
        <f>IFERROR(VLOOKUP($D56, V一般接種!$A:$G, K$4, FALSE), 0)</f>
        <v>18340</v>
      </c>
      <c r="L56" s="98">
        <f>IFERROR(VLOOKUP($D56, V一般接種!$A:$G, L$4, FALSE), 0)</f>
        <v>0</v>
      </c>
      <c r="M56" s="98">
        <f>IFERROR(VLOOKUP($D56, V一般接種!$A:$G, M$4, FALSE), 0)</f>
        <v>95753</v>
      </c>
      <c r="N56" s="98">
        <f>SUMIF(V職域接種!$C:$C, 'Conv-vaccine'!$D56, V職域接種!F:F)</f>
        <v>0</v>
      </c>
      <c r="O56" s="98">
        <f>SUMIF(V職域接種!$C:$C, 'Conv-vaccine'!$D56, V職域接種!G:G)</f>
        <v>0</v>
      </c>
      <c r="P56" s="98">
        <f>SUMIF(V重複!$C:$C, 'Conv-vaccine'!$D56, V重複!F:F)</f>
        <v>0</v>
      </c>
      <c r="Q56" s="98">
        <f>SUMIF(V重複!$C:$C, 'Conv-vaccine'!$D56, V重複!G:G)</f>
        <v>0</v>
      </c>
    </row>
    <row r="57" spans="1:17" x14ac:dyDescent="0.55000000000000004">
      <c r="A57" s="95">
        <f t="shared" si="0"/>
        <v>44348</v>
      </c>
      <c r="B57" s="50">
        <f t="shared" si="1"/>
        <v>711596</v>
      </c>
      <c r="C57" s="50">
        <f t="shared" si="2"/>
        <v>209534</v>
      </c>
      <c r="D57" s="96">
        <v>44348</v>
      </c>
      <c r="E57" s="97" t="str">
        <f>IFERROR(VLOOKUP($D57, V医療従事者等!$A:$J, $E$4, FALSE), TEXT(D57, "aaa"))</f>
        <v>(火)</v>
      </c>
      <c r="F57" s="97">
        <f>IFERROR(VLOOKUP($D57, V医療従事者等!$A:$J, $F$4, FALSE), 0)</f>
        <v>66264</v>
      </c>
      <c r="G57" s="97">
        <f>IFERROR(VLOOKUP($D57, V医療従事者等!$A:$J, $G$4, FALSE), 0)</f>
        <v>123</v>
      </c>
      <c r="H57" s="97">
        <f>IFERROR(VLOOKUP($D57, V医療従事者等!$A:$J, $H$4, FALSE), 0)</f>
        <v>92670</v>
      </c>
      <c r="I57" s="97">
        <f>IFERROR(VLOOKUP($D57, V医療従事者等!$A:$J, $I$4, FALSE), 0)</f>
        <v>0</v>
      </c>
      <c r="J57" s="98">
        <f>IFERROR(VLOOKUP($D57, V一般接種!$A:$G, J$4, FALSE), 0)</f>
        <v>625971</v>
      </c>
      <c r="K57" s="98">
        <f>IFERROR(VLOOKUP($D57, V一般接種!$A:$G, K$4, FALSE), 0)</f>
        <v>19238</v>
      </c>
      <c r="L57" s="98">
        <f>IFERROR(VLOOKUP($D57, V一般接種!$A:$G, L$4, FALSE), 0)</f>
        <v>0</v>
      </c>
      <c r="M57" s="98">
        <f>IFERROR(VLOOKUP($D57, V一般接種!$A:$G, M$4, FALSE), 0)</f>
        <v>116864</v>
      </c>
      <c r="N57" s="98">
        <f>SUMIF(V職域接種!$C:$C, 'Conv-vaccine'!$D57, V職域接種!F:F)</f>
        <v>0</v>
      </c>
      <c r="O57" s="98">
        <f>SUMIF(V職域接種!$C:$C, 'Conv-vaccine'!$D57, V職域接種!G:G)</f>
        <v>0</v>
      </c>
      <c r="P57" s="98">
        <f>SUMIF(V重複!$C:$C, 'Conv-vaccine'!$D57, V重複!F:F)</f>
        <v>0</v>
      </c>
      <c r="Q57" s="98">
        <f>SUMIF(V重複!$C:$C, 'Conv-vaccine'!$D57, V重複!G:G)</f>
        <v>0</v>
      </c>
    </row>
    <row r="58" spans="1:17" x14ac:dyDescent="0.55000000000000004">
      <c r="A58" s="95">
        <f t="shared" si="0"/>
        <v>44349</v>
      </c>
      <c r="B58" s="50">
        <f t="shared" si="1"/>
        <v>737565</v>
      </c>
      <c r="C58" s="50">
        <f t="shared" si="2"/>
        <v>231801</v>
      </c>
      <c r="D58" s="96">
        <v>44349</v>
      </c>
      <c r="E58" s="97" t="str">
        <f>IFERROR(VLOOKUP($D58, V医療従事者等!$A:$J, $E$4, FALSE), TEXT(D58, "aaa"))</f>
        <v>(水)</v>
      </c>
      <c r="F58" s="97">
        <f>IFERROR(VLOOKUP($D58, V医療従事者等!$A:$J, $F$4, FALSE), 0)</f>
        <v>71140</v>
      </c>
      <c r="G58" s="97">
        <f>IFERROR(VLOOKUP($D58, V医療従事者等!$A:$J, $G$4, FALSE), 0)</f>
        <v>316</v>
      </c>
      <c r="H58" s="97">
        <f>IFERROR(VLOOKUP($D58, V医療従事者等!$A:$J, $H$4, FALSE), 0)</f>
        <v>87670</v>
      </c>
      <c r="I58" s="97">
        <f>IFERROR(VLOOKUP($D58, V医療従事者等!$A:$J, $I$4, FALSE), 0)</f>
        <v>0</v>
      </c>
      <c r="J58" s="98">
        <f>IFERROR(VLOOKUP($D58, V一般接種!$A:$G, J$4, FALSE), 0)</f>
        <v>646410</v>
      </c>
      <c r="K58" s="98">
        <f>IFERROR(VLOOKUP($D58, V一般接種!$A:$G, K$4, FALSE), 0)</f>
        <v>19699</v>
      </c>
      <c r="L58" s="98">
        <f>IFERROR(VLOOKUP($D58, V一般接種!$A:$G, L$4, FALSE), 0)</f>
        <v>0</v>
      </c>
      <c r="M58" s="98">
        <f>IFERROR(VLOOKUP($D58, V一般接種!$A:$G, M$4, FALSE), 0)</f>
        <v>144131</v>
      </c>
      <c r="N58" s="98">
        <f>SUMIF(V職域接種!$C:$C, 'Conv-vaccine'!$D58, V職域接種!F:F)</f>
        <v>0</v>
      </c>
      <c r="O58" s="98">
        <f>SUMIF(V職域接種!$C:$C, 'Conv-vaccine'!$D58, V職域接種!G:G)</f>
        <v>0</v>
      </c>
      <c r="P58" s="98">
        <f>SUMIF(V重複!$C:$C, 'Conv-vaccine'!$D58, V重複!F:F)</f>
        <v>0</v>
      </c>
      <c r="Q58" s="98">
        <f>SUMIF(V重複!$C:$C, 'Conv-vaccine'!$D58, V重複!G:G)</f>
        <v>0</v>
      </c>
    </row>
    <row r="59" spans="1:17" x14ac:dyDescent="0.55000000000000004">
      <c r="A59" s="95">
        <f t="shared" si="0"/>
        <v>44350</v>
      </c>
      <c r="B59" s="50">
        <f t="shared" si="1"/>
        <v>729556</v>
      </c>
      <c r="C59" s="50">
        <f t="shared" si="2"/>
        <v>225121</v>
      </c>
      <c r="D59" s="96">
        <v>44350</v>
      </c>
      <c r="E59" s="97" t="str">
        <f>IFERROR(VLOOKUP($D59, V医療従事者等!$A:$J, $E$4, FALSE), TEXT(D59, "aaa"))</f>
        <v>(木)</v>
      </c>
      <c r="F59" s="97">
        <f>IFERROR(VLOOKUP($D59, V医療従事者等!$A:$J, $F$4, FALSE), 0)</f>
        <v>59654</v>
      </c>
      <c r="G59" s="97">
        <f>IFERROR(VLOOKUP($D59, V医療従事者等!$A:$J, $G$4, FALSE), 0)</f>
        <v>112</v>
      </c>
      <c r="H59" s="97">
        <f>IFERROR(VLOOKUP($D59, V医療従事者等!$A:$J, $H$4, FALSE), 0)</f>
        <v>83391</v>
      </c>
      <c r="I59" s="97">
        <f>IFERROR(VLOOKUP($D59, V医療従事者等!$A:$J, $I$4, FALSE), 0)</f>
        <v>0</v>
      </c>
      <c r="J59" s="98">
        <f>IFERROR(VLOOKUP($D59, V一般接種!$A:$G, J$4, FALSE), 0)</f>
        <v>649691</v>
      </c>
      <c r="K59" s="98">
        <f>IFERROR(VLOOKUP($D59, V一般接種!$A:$G, K$4, FALSE), 0)</f>
        <v>20099</v>
      </c>
      <c r="L59" s="98">
        <f>IFERROR(VLOOKUP($D59, V一般接種!$A:$G, L$4, FALSE), 0)</f>
        <v>0</v>
      </c>
      <c r="M59" s="98">
        <f>IFERROR(VLOOKUP($D59, V一般接種!$A:$G, M$4, FALSE), 0)</f>
        <v>141730</v>
      </c>
      <c r="N59" s="98">
        <f>SUMIF(V職域接種!$C:$C, 'Conv-vaccine'!$D59, V職域接種!F:F)</f>
        <v>0</v>
      </c>
      <c r="O59" s="98">
        <f>SUMIF(V職域接種!$C:$C, 'Conv-vaccine'!$D59, V職域接種!G:G)</f>
        <v>0</v>
      </c>
      <c r="P59" s="98">
        <f>SUMIF(V重複!$C:$C, 'Conv-vaccine'!$D59, V重複!F:F)</f>
        <v>0</v>
      </c>
      <c r="Q59" s="98">
        <f>SUMIF(V重複!$C:$C, 'Conv-vaccine'!$D59, V重複!G:G)</f>
        <v>0</v>
      </c>
    </row>
    <row r="60" spans="1:17" x14ac:dyDescent="0.55000000000000004">
      <c r="A60" s="95">
        <f t="shared" si="0"/>
        <v>44351</v>
      </c>
      <c r="B60" s="50">
        <f t="shared" si="1"/>
        <v>716109</v>
      </c>
      <c r="C60" s="50">
        <f t="shared" si="2"/>
        <v>217070</v>
      </c>
      <c r="D60" s="96">
        <v>44351</v>
      </c>
      <c r="E60" s="97" t="str">
        <f>IFERROR(VLOOKUP($D60, V医療従事者等!$A:$J, $E$4, FALSE), TEXT(D60, "aaa"))</f>
        <v>(金)</v>
      </c>
      <c r="F60" s="97">
        <f>IFERROR(VLOOKUP($D60, V医療従事者等!$A:$J, $F$4, FALSE), 0)</f>
        <v>62634</v>
      </c>
      <c r="G60" s="97">
        <f>IFERROR(VLOOKUP($D60, V医療従事者等!$A:$J, $G$4, FALSE), 0)</f>
        <v>929</v>
      </c>
      <c r="H60" s="97">
        <f>IFERROR(VLOOKUP($D60, V医療従事者等!$A:$J, $H$4, FALSE), 0)</f>
        <v>95640</v>
      </c>
      <c r="I60" s="97">
        <f>IFERROR(VLOOKUP($D60, V医療従事者等!$A:$J, $I$4, FALSE), 0)</f>
        <v>0</v>
      </c>
      <c r="J60" s="98">
        <f>IFERROR(VLOOKUP($D60, V一般接種!$A:$G, J$4, FALSE), 0)</f>
        <v>632270</v>
      </c>
      <c r="K60" s="98">
        <f>IFERROR(VLOOKUP($D60, V一般接種!$A:$G, K$4, FALSE), 0)</f>
        <v>20276</v>
      </c>
      <c r="L60" s="98">
        <f>IFERROR(VLOOKUP($D60, V一般接種!$A:$G, L$4, FALSE), 0)</f>
        <v>0</v>
      </c>
      <c r="M60" s="98">
        <f>IFERROR(VLOOKUP($D60, V一般接種!$A:$G, M$4, FALSE), 0)</f>
        <v>121430</v>
      </c>
      <c r="N60" s="98">
        <f>SUMIF(V職域接種!$C:$C, 'Conv-vaccine'!$D60, V職域接種!F:F)</f>
        <v>0</v>
      </c>
      <c r="O60" s="98">
        <f>SUMIF(V職域接種!$C:$C, 'Conv-vaccine'!$D60, V職域接種!G:G)</f>
        <v>0</v>
      </c>
      <c r="P60" s="98">
        <f>SUMIF(V重複!$C:$C, 'Conv-vaccine'!$D60, V重複!F:F)</f>
        <v>0</v>
      </c>
      <c r="Q60" s="98">
        <f>SUMIF(V重複!$C:$C, 'Conv-vaccine'!$D60, V重複!G:G)</f>
        <v>0</v>
      </c>
    </row>
    <row r="61" spans="1:17" x14ac:dyDescent="0.55000000000000004">
      <c r="A61" s="95">
        <f t="shared" si="0"/>
        <v>44352</v>
      </c>
      <c r="B61" s="50">
        <f t="shared" si="1"/>
        <v>615791</v>
      </c>
      <c r="C61" s="50">
        <f t="shared" si="2"/>
        <v>127292</v>
      </c>
      <c r="D61" s="96">
        <v>44352</v>
      </c>
      <c r="E61" s="97" t="str">
        <f>IFERROR(VLOOKUP($D61, V医療従事者等!$A:$J, $E$4, FALSE), TEXT(D61, "aaa"))</f>
        <v>土</v>
      </c>
      <c r="F61" s="97">
        <f>IFERROR(VLOOKUP($D61, V医療従事者等!$A:$J, $F$4, FALSE), 0)</f>
        <v>0</v>
      </c>
      <c r="G61" s="97">
        <f>IFERROR(VLOOKUP($D61, V医療従事者等!$A:$J, $G$4, FALSE), 0)</f>
        <v>0</v>
      </c>
      <c r="H61" s="97">
        <f>IFERROR(VLOOKUP($D61, V医療従事者等!$A:$J, $H$4, FALSE), 0)</f>
        <v>0</v>
      </c>
      <c r="I61" s="97">
        <f>IFERROR(VLOOKUP($D61, V医療従事者等!$A:$J, $I$4, FALSE), 0)</f>
        <v>0</v>
      </c>
      <c r="J61" s="98">
        <f>IFERROR(VLOOKUP($D61, V一般接種!$A:$G, J$4, FALSE), 0)</f>
        <v>595401</v>
      </c>
      <c r="K61" s="98">
        <f>IFERROR(VLOOKUP($D61, V一般接種!$A:$G, K$4, FALSE), 0)</f>
        <v>20390</v>
      </c>
      <c r="L61" s="98">
        <f>IFERROR(VLOOKUP($D61, V一般接種!$A:$G, L$4, FALSE), 0)</f>
        <v>0</v>
      </c>
      <c r="M61" s="98">
        <f>IFERROR(VLOOKUP($D61, V一般接種!$A:$G, M$4, FALSE), 0)</f>
        <v>127292</v>
      </c>
      <c r="N61" s="98">
        <f>SUMIF(V職域接種!$C:$C, 'Conv-vaccine'!$D61, V職域接種!F:F)</f>
        <v>0</v>
      </c>
      <c r="O61" s="98">
        <f>SUMIF(V職域接種!$C:$C, 'Conv-vaccine'!$D61, V職域接種!G:G)</f>
        <v>0</v>
      </c>
      <c r="P61" s="98">
        <f>SUMIF(V重複!$C:$C, 'Conv-vaccine'!$D61, V重複!F:F)</f>
        <v>0</v>
      </c>
      <c r="Q61" s="98">
        <f>SUMIF(V重複!$C:$C, 'Conv-vaccine'!$D61, V重複!G:G)</f>
        <v>0</v>
      </c>
    </row>
    <row r="62" spans="1:17" x14ac:dyDescent="0.55000000000000004">
      <c r="A62" s="95">
        <f t="shared" si="0"/>
        <v>44353</v>
      </c>
      <c r="B62" s="50">
        <f t="shared" si="1"/>
        <v>562573</v>
      </c>
      <c r="C62" s="50">
        <f t="shared" si="2"/>
        <v>179463</v>
      </c>
      <c r="D62" s="96">
        <v>44353</v>
      </c>
      <c r="E62" s="97" t="str">
        <f>IFERROR(VLOOKUP($D62, V医療従事者等!$A:$J, $E$4, FALSE), TEXT(D62, "aaa"))</f>
        <v>日</v>
      </c>
      <c r="F62" s="97">
        <f>IFERROR(VLOOKUP($D62, V医療従事者等!$A:$J, $F$4, FALSE), 0)</f>
        <v>0</v>
      </c>
      <c r="G62" s="97">
        <f>IFERROR(VLOOKUP($D62, V医療従事者等!$A:$J, $G$4, FALSE), 0)</f>
        <v>0</v>
      </c>
      <c r="H62" s="97">
        <f>IFERROR(VLOOKUP($D62, V医療従事者等!$A:$J, $H$4, FALSE), 0)</f>
        <v>0</v>
      </c>
      <c r="I62" s="97">
        <f>IFERROR(VLOOKUP($D62, V医療従事者等!$A:$J, $I$4, FALSE), 0)</f>
        <v>0</v>
      </c>
      <c r="J62" s="98">
        <f>IFERROR(VLOOKUP($D62, V一般接種!$A:$G, J$4, FALSE), 0)</f>
        <v>539719</v>
      </c>
      <c r="K62" s="98">
        <f>IFERROR(VLOOKUP($D62, V一般接種!$A:$G, K$4, FALSE), 0)</f>
        <v>22854</v>
      </c>
      <c r="L62" s="98">
        <f>IFERROR(VLOOKUP($D62, V一般接種!$A:$G, L$4, FALSE), 0)</f>
        <v>0</v>
      </c>
      <c r="M62" s="98">
        <f>IFERROR(VLOOKUP($D62, V一般接種!$A:$G, M$4, FALSE), 0)</f>
        <v>179463</v>
      </c>
      <c r="N62" s="98">
        <f>SUMIF(V職域接種!$C:$C, 'Conv-vaccine'!$D62, V職域接種!F:F)</f>
        <v>0</v>
      </c>
      <c r="O62" s="98">
        <f>SUMIF(V職域接種!$C:$C, 'Conv-vaccine'!$D62, V職域接種!G:G)</f>
        <v>0</v>
      </c>
      <c r="P62" s="98">
        <f>SUMIF(V重複!$C:$C, 'Conv-vaccine'!$D62, V重複!F:F)</f>
        <v>0</v>
      </c>
      <c r="Q62" s="98">
        <f>SUMIF(V重複!$C:$C, 'Conv-vaccine'!$D62, V重複!G:G)</f>
        <v>0</v>
      </c>
    </row>
    <row r="63" spans="1:17" x14ac:dyDescent="0.55000000000000004">
      <c r="A63" s="95">
        <f t="shared" si="0"/>
        <v>44354</v>
      </c>
      <c r="B63" s="50">
        <f t="shared" si="1"/>
        <v>769499</v>
      </c>
      <c r="C63" s="50">
        <f t="shared" si="2"/>
        <v>322752</v>
      </c>
      <c r="D63" s="96">
        <v>44354</v>
      </c>
      <c r="E63" s="97" t="str">
        <f>IFERROR(VLOOKUP($D63, V医療従事者等!$A:$J, $E$4, FALSE), TEXT(D63, "aaa"))</f>
        <v>(月)</v>
      </c>
      <c r="F63" s="97">
        <f>IFERROR(VLOOKUP($D63, V医療従事者等!$A:$J, $F$4, FALSE), 0)</f>
        <v>104435</v>
      </c>
      <c r="G63" s="97">
        <f>IFERROR(VLOOKUP($D63, V医療従事者等!$A:$J, $G$4, FALSE), 0)</f>
        <v>2146</v>
      </c>
      <c r="H63" s="97">
        <f>IFERROR(VLOOKUP($D63, V医療従事者等!$A:$J, $H$4, FALSE), 0)</f>
        <v>132756</v>
      </c>
      <c r="I63" s="97">
        <f>IFERROR(VLOOKUP($D63, V医療従事者等!$A:$J, $I$4, FALSE), 0)</f>
        <v>0</v>
      </c>
      <c r="J63" s="98">
        <f>IFERROR(VLOOKUP($D63, V一般接種!$A:$G, J$4, FALSE), 0)</f>
        <v>633757</v>
      </c>
      <c r="K63" s="98">
        <f>IFERROR(VLOOKUP($D63, V一般接種!$A:$G, K$4, FALSE), 0)</f>
        <v>29161</v>
      </c>
      <c r="L63" s="98">
        <f>IFERROR(VLOOKUP($D63, V一般接種!$A:$G, L$4, FALSE), 0)</f>
        <v>0</v>
      </c>
      <c r="M63" s="98">
        <f>IFERROR(VLOOKUP($D63, V一般接種!$A:$G, M$4, FALSE), 0)</f>
        <v>189996</v>
      </c>
      <c r="N63" s="98">
        <f>SUMIF(V職域接種!$C:$C, 'Conv-vaccine'!$D63, V職域接種!F:F)</f>
        <v>0</v>
      </c>
      <c r="O63" s="98">
        <f>SUMIF(V職域接種!$C:$C, 'Conv-vaccine'!$D63, V職域接種!G:G)</f>
        <v>0</v>
      </c>
      <c r="P63" s="98">
        <f>SUMIF(V重複!$C:$C, 'Conv-vaccine'!$D63, V重複!F:F)</f>
        <v>0</v>
      </c>
      <c r="Q63" s="98">
        <f>SUMIF(V重複!$C:$C, 'Conv-vaccine'!$D63, V重複!G:G)</f>
        <v>0</v>
      </c>
    </row>
    <row r="64" spans="1:17" x14ac:dyDescent="0.55000000000000004">
      <c r="A64" s="95">
        <f t="shared" si="0"/>
        <v>44355</v>
      </c>
      <c r="B64" s="50">
        <f t="shared" si="1"/>
        <v>792827</v>
      </c>
      <c r="C64" s="50">
        <f t="shared" si="2"/>
        <v>320872</v>
      </c>
      <c r="D64" s="96">
        <v>44355</v>
      </c>
      <c r="E64" s="97" t="str">
        <f>IFERROR(VLOOKUP($D64, V医療従事者等!$A:$J, $E$4, FALSE), TEXT(D64, "aaa"))</f>
        <v>(火)</v>
      </c>
      <c r="F64" s="97">
        <f>IFERROR(VLOOKUP($D64, V医療従事者等!$A:$J, $F$4, FALSE), 0)</f>
        <v>71689</v>
      </c>
      <c r="G64" s="97">
        <f>IFERROR(VLOOKUP($D64, V医療従事者等!$A:$J, $G$4, FALSE), 0)</f>
        <v>990</v>
      </c>
      <c r="H64" s="97">
        <f>IFERROR(VLOOKUP($D64, V医療従事者等!$A:$J, $H$4, FALSE), 0)</f>
        <v>89243</v>
      </c>
      <c r="I64" s="97">
        <f>IFERROR(VLOOKUP($D64, V医療従事者等!$A:$J, $I$4, FALSE), 0)</f>
        <v>0</v>
      </c>
      <c r="J64" s="98">
        <f>IFERROR(VLOOKUP($D64, V一般接種!$A:$G, J$4, FALSE), 0)</f>
        <v>690840</v>
      </c>
      <c r="K64" s="98">
        <f>IFERROR(VLOOKUP($D64, V一般接種!$A:$G, K$4, FALSE), 0)</f>
        <v>29308</v>
      </c>
      <c r="L64" s="98">
        <f>IFERROR(VLOOKUP($D64, V一般接種!$A:$G, L$4, FALSE), 0)</f>
        <v>0</v>
      </c>
      <c r="M64" s="98">
        <f>IFERROR(VLOOKUP($D64, V一般接種!$A:$G, M$4, FALSE), 0)</f>
        <v>231629</v>
      </c>
      <c r="N64" s="98">
        <f>SUMIF(V職域接種!$C:$C, 'Conv-vaccine'!$D64, V職域接種!F:F)</f>
        <v>0</v>
      </c>
      <c r="O64" s="98">
        <f>SUMIF(V職域接種!$C:$C, 'Conv-vaccine'!$D64, V職域接種!G:G)</f>
        <v>0</v>
      </c>
      <c r="P64" s="98">
        <f>SUMIF(V重複!$C:$C, 'Conv-vaccine'!$D64, V重複!F:F)</f>
        <v>0</v>
      </c>
      <c r="Q64" s="98">
        <f>SUMIF(V重複!$C:$C, 'Conv-vaccine'!$D64, V重複!G:G)</f>
        <v>0</v>
      </c>
    </row>
    <row r="65" spans="1:17" x14ac:dyDescent="0.55000000000000004">
      <c r="A65" s="95">
        <f t="shared" si="0"/>
        <v>44356</v>
      </c>
      <c r="B65" s="50">
        <f t="shared" si="1"/>
        <v>771746</v>
      </c>
      <c r="C65" s="50">
        <f t="shared" si="2"/>
        <v>384464</v>
      </c>
      <c r="D65" s="96">
        <v>44356</v>
      </c>
      <c r="E65" s="97" t="str">
        <f>IFERROR(VLOOKUP($D65, V医療従事者等!$A:$J, $E$4, FALSE), TEXT(D65, "aaa"))</f>
        <v>(水)</v>
      </c>
      <c r="F65" s="97">
        <f>IFERROR(VLOOKUP($D65, V医療従事者等!$A:$J, $F$4, FALSE), 0)</f>
        <v>67694</v>
      </c>
      <c r="G65" s="97">
        <f>IFERROR(VLOOKUP($D65, V医療従事者等!$A:$J, $G$4, FALSE), 0)</f>
        <v>1047</v>
      </c>
      <c r="H65" s="97">
        <f>IFERROR(VLOOKUP($D65, V医療従事者等!$A:$J, $H$4, FALSE), 0)</f>
        <v>98643</v>
      </c>
      <c r="I65" s="97">
        <f>IFERROR(VLOOKUP($D65, V医療従事者等!$A:$J, $I$4, FALSE), 0)</f>
        <v>0</v>
      </c>
      <c r="J65" s="98">
        <f>IFERROR(VLOOKUP($D65, V一般接種!$A:$G, J$4, FALSE), 0)</f>
        <v>675308</v>
      </c>
      <c r="K65" s="98">
        <f>IFERROR(VLOOKUP($D65, V一般接種!$A:$G, K$4, FALSE), 0)</f>
        <v>27697</v>
      </c>
      <c r="L65" s="98">
        <f>IFERROR(VLOOKUP($D65, V一般接種!$A:$G, L$4, FALSE), 0)</f>
        <v>0</v>
      </c>
      <c r="M65" s="98">
        <f>IFERROR(VLOOKUP($D65, V一般接種!$A:$G, M$4, FALSE), 0)</f>
        <v>285821</v>
      </c>
      <c r="N65" s="98">
        <f>SUMIF(V職域接種!$C:$C, 'Conv-vaccine'!$D65, V職域接種!F:F)</f>
        <v>0</v>
      </c>
      <c r="O65" s="98">
        <f>SUMIF(V職域接種!$C:$C, 'Conv-vaccine'!$D65, V職域接種!G:G)</f>
        <v>0</v>
      </c>
      <c r="P65" s="98">
        <f>SUMIF(V重複!$C:$C, 'Conv-vaccine'!$D65, V重複!F:F)</f>
        <v>0</v>
      </c>
      <c r="Q65" s="98">
        <f>SUMIF(V重複!$C:$C, 'Conv-vaccine'!$D65, V重複!G:G)</f>
        <v>0</v>
      </c>
    </row>
    <row r="66" spans="1:17" x14ac:dyDescent="0.55000000000000004">
      <c r="A66" s="95">
        <f t="shared" si="0"/>
        <v>44357</v>
      </c>
      <c r="B66" s="50">
        <f t="shared" si="1"/>
        <v>743621</v>
      </c>
      <c r="C66" s="50">
        <f t="shared" si="2"/>
        <v>384178</v>
      </c>
      <c r="D66" s="96">
        <v>44357</v>
      </c>
      <c r="E66" s="97" t="str">
        <f>IFERROR(VLOOKUP($D66, V医療従事者等!$A:$J, $E$4, FALSE), TEXT(D66, "aaa"))</f>
        <v>(木)</v>
      </c>
      <c r="F66" s="97">
        <f>IFERROR(VLOOKUP($D66, V医療従事者等!$A:$J, $F$4, FALSE), 0)</f>
        <v>52250</v>
      </c>
      <c r="G66" s="97">
        <f>IFERROR(VLOOKUP($D66, V医療従事者等!$A:$J, $G$4, FALSE), 0)</f>
        <v>1719</v>
      </c>
      <c r="H66" s="97">
        <f>IFERROR(VLOOKUP($D66, V医療従事者等!$A:$J, $H$4, FALSE), 0)</f>
        <v>82622</v>
      </c>
      <c r="I66" s="97">
        <f>IFERROR(VLOOKUP($D66, V医療従事者等!$A:$J, $I$4, FALSE), 0)</f>
        <v>0</v>
      </c>
      <c r="J66" s="98">
        <f>IFERROR(VLOOKUP($D66, V一般接種!$A:$G, J$4, FALSE), 0)</f>
        <v>660000</v>
      </c>
      <c r="K66" s="98">
        <f>IFERROR(VLOOKUP($D66, V一般接種!$A:$G, K$4, FALSE), 0)</f>
        <v>29652</v>
      </c>
      <c r="L66" s="98">
        <f>IFERROR(VLOOKUP($D66, V一般接種!$A:$G, L$4, FALSE), 0)</f>
        <v>0</v>
      </c>
      <c r="M66" s="98">
        <f>IFERROR(VLOOKUP($D66, V一般接種!$A:$G, M$4, FALSE), 0)</f>
        <v>301556</v>
      </c>
      <c r="N66" s="98">
        <f>SUMIF(V職域接種!$C:$C, 'Conv-vaccine'!$D66, V職域接種!F:F)</f>
        <v>0</v>
      </c>
      <c r="O66" s="98">
        <f>SUMIF(V職域接種!$C:$C, 'Conv-vaccine'!$D66, V職域接種!G:G)</f>
        <v>0</v>
      </c>
      <c r="P66" s="98">
        <f>SUMIF(V重複!$C:$C, 'Conv-vaccine'!$D66, V重複!F:F)</f>
        <v>0</v>
      </c>
      <c r="Q66" s="98">
        <f>SUMIF(V重複!$C:$C, 'Conv-vaccine'!$D66, V重複!G:G)</f>
        <v>0</v>
      </c>
    </row>
    <row r="67" spans="1:17" x14ac:dyDescent="0.55000000000000004">
      <c r="A67" s="95">
        <f t="shared" si="0"/>
        <v>44358</v>
      </c>
      <c r="B67" s="50">
        <f t="shared" si="1"/>
        <v>751342</v>
      </c>
      <c r="C67" s="50">
        <f t="shared" si="2"/>
        <v>356938</v>
      </c>
      <c r="D67" s="96">
        <v>44358</v>
      </c>
      <c r="E67" s="97" t="str">
        <f>IFERROR(VLOOKUP($D67, V医療従事者等!$A:$J, $E$4, FALSE), TEXT(D67, "aaa"))</f>
        <v>(金)</v>
      </c>
      <c r="F67" s="97">
        <f>IFERROR(VLOOKUP($D67, V医療従事者等!$A:$J, $F$4, FALSE), 0)</f>
        <v>54834</v>
      </c>
      <c r="G67" s="97">
        <f>IFERROR(VLOOKUP($D67, V医療従事者等!$A:$J, $G$4, FALSE), 0)</f>
        <v>1669</v>
      </c>
      <c r="H67" s="97">
        <f>IFERROR(VLOOKUP($D67, V医療従事者等!$A:$J, $H$4, FALSE), 0)</f>
        <v>91480</v>
      </c>
      <c r="I67" s="97">
        <f>IFERROR(VLOOKUP($D67, V医療従事者等!$A:$J, $I$4, FALSE), 0)</f>
        <v>0</v>
      </c>
      <c r="J67" s="98">
        <f>IFERROR(VLOOKUP($D67, V一般接種!$A:$G, J$4, FALSE), 0)</f>
        <v>664721</v>
      </c>
      <c r="K67" s="98">
        <f>IFERROR(VLOOKUP($D67, V一般接種!$A:$G, K$4, FALSE), 0)</f>
        <v>30118</v>
      </c>
      <c r="L67" s="98">
        <f>IFERROR(VLOOKUP($D67, V一般接種!$A:$G, L$4, FALSE), 0)</f>
        <v>0</v>
      </c>
      <c r="M67" s="98">
        <f>IFERROR(VLOOKUP($D67, V一般接種!$A:$G, M$4, FALSE), 0)</f>
        <v>265458</v>
      </c>
      <c r="N67" s="98">
        <f>SUMIF(V職域接種!$C:$C, 'Conv-vaccine'!$D67, V職域接種!F:F)</f>
        <v>0</v>
      </c>
      <c r="O67" s="98">
        <f>SUMIF(V職域接種!$C:$C, 'Conv-vaccine'!$D67, V職域接種!G:G)</f>
        <v>0</v>
      </c>
      <c r="P67" s="98">
        <f>SUMIF(V重複!$C:$C, 'Conv-vaccine'!$D67, V重複!F:F)</f>
        <v>0</v>
      </c>
      <c r="Q67" s="98">
        <f>SUMIF(V重複!$C:$C, 'Conv-vaccine'!$D67, V重複!G:G)</f>
        <v>0</v>
      </c>
    </row>
    <row r="68" spans="1:17" x14ac:dyDescent="0.55000000000000004">
      <c r="A68" s="95">
        <f t="shared" si="0"/>
        <v>44359</v>
      </c>
      <c r="B68" s="50">
        <f t="shared" si="1"/>
        <v>655256</v>
      </c>
      <c r="C68" s="50">
        <f t="shared" si="2"/>
        <v>273335</v>
      </c>
      <c r="D68" s="96">
        <v>44359</v>
      </c>
      <c r="E68" s="97" t="str">
        <f>IFERROR(VLOOKUP($D68, V医療従事者等!$A:$J, $E$4, FALSE), TEXT(D68, "aaa"))</f>
        <v>土</v>
      </c>
      <c r="F68" s="97">
        <f>IFERROR(VLOOKUP($D68, V医療従事者等!$A:$J, $F$4, FALSE), 0)</f>
        <v>0</v>
      </c>
      <c r="G68" s="97">
        <f>IFERROR(VLOOKUP($D68, V医療従事者等!$A:$J, $G$4, FALSE), 0)</f>
        <v>0</v>
      </c>
      <c r="H68" s="97">
        <f>IFERROR(VLOOKUP($D68, V医療従事者等!$A:$J, $H$4, FALSE), 0)</f>
        <v>0</v>
      </c>
      <c r="I68" s="97">
        <f>IFERROR(VLOOKUP($D68, V医療従事者等!$A:$J, $I$4, FALSE), 0)</f>
        <v>0</v>
      </c>
      <c r="J68" s="98">
        <f>IFERROR(VLOOKUP($D68, V一般接種!$A:$G, J$4, FALSE), 0)</f>
        <v>621790</v>
      </c>
      <c r="K68" s="98">
        <f>IFERROR(VLOOKUP($D68, V一般接種!$A:$G, K$4, FALSE), 0)</f>
        <v>33466</v>
      </c>
      <c r="L68" s="98">
        <f>IFERROR(VLOOKUP($D68, V一般接種!$A:$G, L$4, FALSE), 0)</f>
        <v>0</v>
      </c>
      <c r="M68" s="98">
        <f>IFERROR(VLOOKUP($D68, V一般接種!$A:$G, M$4, FALSE), 0)</f>
        <v>273335</v>
      </c>
      <c r="N68" s="98">
        <f>SUMIF(V職域接種!$C:$C, 'Conv-vaccine'!$D68, V職域接種!F:F)</f>
        <v>0</v>
      </c>
      <c r="O68" s="98">
        <f>SUMIF(V職域接種!$C:$C, 'Conv-vaccine'!$D68, V職域接種!G:G)</f>
        <v>0</v>
      </c>
      <c r="P68" s="98">
        <f>SUMIF(V重複!$C:$C, 'Conv-vaccine'!$D68, V重複!F:F)</f>
        <v>0</v>
      </c>
      <c r="Q68" s="98">
        <f>SUMIF(V重複!$C:$C, 'Conv-vaccine'!$D68, V重複!G:G)</f>
        <v>0</v>
      </c>
    </row>
    <row r="69" spans="1:17" x14ac:dyDescent="0.55000000000000004">
      <c r="A69" s="95">
        <f t="shared" si="0"/>
        <v>44360</v>
      </c>
      <c r="B69" s="50">
        <f t="shared" si="1"/>
        <v>599584</v>
      </c>
      <c r="C69" s="50">
        <f t="shared" si="2"/>
        <v>315815</v>
      </c>
      <c r="D69" s="96">
        <v>44360</v>
      </c>
      <c r="E69" s="97" t="str">
        <f>IFERROR(VLOOKUP($D69, V医療従事者等!$A:$J, $E$4, FALSE), TEXT(D69, "aaa"))</f>
        <v>日</v>
      </c>
      <c r="F69" s="97">
        <f>IFERROR(VLOOKUP($D69, V医療従事者等!$A:$J, $F$4, FALSE), 0)</f>
        <v>0</v>
      </c>
      <c r="G69" s="97">
        <f>IFERROR(VLOOKUP($D69, V医療従事者等!$A:$J, $G$4, FALSE), 0)</f>
        <v>0</v>
      </c>
      <c r="H69" s="97">
        <f>IFERROR(VLOOKUP($D69, V医療従事者等!$A:$J, $H$4, FALSE), 0)</f>
        <v>0</v>
      </c>
      <c r="I69" s="97">
        <f>IFERROR(VLOOKUP($D69, V医療従事者等!$A:$J, $I$4, FALSE), 0)</f>
        <v>0</v>
      </c>
      <c r="J69" s="98">
        <f>IFERROR(VLOOKUP($D69, V一般接種!$A:$G, J$4, FALSE), 0)</f>
        <v>561702</v>
      </c>
      <c r="K69" s="98">
        <f>IFERROR(VLOOKUP($D69, V一般接種!$A:$G, K$4, FALSE), 0)</f>
        <v>37882</v>
      </c>
      <c r="L69" s="98">
        <f>IFERROR(VLOOKUP($D69, V一般接種!$A:$G, L$4, FALSE), 0)</f>
        <v>0</v>
      </c>
      <c r="M69" s="98">
        <f>IFERROR(VLOOKUP($D69, V一般接種!$A:$G, M$4, FALSE), 0)</f>
        <v>315815</v>
      </c>
      <c r="N69" s="98">
        <f>SUMIF(V職域接種!$C:$C, 'Conv-vaccine'!$D69, V職域接種!F:F)</f>
        <v>0</v>
      </c>
      <c r="O69" s="98">
        <f>SUMIF(V職域接種!$C:$C, 'Conv-vaccine'!$D69, V職域接種!G:G)</f>
        <v>0</v>
      </c>
      <c r="P69" s="98">
        <f>SUMIF(V重複!$C:$C, 'Conv-vaccine'!$D69, V重複!F:F)</f>
        <v>0</v>
      </c>
      <c r="Q69" s="98">
        <f>SUMIF(V重複!$C:$C, 'Conv-vaccine'!$D69, V重複!G:G)</f>
        <v>0</v>
      </c>
    </row>
    <row r="70" spans="1:17" x14ac:dyDescent="0.55000000000000004">
      <c r="A70" s="95">
        <f t="shared" si="0"/>
        <v>44361</v>
      </c>
      <c r="B70" s="50">
        <f t="shared" si="1"/>
        <v>691172</v>
      </c>
      <c r="C70" s="50">
        <f t="shared" si="2"/>
        <v>537130</v>
      </c>
      <c r="D70" s="96">
        <v>44361</v>
      </c>
      <c r="E70" s="97" t="str">
        <f>IFERROR(VLOOKUP($D70, V医療従事者等!$A:$J, $E$4, FALSE), TEXT(D70, "aaa"))</f>
        <v>(月)</v>
      </c>
      <c r="F70" s="97">
        <f>IFERROR(VLOOKUP($D70, V医療従事者等!$A:$J, $F$4, FALSE), 0)</f>
        <v>85819</v>
      </c>
      <c r="G70" s="97">
        <f>IFERROR(VLOOKUP($D70, V医療従事者等!$A:$J, $G$4, FALSE), 0)</f>
        <v>5610</v>
      </c>
      <c r="H70" s="97">
        <f>IFERROR(VLOOKUP($D70, V医療従事者等!$A:$J, $H$4, FALSE), 0)</f>
        <v>123536</v>
      </c>
      <c r="I70" s="97">
        <f>IFERROR(VLOOKUP($D70, V医療従事者等!$A:$J, $I$4, FALSE), 0)</f>
        <v>0</v>
      </c>
      <c r="J70" s="98">
        <f>IFERROR(VLOOKUP($D70, V一般接種!$A:$G, J$4, FALSE), 0)</f>
        <v>568570</v>
      </c>
      <c r="K70" s="98">
        <f>IFERROR(VLOOKUP($D70, V一般接種!$A:$G, K$4, FALSE), 0)</f>
        <v>31173</v>
      </c>
      <c r="L70" s="98">
        <f>IFERROR(VLOOKUP($D70, V一般接種!$A:$G, L$4, FALSE), 0)</f>
        <v>0</v>
      </c>
      <c r="M70" s="98">
        <f>IFERROR(VLOOKUP($D70, V一般接種!$A:$G, M$4, FALSE), 0)</f>
        <v>413594</v>
      </c>
      <c r="N70" s="98">
        <f>SUMIF(V職域接種!$C:$C, 'Conv-vaccine'!$D70, V職域接種!F:F)</f>
        <v>0</v>
      </c>
      <c r="O70" s="98">
        <f>SUMIF(V職域接種!$C:$C, 'Conv-vaccine'!$D70, V職域接種!G:G)</f>
        <v>0</v>
      </c>
      <c r="P70" s="98">
        <f>SUMIF(V重複!$C:$C, 'Conv-vaccine'!$D70, V重複!F:F)</f>
        <v>0</v>
      </c>
      <c r="Q70" s="98">
        <f>SUMIF(V重複!$C:$C, 'Conv-vaccine'!$D70, V重複!G:G)</f>
        <v>0</v>
      </c>
    </row>
    <row r="71" spans="1:17" x14ac:dyDescent="0.55000000000000004">
      <c r="A71" s="95">
        <f t="shared" ref="A71:A134" si="3">D71</f>
        <v>44362</v>
      </c>
      <c r="B71" s="50">
        <f t="shared" si="1"/>
        <v>692678</v>
      </c>
      <c r="C71" s="50">
        <f t="shared" si="2"/>
        <v>551463</v>
      </c>
      <c r="D71" s="96">
        <v>44362</v>
      </c>
      <c r="E71" s="97" t="str">
        <f>IFERROR(VLOOKUP($D71, V医療従事者等!$A:$J, $E$4, FALSE), TEXT(D71, "aaa"))</f>
        <v>(火)</v>
      </c>
      <c r="F71" s="97">
        <f>IFERROR(VLOOKUP($D71, V医療従事者等!$A:$J, $F$4, FALSE), 0)</f>
        <v>40459</v>
      </c>
      <c r="G71" s="97">
        <f>IFERROR(VLOOKUP($D71, V医療従事者等!$A:$J, $G$4, FALSE), 0)</f>
        <v>2956</v>
      </c>
      <c r="H71" s="97">
        <f>IFERROR(VLOOKUP($D71, V医療従事者等!$A:$J, $H$4, FALSE), 0)</f>
        <v>71948</v>
      </c>
      <c r="I71" s="97">
        <f>IFERROR(VLOOKUP($D71, V医療従事者等!$A:$J, $I$4, FALSE), 0)</f>
        <v>0</v>
      </c>
      <c r="J71" s="98">
        <f>IFERROR(VLOOKUP($D71, V一般接種!$A:$G, J$4, FALSE), 0)</f>
        <v>615735</v>
      </c>
      <c r="K71" s="98">
        <f>IFERROR(VLOOKUP($D71, V一般接種!$A:$G, K$4, FALSE), 0)</f>
        <v>33528</v>
      </c>
      <c r="L71" s="98">
        <f>IFERROR(VLOOKUP($D71, V一般接種!$A:$G, L$4, FALSE), 0)</f>
        <v>0</v>
      </c>
      <c r="M71" s="98">
        <f>IFERROR(VLOOKUP($D71, V一般接種!$A:$G, M$4, FALSE), 0)</f>
        <v>479515</v>
      </c>
      <c r="N71" s="98">
        <f>SUMIF(V職域接種!$C:$C, 'Conv-vaccine'!$D71, V職域接種!F:F)</f>
        <v>0</v>
      </c>
      <c r="O71" s="98">
        <f>SUMIF(V職域接種!$C:$C, 'Conv-vaccine'!$D71, V職域接種!G:G)</f>
        <v>0</v>
      </c>
      <c r="P71" s="98">
        <f>SUMIF(V重複!$C:$C, 'Conv-vaccine'!$D71, V重複!F:F)</f>
        <v>0</v>
      </c>
      <c r="Q71" s="98">
        <f>SUMIF(V重複!$C:$C, 'Conv-vaccine'!$D71, V重複!G:G)</f>
        <v>0</v>
      </c>
    </row>
    <row r="72" spans="1:17" x14ac:dyDescent="0.55000000000000004">
      <c r="A72" s="95">
        <f t="shared" si="3"/>
        <v>44363</v>
      </c>
      <c r="B72" s="50">
        <f t="shared" ref="B72:B135" si="4">IF($D72="","",F72+G72+J72+K72+N72-P72)</f>
        <v>676325</v>
      </c>
      <c r="C72" s="50">
        <f t="shared" ref="C72:C135" si="5">IF($D72="", "", H72+I72+L72+M72+O72-Q72)</f>
        <v>603338</v>
      </c>
      <c r="D72" s="96">
        <v>44363</v>
      </c>
      <c r="E72" s="97" t="str">
        <f>IFERROR(VLOOKUP($D72, V医療従事者等!$A:$J, $E$4, FALSE), TEXT(D72, "aaa"))</f>
        <v>(水)</v>
      </c>
      <c r="F72" s="97">
        <f>IFERROR(VLOOKUP($D72, V医療従事者等!$A:$J, $F$4, FALSE), 0)</f>
        <v>43912</v>
      </c>
      <c r="G72" s="97">
        <f>IFERROR(VLOOKUP($D72, V医療従事者等!$A:$J, $G$4, FALSE), 0)</f>
        <v>2782</v>
      </c>
      <c r="H72" s="97">
        <f>IFERROR(VLOOKUP($D72, V医療従事者等!$A:$J, $H$4, FALSE), 0)</f>
        <v>72041</v>
      </c>
      <c r="I72" s="97">
        <f>IFERROR(VLOOKUP($D72, V医療従事者等!$A:$J, $I$4, FALSE), 0)</f>
        <v>0</v>
      </c>
      <c r="J72" s="98">
        <f>IFERROR(VLOOKUP($D72, V一般接種!$A:$G, J$4, FALSE), 0)</f>
        <v>594829</v>
      </c>
      <c r="K72" s="98">
        <f>IFERROR(VLOOKUP($D72, V一般接種!$A:$G, K$4, FALSE), 0)</f>
        <v>34802</v>
      </c>
      <c r="L72" s="98">
        <f>IFERROR(VLOOKUP($D72, V一般接種!$A:$G, L$4, FALSE), 0)</f>
        <v>0</v>
      </c>
      <c r="M72" s="98">
        <f>IFERROR(VLOOKUP($D72, V一般接種!$A:$G, M$4, FALSE), 0)</f>
        <v>531297</v>
      </c>
      <c r="N72" s="98">
        <f>SUMIF(V職域接種!$C:$C, 'Conv-vaccine'!$D72, V職域接種!F:F)</f>
        <v>0</v>
      </c>
      <c r="O72" s="98">
        <f>SUMIF(V職域接種!$C:$C, 'Conv-vaccine'!$D72, V職域接種!G:G)</f>
        <v>0</v>
      </c>
      <c r="P72" s="98">
        <f>SUMIF(V重複!$C:$C, 'Conv-vaccine'!$D72, V重複!F:F)</f>
        <v>0</v>
      </c>
      <c r="Q72" s="98">
        <f>SUMIF(V重複!$C:$C, 'Conv-vaccine'!$D72, V重複!G:G)</f>
        <v>0</v>
      </c>
    </row>
    <row r="73" spans="1:17" x14ac:dyDescent="0.55000000000000004">
      <c r="A73" s="95">
        <f t="shared" si="3"/>
        <v>44364</v>
      </c>
      <c r="B73" s="50">
        <f t="shared" si="4"/>
        <v>687115</v>
      </c>
      <c r="C73" s="50">
        <f t="shared" si="5"/>
        <v>595389</v>
      </c>
      <c r="D73" s="96">
        <v>44364</v>
      </c>
      <c r="E73" s="97" t="str">
        <f>IFERROR(VLOOKUP($D73, V医療従事者等!$A:$J, $E$4, FALSE), TEXT(D73, "aaa"))</f>
        <v>(木)</v>
      </c>
      <c r="F73" s="97">
        <f>IFERROR(VLOOKUP($D73, V医療従事者等!$A:$J, $F$4, FALSE), 0)</f>
        <v>46926</v>
      </c>
      <c r="G73" s="97">
        <f>IFERROR(VLOOKUP($D73, V医療従事者等!$A:$J, $G$4, FALSE), 0)</f>
        <v>4611</v>
      </c>
      <c r="H73" s="97">
        <f>IFERROR(VLOOKUP($D73, V医療従事者等!$A:$J, $H$4, FALSE), 0)</f>
        <v>77793</v>
      </c>
      <c r="I73" s="97">
        <f>IFERROR(VLOOKUP($D73, V医療従事者等!$A:$J, $I$4, FALSE), 0)</f>
        <v>0</v>
      </c>
      <c r="J73" s="98">
        <f>IFERROR(VLOOKUP($D73, V一般接種!$A:$G, J$4, FALSE), 0)</f>
        <v>600851</v>
      </c>
      <c r="K73" s="98">
        <f>IFERROR(VLOOKUP($D73, V一般接種!$A:$G, K$4, FALSE), 0)</f>
        <v>34727</v>
      </c>
      <c r="L73" s="98">
        <f>IFERROR(VLOOKUP($D73, V一般接種!$A:$G, L$4, FALSE), 0)</f>
        <v>0</v>
      </c>
      <c r="M73" s="98">
        <f>IFERROR(VLOOKUP($D73, V一般接種!$A:$G, M$4, FALSE), 0)</f>
        <v>517596</v>
      </c>
      <c r="N73" s="98">
        <f>SUMIF(V職域接種!$C:$C, 'Conv-vaccine'!$D73, V職域接種!F:F)</f>
        <v>0</v>
      </c>
      <c r="O73" s="98">
        <f>SUMIF(V職域接種!$C:$C, 'Conv-vaccine'!$D73, V職域接種!G:G)</f>
        <v>0</v>
      </c>
      <c r="P73" s="98">
        <f>SUMIF(V重複!$C:$C, 'Conv-vaccine'!$D73, V重複!F:F)</f>
        <v>0</v>
      </c>
      <c r="Q73" s="98">
        <f>SUMIF(V重複!$C:$C, 'Conv-vaccine'!$D73, V重複!G:G)</f>
        <v>0</v>
      </c>
    </row>
    <row r="74" spans="1:17" x14ac:dyDescent="0.55000000000000004">
      <c r="A74" s="95">
        <f t="shared" si="3"/>
        <v>44365</v>
      </c>
      <c r="B74" s="50">
        <f t="shared" si="4"/>
        <v>669048</v>
      </c>
      <c r="C74" s="50">
        <f t="shared" si="5"/>
        <v>567820</v>
      </c>
      <c r="D74" s="96">
        <v>44365</v>
      </c>
      <c r="E74" s="97" t="str">
        <f>IFERROR(VLOOKUP($D74, V医療従事者等!$A:$J, $E$4, FALSE), TEXT(D74, "aaa"))</f>
        <v>(金)</v>
      </c>
      <c r="F74" s="97">
        <f>IFERROR(VLOOKUP($D74, V医療従事者等!$A:$J, $F$4, FALSE), 0)</f>
        <v>50112</v>
      </c>
      <c r="G74" s="97">
        <f>IFERROR(VLOOKUP($D74, V医療従事者等!$A:$J, $G$4, FALSE), 0)</f>
        <v>2145</v>
      </c>
      <c r="H74" s="97">
        <f>IFERROR(VLOOKUP($D74, V医療従事者等!$A:$J, $H$4, FALSE), 0)</f>
        <v>73691</v>
      </c>
      <c r="I74" s="97">
        <f>IFERROR(VLOOKUP($D74, V医療従事者等!$A:$J, $I$4, FALSE), 0)</f>
        <v>0</v>
      </c>
      <c r="J74" s="98">
        <f>IFERROR(VLOOKUP($D74, V一般接種!$A:$G, J$4, FALSE), 0)</f>
        <v>583835</v>
      </c>
      <c r="K74" s="98">
        <f>IFERROR(VLOOKUP($D74, V一般接種!$A:$G, K$4, FALSE), 0)</f>
        <v>32956</v>
      </c>
      <c r="L74" s="98">
        <f>IFERROR(VLOOKUP($D74, V一般接種!$A:$G, L$4, FALSE), 0)</f>
        <v>0</v>
      </c>
      <c r="M74" s="98">
        <f>IFERROR(VLOOKUP($D74, V一般接種!$A:$G, M$4, FALSE), 0)</f>
        <v>494129</v>
      </c>
      <c r="N74" s="98">
        <f>SUMIF(V職域接種!$C:$C, 'Conv-vaccine'!$D74, V職域接種!F:F)</f>
        <v>0</v>
      </c>
      <c r="O74" s="98">
        <f>SUMIF(V職域接種!$C:$C, 'Conv-vaccine'!$D74, V職域接種!G:G)</f>
        <v>0</v>
      </c>
      <c r="P74" s="98">
        <f>SUMIF(V重複!$C:$C, 'Conv-vaccine'!$D74, V重複!F:F)</f>
        <v>0</v>
      </c>
      <c r="Q74" s="98">
        <f>SUMIF(V重複!$C:$C, 'Conv-vaccine'!$D74, V重複!G:G)</f>
        <v>0</v>
      </c>
    </row>
    <row r="75" spans="1:17" x14ac:dyDescent="0.55000000000000004">
      <c r="A75" s="95">
        <f t="shared" si="3"/>
        <v>44366</v>
      </c>
      <c r="B75" s="50">
        <f t="shared" si="4"/>
        <v>655209</v>
      </c>
      <c r="C75" s="50">
        <f t="shared" si="5"/>
        <v>439431</v>
      </c>
      <c r="D75" s="96">
        <v>44366</v>
      </c>
      <c r="E75" s="97" t="str">
        <f>IFERROR(VLOOKUP($D75, V医療従事者等!$A:$J, $E$4, FALSE), TEXT(D75, "aaa"))</f>
        <v>土</v>
      </c>
      <c r="F75" s="97">
        <f>IFERROR(VLOOKUP($D75, V医療従事者等!$A:$J, $F$4, FALSE), 0)</f>
        <v>0</v>
      </c>
      <c r="G75" s="97">
        <f>IFERROR(VLOOKUP($D75, V医療従事者等!$A:$J, $G$4, FALSE), 0)</f>
        <v>0</v>
      </c>
      <c r="H75" s="97">
        <f>IFERROR(VLOOKUP($D75, V医療従事者等!$A:$J, $H$4, FALSE), 0)</f>
        <v>0</v>
      </c>
      <c r="I75" s="97">
        <f>IFERROR(VLOOKUP($D75, V医療従事者等!$A:$J, $I$4, FALSE), 0)</f>
        <v>0</v>
      </c>
      <c r="J75" s="98">
        <f>IFERROR(VLOOKUP($D75, V一般接種!$A:$G, J$4, FALSE), 0)</f>
        <v>613792</v>
      </c>
      <c r="K75" s="98">
        <f>IFERROR(VLOOKUP($D75, V一般接種!$A:$G, K$4, FALSE), 0)</f>
        <v>41417</v>
      </c>
      <c r="L75" s="98">
        <f>IFERROR(VLOOKUP($D75, V一般接種!$A:$G, L$4, FALSE), 0)</f>
        <v>0</v>
      </c>
      <c r="M75" s="98">
        <f>IFERROR(VLOOKUP($D75, V一般接種!$A:$G, M$4, FALSE), 0)</f>
        <v>439431</v>
      </c>
      <c r="N75" s="98">
        <f>SUMIF(V職域接種!$C:$C, 'Conv-vaccine'!$D75, V職域接種!F:F)</f>
        <v>0</v>
      </c>
      <c r="O75" s="98">
        <f>SUMIF(V職域接種!$C:$C, 'Conv-vaccine'!$D75, V職域接種!G:G)</f>
        <v>0</v>
      </c>
      <c r="P75" s="98">
        <f>SUMIF(V重複!$C:$C, 'Conv-vaccine'!$D75, V重複!F:F)</f>
        <v>0</v>
      </c>
      <c r="Q75" s="98">
        <f>SUMIF(V重複!$C:$C, 'Conv-vaccine'!$D75, V重複!G:G)</f>
        <v>0</v>
      </c>
    </row>
    <row r="76" spans="1:17" x14ac:dyDescent="0.55000000000000004">
      <c r="A76" s="95">
        <f t="shared" si="3"/>
        <v>44367</v>
      </c>
      <c r="B76" s="50">
        <f t="shared" si="4"/>
        <v>655374</v>
      </c>
      <c r="C76" s="50">
        <f t="shared" si="5"/>
        <v>437733</v>
      </c>
      <c r="D76" s="96">
        <v>44367</v>
      </c>
      <c r="E76" s="97" t="str">
        <f>IFERROR(VLOOKUP($D76, V医療従事者等!$A:$J, $E$4, FALSE), TEXT(D76, "aaa"))</f>
        <v>日</v>
      </c>
      <c r="F76" s="97">
        <f>IFERROR(VLOOKUP($D76, V医療従事者等!$A:$J, $F$4, FALSE), 0)</f>
        <v>0</v>
      </c>
      <c r="G76" s="97">
        <f>IFERROR(VLOOKUP($D76, V医療従事者等!$A:$J, $G$4, FALSE), 0)</f>
        <v>0</v>
      </c>
      <c r="H76" s="97">
        <f>IFERROR(VLOOKUP($D76, V医療従事者等!$A:$J, $H$4, FALSE), 0)</f>
        <v>0</v>
      </c>
      <c r="I76" s="97">
        <f>IFERROR(VLOOKUP($D76, V医療従事者等!$A:$J, $I$4, FALSE), 0)</f>
        <v>0</v>
      </c>
      <c r="J76" s="98">
        <f>IFERROR(VLOOKUP($D76, V一般接種!$A:$G, J$4, FALSE), 0)</f>
        <v>610449</v>
      </c>
      <c r="K76" s="98">
        <f>IFERROR(VLOOKUP($D76, V一般接種!$A:$G, K$4, FALSE), 0)</f>
        <v>44925</v>
      </c>
      <c r="L76" s="98">
        <f>IFERROR(VLOOKUP($D76, V一般接種!$A:$G, L$4, FALSE), 0)</f>
        <v>0</v>
      </c>
      <c r="M76" s="98">
        <f>IFERROR(VLOOKUP($D76, V一般接種!$A:$G, M$4, FALSE), 0)</f>
        <v>437733</v>
      </c>
      <c r="N76" s="98">
        <f>SUMIF(V職域接種!$C:$C, 'Conv-vaccine'!$D76, V職域接種!F:F)</f>
        <v>0</v>
      </c>
      <c r="O76" s="98">
        <f>SUMIF(V職域接種!$C:$C, 'Conv-vaccine'!$D76, V職域接種!G:G)</f>
        <v>0</v>
      </c>
      <c r="P76" s="98">
        <f>SUMIF(V重複!$C:$C, 'Conv-vaccine'!$D76, V重複!F:F)</f>
        <v>0</v>
      </c>
      <c r="Q76" s="98">
        <f>SUMIF(V重複!$C:$C, 'Conv-vaccine'!$D76, V重複!G:G)</f>
        <v>0</v>
      </c>
    </row>
    <row r="77" spans="1:17" x14ac:dyDescent="0.55000000000000004">
      <c r="A77" s="95">
        <f t="shared" si="3"/>
        <v>44368</v>
      </c>
      <c r="B77" s="50">
        <f t="shared" si="4"/>
        <v>746378</v>
      </c>
      <c r="C77" s="50">
        <f t="shared" si="5"/>
        <v>621942</v>
      </c>
      <c r="D77" s="96">
        <v>44368</v>
      </c>
      <c r="E77" s="97" t="str">
        <f>IFERROR(VLOOKUP($D77, V医療従事者等!$A:$J, $E$4, FALSE), TEXT(D77, "aaa"))</f>
        <v>(月)</v>
      </c>
      <c r="F77" s="97">
        <f>IFERROR(VLOOKUP($D77, V医療従事者等!$A:$J, $F$4, FALSE), 0)</f>
        <v>67154</v>
      </c>
      <c r="G77" s="97">
        <f>IFERROR(VLOOKUP($D77, V医療従事者等!$A:$J, $G$4, FALSE), 0)</f>
        <v>7843</v>
      </c>
      <c r="H77" s="97">
        <f>IFERROR(VLOOKUP($D77, V医療従事者等!$A:$J, $H$4, FALSE), 0)</f>
        <v>123679</v>
      </c>
      <c r="I77" s="97">
        <f>IFERROR(VLOOKUP($D77, V医療従事者等!$A:$J, $I$4, FALSE), 0)</f>
        <v>104</v>
      </c>
      <c r="J77" s="98">
        <f>IFERROR(VLOOKUP($D77, V一般接種!$A:$G, J$4, FALSE), 0)</f>
        <v>594462</v>
      </c>
      <c r="K77" s="98">
        <f>IFERROR(VLOOKUP($D77, V一般接種!$A:$G, K$4, FALSE), 0)</f>
        <v>76919</v>
      </c>
      <c r="L77" s="98">
        <f>IFERROR(VLOOKUP($D77, V一般接種!$A:$G, L$4, FALSE), 0)</f>
        <v>0</v>
      </c>
      <c r="M77" s="98">
        <f>IFERROR(VLOOKUP($D77, V一般接種!$A:$G, M$4, FALSE), 0)</f>
        <v>498159</v>
      </c>
      <c r="N77" s="98">
        <f>SUMIF(V職域接種!$C:$C, 'Conv-vaccine'!$D77, V職域接種!F:F)</f>
        <v>0</v>
      </c>
      <c r="O77" s="98">
        <f>SUMIF(V職域接種!$C:$C, 'Conv-vaccine'!$D77, V職域接種!G:G)</f>
        <v>0</v>
      </c>
      <c r="P77" s="98">
        <f>SUMIF(V重複!$C:$C, 'Conv-vaccine'!$D77, V重複!F:F)</f>
        <v>0</v>
      </c>
      <c r="Q77" s="98">
        <f>SUMIF(V重複!$C:$C, 'Conv-vaccine'!$D77, V重複!G:G)</f>
        <v>0</v>
      </c>
    </row>
    <row r="78" spans="1:17" x14ac:dyDescent="0.55000000000000004">
      <c r="A78" s="95">
        <f t="shared" si="3"/>
        <v>44369</v>
      </c>
      <c r="B78" s="50">
        <f t="shared" si="4"/>
        <v>746613</v>
      </c>
      <c r="C78" s="50">
        <f t="shared" si="5"/>
        <v>650095</v>
      </c>
      <c r="D78" s="96">
        <v>44369</v>
      </c>
      <c r="E78" s="97" t="str">
        <f>IFERROR(VLOOKUP($D78, V医療従事者等!$A:$J, $E$4, FALSE), TEXT(D78, "aaa"))</f>
        <v>(火)</v>
      </c>
      <c r="F78" s="97">
        <f>IFERROR(VLOOKUP($D78, V医療従事者等!$A:$J, $F$4, FALSE), 0)</f>
        <v>44473</v>
      </c>
      <c r="G78" s="97">
        <f>IFERROR(VLOOKUP($D78, V医療従事者等!$A:$J, $G$4, FALSE), 0)</f>
        <v>1946</v>
      </c>
      <c r="H78" s="97">
        <f>IFERROR(VLOOKUP($D78, V医療従事者等!$A:$J, $H$4, FALSE), 0)</f>
        <v>47609</v>
      </c>
      <c r="I78" s="97">
        <f>IFERROR(VLOOKUP($D78, V医療従事者等!$A:$J, $I$4, FALSE), 0)</f>
        <v>107</v>
      </c>
      <c r="J78" s="98">
        <f>IFERROR(VLOOKUP($D78, V一般接種!$A:$G, J$4, FALSE), 0)</f>
        <v>615490</v>
      </c>
      <c r="K78" s="98">
        <f>IFERROR(VLOOKUP($D78, V一般接種!$A:$G, K$4, FALSE), 0)</f>
        <v>84704</v>
      </c>
      <c r="L78" s="98">
        <f>IFERROR(VLOOKUP($D78, V一般接種!$A:$G, L$4, FALSE), 0)</f>
        <v>0</v>
      </c>
      <c r="M78" s="98">
        <f>IFERROR(VLOOKUP($D78, V一般接種!$A:$G, M$4, FALSE), 0)</f>
        <v>602379</v>
      </c>
      <c r="N78" s="98">
        <f>SUMIF(V職域接種!$C:$C, 'Conv-vaccine'!$D78, V職域接種!F:F)</f>
        <v>0</v>
      </c>
      <c r="O78" s="98">
        <f>SUMIF(V職域接種!$C:$C, 'Conv-vaccine'!$D78, V職域接種!G:G)</f>
        <v>0</v>
      </c>
      <c r="P78" s="98">
        <f>SUMIF(V重複!$C:$C, 'Conv-vaccine'!$D78, V重複!F:F)</f>
        <v>0</v>
      </c>
      <c r="Q78" s="98">
        <f>SUMIF(V重複!$C:$C, 'Conv-vaccine'!$D78, V重複!G:G)</f>
        <v>0</v>
      </c>
    </row>
    <row r="79" spans="1:17" x14ac:dyDescent="0.55000000000000004">
      <c r="A79" s="95">
        <f t="shared" si="3"/>
        <v>44370</v>
      </c>
      <c r="B79" s="50">
        <f t="shared" si="4"/>
        <v>757786</v>
      </c>
      <c r="C79" s="50">
        <f t="shared" si="5"/>
        <v>681762</v>
      </c>
      <c r="D79" s="96">
        <v>44370</v>
      </c>
      <c r="E79" s="97" t="str">
        <f>IFERROR(VLOOKUP($D79, V医療従事者等!$A:$J, $E$4, FALSE), TEXT(D79, "aaa"))</f>
        <v>(水)</v>
      </c>
      <c r="F79" s="97">
        <f>IFERROR(VLOOKUP($D79, V医療従事者等!$A:$J, $F$4, FALSE), 0)</f>
        <v>46971</v>
      </c>
      <c r="G79" s="97">
        <f>IFERROR(VLOOKUP($D79, V医療従事者等!$A:$J, $G$4, FALSE), 0)</f>
        <v>4683</v>
      </c>
      <c r="H79" s="97">
        <f>IFERROR(VLOOKUP($D79, V医療従事者等!$A:$J, $H$4, FALSE), 0)</f>
        <v>59733</v>
      </c>
      <c r="I79" s="97">
        <f>IFERROR(VLOOKUP($D79, V医療従事者等!$A:$J, $I$4, FALSE), 0)</f>
        <v>99</v>
      </c>
      <c r="J79" s="98">
        <f>IFERROR(VLOOKUP($D79, V一般接種!$A:$G, J$4, FALSE), 0)</f>
        <v>617899</v>
      </c>
      <c r="K79" s="98">
        <f>IFERROR(VLOOKUP($D79, V一般接種!$A:$G, K$4, FALSE), 0)</f>
        <v>88233</v>
      </c>
      <c r="L79" s="98">
        <f>IFERROR(VLOOKUP($D79, V一般接種!$A:$G, L$4, FALSE), 0)</f>
        <v>0</v>
      </c>
      <c r="M79" s="98">
        <f>IFERROR(VLOOKUP($D79, V一般接種!$A:$G, M$4, FALSE), 0)</f>
        <v>621930</v>
      </c>
      <c r="N79" s="98">
        <f>SUMIF(V職域接種!$C:$C, 'Conv-vaccine'!$D79, V職域接種!F:F)</f>
        <v>0</v>
      </c>
      <c r="O79" s="98">
        <f>SUMIF(V職域接種!$C:$C, 'Conv-vaccine'!$D79, V職域接種!G:G)</f>
        <v>0</v>
      </c>
      <c r="P79" s="98">
        <f>SUMIF(V重複!$C:$C, 'Conv-vaccine'!$D79, V重複!F:F)</f>
        <v>0</v>
      </c>
      <c r="Q79" s="98">
        <f>SUMIF(V重複!$C:$C, 'Conv-vaccine'!$D79, V重複!G:G)</f>
        <v>0</v>
      </c>
    </row>
    <row r="80" spans="1:17" x14ac:dyDescent="0.55000000000000004">
      <c r="A80" s="95">
        <f t="shared" si="3"/>
        <v>44371</v>
      </c>
      <c r="B80" s="50">
        <f t="shared" si="4"/>
        <v>733955</v>
      </c>
      <c r="C80" s="50">
        <f t="shared" si="5"/>
        <v>688533</v>
      </c>
      <c r="D80" s="96">
        <v>44371</v>
      </c>
      <c r="E80" s="97" t="str">
        <f>IFERROR(VLOOKUP($D80, V医療従事者等!$A:$J, $E$4, FALSE), TEXT(D80, "aaa"))</f>
        <v>(木)</v>
      </c>
      <c r="F80" s="97">
        <f>IFERROR(VLOOKUP($D80, V医療従事者等!$A:$J, $F$4, FALSE), 0)</f>
        <v>43798</v>
      </c>
      <c r="G80" s="97">
        <f>IFERROR(VLOOKUP($D80, V医療従事者等!$A:$J, $G$4, FALSE), 0)</f>
        <v>1584</v>
      </c>
      <c r="H80" s="97">
        <f>IFERROR(VLOOKUP($D80, V医療従事者等!$A:$J, $H$4, FALSE), 0)</f>
        <v>63930</v>
      </c>
      <c r="I80" s="97">
        <f>IFERROR(VLOOKUP($D80, V医療従事者等!$A:$J, $I$4, FALSE), 0)</f>
        <v>109</v>
      </c>
      <c r="J80" s="98">
        <f>IFERROR(VLOOKUP($D80, V一般接種!$A:$G, J$4, FALSE), 0)</f>
        <v>604681</v>
      </c>
      <c r="K80" s="98">
        <f>IFERROR(VLOOKUP($D80, V一般接種!$A:$G, K$4, FALSE), 0)</f>
        <v>83892</v>
      </c>
      <c r="L80" s="98">
        <f>IFERROR(VLOOKUP($D80, V一般接種!$A:$G, L$4, FALSE), 0)</f>
        <v>0</v>
      </c>
      <c r="M80" s="98">
        <f>IFERROR(VLOOKUP($D80, V一般接種!$A:$G, M$4, FALSE), 0)</f>
        <v>624494</v>
      </c>
      <c r="N80" s="98">
        <f>SUMIF(V職域接種!$C:$C, 'Conv-vaccine'!$D80, V職域接種!F:F)</f>
        <v>0</v>
      </c>
      <c r="O80" s="98">
        <f>SUMIF(V職域接種!$C:$C, 'Conv-vaccine'!$D80, V職域接種!G:G)</f>
        <v>0</v>
      </c>
      <c r="P80" s="98">
        <f>SUMIF(V重複!$C:$C, 'Conv-vaccine'!$D80, V重複!F:F)</f>
        <v>0</v>
      </c>
      <c r="Q80" s="98">
        <f>SUMIF(V重複!$C:$C, 'Conv-vaccine'!$D80, V重複!G:G)</f>
        <v>0</v>
      </c>
    </row>
    <row r="81" spans="1:17" x14ac:dyDescent="0.55000000000000004">
      <c r="A81" s="95">
        <f t="shared" si="3"/>
        <v>44372</v>
      </c>
      <c r="B81" s="50">
        <f t="shared" si="4"/>
        <v>727638</v>
      </c>
      <c r="C81" s="50">
        <f t="shared" si="5"/>
        <v>691741</v>
      </c>
      <c r="D81" s="96">
        <v>44372</v>
      </c>
      <c r="E81" s="97" t="str">
        <f>IFERROR(VLOOKUP($D81, V医療従事者等!$A:$J, $E$4, FALSE), TEXT(D81, "aaa"))</f>
        <v>(金)</v>
      </c>
      <c r="F81" s="97">
        <f>IFERROR(VLOOKUP($D81, V医療従事者等!$A:$J, $F$4, FALSE), 0)</f>
        <v>47766</v>
      </c>
      <c r="G81" s="97">
        <f>IFERROR(VLOOKUP($D81, V医療従事者等!$A:$J, $G$4, FALSE), 0)</f>
        <v>5529</v>
      </c>
      <c r="H81" s="97">
        <f>IFERROR(VLOOKUP($D81, V医療従事者等!$A:$J, $H$4, FALSE), 0)</f>
        <v>74926</v>
      </c>
      <c r="I81" s="97">
        <f>IFERROR(VLOOKUP($D81, V医療従事者等!$A:$J, $I$4, FALSE), 0)</f>
        <v>134</v>
      </c>
      <c r="J81" s="98">
        <f>IFERROR(VLOOKUP($D81, V一般接種!$A:$G, J$4, FALSE), 0)</f>
        <v>582383</v>
      </c>
      <c r="K81" s="98">
        <f>IFERROR(VLOOKUP($D81, V一般接種!$A:$G, K$4, FALSE), 0)</f>
        <v>91960</v>
      </c>
      <c r="L81" s="98">
        <f>IFERROR(VLOOKUP($D81, V一般接種!$A:$G, L$4, FALSE), 0)</f>
        <v>0</v>
      </c>
      <c r="M81" s="98">
        <f>IFERROR(VLOOKUP($D81, V一般接種!$A:$G, M$4, FALSE), 0)</f>
        <v>616681</v>
      </c>
      <c r="N81" s="98">
        <f>SUMIF(V職域接種!$C:$C, 'Conv-vaccine'!$D81, V職域接種!F:F)</f>
        <v>0</v>
      </c>
      <c r="O81" s="98">
        <f>SUMIF(V職域接種!$C:$C, 'Conv-vaccine'!$D81, V職域接種!G:G)</f>
        <v>0</v>
      </c>
      <c r="P81" s="98">
        <f>SUMIF(V重複!$C:$C, 'Conv-vaccine'!$D81, V重複!F:F)</f>
        <v>0</v>
      </c>
      <c r="Q81" s="98">
        <f>SUMIF(V重複!$C:$C, 'Conv-vaccine'!$D81, V重複!G:G)</f>
        <v>0</v>
      </c>
    </row>
    <row r="82" spans="1:17" x14ac:dyDescent="0.55000000000000004">
      <c r="A82" s="95">
        <f t="shared" si="3"/>
        <v>44373</v>
      </c>
      <c r="B82" s="50">
        <f t="shared" si="4"/>
        <v>721016</v>
      </c>
      <c r="C82" s="50">
        <f t="shared" si="5"/>
        <v>582092</v>
      </c>
      <c r="D82" s="96">
        <v>44373</v>
      </c>
      <c r="E82" s="97" t="str">
        <f>IFERROR(VLOOKUP($D82, V医療従事者等!$A:$J, $E$4, FALSE), TEXT(D82, "aaa"))</f>
        <v>土</v>
      </c>
      <c r="F82" s="97">
        <f>IFERROR(VLOOKUP($D82, V医療従事者等!$A:$J, $F$4, FALSE), 0)</f>
        <v>0</v>
      </c>
      <c r="G82" s="97">
        <f>IFERROR(VLOOKUP($D82, V医療従事者等!$A:$J, $G$4, FALSE), 0)</f>
        <v>0</v>
      </c>
      <c r="H82" s="97">
        <f>IFERROR(VLOOKUP($D82, V医療従事者等!$A:$J, $H$4, FALSE), 0)</f>
        <v>0</v>
      </c>
      <c r="I82" s="97">
        <f>IFERROR(VLOOKUP($D82, V医療従事者等!$A:$J, $I$4, FALSE), 0)</f>
        <v>0</v>
      </c>
      <c r="J82" s="98">
        <f>IFERROR(VLOOKUP($D82, V一般接種!$A:$G, J$4, FALSE), 0)</f>
        <v>632918</v>
      </c>
      <c r="K82" s="98">
        <f>IFERROR(VLOOKUP($D82, V一般接種!$A:$G, K$4, FALSE), 0)</f>
        <v>88098</v>
      </c>
      <c r="L82" s="98">
        <f>IFERROR(VLOOKUP($D82, V一般接種!$A:$G, L$4, FALSE), 0)</f>
        <v>0</v>
      </c>
      <c r="M82" s="98">
        <f>IFERROR(VLOOKUP($D82, V一般接種!$A:$G, M$4, FALSE), 0)</f>
        <v>582092</v>
      </c>
      <c r="N82" s="98">
        <f>SUMIF(V職域接種!$C:$C, 'Conv-vaccine'!$D82, V職域接種!F:F)</f>
        <v>0</v>
      </c>
      <c r="O82" s="98">
        <f>SUMIF(V職域接種!$C:$C, 'Conv-vaccine'!$D82, V職域接種!G:G)</f>
        <v>0</v>
      </c>
      <c r="P82" s="98">
        <f>SUMIF(V重複!$C:$C, 'Conv-vaccine'!$D82, V重複!F:F)</f>
        <v>0</v>
      </c>
      <c r="Q82" s="98">
        <f>SUMIF(V重複!$C:$C, 'Conv-vaccine'!$D82, V重複!G:G)</f>
        <v>0</v>
      </c>
    </row>
    <row r="83" spans="1:17" x14ac:dyDescent="0.55000000000000004">
      <c r="A83" s="95">
        <f t="shared" si="3"/>
        <v>44374</v>
      </c>
      <c r="B83" s="50">
        <f t="shared" si="4"/>
        <v>753381</v>
      </c>
      <c r="C83" s="50">
        <f t="shared" si="5"/>
        <v>535478</v>
      </c>
      <c r="D83" s="96">
        <v>44374</v>
      </c>
      <c r="E83" s="97" t="str">
        <f>IFERROR(VLOOKUP($D83, V医療従事者等!$A:$J, $E$4, FALSE), TEXT(D83, "aaa"))</f>
        <v>日</v>
      </c>
      <c r="F83" s="97">
        <f>IFERROR(VLOOKUP($D83, V医療従事者等!$A:$J, $F$4, FALSE), 0)</f>
        <v>0</v>
      </c>
      <c r="G83" s="97">
        <f>IFERROR(VLOOKUP($D83, V医療従事者等!$A:$J, $G$4, FALSE), 0)</f>
        <v>0</v>
      </c>
      <c r="H83" s="97">
        <f>IFERROR(VLOOKUP($D83, V医療従事者等!$A:$J, $H$4, FALSE), 0)</f>
        <v>0</v>
      </c>
      <c r="I83" s="97">
        <f>IFERROR(VLOOKUP($D83, V医療従事者等!$A:$J, $I$4, FALSE), 0)</f>
        <v>0</v>
      </c>
      <c r="J83" s="98">
        <f>IFERROR(VLOOKUP($D83, V一般接種!$A:$G, J$4, FALSE), 0)</f>
        <v>664062</v>
      </c>
      <c r="K83" s="98">
        <f>IFERROR(VLOOKUP($D83, V一般接種!$A:$G, K$4, FALSE), 0)</f>
        <v>89319</v>
      </c>
      <c r="L83" s="98">
        <f>IFERROR(VLOOKUP($D83, V一般接種!$A:$G, L$4, FALSE), 0)</f>
        <v>0</v>
      </c>
      <c r="M83" s="98">
        <f>IFERROR(VLOOKUP($D83, V一般接種!$A:$G, M$4, FALSE), 0)</f>
        <v>535478</v>
      </c>
      <c r="N83" s="98">
        <f>SUMIF(V職域接種!$C:$C, 'Conv-vaccine'!$D83, V職域接種!F:F)</f>
        <v>0</v>
      </c>
      <c r="O83" s="98">
        <f>SUMIF(V職域接種!$C:$C, 'Conv-vaccine'!$D83, V職域接種!G:G)</f>
        <v>0</v>
      </c>
      <c r="P83" s="98">
        <f>SUMIF(V重複!$C:$C, 'Conv-vaccine'!$D83, V重複!F:F)</f>
        <v>0</v>
      </c>
      <c r="Q83" s="98">
        <f>SUMIF(V重複!$C:$C, 'Conv-vaccine'!$D83, V重複!G:G)</f>
        <v>0</v>
      </c>
    </row>
    <row r="84" spans="1:17" x14ac:dyDescent="0.55000000000000004">
      <c r="A84" s="95">
        <f t="shared" si="3"/>
        <v>44375</v>
      </c>
      <c r="B84" s="50">
        <f t="shared" si="4"/>
        <v>749168</v>
      </c>
      <c r="C84" s="50">
        <f t="shared" si="5"/>
        <v>699832</v>
      </c>
      <c r="D84" s="96">
        <v>44375</v>
      </c>
      <c r="E84" s="97" t="str">
        <f>IFERROR(VLOOKUP($D84, V医療従事者等!$A:$J, $E$4, FALSE), TEXT(D84, "aaa"))</f>
        <v>(月)</v>
      </c>
      <c r="F84" s="97">
        <f>IFERROR(VLOOKUP($D84, V医療従事者等!$A:$J, $F$4, FALSE), 0)</f>
        <v>71303</v>
      </c>
      <c r="G84" s="97">
        <f>IFERROR(VLOOKUP($D84, V医療従事者等!$A:$J, $G$4, FALSE), 0)</f>
        <v>7806</v>
      </c>
      <c r="H84" s="97">
        <f>IFERROR(VLOOKUP($D84, V医療従事者等!$A:$J, $H$4, FALSE), 0)</f>
        <v>80018</v>
      </c>
      <c r="I84" s="97">
        <f>IFERROR(VLOOKUP($D84, V医療従事者等!$A:$J, $I$4, FALSE), 0)</f>
        <v>528</v>
      </c>
      <c r="J84" s="98">
        <f>IFERROR(VLOOKUP($D84, V一般接種!$A:$G, J$4, FALSE), 0)</f>
        <v>556995</v>
      </c>
      <c r="K84" s="98">
        <f>IFERROR(VLOOKUP($D84, V一般接種!$A:$G, K$4, FALSE), 0)</f>
        <v>113064</v>
      </c>
      <c r="L84" s="98">
        <f>IFERROR(VLOOKUP($D84, V一般接種!$A:$G, L$4, FALSE), 0)</f>
        <v>0</v>
      </c>
      <c r="M84" s="98">
        <f>IFERROR(VLOOKUP($D84, V一般接種!$A:$G, M$4, FALSE), 0)</f>
        <v>619286</v>
      </c>
      <c r="N84" s="98">
        <f>SUMIF(V職域接種!$C:$C, 'Conv-vaccine'!$D84, V職域接種!F:F)</f>
        <v>0</v>
      </c>
      <c r="O84" s="98">
        <f>SUMIF(V職域接種!$C:$C, 'Conv-vaccine'!$D84, V職域接種!G:G)</f>
        <v>0</v>
      </c>
      <c r="P84" s="98">
        <f>SUMIF(V重複!$C:$C, 'Conv-vaccine'!$D84, V重複!F:F)</f>
        <v>0</v>
      </c>
      <c r="Q84" s="98">
        <f>SUMIF(V重複!$C:$C, 'Conv-vaccine'!$D84, V重複!G:G)</f>
        <v>0</v>
      </c>
    </row>
    <row r="85" spans="1:17" x14ac:dyDescent="0.55000000000000004">
      <c r="A85" s="95">
        <f t="shared" si="3"/>
        <v>44376</v>
      </c>
      <c r="B85" s="50">
        <f t="shared" si="4"/>
        <v>756394</v>
      </c>
      <c r="C85" s="50">
        <f t="shared" si="5"/>
        <v>733517</v>
      </c>
      <c r="D85" s="96">
        <v>44376</v>
      </c>
      <c r="E85" s="97" t="str">
        <f>IFERROR(VLOOKUP($D85, V医療従事者等!$A:$J, $E$4, FALSE), TEXT(D85, "aaa"))</f>
        <v>(火)</v>
      </c>
      <c r="F85" s="97">
        <f>IFERROR(VLOOKUP($D85, V医療従事者等!$A:$J, $F$4, FALSE), 0)</f>
        <v>36069</v>
      </c>
      <c r="G85" s="97">
        <f>IFERROR(VLOOKUP($D85, V医療従事者等!$A:$J, $G$4, FALSE), 0)</f>
        <v>3367</v>
      </c>
      <c r="H85" s="97">
        <f>IFERROR(VLOOKUP($D85, V医療従事者等!$A:$J, $H$4, FALSE), 0)</f>
        <v>53790</v>
      </c>
      <c r="I85" s="97">
        <f>IFERROR(VLOOKUP($D85, V医療従事者等!$A:$J, $I$4, FALSE), 0)</f>
        <v>1255</v>
      </c>
      <c r="J85" s="98">
        <f>IFERROR(VLOOKUP($D85, V一般接種!$A:$G, J$4, FALSE), 0)</f>
        <v>595833</v>
      </c>
      <c r="K85" s="98">
        <f>IFERROR(VLOOKUP($D85, V一般接種!$A:$G, K$4, FALSE), 0)</f>
        <v>121125</v>
      </c>
      <c r="L85" s="98">
        <f>IFERROR(VLOOKUP($D85, V一般接種!$A:$G, L$4, FALSE), 0)</f>
        <v>0</v>
      </c>
      <c r="M85" s="98">
        <f>IFERROR(VLOOKUP($D85, V一般接種!$A:$G, M$4, FALSE), 0)</f>
        <v>678472</v>
      </c>
      <c r="N85" s="98">
        <f>SUMIF(V職域接種!$C:$C, 'Conv-vaccine'!$D85, V職域接種!F:F)</f>
        <v>0</v>
      </c>
      <c r="O85" s="98">
        <f>SUMIF(V職域接種!$C:$C, 'Conv-vaccine'!$D85, V職域接種!G:G)</f>
        <v>0</v>
      </c>
      <c r="P85" s="98">
        <f>SUMIF(V重複!$C:$C, 'Conv-vaccine'!$D85, V重複!F:F)</f>
        <v>0</v>
      </c>
      <c r="Q85" s="98">
        <f>SUMIF(V重複!$C:$C, 'Conv-vaccine'!$D85, V重複!G:G)</f>
        <v>0</v>
      </c>
    </row>
    <row r="86" spans="1:17" x14ac:dyDescent="0.55000000000000004">
      <c r="A86" s="95">
        <f t="shared" si="3"/>
        <v>44377</v>
      </c>
      <c r="B86" s="50">
        <f t="shared" si="4"/>
        <v>791039</v>
      </c>
      <c r="C86" s="50">
        <f t="shared" si="5"/>
        <v>721447</v>
      </c>
      <c r="D86" s="96">
        <v>44377</v>
      </c>
      <c r="E86" s="97" t="str">
        <f>IFERROR(VLOOKUP($D86, V医療従事者等!$A:$J, $E$4, FALSE), TEXT(D86, "aaa"))</f>
        <v>(水)</v>
      </c>
      <c r="F86" s="97">
        <f>IFERROR(VLOOKUP($D86, V医療従事者等!$A:$J, $F$4, FALSE), 0)</f>
        <v>30313</v>
      </c>
      <c r="G86" s="97">
        <f>IFERROR(VLOOKUP($D86, V医療従事者等!$A:$J, $G$4, FALSE), 0)</f>
        <v>1788</v>
      </c>
      <c r="H86" s="97">
        <f>IFERROR(VLOOKUP($D86, V医療従事者等!$A:$J, $H$4, FALSE), 0)</f>
        <v>46697</v>
      </c>
      <c r="I86" s="97">
        <f>IFERROR(VLOOKUP($D86, V医療従事者等!$A:$J, $I$4, FALSE), 0)</f>
        <v>381</v>
      </c>
      <c r="J86" s="98">
        <f>IFERROR(VLOOKUP($D86, V一般接種!$A:$G, J$4, FALSE), 0)</f>
        <v>613019</v>
      </c>
      <c r="K86" s="98">
        <f>IFERROR(VLOOKUP($D86, V一般接種!$A:$G, K$4, FALSE), 0)</f>
        <v>145919</v>
      </c>
      <c r="L86" s="98">
        <f>IFERROR(VLOOKUP($D86, V一般接種!$A:$G, L$4, FALSE), 0)</f>
        <v>0</v>
      </c>
      <c r="M86" s="98">
        <f>IFERROR(VLOOKUP($D86, V一般接種!$A:$G, M$4, FALSE), 0)</f>
        <v>674369</v>
      </c>
      <c r="N86" s="98">
        <f>SUMIF(V職域接種!$C:$C, 'Conv-vaccine'!$D86, V職域接種!F:F)</f>
        <v>0</v>
      </c>
      <c r="O86" s="98">
        <f>SUMIF(V職域接種!$C:$C, 'Conv-vaccine'!$D86, V職域接種!G:G)</f>
        <v>0</v>
      </c>
      <c r="P86" s="98">
        <f>SUMIF(V重複!$C:$C, 'Conv-vaccine'!$D86, V重複!F:F)</f>
        <v>0</v>
      </c>
      <c r="Q86" s="98">
        <f>SUMIF(V重複!$C:$C, 'Conv-vaccine'!$D86, V重複!G:G)</f>
        <v>0</v>
      </c>
    </row>
    <row r="87" spans="1:17" x14ac:dyDescent="0.55000000000000004">
      <c r="A87" s="95">
        <f t="shared" si="3"/>
        <v>44378</v>
      </c>
      <c r="B87" s="50">
        <f t="shared" si="4"/>
        <v>601551</v>
      </c>
      <c r="C87" s="50">
        <f t="shared" si="5"/>
        <v>696380</v>
      </c>
      <c r="D87" s="96">
        <v>44378</v>
      </c>
      <c r="E87" s="97" t="str">
        <f>IFERROR(VLOOKUP($D87, V医療従事者等!$A:$J, $E$4, FALSE), TEXT(D87, "aaa"))</f>
        <v>(木)</v>
      </c>
      <c r="F87" s="97">
        <f>IFERROR(VLOOKUP($D87, V医療従事者等!$A:$J, $F$4, FALSE), 0)</f>
        <v>36346</v>
      </c>
      <c r="G87" s="97">
        <f>IFERROR(VLOOKUP($D87, V医療従事者等!$A:$J, $G$4, FALSE), 0)</f>
        <v>589</v>
      </c>
      <c r="H87" s="97">
        <f>IFERROR(VLOOKUP($D87, V医療従事者等!$A:$J, $H$4, FALSE), 0)</f>
        <v>57754</v>
      </c>
      <c r="I87" s="97">
        <f>IFERROR(VLOOKUP($D87, V医療従事者等!$A:$J, $I$4, FALSE), 0)</f>
        <v>108</v>
      </c>
      <c r="J87" s="98">
        <f>IFERROR(VLOOKUP($D87, V一般接種!$A:$G, J$4, FALSE), 0)</f>
        <v>408070</v>
      </c>
      <c r="K87" s="98">
        <f>IFERROR(VLOOKUP($D87, V一般接種!$A:$G, K$4, FALSE), 0)</f>
        <v>156546</v>
      </c>
      <c r="L87" s="98">
        <f>IFERROR(VLOOKUP($D87, V一般接種!$A:$G, L$4, FALSE), 0)</f>
        <v>0</v>
      </c>
      <c r="M87" s="98">
        <f>IFERROR(VLOOKUP($D87, V一般接種!$A:$G, M$4, FALSE), 0)</f>
        <v>638518</v>
      </c>
      <c r="N87" s="98">
        <f>SUMIF(V職域接種!$C:$C, 'Conv-vaccine'!$D87, V職域接種!F:F)</f>
        <v>0</v>
      </c>
      <c r="O87" s="98">
        <f>SUMIF(V職域接種!$C:$C, 'Conv-vaccine'!$D87, V職域接種!G:G)</f>
        <v>0</v>
      </c>
      <c r="P87" s="98">
        <f>SUMIF(V重複!$C:$C, 'Conv-vaccine'!$D87, V重複!F:F)</f>
        <v>0</v>
      </c>
      <c r="Q87" s="98">
        <f>SUMIF(V重複!$C:$C, 'Conv-vaccine'!$D87, V重複!G:G)</f>
        <v>0</v>
      </c>
    </row>
    <row r="88" spans="1:17" x14ac:dyDescent="0.55000000000000004">
      <c r="A88" s="95">
        <f t="shared" si="3"/>
        <v>44379</v>
      </c>
      <c r="B88" s="50">
        <f t="shared" si="4"/>
        <v>544502</v>
      </c>
      <c r="C88" s="50">
        <f t="shared" si="5"/>
        <v>705607</v>
      </c>
      <c r="D88" s="96">
        <v>44379</v>
      </c>
      <c r="E88" s="97" t="str">
        <f>IFERROR(VLOOKUP($D88, V医療従事者等!$A:$J, $E$4, FALSE), TEXT(D88, "aaa"))</f>
        <v>(金)</v>
      </c>
      <c r="F88" s="97">
        <f>IFERROR(VLOOKUP($D88, V医療従事者等!$A:$J, $F$4, FALSE), 0)</f>
        <v>25406</v>
      </c>
      <c r="G88" s="97">
        <f>IFERROR(VLOOKUP($D88, V医療従事者等!$A:$J, $G$4, FALSE), 0)</f>
        <v>978</v>
      </c>
      <c r="H88" s="97">
        <f>IFERROR(VLOOKUP($D88, V医療従事者等!$A:$J, $H$4, FALSE), 0)</f>
        <v>55293</v>
      </c>
      <c r="I88" s="97">
        <f>IFERROR(VLOOKUP($D88, V医療従事者等!$A:$J, $I$4, FALSE), 0)</f>
        <v>147</v>
      </c>
      <c r="J88" s="98">
        <f>IFERROR(VLOOKUP($D88, V一般接種!$A:$G, J$4, FALSE), 0)</f>
        <v>348267</v>
      </c>
      <c r="K88" s="98">
        <f>IFERROR(VLOOKUP($D88, V一般接種!$A:$G, K$4, FALSE), 0)</f>
        <v>169851</v>
      </c>
      <c r="L88" s="98">
        <f>IFERROR(VLOOKUP($D88, V一般接種!$A:$G, L$4, FALSE), 0)</f>
        <v>0</v>
      </c>
      <c r="M88" s="98">
        <f>IFERROR(VLOOKUP($D88, V一般接種!$A:$G, M$4, FALSE), 0)</f>
        <v>650167</v>
      </c>
      <c r="N88" s="98">
        <f>SUMIF(V職域接種!$C:$C, 'Conv-vaccine'!$D88, V職域接種!F:F)</f>
        <v>0</v>
      </c>
      <c r="O88" s="98">
        <f>SUMIF(V職域接種!$C:$C, 'Conv-vaccine'!$D88, V職域接種!G:G)</f>
        <v>0</v>
      </c>
      <c r="P88" s="98">
        <f>SUMIF(V重複!$C:$C, 'Conv-vaccine'!$D88, V重複!F:F)</f>
        <v>0</v>
      </c>
      <c r="Q88" s="98">
        <f>SUMIF(V重複!$C:$C, 'Conv-vaccine'!$D88, V重複!G:G)</f>
        <v>0</v>
      </c>
    </row>
    <row r="89" spans="1:17" x14ac:dyDescent="0.55000000000000004">
      <c r="A89" s="95">
        <f t="shared" si="3"/>
        <v>44380</v>
      </c>
      <c r="B89" s="50">
        <f t="shared" si="4"/>
        <v>816594</v>
      </c>
      <c r="C89" s="50">
        <f t="shared" si="5"/>
        <v>602205</v>
      </c>
      <c r="D89" s="96">
        <v>44380</v>
      </c>
      <c r="E89" s="97" t="str">
        <f>IFERROR(VLOOKUP($D89, V医療従事者等!$A:$J, $E$4, FALSE), TEXT(D89, "aaa"))</f>
        <v>土</v>
      </c>
      <c r="F89" s="97">
        <f>IFERROR(VLOOKUP($D89, V医療従事者等!$A:$J, $F$4, FALSE), 0)</f>
        <v>0</v>
      </c>
      <c r="G89" s="97">
        <f>IFERROR(VLOOKUP($D89, V医療従事者等!$A:$J, $G$4, FALSE), 0)</f>
        <v>0</v>
      </c>
      <c r="H89" s="97">
        <f>IFERROR(VLOOKUP($D89, V医療従事者等!$A:$J, $H$4, FALSE), 0)</f>
        <v>0</v>
      </c>
      <c r="I89" s="97">
        <f>IFERROR(VLOOKUP($D89, V医療従事者等!$A:$J, $I$4, FALSE), 0)</f>
        <v>0</v>
      </c>
      <c r="J89" s="98">
        <f>IFERROR(VLOOKUP($D89, V一般接種!$A:$G, J$4, FALSE), 0)</f>
        <v>669580</v>
      </c>
      <c r="K89" s="98">
        <f>IFERROR(VLOOKUP($D89, V一般接種!$A:$G, K$4, FALSE), 0)</f>
        <v>147014</v>
      </c>
      <c r="L89" s="98">
        <f>IFERROR(VLOOKUP($D89, V一般接種!$A:$G, L$4, FALSE), 0)</f>
        <v>0</v>
      </c>
      <c r="M89" s="98">
        <f>IFERROR(VLOOKUP($D89, V一般接種!$A:$G, M$4, FALSE), 0)</f>
        <v>602205</v>
      </c>
      <c r="N89" s="98">
        <f>SUMIF(V職域接種!$C:$C, 'Conv-vaccine'!$D89, V職域接種!F:F)</f>
        <v>0</v>
      </c>
      <c r="O89" s="98">
        <f>SUMIF(V職域接種!$C:$C, 'Conv-vaccine'!$D89, V職域接種!G:G)</f>
        <v>0</v>
      </c>
      <c r="P89" s="98">
        <f>SUMIF(V重複!$C:$C, 'Conv-vaccine'!$D89, V重複!F:F)</f>
        <v>0</v>
      </c>
      <c r="Q89" s="98">
        <f>SUMIF(V重複!$C:$C, 'Conv-vaccine'!$D89, V重複!G:G)</f>
        <v>0</v>
      </c>
    </row>
    <row r="90" spans="1:17" x14ac:dyDescent="0.55000000000000004">
      <c r="A90" s="95">
        <f t="shared" si="3"/>
        <v>44381</v>
      </c>
      <c r="B90" s="50">
        <f t="shared" si="4"/>
        <v>794178</v>
      </c>
      <c r="C90" s="50">
        <f t="shared" si="5"/>
        <v>535396</v>
      </c>
      <c r="D90" s="96">
        <v>44381</v>
      </c>
      <c r="E90" s="97" t="str">
        <f>IFERROR(VLOOKUP($D90, V医療従事者等!$A:$J, $E$4, FALSE), TEXT(D90, "aaa"))</f>
        <v>日</v>
      </c>
      <c r="F90" s="97">
        <f>IFERROR(VLOOKUP($D90, V医療従事者等!$A:$J, $F$4, FALSE), 0)</f>
        <v>0</v>
      </c>
      <c r="G90" s="97">
        <f>IFERROR(VLOOKUP($D90, V医療従事者等!$A:$J, $G$4, FALSE), 0)</f>
        <v>0</v>
      </c>
      <c r="H90" s="97">
        <f>IFERROR(VLOOKUP($D90, V医療従事者等!$A:$J, $H$4, FALSE), 0)</f>
        <v>0</v>
      </c>
      <c r="I90" s="97">
        <f>IFERROR(VLOOKUP($D90, V医療従事者等!$A:$J, $I$4, FALSE), 0)</f>
        <v>0</v>
      </c>
      <c r="J90" s="98">
        <f>IFERROR(VLOOKUP($D90, V一般接種!$A:$G, J$4, FALSE), 0)</f>
        <v>672027</v>
      </c>
      <c r="K90" s="98">
        <f>IFERROR(VLOOKUP($D90, V一般接種!$A:$G, K$4, FALSE), 0)</f>
        <v>122151</v>
      </c>
      <c r="L90" s="98">
        <f>IFERROR(VLOOKUP($D90, V一般接種!$A:$G, L$4, FALSE), 0)</f>
        <v>0</v>
      </c>
      <c r="M90" s="98">
        <f>IFERROR(VLOOKUP($D90, V一般接種!$A:$G, M$4, FALSE), 0)</f>
        <v>535396</v>
      </c>
      <c r="N90" s="98">
        <f>SUMIF(V職域接種!$C:$C, 'Conv-vaccine'!$D90, V職域接種!F:F)</f>
        <v>0</v>
      </c>
      <c r="O90" s="98">
        <f>SUMIF(V職域接種!$C:$C, 'Conv-vaccine'!$D90, V職域接種!G:G)</f>
        <v>0</v>
      </c>
      <c r="P90" s="98">
        <f>SUMIF(V重複!$C:$C, 'Conv-vaccine'!$D90, V重複!F:F)</f>
        <v>0</v>
      </c>
      <c r="Q90" s="98">
        <f>SUMIF(V重複!$C:$C, 'Conv-vaccine'!$D90, V重複!G:G)</f>
        <v>0</v>
      </c>
    </row>
    <row r="91" spans="1:17" x14ac:dyDescent="0.55000000000000004">
      <c r="A91" s="95">
        <f t="shared" si="3"/>
        <v>44382</v>
      </c>
      <c r="B91" s="50">
        <f t="shared" si="4"/>
        <v>915260</v>
      </c>
      <c r="C91" s="50">
        <f t="shared" si="5"/>
        <v>644379</v>
      </c>
      <c r="D91" s="96">
        <v>44382</v>
      </c>
      <c r="E91" s="97" t="str">
        <f>IFERROR(VLOOKUP($D91, V医療従事者等!$A:$J, $E$4, FALSE), TEXT(D91, "aaa"))</f>
        <v>(月)</v>
      </c>
      <c r="F91" s="97">
        <f>IFERROR(VLOOKUP($D91, V医療従事者等!$A:$J, $F$4, FALSE), 0)</f>
        <v>57890</v>
      </c>
      <c r="G91" s="97">
        <f>IFERROR(VLOOKUP($D91, V医療従事者等!$A:$J, $G$4, FALSE), 0)</f>
        <v>5788</v>
      </c>
      <c r="H91" s="97">
        <f>IFERROR(VLOOKUP($D91, V医療従事者等!$A:$J, $H$4, FALSE), 0)</f>
        <v>79320</v>
      </c>
      <c r="I91" s="97">
        <f>IFERROR(VLOOKUP($D91, V医療従事者等!$A:$J, $I$4, FALSE), 0)</f>
        <v>2091</v>
      </c>
      <c r="J91" s="98">
        <f>IFERROR(VLOOKUP($D91, V一般接種!$A:$G, J$4, FALSE), 0)</f>
        <v>666613</v>
      </c>
      <c r="K91" s="98">
        <f>IFERROR(VLOOKUP($D91, V一般接種!$A:$G, K$4, FALSE), 0)</f>
        <v>184969</v>
      </c>
      <c r="L91" s="98">
        <f>IFERROR(VLOOKUP($D91, V一般接種!$A:$G, L$4, FALSE), 0)</f>
        <v>0</v>
      </c>
      <c r="M91" s="98">
        <f>IFERROR(VLOOKUP($D91, V一般接種!$A:$G, M$4, FALSE), 0)</f>
        <v>562968</v>
      </c>
      <c r="N91" s="98">
        <f>SUMIF(V職域接種!$C:$C, 'Conv-vaccine'!$D91, V職域接種!F:F)</f>
        <v>0</v>
      </c>
      <c r="O91" s="98">
        <f>SUMIF(V職域接種!$C:$C, 'Conv-vaccine'!$D91, V職域接種!G:G)</f>
        <v>0</v>
      </c>
      <c r="P91" s="98">
        <f>SUMIF(V重複!$C:$C, 'Conv-vaccine'!$D91, V重複!F:F)</f>
        <v>0</v>
      </c>
      <c r="Q91" s="98">
        <f>SUMIF(V重複!$C:$C, 'Conv-vaccine'!$D91, V重複!G:G)</f>
        <v>0</v>
      </c>
    </row>
    <row r="92" spans="1:17" x14ac:dyDescent="0.55000000000000004">
      <c r="A92" s="95">
        <f t="shared" si="3"/>
        <v>44383</v>
      </c>
      <c r="B92" s="50">
        <f t="shared" si="4"/>
        <v>949063</v>
      </c>
      <c r="C92" s="50">
        <f t="shared" si="5"/>
        <v>657900</v>
      </c>
      <c r="D92" s="96">
        <v>44383</v>
      </c>
      <c r="E92" s="97" t="str">
        <f>IFERROR(VLOOKUP($D92, V医療従事者等!$A:$J, $E$4, FALSE), TEXT(D92, "aaa"))</f>
        <v>(火)</v>
      </c>
      <c r="F92" s="97">
        <f>IFERROR(VLOOKUP($D92, V医療従事者等!$A:$J, $F$4, FALSE), 0)</f>
        <v>45037</v>
      </c>
      <c r="G92" s="97">
        <f>IFERROR(VLOOKUP($D92, V医療従事者等!$A:$J, $G$4, FALSE), 0)</f>
        <v>1554</v>
      </c>
      <c r="H92" s="97">
        <f>IFERROR(VLOOKUP($D92, V医療従事者等!$A:$J, $H$4, FALSE), 0)</f>
        <v>52475</v>
      </c>
      <c r="I92" s="97">
        <f>IFERROR(VLOOKUP($D92, V医療従事者等!$A:$J, $I$4, FALSE), 0)</f>
        <v>699</v>
      </c>
      <c r="J92" s="98">
        <f>IFERROR(VLOOKUP($D92, V一般接種!$A:$G, J$4, FALSE), 0)</f>
        <v>705796</v>
      </c>
      <c r="K92" s="98">
        <f>IFERROR(VLOOKUP($D92, V一般接種!$A:$G, K$4, FALSE), 0)</f>
        <v>196676</v>
      </c>
      <c r="L92" s="98">
        <f>IFERROR(VLOOKUP($D92, V一般接種!$A:$G, L$4, FALSE), 0)</f>
        <v>0</v>
      </c>
      <c r="M92" s="98">
        <f>IFERROR(VLOOKUP($D92, V一般接種!$A:$G, M$4, FALSE), 0)</f>
        <v>604726</v>
      </c>
      <c r="N92" s="98">
        <f>SUMIF(V職域接種!$C:$C, 'Conv-vaccine'!$D92, V職域接種!F:F)</f>
        <v>0</v>
      </c>
      <c r="O92" s="98">
        <f>SUMIF(V職域接種!$C:$C, 'Conv-vaccine'!$D92, V職域接種!G:G)</f>
        <v>0</v>
      </c>
      <c r="P92" s="98">
        <f>SUMIF(V重複!$C:$C, 'Conv-vaccine'!$D92, V重複!F:F)</f>
        <v>0</v>
      </c>
      <c r="Q92" s="98">
        <f>SUMIF(V重複!$C:$C, 'Conv-vaccine'!$D92, V重複!G:G)</f>
        <v>0</v>
      </c>
    </row>
    <row r="93" spans="1:17" x14ac:dyDescent="0.55000000000000004">
      <c r="A93" s="95">
        <f t="shared" si="3"/>
        <v>44384</v>
      </c>
      <c r="B93" s="50">
        <f t="shared" si="4"/>
        <v>966797</v>
      </c>
      <c r="C93" s="50">
        <f t="shared" si="5"/>
        <v>632991</v>
      </c>
      <c r="D93" s="96">
        <v>44384</v>
      </c>
      <c r="E93" s="97" t="str">
        <f>IFERROR(VLOOKUP($D93, V医療従事者等!$A:$J, $E$4, FALSE), TEXT(D93, "aaa"))</f>
        <v>(水)</v>
      </c>
      <c r="F93" s="97">
        <f>IFERROR(VLOOKUP($D93, V医療従事者等!$A:$J, $F$4, FALSE), 0)</f>
        <v>28661</v>
      </c>
      <c r="G93" s="97">
        <f>IFERROR(VLOOKUP($D93, V医療従事者等!$A:$J, $G$4, FALSE), 0)</f>
        <v>2304</v>
      </c>
      <c r="H93" s="97">
        <f>IFERROR(VLOOKUP($D93, V医療従事者等!$A:$J, $H$4, FALSE), 0)</f>
        <v>44525</v>
      </c>
      <c r="I93" s="97">
        <f>IFERROR(VLOOKUP($D93, V医療従事者等!$A:$J, $I$4, FALSE), 0)</f>
        <v>1163</v>
      </c>
      <c r="J93" s="98">
        <f>IFERROR(VLOOKUP($D93, V一般接種!$A:$G, J$4, FALSE), 0)</f>
        <v>736363</v>
      </c>
      <c r="K93" s="98">
        <f>IFERROR(VLOOKUP($D93, V一般接種!$A:$G, K$4, FALSE), 0)</f>
        <v>199469</v>
      </c>
      <c r="L93" s="98">
        <f>IFERROR(VLOOKUP($D93, V一般接種!$A:$G, L$4, FALSE), 0)</f>
        <v>0</v>
      </c>
      <c r="M93" s="98">
        <f>IFERROR(VLOOKUP($D93, V一般接種!$A:$G, M$4, FALSE), 0)</f>
        <v>587303</v>
      </c>
      <c r="N93" s="98">
        <f>SUMIF(V職域接種!$C:$C, 'Conv-vaccine'!$D93, V職域接種!F:F)</f>
        <v>0</v>
      </c>
      <c r="O93" s="98">
        <f>SUMIF(V職域接種!$C:$C, 'Conv-vaccine'!$D93, V職域接種!G:G)</f>
        <v>0</v>
      </c>
      <c r="P93" s="98">
        <f>SUMIF(V重複!$C:$C, 'Conv-vaccine'!$D93, V重複!F:F)</f>
        <v>0</v>
      </c>
      <c r="Q93" s="98">
        <f>SUMIF(V重複!$C:$C, 'Conv-vaccine'!$D93, V重複!G:G)</f>
        <v>0</v>
      </c>
    </row>
    <row r="94" spans="1:17" x14ac:dyDescent="0.55000000000000004">
      <c r="A94" s="95">
        <f t="shared" si="3"/>
        <v>44385</v>
      </c>
      <c r="B94" s="50">
        <f t="shared" si="4"/>
        <v>964801</v>
      </c>
      <c r="C94" s="50">
        <f t="shared" si="5"/>
        <v>630586</v>
      </c>
      <c r="D94" s="96">
        <v>44385</v>
      </c>
      <c r="E94" s="97" t="str">
        <f>IFERROR(VLOOKUP($D94, V医療従事者等!$A:$J, $E$4, FALSE), TEXT(D94, "aaa"))</f>
        <v>(木)</v>
      </c>
      <c r="F94" s="97">
        <f>IFERROR(VLOOKUP($D94, V医療従事者等!$A:$J, $F$4, FALSE), 0)</f>
        <v>34199</v>
      </c>
      <c r="G94" s="97">
        <f>IFERROR(VLOOKUP($D94, V医療従事者等!$A:$J, $G$4, FALSE), 0)</f>
        <v>2537</v>
      </c>
      <c r="H94" s="97">
        <f>IFERROR(VLOOKUP($D94, V医療従事者等!$A:$J, $H$4, FALSE), 0)</f>
        <v>44991</v>
      </c>
      <c r="I94" s="97">
        <f>IFERROR(VLOOKUP($D94, V医療従事者等!$A:$J, $I$4, FALSE), 0)</f>
        <v>1613</v>
      </c>
      <c r="J94" s="98">
        <f>IFERROR(VLOOKUP($D94, V一般接種!$A:$G, J$4, FALSE), 0)</f>
        <v>710134</v>
      </c>
      <c r="K94" s="98">
        <f>IFERROR(VLOOKUP($D94, V一般接種!$A:$G, K$4, FALSE), 0)</f>
        <v>217931</v>
      </c>
      <c r="L94" s="98">
        <f>IFERROR(VLOOKUP($D94, V一般接種!$A:$G, L$4, FALSE), 0)</f>
        <v>0</v>
      </c>
      <c r="M94" s="98">
        <f>IFERROR(VLOOKUP($D94, V一般接種!$A:$G, M$4, FALSE), 0)</f>
        <v>583982</v>
      </c>
      <c r="N94" s="98">
        <f>SUMIF(V職域接種!$C:$C, 'Conv-vaccine'!$D94, V職域接種!F:F)</f>
        <v>0</v>
      </c>
      <c r="O94" s="98">
        <f>SUMIF(V職域接種!$C:$C, 'Conv-vaccine'!$D94, V職域接種!G:G)</f>
        <v>0</v>
      </c>
      <c r="P94" s="98">
        <f>SUMIF(V重複!$C:$C, 'Conv-vaccine'!$D94, V重複!F:F)</f>
        <v>0</v>
      </c>
      <c r="Q94" s="98">
        <f>SUMIF(V重複!$C:$C, 'Conv-vaccine'!$D94, V重複!G:G)</f>
        <v>0</v>
      </c>
    </row>
    <row r="95" spans="1:17" x14ac:dyDescent="0.55000000000000004">
      <c r="A95" s="95">
        <f t="shared" si="3"/>
        <v>44386</v>
      </c>
      <c r="B95" s="50">
        <f t="shared" si="4"/>
        <v>965630</v>
      </c>
      <c r="C95" s="50">
        <f t="shared" si="5"/>
        <v>627542</v>
      </c>
      <c r="D95" s="96">
        <v>44386</v>
      </c>
      <c r="E95" s="97" t="str">
        <f>IFERROR(VLOOKUP($D95, V医療従事者等!$A:$J, $E$4, FALSE), TEXT(D95, "aaa"))</f>
        <v>(金)</v>
      </c>
      <c r="F95" s="97">
        <f>IFERROR(VLOOKUP($D95, V医療従事者等!$A:$J, $F$4, FALSE), 0)</f>
        <v>31738</v>
      </c>
      <c r="G95" s="97">
        <f>IFERROR(VLOOKUP($D95, V医療従事者等!$A:$J, $G$4, FALSE), 0)</f>
        <v>221</v>
      </c>
      <c r="H95" s="97">
        <f>IFERROR(VLOOKUP($D95, V医療従事者等!$A:$J, $H$4, FALSE), 0)</f>
        <v>44589</v>
      </c>
      <c r="I95" s="97">
        <f>IFERROR(VLOOKUP($D95, V医療従事者等!$A:$J, $I$4, FALSE), 0)</f>
        <v>1764</v>
      </c>
      <c r="J95" s="98">
        <f>IFERROR(VLOOKUP($D95, V一般接種!$A:$G, J$4, FALSE), 0)</f>
        <v>705941</v>
      </c>
      <c r="K95" s="98">
        <f>IFERROR(VLOOKUP($D95, V一般接種!$A:$G, K$4, FALSE), 0)</f>
        <v>227730</v>
      </c>
      <c r="L95" s="98">
        <f>IFERROR(VLOOKUP($D95, V一般接種!$A:$G, L$4, FALSE), 0)</f>
        <v>0</v>
      </c>
      <c r="M95" s="98">
        <f>IFERROR(VLOOKUP($D95, V一般接種!$A:$G, M$4, FALSE), 0)</f>
        <v>581189</v>
      </c>
      <c r="N95" s="98">
        <f>SUMIF(V職域接種!$C:$C, 'Conv-vaccine'!$D95, V職域接種!F:F)</f>
        <v>0</v>
      </c>
      <c r="O95" s="98">
        <f>SUMIF(V職域接種!$C:$C, 'Conv-vaccine'!$D95, V職域接種!G:G)</f>
        <v>0</v>
      </c>
      <c r="P95" s="98">
        <f>SUMIF(V重複!$C:$C, 'Conv-vaccine'!$D95, V重複!F:F)</f>
        <v>0</v>
      </c>
      <c r="Q95" s="98">
        <f>SUMIF(V重複!$C:$C, 'Conv-vaccine'!$D95, V重複!G:G)</f>
        <v>0</v>
      </c>
    </row>
    <row r="96" spans="1:17" x14ac:dyDescent="0.55000000000000004">
      <c r="A96" s="95">
        <f t="shared" si="3"/>
        <v>44387</v>
      </c>
      <c r="B96" s="50">
        <f t="shared" si="4"/>
        <v>959553</v>
      </c>
      <c r="C96" s="50">
        <f t="shared" si="5"/>
        <v>606604</v>
      </c>
      <c r="D96" s="96">
        <v>44387</v>
      </c>
      <c r="E96" s="97" t="str">
        <f>IFERROR(VLOOKUP($D96, V医療従事者等!$A:$J, $E$4, FALSE), TEXT(D96, "aaa"))</f>
        <v>土</v>
      </c>
      <c r="F96" s="97">
        <f>IFERROR(VLOOKUP($D96, V医療従事者等!$A:$J, $F$4, FALSE), 0)</f>
        <v>0</v>
      </c>
      <c r="G96" s="97">
        <f>IFERROR(VLOOKUP($D96, V医療従事者等!$A:$J, $G$4, FALSE), 0)</f>
        <v>0</v>
      </c>
      <c r="H96" s="97">
        <f>IFERROR(VLOOKUP($D96, V医療従事者等!$A:$J, $H$4, FALSE), 0)</f>
        <v>0</v>
      </c>
      <c r="I96" s="97">
        <f>IFERROR(VLOOKUP($D96, V医療従事者等!$A:$J, $I$4, FALSE), 0)</f>
        <v>0</v>
      </c>
      <c r="J96" s="98">
        <f>IFERROR(VLOOKUP($D96, V一般接種!$A:$G, J$4, FALSE), 0)</f>
        <v>756765</v>
      </c>
      <c r="K96" s="98">
        <f>IFERROR(VLOOKUP($D96, V一般接種!$A:$G, K$4, FALSE), 0)</f>
        <v>202788</v>
      </c>
      <c r="L96" s="98">
        <f>IFERROR(VLOOKUP($D96, V一般接種!$A:$G, L$4, FALSE), 0)</f>
        <v>0</v>
      </c>
      <c r="M96" s="98">
        <f>IFERROR(VLOOKUP($D96, V一般接種!$A:$G, M$4, FALSE), 0)</f>
        <v>606604</v>
      </c>
      <c r="N96" s="98">
        <f>SUMIF(V職域接種!$C:$C, 'Conv-vaccine'!$D96, V職域接種!F:F)</f>
        <v>0</v>
      </c>
      <c r="O96" s="98">
        <f>SUMIF(V職域接種!$C:$C, 'Conv-vaccine'!$D96, V職域接種!G:G)</f>
        <v>0</v>
      </c>
      <c r="P96" s="98">
        <f>SUMIF(V重複!$C:$C, 'Conv-vaccine'!$D96, V重複!F:F)</f>
        <v>0</v>
      </c>
      <c r="Q96" s="98">
        <f>SUMIF(V重複!$C:$C, 'Conv-vaccine'!$D96, V重複!G:G)</f>
        <v>0</v>
      </c>
    </row>
    <row r="97" spans="1:17" x14ac:dyDescent="0.55000000000000004">
      <c r="A97" s="95">
        <f t="shared" si="3"/>
        <v>44388</v>
      </c>
      <c r="B97" s="50">
        <f t="shared" si="4"/>
        <v>713680</v>
      </c>
      <c r="C97" s="50">
        <f t="shared" si="5"/>
        <v>616655</v>
      </c>
      <c r="D97" s="96">
        <v>44388</v>
      </c>
      <c r="E97" s="97" t="str">
        <f>IFERROR(VLOOKUP($D97, V医療従事者等!$A:$J, $E$4, FALSE), TEXT(D97, "aaa"))</f>
        <v>日</v>
      </c>
      <c r="F97" s="97">
        <f>IFERROR(VLOOKUP($D97, V医療従事者等!$A:$J, $F$4, FALSE), 0)</f>
        <v>0</v>
      </c>
      <c r="G97" s="97">
        <f>IFERROR(VLOOKUP($D97, V医療従事者等!$A:$J, $G$4, FALSE), 0)</f>
        <v>0</v>
      </c>
      <c r="H97" s="97">
        <f>IFERROR(VLOOKUP($D97, V医療従事者等!$A:$J, $H$4, FALSE), 0)</f>
        <v>0</v>
      </c>
      <c r="I97" s="97">
        <f>IFERROR(VLOOKUP($D97, V医療従事者等!$A:$J, $I$4, FALSE), 0)</f>
        <v>0</v>
      </c>
      <c r="J97" s="98">
        <f>IFERROR(VLOOKUP($D97, V一般接種!$A:$G, J$4, FALSE), 0)</f>
        <v>558094</v>
      </c>
      <c r="K97" s="98">
        <f>IFERROR(VLOOKUP($D97, V一般接種!$A:$G, K$4, FALSE), 0)</f>
        <v>155586</v>
      </c>
      <c r="L97" s="98">
        <f>IFERROR(VLOOKUP($D97, V一般接種!$A:$G, L$4, FALSE), 0)</f>
        <v>0</v>
      </c>
      <c r="M97" s="98">
        <f>IFERROR(VLOOKUP($D97, V一般接種!$A:$G, M$4, FALSE), 0)</f>
        <v>616655</v>
      </c>
      <c r="N97" s="98">
        <f>SUMIF(V職域接種!$C:$C, 'Conv-vaccine'!$D97, V職域接種!F:F)</f>
        <v>0</v>
      </c>
      <c r="O97" s="98">
        <f>SUMIF(V職域接種!$C:$C, 'Conv-vaccine'!$D97, V職域接種!G:G)</f>
        <v>0</v>
      </c>
      <c r="P97" s="98">
        <f>SUMIF(V重複!$C:$C, 'Conv-vaccine'!$D97, V重複!F:F)</f>
        <v>0</v>
      </c>
      <c r="Q97" s="98">
        <f>SUMIF(V重複!$C:$C, 'Conv-vaccine'!$D97, V重複!G:G)</f>
        <v>0</v>
      </c>
    </row>
    <row r="98" spans="1:17" x14ac:dyDescent="0.55000000000000004">
      <c r="A98" s="95">
        <f t="shared" si="3"/>
        <v>44389</v>
      </c>
      <c r="B98" s="50">
        <f t="shared" si="4"/>
        <v>802058</v>
      </c>
      <c r="C98" s="50">
        <f t="shared" si="5"/>
        <v>670225</v>
      </c>
      <c r="D98" s="96">
        <v>44389</v>
      </c>
      <c r="E98" s="97" t="str">
        <f>IFERROR(VLOOKUP($D98, V医療従事者等!$A:$J, $E$4, FALSE), TEXT(D98, "aaa"))</f>
        <v>(月)</v>
      </c>
      <c r="F98" s="97">
        <f>IFERROR(VLOOKUP($D98, V医療従事者等!$A:$J, $F$4, FALSE), 0)</f>
        <v>47667</v>
      </c>
      <c r="G98" s="97">
        <f>IFERROR(VLOOKUP($D98, V医療従事者等!$A:$J, $G$4, FALSE), 0)</f>
        <v>22048</v>
      </c>
      <c r="H98" s="97">
        <f>IFERROR(VLOOKUP($D98, V医療従事者等!$A:$J, $H$4, FALSE), 0)</f>
        <v>67841</v>
      </c>
      <c r="I98" s="97">
        <f>IFERROR(VLOOKUP($D98, V医療従事者等!$A:$J, $I$4, FALSE), 0)</f>
        <v>4028</v>
      </c>
      <c r="J98" s="98">
        <f>IFERROR(VLOOKUP($D98, V一般接種!$A:$G, J$4, FALSE), 0)</f>
        <v>563862</v>
      </c>
      <c r="K98" s="98">
        <f>IFERROR(VLOOKUP($D98, V一般接種!$A:$G, K$4, FALSE), 0)</f>
        <v>168481</v>
      </c>
      <c r="L98" s="98">
        <f>IFERROR(VLOOKUP($D98, V一般接種!$A:$G, L$4, FALSE), 0)</f>
        <v>0</v>
      </c>
      <c r="M98" s="98">
        <f>IFERROR(VLOOKUP($D98, V一般接種!$A:$G, M$4, FALSE), 0)</f>
        <v>598356</v>
      </c>
      <c r="N98" s="98">
        <f>SUMIF(V職域接種!$C:$C, 'Conv-vaccine'!$D98, V職域接種!F:F)</f>
        <v>0</v>
      </c>
      <c r="O98" s="98">
        <f>SUMIF(V職域接種!$C:$C, 'Conv-vaccine'!$D98, V職域接種!G:G)</f>
        <v>0</v>
      </c>
      <c r="P98" s="98">
        <f>SUMIF(V重複!$C:$C, 'Conv-vaccine'!$D98, V重複!F:F)</f>
        <v>0</v>
      </c>
      <c r="Q98" s="98">
        <f>SUMIF(V重複!$C:$C, 'Conv-vaccine'!$D98, V重複!G:G)</f>
        <v>0</v>
      </c>
    </row>
    <row r="99" spans="1:17" x14ac:dyDescent="0.55000000000000004">
      <c r="A99" s="95">
        <f t="shared" si="3"/>
        <v>44390</v>
      </c>
      <c r="B99" s="50">
        <f t="shared" si="4"/>
        <v>830303</v>
      </c>
      <c r="C99" s="50">
        <f t="shared" si="5"/>
        <v>654171</v>
      </c>
      <c r="D99" s="96">
        <v>44390</v>
      </c>
      <c r="E99" s="97" t="str">
        <f>IFERROR(VLOOKUP($D99, V医療従事者等!$A:$J, $E$4, FALSE), TEXT(D99, "aaa"))</f>
        <v>(火)</v>
      </c>
      <c r="F99" s="97">
        <f>IFERROR(VLOOKUP($D99, V医療従事者等!$A:$J, $F$4, FALSE), 0)</f>
        <v>25653</v>
      </c>
      <c r="G99" s="97">
        <f>IFERROR(VLOOKUP($D99, V医療従事者等!$A:$J, $G$4, FALSE), 0)</f>
        <v>9453</v>
      </c>
      <c r="H99" s="97">
        <f>IFERROR(VLOOKUP($D99, V医療従事者等!$A:$J, $H$4, FALSE), 0)</f>
        <v>37198</v>
      </c>
      <c r="I99" s="97">
        <f>IFERROR(VLOOKUP($D99, V医療従事者等!$A:$J, $I$4, FALSE), 0)</f>
        <v>1141</v>
      </c>
      <c r="J99" s="98">
        <f>IFERROR(VLOOKUP($D99, V一般接種!$A:$G, J$4, FALSE), 0)</f>
        <v>598557</v>
      </c>
      <c r="K99" s="98">
        <f>IFERROR(VLOOKUP($D99, V一般接種!$A:$G, K$4, FALSE), 0)</f>
        <v>196640</v>
      </c>
      <c r="L99" s="98">
        <f>IFERROR(VLOOKUP($D99, V一般接種!$A:$G, L$4, FALSE), 0)</f>
        <v>0</v>
      </c>
      <c r="M99" s="98">
        <f>IFERROR(VLOOKUP($D99, V一般接種!$A:$G, M$4, FALSE), 0)</f>
        <v>615832</v>
      </c>
      <c r="N99" s="98">
        <f>SUMIF(V職域接種!$C:$C, 'Conv-vaccine'!$D99, V職域接種!F:F)</f>
        <v>0</v>
      </c>
      <c r="O99" s="98">
        <f>SUMIF(V職域接種!$C:$C, 'Conv-vaccine'!$D99, V職域接種!G:G)</f>
        <v>0</v>
      </c>
      <c r="P99" s="98">
        <f>SUMIF(V重複!$C:$C, 'Conv-vaccine'!$D99, V重複!F:F)</f>
        <v>0</v>
      </c>
      <c r="Q99" s="98">
        <f>SUMIF(V重複!$C:$C, 'Conv-vaccine'!$D99, V重複!G:G)</f>
        <v>0</v>
      </c>
    </row>
    <row r="100" spans="1:17" x14ac:dyDescent="0.55000000000000004">
      <c r="A100" s="95">
        <f t="shared" si="3"/>
        <v>44391</v>
      </c>
      <c r="B100" s="50">
        <f t="shared" si="4"/>
        <v>809635</v>
      </c>
      <c r="C100" s="50">
        <f t="shared" si="5"/>
        <v>661117</v>
      </c>
      <c r="D100" s="96">
        <v>44391</v>
      </c>
      <c r="E100" s="97" t="str">
        <f>IFERROR(VLOOKUP($D100, V医療従事者等!$A:$J, $E$4, FALSE), TEXT(D100, "aaa"))</f>
        <v>(水)</v>
      </c>
      <c r="F100" s="97">
        <f>IFERROR(VLOOKUP($D100, V医療従事者等!$A:$J, $F$4, FALSE), 0)</f>
        <v>22176</v>
      </c>
      <c r="G100" s="97">
        <f>IFERROR(VLOOKUP($D100, V医療従事者等!$A:$J, $G$4, FALSE), 0)</f>
        <v>178</v>
      </c>
      <c r="H100" s="97">
        <f>IFERROR(VLOOKUP($D100, V医療従事者等!$A:$J, $H$4, FALSE), 0)</f>
        <v>37839</v>
      </c>
      <c r="I100" s="97">
        <f>IFERROR(VLOOKUP($D100, V医療従事者等!$A:$J, $I$4, FALSE), 0)</f>
        <v>1964</v>
      </c>
      <c r="J100" s="98">
        <f>IFERROR(VLOOKUP($D100, V一般接種!$A:$G, J$4, FALSE), 0)</f>
        <v>597497</v>
      </c>
      <c r="K100" s="98">
        <f>IFERROR(VLOOKUP($D100, V一般接種!$A:$G, K$4, FALSE), 0)</f>
        <v>189784</v>
      </c>
      <c r="L100" s="98">
        <f>IFERROR(VLOOKUP($D100, V一般接種!$A:$G, L$4, FALSE), 0)</f>
        <v>0</v>
      </c>
      <c r="M100" s="98">
        <f>IFERROR(VLOOKUP($D100, V一般接種!$A:$G, M$4, FALSE), 0)</f>
        <v>621314</v>
      </c>
      <c r="N100" s="98">
        <f>SUMIF(V職域接種!$C:$C, 'Conv-vaccine'!$D100, V職域接種!F:F)</f>
        <v>0</v>
      </c>
      <c r="O100" s="98">
        <f>SUMIF(V職域接種!$C:$C, 'Conv-vaccine'!$D100, V職域接種!G:G)</f>
        <v>0</v>
      </c>
      <c r="P100" s="98">
        <f>SUMIF(V重複!$C:$C, 'Conv-vaccine'!$D100, V重複!F:F)</f>
        <v>0</v>
      </c>
      <c r="Q100" s="98">
        <f>SUMIF(V重複!$C:$C, 'Conv-vaccine'!$D100, V重複!G:G)</f>
        <v>0</v>
      </c>
    </row>
    <row r="101" spans="1:17" x14ac:dyDescent="0.55000000000000004">
      <c r="A101" s="95">
        <f t="shared" si="3"/>
        <v>44392</v>
      </c>
      <c r="B101" s="50">
        <f t="shared" si="4"/>
        <v>790921</v>
      </c>
      <c r="C101" s="50">
        <f t="shared" si="5"/>
        <v>636319</v>
      </c>
      <c r="D101" s="96">
        <v>44392</v>
      </c>
      <c r="E101" s="97" t="str">
        <f>IFERROR(VLOOKUP($D101, V医療従事者等!$A:$J, $E$4, FALSE), TEXT(D101, "aaa"))</f>
        <v>(木)</v>
      </c>
      <c r="F101" s="97">
        <f>IFERROR(VLOOKUP($D101, V医療従事者等!$A:$J, $F$4, FALSE), 0)</f>
        <v>24563</v>
      </c>
      <c r="G101" s="97">
        <f>IFERROR(VLOOKUP($D101, V医療従事者等!$A:$J, $G$4, FALSE), 0)</f>
        <v>533</v>
      </c>
      <c r="H101" s="97">
        <f>IFERROR(VLOOKUP($D101, V医療従事者等!$A:$J, $H$4, FALSE), 0)</f>
        <v>31996</v>
      </c>
      <c r="I101" s="97">
        <f>IFERROR(VLOOKUP($D101, V医療従事者等!$A:$J, $I$4, FALSE), 0)</f>
        <v>1195</v>
      </c>
      <c r="J101" s="98">
        <f>IFERROR(VLOOKUP($D101, V一般接種!$A:$G, J$4, FALSE), 0)</f>
        <v>582696</v>
      </c>
      <c r="K101" s="98">
        <f>IFERROR(VLOOKUP($D101, V一般接種!$A:$G, K$4, FALSE), 0)</f>
        <v>183129</v>
      </c>
      <c r="L101" s="98">
        <f>IFERROR(VLOOKUP($D101, V一般接種!$A:$G, L$4, FALSE), 0)</f>
        <v>0</v>
      </c>
      <c r="M101" s="98">
        <f>IFERROR(VLOOKUP($D101, V一般接種!$A:$G, M$4, FALSE), 0)</f>
        <v>603128</v>
      </c>
      <c r="N101" s="98">
        <f>SUMIF(V職域接種!$C:$C, 'Conv-vaccine'!$D101, V職域接種!F:F)</f>
        <v>0</v>
      </c>
      <c r="O101" s="98">
        <f>SUMIF(V職域接種!$C:$C, 'Conv-vaccine'!$D101, V職域接種!G:G)</f>
        <v>0</v>
      </c>
      <c r="P101" s="98">
        <f>SUMIF(V重複!$C:$C, 'Conv-vaccine'!$D101, V重複!F:F)</f>
        <v>0</v>
      </c>
      <c r="Q101" s="98">
        <f>SUMIF(V重複!$C:$C, 'Conv-vaccine'!$D101, V重複!G:G)</f>
        <v>0</v>
      </c>
    </row>
    <row r="102" spans="1:17" x14ac:dyDescent="0.55000000000000004">
      <c r="A102" s="95">
        <f t="shared" si="3"/>
        <v>44393</v>
      </c>
      <c r="B102" s="50">
        <f t="shared" si="4"/>
        <v>824749</v>
      </c>
      <c r="C102" s="50">
        <f t="shared" si="5"/>
        <v>626734</v>
      </c>
      <c r="D102" s="96">
        <v>44393</v>
      </c>
      <c r="E102" s="97" t="str">
        <f>IFERROR(VLOOKUP($D102, V医療従事者等!$A:$J, $E$4, FALSE), TEXT(D102, "aaa"))</f>
        <v>(金)</v>
      </c>
      <c r="F102" s="97">
        <f>IFERROR(VLOOKUP($D102, V医療従事者等!$A:$J, $F$4, FALSE), 0)</f>
        <v>23717</v>
      </c>
      <c r="G102" s="97">
        <f>IFERROR(VLOOKUP($D102, V医療従事者等!$A:$J, $G$4, FALSE), 0)</f>
        <v>4551</v>
      </c>
      <c r="H102" s="97">
        <f>IFERROR(VLOOKUP($D102, V医療従事者等!$A:$J, $H$4, FALSE), 0)</f>
        <v>35455</v>
      </c>
      <c r="I102" s="97">
        <f>IFERROR(VLOOKUP($D102, V医療従事者等!$A:$J, $I$4, FALSE), 0)</f>
        <v>1731</v>
      </c>
      <c r="J102" s="98">
        <f>IFERROR(VLOOKUP($D102, V一般接種!$A:$G, J$4, FALSE), 0)</f>
        <v>604045</v>
      </c>
      <c r="K102" s="98">
        <f>IFERROR(VLOOKUP($D102, V一般接種!$A:$G, K$4, FALSE), 0)</f>
        <v>192436</v>
      </c>
      <c r="L102" s="98">
        <f>IFERROR(VLOOKUP($D102, V一般接種!$A:$G, L$4, FALSE), 0)</f>
        <v>0</v>
      </c>
      <c r="M102" s="98">
        <f>IFERROR(VLOOKUP($D102, V一般接種!$A:$G, M$4, FALSE), 0)</f>
        <v>589548</v>
      </c>
      <c r="N102" s="98">
        <f>SUMIF(V職域接種!$C:$C, 'Conv-vaccine'!$D102, V職域接種!F:F)</f>
        <v>0</v>
      </c>
      <c r="O102" s="98">
        <f>SUMIF(V職域接種!$C:$C, 'Conv-vaccine'!$D102, V職域接種!G:G)</f>
        <v>0</v>
      </c>
      <c r="P102" s="98">
        <f>SUMIF(V重複!$C:$C, 'Conv-vaccine'!$D102, V重複!F:F)</f>
        <v>0</v>
      </c>
      <c r="Q102" s="98">
        <f>SUMIF(V重複!$C:$C, 'Conv-vaccine'!$D102, V重複!G:G)</f>
        <v>0</v>
      </c>
    </row>
    <row r="103" spans="1:17" x14ac:dyDescent="0.55000000000000004">
      <c r="A103" s="95">
        <f t="shared" si="3"/>
        <v>44394</v>
      </c>
      <c r="B103" s="50">
        <f t="shared" si="4"/>
        <v>772488</v>
      </c>
      <c r="C103" s="50">
        <f t="shared" si="5"/>
        <v>633122</v>
      </c>
      <c r="D103" s="96">
        <v>44394</v>
      </c>
      <c r="E103" s="97" t="str">
        <f>IFERROR(VLOOKUP($D103, V医療従事者等!$A:$J, $E$4, FALSE), TEXT(D103, "aaa"))</f>
        <v>土</v>
      </c>
      <c r="F103" s="97">
        <f>IFERROR(VLOOKUP($D103, V医療従事者等!$A:$J, $F$4, FALSE), 0)</f>
        <v>0</v>
      </c>
      <c r="G103" s="97">
        <f>IFERROR(VLOOKUP($D103, V医療従事者等!$A:$J, $G$4, FALSE), 0)</f>
        <v>0</v>
      </c>
      <c r="H103" s="97">
        <f>IFERROR(VLOOKUP($D103, V医療従事者等!$A:$J, $H$4, FALSE), 0)</f>
        <v>0</v>
      </c>
      <c r="I103" s="97">
        <f>IFERROR(VLOOKUP($D103, V医療従事者等!$A:$J, $I$4, FALSE), 0)</f>
        <v>0</v>
      </c>
      <c r="J103" s="98">
        <f>IFERROR(VLOOKUP($D103, V一般接種!$A:$G, J$4, FALSE), 0)</f>
        <v>620385</v>
      </c>
      <c r="K103" s="98">
        <f>IFERROR(VLOOKUP($D103, V一般接種!$A:$G, K$4, FALSE), 0)</f>
        <v>152103</v>
      </c>
      <c r="L103" s="98">
        <f>IFERROR(VLOOKUP($D103, V一般接種!$A:$G, L$4, FALSE), 0)</f>
        <v>0</v>
      </c>
      <c r="M103" s="98">
        <f>IFERROR(VLOOKUP($D103, V一般接種!$A:$G, M$4, FALSE), 0)</f>
        <v>633122</v>
      </c>
      <c r="N103" s="98">
        <f>SUMIF(V職域接種!$C:$C, 'Conv-vaccine'!$D103, V職域接種!F:F)</f>
        <v>0</v>
      </c>
      <c r="O103" s="98">
        <f>SUMIF(V職域接種!$C:$C, 'Conv-vaccine'!$D103, V職域接種!G:G)</f>
        <v>0</v>
      </c>
      <c r="P103" s="98">
        <f>SUMIF(V重複!$C:$C, 'Conv-vaccine'!$D103, V重複!F:F)</f>
        <v>0</v>
      </c>
      <c r="Q103" s="98">
        <f>SUMIF(V重複!$C:$C, 'Conv-vaccine'!$D103, V重複!G:G)</f>
        <v>0</v>
      </c>
    </row>
    <row r="104" spans="1:17" x14ac:dyDescent="0.55000000000000004">
      <c r="A104" s="95">
        <f t="shared" si="3"/>
        <v>44395</v>
      </c>
      <c r="B104" s="50">
        <f t="shared" si="4"/>
        <v>579482</v>
      </c>
      <c r="C104" s="50">
        <f t="shared" si="5"/>
        <v>650120</v>
      </c>
      <c r="D104" s="96">
        <v>44395</v>
      </c>
      <c r="E104" s="97" t="str">
        <f>IFERROR(VLOOKUP($D104, V医療従事者等!$A:$J, $E$4, FALSE), TEXT(D104, "aaa"))</f>
        <v>日</v>
      </c>
      <c r="F104" s="97">
        <f>IFERROR(VLOOKUP($D104, V医療従事者等!$A:$J, $F$4, FALSE), 0)</f>
        <v>0</v>
      </c>
      <c r="G104" s="97">
        <f>IFERROR(VLOOKUP($D104, V医療従事者等!$A:$J, $G$4, FALSE), 0)</f>
        <v>0</v>
      </c>
      <c r="H104" s="97">
        <f>IFERROR(VLOOKUP($D104, V医療従事者等!$A:$J, $H$4, FALSE), 0)</f>
        <v>0</v>
      </c>
      <c r="I104" s="97">
        <f>IFERROR(VLOOKUP($D104, V医療従事者等!$A:$J, $I$4, FALSE), 0)</f>
        <v>0</v>
      </c>
      <c r="J104" s="98">
        <f>IFERROR(VLOOKUP($D104, V一般接種!$A:$G, J$4, FALSE), 0)</f>
        <v>457171</v>
      </c>
      <c r="K104" s="98">
        <f>IFERROR(VLOOKUP($D104, V一般接種!$A:$G, K$4, FALSE), 0)</f>
        <v>122311</v>
      </c>
      <c r="L104" s="98">
        <f>IFERROR(VLOOKUP($D104, V一般接種!$A:$G, L$4, FALSE), 0)</f>
        <v>0</v>
      </c>
      <c r="M104" s="98">
        <f>IFERROR(VLOOKUP($D104, V一般接種!$A:$G, M$4, FALSE), 0)</f>
        <v>650120</v>
      </c>
      <c r="N104" s="98">
        <f>SUMIF(V職域接種!$C:$C, 'Conv-vaccine'!$D104, V職域接種!F:F)</f>
        <v>0</v>
      </c>
      <c r="O104" s="98">
        <f>SUMIF(V職域接種!$C:$C, 'Conv-vaccine'!$D104, V職域接種!G:G)</f>
        <v>0</v>
      </c>
      <c r="P104" s="98">
        <f>SUMIF(V重複!$C:$C, 'Conv-vaccine'!$D104, V重複!F:F)</f>
        <v>0</v>
      </c>
      <c r="Q104" s="98">
        <f>SUMIF(V重複!$C:$C, 'Conv-vaccine'!$D104, V重複!G:G)</f>
        <v>0</v>
      </c>
    </row>
    <row r="105" spans="1:17" x14ac:dyDescent="0.55000000000000004">
      <c r="A105" s="95">
        <f t="shared" si="3"/>
        <v>44396</v>
      </c>
      <c r="B105" s="50">
        <f t="shared" si="4"/>
        <v>484420</v>
      </c>
      <c r="C105" s="50">
        <f t="shared" si="5"/>
        <v>627436</v>
      </c>
      <c r="D105" s="96">
        <v>44396</v>
      </c>
      <c r="E105" s="97" t="str">
        <f>IFERROR(VLOOKUP($D105, V医療従事者等!$A:$J, $E$4, FALSE), TEXT(D105, "aaa"))</f>
        <v>(月)</v>
      </c>
      <c r="F105" s="97">
        <f>IFERROR(VLOOKUP($D105, V医療従事者等!$A:$J, $F$4, FALSE), 0)</f>
        <v>29457</v>
      </c>
      <c r="G105" s="97">
        <f>IFERROR(VLOOKUP($D105, V医療従事者等!$A:$J, $G$4, FALSE), 0)</f>
        <v>14740</v>
      </c>
      <c r="H105" s="97">
        <f>IFERROR(VLOOKUP($D105, V医療従事者等!$A:$J, $H$4, FALSE), 0)</f>
        <v>60294</v>
      </c>
      <c r="I105" s="97">
        <f>IFERROR(VLOOKUP($D105, V医療従事者等!$A:$J, $I$4, FALSE), 0)</f>
        <v>7677</v>
      </c>
      <c r="J105" s="98">
        <f>IFERROR(VLOOKUP($D105, V一般接種!$A:$G, J$4, FALSE), 0)</f>
        <v>271003</v>
      </c>
      <c r="K105" s="98">
        <f>IFERROR(VLOOKUP($D105, V一般接種!$A:$G, K$4, FALSE), 0)</f>
        <v>169220</v>
      </c>
      <c r="L105" s="98">
        <f>IFERROR(VLOOKUP($D105, V一般接種!$A:$G, L$4, FALSE), 0)</f>
        <v>0</v>
      </c>
      <c r="M105" s="98">
        <f>IFERROR(VLOOKUP($D105, V一般接種!$A:$G, M$4, FALSE), 0)</f>
        <v>559465</v>
      </c>
      <c r="N105" s="98">
        <f>SUMIF(V職域接種!$C:$C, 'Conv-vaccine'!$D105, V職域接種!F:F)</f>
        <v>0</v>
      </c>
      <c r="O105" s="98">
        <f>SUMIF(V職域接種!$C:$C, 'Conv-vaccine'!$D105, V職域接種!G:G)</f>
        <v>0</v>
      </c>
      <c r="P105" s="98">
        <f>SUMIF(V重複!$C:$C, 'Conv-vaccine'!$D105, V重複!F:F)</f>
        <v>0</v>
      </c>
      <c r="Q105" s="98">
        <f>SUMIF(V重複!$C:$C, 'Conv-vaccine'!$D105, V重複!G:G)</f>
        <v>0</v>
      </c>
    </row>
    <row r="106" spans="1:17" x14ac:dyDescent="0.55000000000000004">
      <c r="A106" s="95">
        <f t="shared" si="3"/>
        <v>44397</v>
      </c>
      <c r="B106" s="50">
        <f t="shared" si="4"/>
        <v>741856</v>
      </c>
      <c r="C106" s="50">
        <f t="shared" si="5"/>
        <v>640663</v>
      </c>
      <c r="D106" s="96">
        <v>44397</v>
      </c>
      <c r="E106" s="97" t="str">
        <f>IFERROR(VLOOKUP($D106, V医療従事者等!$A:$J, $E$4, FALSE), TEXT(D106, "aaa"))</f>
        <v>(火)</v>
      </c>
      <c r="F106" s="97">
        <f>IFERROR(VLOOKUP($D106, V医療従事者等!$A:$J, $F$4, FALSE), 0)</f>
        <v>34550</v>
      </c>
      <c r="G106" s="97">
        <f>IFERROR(VLOOKUP($D106, V医療従事者等!$A:$J, $G$4, FALSE), 0)</f>
        <v>5981</v>
      </c>
      <c r="H106" s="97">
        <f>IFERROR(VLOOKUP($D106, V医療従事者等!$A:$J, $H$4, FALSE), 0)</f>
        <v>30208</v>
      </c>
      <c r="I106" s="97">
        <f>IFERROR(VLOOKUP($D106, V医療従事者等!$A:$J, $I$4, FALSE), 0)</f>
        <v>2832</v>
      </c>
      <c r="J106" s="98">
        <f>IFERROR(VLOOKUP($D106, V一般接種!$A:$G, J$4, FALSE), 0)</f>
        <v>524677</v>
      </c>
      <c r="K106" s="98">
        <f>IFERROR(VLOOKUP($D106, V一般接種!$A:$G, K$4, FALSE), 0)</f>
        <v>176648</v>
      </c>
      <c r="L106" s="98">
        <f>IFERROR(VLOOKUP($D106, V一般接種!$A:$G, L$4, FALSE), 0)</f>
        <v>0</v>
      </c>
      <c r="M106" s="98">
        <f>IFERROR(VLOOKUP($D106, V一般接種!$A:$G, M$4, FALSE), 0)</f>
        <v>607623</v>
      </c>
      <c r="N106" s="98">
        <f>SUMIF(V職域接種!$C:$C, 'Conv-vaccine'!$D106, V職域接種!F:F)</f>
        <v>0</v>
      </c>
      <c r="O106" s="98">
        <f>SUMIF(V職域接種!$C:$C, 'Conv-vaccine'!$D106, V職域接種!G:G)</f>
        <v>0</v>
      </c>
      <c r="P106" s="98">
        <f>SUMIF(V重複!$C:$C, 'Conv-vaccine'!$D106, V重複!F:F)</f>
        <v>0</v>
      </c>
      <c r="Q106" s="98">
        <f>SUMIF(V重複!$C:$C, 'Conv-vaccine'!$D106, V重複!G:G)</f>
        <v>0</v>
      </c>
    </row>
    <row r="107" spans="1:17" x14ac:dyDescent="0.55000000000000004">
      <c r="A107" s="95">
        <f t="shared" si="3"/>
        <v>44398</v>
      </c>
      <c r="B107" s="50">
        <f t="shared" si="4"/>
        <v>673200</v>
      </c>
      <c r="C107" s="50">
        <f t="shared" si="5"/>
        <v>685893</v>
      </c>
      <c r="D107" s="96">
        <v>44398</v>
      </c>
      <c r="E107" s="97" t="str">
        <f>IFERROR(VLOOKUP($D107, V医療従事者等!$A:$J, $E$4, FALSE), TEXT(D107, "aaa"))</f>
        <v>(水)</v>
      </c>
      <c r="F107" s="97">
        <f>IFERROR(VLOOKUP($D107, V医療従事者等!$A:$J, $F$4, FALSE), 0)</f>
        <v>371</v>
      </c>
      <c r="G107" s="97">
        <f>IFERROR(VLOOKUP($D107, V医療従事者等!$A:$J, $G$4, FALSE), 0)</f>
        <v>3619</v>
      </c>
      <c r="H107" s="97">
        <f>IFERROR(VLOOKUP($D107, V医療従事者等!$A:$J, $H$4, FALSE), 0)</f>
        <v>35406</v>
      </c>
      <c r="I107" s="97">
        <f>IFERROR(VLOOKUP($D107, V医療従事者等!$A:$J, $I$4, FALSE), 0)</f>
        <v>7470</v>
      </c>
      <c r="J107" s="98">
        <f>IFERROR(VLOOKUP($D107, V一般接種!$A:$G, J$4, FALSE), 0)</f>
        <v>485933</v>
      </c>
      <c r="K107" s="98">
        <f>IFERROR(VLOOKUP($D107, V一般接種!$A:$G, K$4, FALSE), 0)</f>
        <v>183277</v>
      </c>
      <c r="L107" s="98">
        <f>IFERROR(VLOOKUP($D107, V一般接種!$A:$G, L$4, FALSE), 0)</f>
        <v>0</v>
      </c>
      <c r="M107" s="98">
        <f>IFERROR(VLOOKUP($D107, V一般接種!$A:$G, M$4, FALSE), 0)</f>
        <v>643017</v>
      </c>
      <c r="N107" s="98">
        <f>SUMIF(V職域接種!$C:$C, 'Conv-vaccine'!$D107, V職域接種!F:F)</f>
        <v>0</v>
      </c>
      <c r="O107" s="98">
        <f>SUMIF(V職域接種!$C:$C, 'Conv-vaccine'!$D107, V職域接種!G:G)</f>
        <v>0</v>
      </c>
      <c r="P107" s="98">
        <f>SUMIF(V重複!$C:$C, 'Conv-vaccine'!$D107, V重複!F:F)</f>
        <v>0</v>
      </c>
      <c r="Q107" s="98">
        <f>SUMIF(V重複!$C:$C, 'Conv-vaccine'!$D107, V重複!G:G)</f>
        <v>0</v>
      </c>
    </row>
    <row r="108" spans="1:17" x14ac:dyDescent="0.55000000000000004">
      <c r="A108" s="95">
        <f t="shared" si="3"/>
        <v>44399</v>
      </c>
      <c r="B108" s="50">
        <f t="shared" si="4"/>
        <v>284787</v>
      </c>
      <c r="C108" s="50">
        <f t="shared" si="5"/>
        <v>272616</v>
      </c>
      <c r="D108" s="96">
        <v>44399</v>
      </c>
      <c r="E108" s="97" t="str">
        <f>IFERROR(VLOOKUP($D108, V医療従事者等!$A:$J, $E$4, FALSE), TEXT(D108, "aaa"))</f>
        <v>木</v>
      </c>
      <c r="F108" s="97">
        <f>IFERROR(VLOOKUP($D108, V医療従事者等!$A:$J, $F$4, FALSE), 0)</f>
        <v>0</v>
      </c>
      <c r="G108" s="97">
        <f>IFERROR(VLOOKUP($D108, V医療従事者等!$A:$J, $G$4, FALSE), 0)</f>
        <v>0</v>
      </c>
      <c r="H108" s="97">
        <f>IFERROR(VLOOKUP($D108, V医療従事者等!$A:$J, $H$4, FALSE), 0)</f>
        <v>0</v>
      </c>
      <c r="I108" s="97">
        <f>IFERROR(VLOOKUP($D108, V医療従事者等!$A:$J, $I$4, FALSE), 0)</f>
        <v>0</v>
      </c>
      <c r="J108" s="98">
        <f>IFERROR(VLOOKUP($D108, V一般接種!$A:$G, J$4, FALSE), 0)</f>
        <v>183395</v>
      </c>
      <c r="K108" s="98">
        <f>IFERROR(VLOOKUP($D108, V一般接種!$A:$G, K$4, FALSE), 0)</f>
        <v>101392</v>
      </c>
      <c r="L108" s="98">
        <f>IFERROR(VLOOKUP($D108, V一般接種!$A:$G, L$4, FALSE), 0)</f>
        <v>0</v>
      </c>
      <c r="M108" s="98">
        <f>IFERROR(VLOOKUP($D108, V一般接種!$A:$G, M$4, FALSE), 0)</f>
        <v>272616</v>
      </c>
      <c r="N108" s="98">
        <f>SUMIF(V職域接種!$C:$C, 'Conv-vaccine'!$D108, V職域接種!F:F)</f>
        <v>0</v>
      </c>
      <c r="O108" s="98">
        <f>SUMIF(V職域接種!$C:$C, 'Conv-vaccine'!$D108, V職域接種!G:G)</f>
        <v>0</v>
      </c>
      <c r="P108" s="98">
        <f>SUMIF(V重複!$C:$C, 'Conv-vaccine'!$D108, V重複!F:F)</f>
        <v>0</v>
      </c>
      <c r="Q108" s="98">
        <f>SUMIF(V重複!$C:$C, 'Conv-vaccine'!$D108, V重複!G:G)</f>
        <v>0</v>
      </c>
    </row>
    <row r="109" spans="1:17" x14ac:dyDescent="0.55000000000000004">
      <c r="A109" s="95">
        <f t="shared" si="3"/>
        <v>44400</v>
      </c>
      <c r="B109" s="50">
        <f t="shared" si="4"/>
        <v>223520</v>
      </c>
      <c r="C109" s="50">
        <f t="shared" si="5"/>
        <v>192994</v>
      </c>
      <c r="D109" s="96">
        <v>44400</v>
      </c>
      <c r="E109" s="97" t="str">
        <f>IFERROR(VLOOKUP($D109, V医療従事者等!$A:$J, $E$4, FALSE), TEXT(D109, "aaa"))</f>
        <v>金</v>
      </c>
      <c r="F109" s="97">
        <f>IFERROR(VLOOKUP($D109, V医療従事者等!$A:$J, $F$4, FALSE), 0)</f>
        <v>0</v>
      </c>
      <c r="G109" s="97">
        <f>IFERROR(VLOOKUP($D109, V医療従事者等!$A:$J, $G$4, FALSE), 0)</f>
        <v>0</v>
      </c>
      <c r="H109" s="97">
        <f>IFERROR(VLOOKUP($D109, V医療従事者等!$A:$J, $H$4, FALSE), 0)</f>
        <v>0</v>
      </c>
      <c r="I109" s="97">
        <f>IFERROR(VLOOKUP($D109, V医療従事者等!$A:$J, $I$4, FALSE), 0)</f>
        <v>0</v>
      </c>
      <c r="J109" s="98">
        <f>IFERROR(VLOOKUP($D109, V一般接種!$A:$G, J$4, FALSE), 0)</f>
        <v>125741</v>
      </c>
      <c r="K109" s="98">
        <f>IFERROR(VLOOKUP($D109, V一般接種!$A:$G, K$4, FALSE), 0)</f>
        <v>97779</v>
      </c>
      <c r="L109" s="98">
        <f>IFERROR(VLOOKUP($D109, V一般接種!$A:$G, L$4, FALSE), 0)</f>
        <v>0</v>
      </c>
      <c r="M109" s="98">
        <f>IFERROR(VLOOKUP($D109, V一般接種!$A:$G, M$4, FALSE), 0)</f>
        <v>192994</v>
      </c>
      <c r="N109" s="98">
        <f>SUMIF(V職域接種!$C:$C, 'Conv-vaccine'!$D109, V職域接種!F:F)</f>
        <v>0</v>
      </c>
      <c r="O109" s="98">
        <f>SUMIF(V職域接種!$C:$C, 'Conv-vaccine'!$D109, V職域接種!G:G)</f>
        <v>0</v>
      </c>
      <c r="P109" s="98">
        <f>SUMIF(V重複!$C:$C, 'Conv-vaccine'!$D109, V重複!F:F)</f>
        <v>0</v>
      </c>
      <c r="Q109" s="98">
        <f>SUMIF(V重複!$C:$C, 'Conv-vaccine'!$D109, V重複!G:G)</f>
        <v>0</v>
      </c>
    </row>
    <row r="110" spans="1:17" x14ac:dyDescent="0.55000000000000004">
      <c r="A110" s="95">
        <f t="shared" si="3"/>
        <v>44401</v>
      </c>
      <c r="B110" s="50">
        <f t="shared" si="4"/>
        <v>431518</v>
      </c>
      <c r="C110" s="50">
        <f t="shared" si="5"/>
        <v>727916</v>
      </c>
      <c r="D110" s="96">
        <v>44401</v>
      </c>
      <c r="E110" s="97" t="str">
        <f>IFERROR(VLOOKUP($D110, V医療従事者等!$A:$J, $E$4, FALSE), TEXT(D110, "aaa"))</f>
        <v>土</v>
      </c>
      <c r="F110" s="97">
        <f>IFERROR(VLOOKUP($D110, V医療従事者等!$A:$J, $F$4, FALSE), 0)</f>
        <v>0</v>
      </c>
      <c r="G110" s="97">
        <f>IFERROR(VLOOKUP($D110, V医療従事者等!$A:$J, $G$4, FALSE), 0)</f>
        <v>0</v>
      </c>
      <c r="H110" s="97">
        <f>IFERROR(VLOOKUP($D110, V医療従事者等!$A:$J, $H$4, FALSE), 0)</f>
        <v>0</v>
      </c>
      <c r="I110" s="97">
        <f>IFERROR(VLOOKUP($D110, V医療従事者等!$A:$J, $I$4, FALSE), 0)</f>
        <v>0</v>
      </c>
      <c r="J110" s="98">
        <f>IFERROR(VLOOKUP($D110, V一般接種!$A:$G, J$4, FALSE), 0)</f>
        <v>298412</v>
      </c>
      <c r="K110" s="98">
        <f>IFERROR(VLOOKUP($D110, V一般接種!$A:$G, K$4, FALSE), 0)</f>
        <v>133106</v>
      </c>
      <c r="L110" s="98">
        <f>IFERROR(VLOOKUP($D110, V一般接種!$A:$G, L$4, FALSE), 0)</f>
        <v>0</v>
      </c>
      <c r="M110" s="98">
        <f>IFERROR(VLOOKUP($D110, V一般接種!$A:$G, M$4, FALSE), 0)</f>
        <v>727916</v>
      </c>
      <c r="N110" s="98">
        <f>SUMIF(V職域接種!$C:$C, 'Conv-vaccine'!$D110, V職域接種!F:F)</f>
        <v>0</v>
      </c>
      <c r="O110" s="98">
        <f>SUMIF(V職域接種!$C:$C, 'Conv-vaccine'!$D110, V職域接種!G:G)</f>
        <v>0</v>
      </c>
      <c r="P110" s="98">
        <f>SUMIF(V重複!$C:$C, 'Conv-vaccine'!$D110, V重複!F:F)</f>
        <v>0</v>
      </c>
      <c r="Q110" s="98">
        <f>SUMIF(V重複!$C:$C, 'Conv-vaccine'!$D110, V重複!G:G)</f>
        <v>0</v>
      </c>
    </row>
    <row r="111" spans="1:17" x14ac:dyDescent="0.55000000000000004">
      <c r="A111" s="95">
        <f t="shared" si="3"/>
        <v>44402</v>
      </c>
      <c r="B111" s="50">
        <f t="shared" si="4"/>
        <v>387142</v>
      </c>
      <c r="C111" s="50">
        <f t="shared" si="5"/>
        <v>677149</v>
      </c>
      <c r="D111" s="96">
        <v>44402</v>
      </c>
      <c r="E111" s="97" t="str">
        <f>IFERROR(VLOOKUP($D111, V医療従事者等!$A:$J, $E$4, FALSE), TEXT(D111, "aaa"))</f>
        <v>日</v>
      </c>
      <c r="F111" s="97">
        <f>IFERROR(VLOOKUP($D111, V医療従事者等!$A:$J, $F$4, FALSE), 0)</f>
        <v>0</v>
      </c>
      <c r="G111" s="97">
        <f>IFERROR(VLOOKUP($D111, V医療従事者等!$A:$J, $G$4, FALSE), 0)</f>
        <v>0</v>
      </c>
      <c r="H111" s="97">
        <f>IFERROR(VLOOKUP($D111, V医療従事者等!$A:$J, $H$4, FALSE), 0)</f>
        <v>0</v>
      </c>
      <c r="I111" s="97">
        <f>IFERROR(VLOOKUP($D111, V医療従事者等!$A:$J, $I$4, FALSE), 0)</f>
        <v>0</v>
      </c>
      <c r="J111" s="98">
        <f>IFERROR(VLOOKUP($D111, V一般接種!$A:$G, J$4, FALSE), 0)</f>
        <v>267649</v>
      </c>
      <c r="K111" s="98">
        <f>IFERROR(VLOOKUP($D111, V一般接種!$A:$G, K$4, FALSE), 0)</f>
        <v>119493</v>
      </c>
      <c r="L111" s="98">
        <f>IFERROR(VLOOKUP($D111, V一般接種!$A:$G, L$4, FALSE), 0)</f>
        <v>0</v>
      </c>
      <c r="M111" s="98">
        <f>IFERROR(VLOOKUP($D111, V一般接種!$A:$G, M$4, FALSE), 0)</f>
        <v>677149</v>
      </c>
      <c r="N111" s="98">
        <f>SUMIF(V職域接種!$C:$C, 'Conv-vaccine'!$D111, V職域接種!F:F)</f>
        <v>0</v>
      </c>
      <c r="O111" s="98">
        <f>SUMIF(V職域接種!$C:$C, 'Conv-vaccine'!$D111, V職域接種!G:G)</f>
        <v>0</v>
      </c>
      <c r="P111" s="98">
        <f>SUMIF(V重複!$C:$C, 'Conv-vaccine'!$D111, V重複!F:F)</f>
        <v>0</v>
      </c>
      <c r="Q111" s="98">
        <f>SUMIF(V重複!$C:$C, 'Conv-vaccine'!$D111, V重複!G:G)</f>
        <v>0</v>
      </c>
    </row>
    <row r="112" spans="1:17" x14ac:dyDescent="0.55000000000000004">
      <c r="A112" s="95">
        <f t="shared" si="3"/>
        <v>44403</v>
      </c>
      <c r="B112" s="50">
        <f t="shared" si="4"/>
        <v>537913</v>
      </c>
      <c r="C112" s="50">
        <f t="shared" si="5"/>
        <v>765108</v>
      </c>
      <c r="D112" s="96">
        <v>44403</v>
      </c>
      <c r="E112" s="97" t="str">
        <f>IFERROR(VLOOKUP($D112, V医療従事者等!$A:$J, $E$4, FALSE), TEXT(D112, "aaa"))</f>
        <v>(月)</v>
      </c>
      <c r="F112" s="97">
        <f>IFERROR(VLOOKUP($D112, V医療従事者等!$A:$J, $F$4, FALSE), 0)</f>
        <v>20343</v>
      </c>
      <c r="G112" s="97">
        <f>IFERROR(VLOOKUP($D112, V医療従事者等!$A:$J, $G$4, FALSE), 0)</f>
        <v>5887</v>
      </c>
      <c r="H112" s="97">
        <f>IFERROR(VLOOKUP($D112, V医療従事者等!$A:$J, $H$4, FALSE), 0)</f>
        <v>40920</v>
      </c>
      <c r="I112" s="97">
        <f>IFERROR(VLOOKUP($D112, V医療従事者等!$A:$J, $I$4, FALSE), 0)</f>
        <v>1995</v>
      </c>
      <c r="J112" s="98">
        <f>IFERROR(VLOOKUP($D112, V一般接種!$A:$G, J$4, FALSE), 0)</f>
        <v>362784</v>
      </c>
      <c r="K112" s="98">
        <f>IFERROR(VLOOKUP($D112, V一般接種!$A:$G, K$4, FALSE), 0)</f>
        <v>148899</v>
      </c>
      <c r="L112" s="98">
        <f>IFERROR(VLOOKUP($D112, V一般接種!$A:$G, L$4, FALSE), 0)</f>
        <v>0</v>
      </c>
      <c r="M112" s="98">
        <f>IFERROR(VLOOKUP($D112, V一般接種!$A:$G, M$4, FALSE), 0)</f>
        <v>722193</v>
      </c>
      <c r="N112" s="98">
        <f>SUMIF(V職域接種!$C:$C, 'Conv-vaccine'!$D112, V職域接種!F:F)</f>
        <v>0</v>
      </c>
      <c r="O112" s="98">
        <f>SUMIF(V職域接種!$C:$C, 'Conv-vaccine'!$D112, V職域接種!G:G)</f>
        <v>0</v>
      </c>
      <c r="P112" s="98">
        <f>SUMIF(V重複!$C:$C, 'Conv-vaccine'!$D112, V重複!F:F)</f>
        <v>0</v>
      </c>
      <c r="Q112" s="98">
        <f>SUMIF(V重複!$C:$C, 'Conv-vaccine'!$D112, V重複!G:G)</f>
        <v>0</v>
      </c>
    </row>
    <row r="113" spans="1:17" x14ac:dyDescent="0.55000000000000004">
      <c r="A113" s="95">
        <f t="shared" si="3"/>
        <v>44404</v>
      </c>
      <c r="B113" s="50">
        <f t="shared" si="4"/>
        <v>578723</v>
      </c>
      <c r="C113" s="50">
        <f t="shared" si="5"/>
        <v>763026</v>
      </c>
      <c r="D113" s="96">
        <v>44404</v>
      </c>
      <c r="E113" s="97" t="str">
        <f>IFERROR(VLOOKUP($D113, V医療従事者等!$A:$J, $E$4, FALSE), TEXT(D113, "aaa"))</f>
        <v>(火)</v>
      </c>
      <c r="F113" s="97">
        <f>IFERROR(VLOOKUP($D113, V医療従事者等!$A:$J, $F$4, FALSE), 0)</f>
        <v>7285</v>
      </c>
      <c r="G113" s="97">
        <f>IFERROR(VLOOKUP($D113, V医療従事者等!$A:$J, $G$4, FALSE), 0)</f>
        <v>9238</v>
      </c>
      <c r="H113" s="97">
        <f>IFERROR(VLOOKUP($D113, V医療従事者等!$A:$J, $H$4, FALSE), 0)</f>
        <v>19283</v>
      </c>
      <c r="I113" s="97">
        <f>IFERROR(VLOOKUP($D113, V医療従事者等!$A:$J, $I$4, FALSE), 0)</f>
        <v>6915</v>
      </c>
      <c r="J113" s="98">
        <f>IFERROR(VLOOKUP($D113, V一般接種!$A:$G, J$4, FALSE), 0)</f>
        <v>429959</v>
      </c>
      <c r="K113" s="98">
        <f>IFERROR(VLOOKUP($D113, V一般接種!$A:$G, K$4, FALSE), 0)</f>
        <v>132241</v>
      </c>
      <c r="L113" s="98">
        <f>IFERROR(VLOOKUP($D113, V一般接種!$A:$G, L$4, FALSE), 0)</f>
        <v>0</v>
      </c>
      <c r="M113" s="98">
        <f>IFERROR(VLOOKUP($D113, V一般接種!$A:$G, M$4, FALSE), 0)</f>
        <v>736828</v>
      </c>
      <c r="N113" s="98">
        <f>SUMIF(V職域接種!$C:$C, 'Conv-vaccine'!$D113, V職域接種!F:F)</f>
        <v>0</v>
      </c>
      <c r="O113" s="98">
        <f>SUMIF(V職域接種!$C:$C, 'Conv-vaccine'!$D113, V職域接種!G:G)</f>
        <v>0</v>
      </c>
      <c r="P113" s="98">
        <f>SUMIF(V重複!$C:$C, 'Conv-vaccine'!$D113, V重複!F:F)</f>
        <v>0</v>
      </c>
      <c r="Q113" s="98">
        <f>SUMIF(V重複!$C:$C, 'Conv-vaccine'!$D113, V重複!G:G)</f>
        <v>0</v>
      </c>
    </row>
    <row r="114" spans="1:17" x14ac:dyDescent="0.55000000000000004">
      <c r="A114" s="95">
        <f t="shared" si="3"/>
        <v>44405</v>
      </c>
      <c r="B114" s="50">
        <f t="shared" si="4"/>
        <v>566013</v>
      </c>
      <c r="C114" s="50">
        <f t="shared" si="5"/>
        <v>770699</v>
      </c>
      <c r="D114" s="96">
        <v>44405</v>
      </c>
      <c r="E114" s="97" t="str">
        <f>IFERROR(VLOOKUP($D114, V医療従事者等!$A:$J, $E$4, FALSE), TEXT(D114, "aaa"))</f>
        <v>(水)</v>
      </c>
      <c r="F114" s="97">
        <f>IFERROR(VLOOKUP($D114, V医療従事者等!$A:$J, $F$4, FALSE), 0)</f>
        <v>11517</v>
      </c>
      <c r="G114" s="97">
        <f>IFERROR(VLOOKUP($D114, V医療従事者等!$A:$J, $G$4, FALSE), 0)</f>
        <v>283</v>
      </c>
      <c r="H114" s="97">
        <f>IFERROR(VLOOKUP($D114, V医療従事者等!$A:$J, $H$4, FALSE), 0)</f>
        <v>18441</v>
      </c>
      <c r="I114" s="97">
        <f>IFERROR(VLOOKUP($D114, V医療従事者等!$A:$J, $I$4, FALSE), 0)</f>
        <v>6</v>
      </c>
      <c r="J114" s="98">
        <f>IFERROR(VLOOKUP($D114, V一般接種!$A:$G, J$4, FALSE), 0)</f>
        <v>424504</v>
      </c>
      <c r="K114" s="98">
        <f>IFERROR(VLOOKUP($D114, V一般接種!$A:$G, K$4, FALSE), 0)</f>
        <v>129709</v>
      </c>
      <c r="L114" s="98">
        <f>IFERROR(VLOOKUP($D114, V一般接種!$A:$G, L$4, FALSE), 0)</f>
        <v>0</v>
      </c>
      <c r="M114" s="98">
        <f>IFERROR(VLOOKUP($D114, V一般接種!$A:$G, M$4, FALSE), 0)</f>
        <v>752252</v>
      </c>
      <c r="N114" s="98">
        <f>SUMIF(V職域接種!$C:$C, 'Conv-vaccine'!$D114, V職域接種!F:F)</f>
        <v>0</v>
      </c>
      <c r="O114" s="98">
        <f>SUMIF(V職域接種!$C:$C, 'Conv-vaccine'!$D114, V職域接種!G:G)</f>
        <v>0</v>
      </c>
      <c r="P114" s="98">
        <f>SUMIF(V重複!$C:$C, 'Conv-vaccine'!$D114, V重複!F:F)</f>
        <v>0</v>
      </c>
      <c r="Q114" s="98">
        <f>SUMIF(V重複!$C:$C, 'Conv-vaccine'!$D114, V重複!G:G)</f>
        <v>0</v>
      </c>
    </row>
    <row r="115" spans="1:17" x14ac:dyDescent="0.55000000000000004">
      <c r="A115" s="95">
        <f t="shared" si="3"/>
        <v>44406</v>
      </c>
      <c r="B115" s="50">
        <f t="shared" si="4"/>
        <v>564259</v>
      </c>
      <c r="C115" s="50">
        <f t="shared" si="5"/>
        <v>756023</v>
      </c>
      <c r="D115" s="96">
        <v>44406</v>
      </c>
      <c r="E115" s="97" t="str">
        <f>IFERROR(VLOOKUP($D115, V医療従事者等!$A:$J, $E$4, FALSE), TEXT(D115, "aaa"))</f>
        <v>(木)</v>
      </c>
      <c r="F115" s="97">
        <f>IFERROR(VLOOKUP($D115, V医療従事者等!$A:$J, $F$4, FALSE), 0)</f>
        <v>9074</v>
      </c>
      <c r="G115" s="97">
        <f>IFERROR(VLOOKUP($D115, V医療従事者等!$A:$J, $G$4, FALSE), 0)</f>
        <v>23</v>
      </c>
      <c r="H115" s="97">
        <f>IFERROR(VLOOKUP($D115, V医療従事者等!$A:$J, $H$4, FALSE), 0)</f>
        <v>21242</v>
      </c>
      <c r="I115" s="97">
        <f>IFERROR(VLOOKUP($D115, V医療従事者等!$A:$J, $I$4, FALSE), 0)</f>
        <v>33</v>
      </c>
      <c r="J115" s="98">
        <f>IFERROR(VLOOKUP($D115, V一般接種!$A:$G, J$4, FALSE), 0)</f>
        <v>421294</v>
      </c>
      <c r="K115" s="98">
        <f>IFERROR(VLOOKUP($D115, V一般接種!$A:$G, K$4, FALSE), 0)</f>
        <v>133868</v>
      </c>
      <c r="L115" s="98">
        <f>IFERROR(VLOOKUP($D115, V一般接種!$A:$G, L$4, FALSE), 0)</f>
        <v>0</v>
      </c>
      <c r="M115" s="98">
        <f>IFERROR(VLOOKUP($D115, V一般接種!$A:$G, M$4, FALSE), 0)</f>
        <v>734748</v>
      </c>
      <c r="N115" s="98">
        <f>SUMIF(V職域接種!$C:$C, 'Conv-vaccine'!$D115, V職域接種!F:F)</f>
        <v>0</v>
      </c>
      <c r="O115" s="98">
        <f>SUMIF(V職域接種!$C:$C, 'Conv-vaccine'!$D115, V職域接種!G:G)</f>
        <v>0</v>
      </c>
      <c r="P115" s="98">
        <f>SUMIF(V重複!$C:$C, 'Conv-vaccine'!$D115, V重複!F:F)</f>
        <v>0</v>
      </c>
      <c r="Q115" s="98">
        <f>SUMIF(V重複!$C:$C, 'Conv-vaccine'!$D115, V重複!G:G)</f>
        <v>0</v>
      </c>
    </row>
    <row r="116" spans="1:17" x14ac:dyDescent="0.55000000000000004">
      <c r="A116" s="95">
        <f t="shared" si="3"/>
        <v>44407</v>
      </c>
      <c r="B116" s="50">
        <f t="shared" si="4"/>
        <v>593761</v>
      </c>
      <c r="C116" s="50">
        <f t="shared" si="5"/>
        <v>761132</v>
      </c>
      <c r="D116" s="96">
        <v>44407</v>
      </c>
      <c r="E116" s="97" t="str">
        <f>IFERROR(VLOOKUP($D116, V医療従事者等!$A:$J, $E$4, FALSE), TEXT(D116, "aaa"))</f>
        <v>(金)</v>
      </c>
      <c r="F116" s="97">
        <f>IFERROR(VLOOKUP($D116, V医療従事者等!$A:$J, $F$4, FALSE), 0)</f>
        <v>11403</v>
      </c>
      <c r="G116" s="97">
        <f>IFERROR(VLOOKUP($D116, V医療従事者等!$A:$J, $G$4, FALSE), 0)</f>
        <v>57</v>
      </c>
      <c r="H116" s="97">
        <f>IFERROR(VLOOKUP($D116, V医療従事者等!$A:$J, $H$4, FALSE), 0)</f>
        <v>23694</v>
      </c>
      <c r="I116" s="97">
        <f>IFERROR(VLOOKUP($D116, V医療従事者等!$A:$J, $I$4, FALSE), 0)</f>
        <v>5434</v>
      </c>
      <c r="J116" s="98">
        <f>IFERROR(VLOOKUP($D116, V一般接種!$A:$G, J$4, FALSE), 0)</f>
        <v>451710</v>
      </c>
      <c r="K116" s="98">
        <f>IFERROR(VLOOKUP($D116, V一般接種!$A:$G, K$4, FALSE), 0)</f>
        <v>130591</v>
      </c>
      <c r="L116" s="98">
        <f>IFERROR(VLOOKUP($D116, V一般接種!$A:$G, L$4, FALSE), 0)</f>
        <v>0</v>
      </c>
      <c r="M116" s="98">
        <f>IFERROR(VLOOKUP($D116, V一般接種!$A:$G, M$4, FALSE), 0)</f>
        <v>732004</v>
      </c>
      <c r="N116" s="98">
        <f>SUMIF(V職域接種!$C:$C, 'Conv-vaccine'!$D116, V職域接種!F:F)</f>
        <v>0</v>
      </c>
      <c r="O116" s="98">
        <f>SUMIF(V職域接種!$C:$C, 'Conv-vaccine'!$D116, V職域接種!G:G)</f>
        <v>0</v>
      </c>
      <c r="P116" s="98">
        <f>SUMIF(V重複!$C:$C, 'Conv-vaccine'!$D116, V重複!F:F)</f>
        <v>0</v>
      </c>
      <c r="Q116" s="98">
        <f>SUMIF(V重複!$C:$C, 'Conv-vaccine'!$D116, V重複!G:G)</f>
        <v>0</v>
      </c>
    </row>
    <row r="117" spans="1:17" x14ac:dyDescent="0.55000000000000004">
      <c r="A117" s="95">
        <f t="shared" si="3"/>
        <v>44408</v>
      </c>
      <c r="B117" s="50">
        <f t="shared" si="4"/>
        <v>606777</v>
      </c>
      <c r="C117" s="50">
        <f t="shared" si="5"/>
        <v>784349</v>
      </c>
      <c r="D117" s="96">
        <v>44408</v>
      </c>
      <c r="E117" s="97" t="str">
        <f>IFERROR(VLOOKUP($D117, V医療従事者等!$A:$J, $E$4, FALSE), TEXT(D117, "aaa"))</f>
        <v>土</v>
      </c>
      <c r="F117" s="97">
        <f>IFERROR(VLOOKUP($D117, V医療従事者等!$A:$J, $F$4, FALSE), 0)</f>
        <v>0</v>
      </c>
      <c r="G117" s="97">
        <f>IFERROR(VLOOKUP($D117, V医療従事者等!$A:$J, $G$4, FALSE), 0)</f>
        <v>0</v>
      </c>
      <c r="H117" s="97">
        <f>IFERROR(VLOOKUP($D117, V医療従事者等!$A:$J, $H$4, FALSE), 0)</f>
        <v>0</v>
      </c>
      <c r="I117" s="97">
        <f>IFERROR(VLOOKUP($D117, V医療従事者等!$A:$J, $I$4, FALSE), 0)</f>
        <v>0</v>
      </c>
      <c r="J117" s="98">
        <f>IFERROR(VLOOKUP($D117, V一般接種!$A:$G, J$4, FALSE), 0)</f>
        <v>493368</v>
      </c>
      <c r="K117" s="98">
        <f>IFERROR(VLOOKUP($D117, V一般接種!$A:$G, K$4, FALSE), 0)</f>
        <v>113409</v>
      </c>
      <c r="L117" s="98">
        <f>IFERROR(VLOOKUP($D117, V一般接種!$A:$G, L$4, FALSE), 0)</f>
        <v>0</v>
      </c>
      <c r="M117" s="98">
        <f>IFERROR(VLOOKUP($D117, V一般接種!$A:$G, M$4, FALSE), 0)</f>
        <v>784349</v>
      </c>
      <c r="N117" s="98">
        <f>SUMIF(V職域接種!$C:$C, 'Conv-vaccine'!$D117, V職域接種!F:F)</f>
        <v>0</v>
      </c>
      <c r="O117" s="98">
        <f>SUMIF(V職域接種!$C:$C, 'Conv-vaccine'!$D117, V職域接種!G:G)</f>
        <v>0</v>
      </c>
      <c r="P117" s="98">
        <f>SUMIF(V重複!$C:$C, 'Conv-vaccine'!$D117, V重複!F:F)</f>
        <v>0</v>
      </c>
      <c r="Q117" s="98">
        <f>SUMIF(V重複!$C:$C, 'Conv-vaccine'!$D117, V重複!G:G)</f>
        <v>0</v>
      </c>
    </row>
    <row r="118" spans="1:17" x14ac:dyDescent="0.55000000000000004">
      <c r="A118" s="95">
        <f t="shared" si="3"/>
        <v>44409</v>
      </c>
      <c r="B118" s="50">
        <f t="shared" si="4"/>
        <v>434875</v>
      </c>
      <c r="C118" s="50">
        <f t="shared" si="5"/>
        <v>1056151</v>
      </c>
      <c r="D118" s="96">
        <v>44409</v>
      </c>
      <c r="E118" s="97" t="str">
        <f>IFERROR(VLOOKUP($D118, V医療従事者等!$A:$J, $E$4, FALSE), TEXT(D118, "aaa"))</f>
        <v>日</v>
      </c>
      <c r="F118" s="97">
        <f>IFERROR(VLOOKUP($D118, V医療従事者等!$A:$J, $F$4, FALSE), 0)</f>
        <v>0</v>
      </c>
      <c r="G118" s="97">
        <f>IFERROR(VLOOKUP($D118, V医療従事者等!$A:$J, $G$4, FALSE), 0)</f>
        <v>0</v>
      </c>
      <c r="H118" s="97">
        <f>IFERROR(VLOOKUP($D118, V医療従事者等!$A:$J, $H$4, FALSE), 0)</f>
        <v>0</v>
      </c>
      <c r="I118" s="97">
        <f>IFERROR(VLOOKUP($D118, V医療従事者等!$A:$J, $I$4, FALSE), 0)</f>
        <v>0</v>
      </c>
      <c r="J118" s="98">
        <f>IFERROR(VLOOKUP($D118, V一般接種!$A:$G, J$4, FALSE), 0)</f>
        <v>428798</v>
      </c>
      <c r="K118" s="98">
        <f>IFERROR(VLOOKUP($D118, V一般接種!$A:$G, K$4, FALSE), 0)</f>
        <v>103732</v>
      </c>
      <c r="L118" s="98">
        <f>IFERROR(VLOOKUP($D118, V一般接種!$A:$G, L$4, FALSE), 0)</f>
        <v>0</v>
      </c>
      <c r="M118" s="98">
        <f>IFERROR(VLOOKUP($D118, V一般接種!$A:$G, M$4, FALSE), 0)</f>
        <v>529736</v>
      </c>
      <c r="N118" s="98">
        <f>SUMIF(V職域接種!$C:$C, 'Conv-vaccine'!$D118, V職域接種!F:F)</f>
        <v>6269246</v>
      </c>
      <c r="O118" s="98">
        <f>SUMIF(V職域接種!$C:$C, 'Conv-vaccine'!$D118, V職域接種!G:G)</f>
        <v>1454134</v>
      </c>
      <c r="P118" s="98">
        <f>SUMIF(V重複!$C:$C, 'Conv-vaccine'!$D118, V重複!F:F)</f>
        <v>6366901</v>
      </c>
      <c r="Q118" s="98">
        <f>SUMIF(V重複!$C:$C, 'Conv-vaccine'!$D118, V重複!G:G)</f>
        <v>927719</v>
      </c>
    </row>
    <row r="119" spans="1:17" x14ac:dyDescent="0.55000000000000004">
      <c r="A119" s="95">
        <f t="shared" si="3"/>
        <v>44410</v>
      </c>
      <c r="B119" s="50">
        <f t="shared" si="4"/>
        <v>532570</v>
      </c>
      <c r="C119" s="50">
        <f t="shared" si="5"/>
        <v>555796</v>
      </c>
      <c r="D119" s="96">
        <v>44410</v>
      </c>
      <c r="E119" s="97" t="str">
        <f>IFERROR(VLOOKUP($D119, V医療従事者等!$A:$J, $E$4, FALSE), TEXT(D119, "aaa"))</f>
        <v>月</v>
      </c>
      <c r="F119" s="97">
        <f>IFERROR(VLOOKUP($D119, V医療従事者等!$A:$J, $F$4, FALSE), 0)</f>
        <v>0</v>
      </c>
      <c r="G119" s="97">
        <f>IFERROR(VLOOKUP($D119, V医療従事者等!$A:$J, $G$4, FALSE), 0)</f>
        <v>0</v>
      </c>
      <c r="H119" s="97">
        <f>IFERROR(VLOOKUP($D119, V医療従事者等!$A:$J, $H$4, FALSE), 0)</f>
        <v>0</v>
      </c>
      <c r="I119" s="97">
        <f>IFERROR(VLOOKUP($D119, V医療従事者等!$A:$J, $I$4, FALSE), 0)</f>
        <v>0</v>
      </c>
      <c r="J119" s="98">
        <f>IFERROR(VLOOKUP($D119, V一般接種!$A:$G, J$4, FALSE), 0)</f>
        <v>430894</v>
      </c>
      <c r="K119" s="98">
        <f>IFERROR(VLOOKUP($D119, V一般接種!$A:$G, K$4, FALSE), 0)</f>
        <v>101676</v>
      </c>
      <c r="L119" s="98">
        <f>IFERROR(VLOOKUP($D119, V一般接種!$A:$G, L$4, FALSE), 0)</f>
        <v>0</v>
      </c>
      <c r="M119" s="98">
        <f>IFERROR(VLOOKUP($D119, V一般接種!$A:$G, M$4, FALSE), 0)</f>
        <v>555796</v>
      </c>
      <c r="N119" s="98">
        <f>SUMIF(V職域接種!$C:$C, 'Conv-vaccine'!$D119, V職域接種!F:F)</f>
        <v>0</v>
      </c>
      <c r="O119" s="98">
        <f>SUMIF(V職域接種!$C:$C, 'Conv-vaccine'!$D119, V職域接種!G:G)</f>
        <v>0</v>
      </c>
      <c r="P119" s="98">
        <f>SUMIF(V重複!$C:$C, 'Conv-vaccine'!$D119, V重複!F:F)</f>
        <v>0</v>
      </c>
      <c r="Q119" s="98">
        <f>SUMIF(V重複!$C:$C, 'Conv-vaccine'!$D119, V重複!G:G)</f>
        <v>0</v>
      </c>
    </row>
    <row r="120" spans="1:17" x14ac:dyDescent="0.55000000000000004">
      <c r="A120" s="95">
        <f t="shared" si="3"/>
        <v>44411</v>
      </c>
      <c r="B120" s="50">
        <f t="shared" si="4"/>
        <v>549614</v>
      </c>
      <c r="C120" s="50">
        <f t="shared" si="5"/>
        <v>588961</v>
      </c>
      <c r="D120" s="96">
        <v>44411</v>
      </c>
      <c r="E120" s="97" t="str">
        <f>IFERROR(VLOOKUP($D120, V医療従事者等!$A:$J, $E$4, FALSE), TEXT(D120, "aaa"))</f>
        <v>火</v>
      </c>
      <c r="F120" s="97">
        <f>IFERROR(VLOOKUP($D120, V医療従事者等!$A:$J, $F$4, FALSE), 0)</f>
        <v>0</v>
      </c>
      <c r="G120" s="97">
        <f>IFERROR(VLOOKUP($D120, V医療従事者等!$A:$J, $G$4, FALSE), 0)</f>
        <v>0</v>
      </c>
      <c r="H120" s="97">
        <f>IFERROR(VLOOKUP($D120, V医療従事者等!$A:$J, $H$4, FALSE), 0)</f>
        <v>0</v>
      </c>
      <c r="I120" s="97">
        <f>IFERROR(VLOOKUP($D120, V医療従事者等!$A:$J, $I$4, FALSE), 0)</f>
        <v>0</v>
      </c>
      <c r="J120" s="98">
        <f>IFERROR(VLOOKUP($D120, V一般接種!$A:$G, J$4, FALSE), 0)</f>
        <v>452122</v>
      </c>
      <c r="K120" s="98">
        <f>IFERROR(VLOOKUP($D120, V一般接種!$A:$G, K$4, FALSE), 0)</f>
        <v>97492</v>
      </c>
      <c r="L120" s="98">
        <f>IFERROR(VLOOKUP($D120, V一般接種!$A:$G, L$4, FALSE), 0)</f>
        <v>0</v>
      </c>
      <c r="M120" s="98">
        <f>IFERROR(VLOOKUP($D120, V一般接種!$A:$G, M$4, FALSE), 0)</f>
        <v>588961</v>
      </c>
      <c r="N120" s="98">
        <f>SUMIF(V職域接種!$C:$C, 'Conv-vaccine'!$D120, V職域接種!F:F)</f>
        <v>0</v>
      </c>
      <c r="O120" s="98">
        <f>SUMIF(V職域接種!$C:$C, 'Conv-vaccine'!$D120, V職域接種!G:G)</f>
        <v>0</v>
      </c>
      <c r="P120" s="98">
        <f>SUMIF(V重複!$C:$C, 'Conv-vaccine'!$D120, V重複!F:F)</f>
        <v>0</v>
      </c>
      <c r="Q120" s="98">
        <f>SUMIF(V重複!$C:$C, 'Conv-vaccine'!$D120, V重複!G:G)</f>
        <v>0</v>
      </c>
    </row>
    <row r="121" spans="1:17" x14ac:dyDescent="0.55000000000000004">
      <c r="A121" s="95">
        <f t="shared" si="3"/>
        <v>44412</v>
      </c>
      <c r="B121" s="50">
        <f t="shared" si="4"/>
        <v>541428</v>
      </c>
      <c r="C121" s="50">
        <f t="shared" si="5"/>
        <v>585585</v>
      </c>
      <c r="D121" s="96">
        <v>44412</v>
      </c>
      <c r="E121" s="97" t="str">
        <f>IFERROR(VLOOKUP($D121, V医療従事者等!$A:$J, $E$4, FALSE), TEXT(D121, "aaa"))</f>
        <v>水</v>
      </c>
      <c r="F121" s="97">
        <f>IFERROR(VLOOKUP($D121, V医療従事者等!$A:$J, $F$4, FALSE), 0)</f>
        <v>0</v>
      </c>
      <c r="G121" s="97">
        <f>IFERROR(VLOOKUP($D121, V医療従事者等!$A:$J, $G$4, FALSE), 0)</f>
        <v>0</v>
      </c>
      <c r="H121" s="97">
        <f>IFERROR(VLOOKUP($D121, V医療従事者等!$A:$J, $H$4, FALSE), 0)</f>
        <v>0</v>
      </c>
      <c r="I121" s="97">
        <f>IFERROR(VLOOKUP($D121, V医療従事者等!$A:$J, $I$4, FALSE), 0)</f>
        <v>0</v>
      </c>
      <c r="J121" s="98">
        <f>IFERROR(VLOOKUP($D121, V一般接種!$A:$G, J$4, FALSE), 0)</f>
        <v>448444</v>
      </c>
      <c r="K121" s="98">
        <f>IFERROR(VLOOKUP($D121, V一般接種!$A:$G, K$4, FALSE), 0)</f>
        <v>92984</v>
      </c>
      <c r="L121" s="98">
        <f>IFERROR(VLOOKUP($D121, V一般接種!$A:$G, L$4, FALSE), 0)</f>
        <v>0</v>
      </c>
      <c r="M121" s="98">
        <f>IFERROR(VLOOKUP($D121, V一般接種!$A:$G, M$4, FALSE), 0)</f>
        <v>585585</v>
      </c>
      <c r="N121" s="98">
        <f>SUMIF(V職域接種!$C:$C, 'Conv-vaccine'!$D121, V職域接種!F:F)</f>
        <v>0</v>
      </c>
      <c r="O121" s="98">
        <f>SUMIF(V職域接種!$C:$C, 'Conv-vaccine'!$D121, V職域接種!G:G)</f>
        <v>0</v>
      </c>
      <c r="P121" s="98">
        <f>SUMIF(V重複!$C:$C, 'Conv-vaccine'!$D121, V重複!F:F)</f>
        <v>0</v>
      </c>
      <c r="Q121" s="98">
        <f>SUMIF(V重複!$C:$C, 'Conv-vaccine'!$D121, V重複!G:G)</f>
        <v>0</v>
      </c>
    </row>
    <row r="122" spans="1:17" x14ac:dyDescent="0.55000000000000004">
      <c r="A122" s="95">
        <f t="shared" si="3"/>
        <v>44413</v>
      </c>
      <c r="B122" s="50">
        <f t="shared" si="4"/>
        <v>531038</v>
      </c>
      <c r="C122" s="50">
        <f t="shared" si="5"/>
        <v>573871</v>
      </c>
      <c r="D122" s="96">
        <v>44413</v>
      </c>
      <c r="E122" s="97" t="str">
        <f>IFERROR(VLOOKUP($D122, V医療従事者等!$A:$J, $E$4, FALSE), TEXT(D122, "aaa"))</f>
        <v>木</v>
      </c>
      <c r="F122" s="97">
        <f>IFERROR(VLOOKUP($D122, V医療従事者等!$A:$J, $F$4, FALSE), 0)</f>
        <v>0</v>
      </c>
      <c r="G122" s="97">
        <f>IFERROR(VLOOKUP($D122, V医療従事者等!$A:$J, $G$4, FALSE), 0)</f>
        <v>0</v>
      </c>
      <c r="H122" s="97">
        <f>IFERROR(VLOOKUP($D122, V医療従事者等!$A:$J, $H$4, FALSE), 0)</f>
        <v>0</v>
      </c>
      <c r="I122" s="97">
        <f>IFERROR(VLOOKUP($D122, V医療従事者等!$A:$J, $I$4, FALSE), 0)</f>
        <v>0</v>
      </c>
      <c r="J122" s="98">
        <f>IFERROR(VLOOKUP($D122, V一般接種!$A:$G, J$4, FALSE), 0)</f>
        <v>434939</v>
      </c>
      <c r="K122" s="98">
        <f>IFERROR(VLOOKUP($D122, V一般接種!$A:$G, K$4, FALSE), 0)</f>
        <v>96099</v>
      </c>
      <c r="L122" s="98">
        <f>IFERROR(VLOOKUP($D122, V一般接種!$A:$G, L$4, FALSE), 0)</f>
        <v>0</v>
      </c>
      <c r="M122" s="98">
        <f>IFERROR(VLOOKUP($D122, V一般接種!$A:$G, M$4, FALSE), 0)</f>
        <v>573871</v>
      </c>
      <c r="N122" s="98">
        <f>SUMIF(V職域接種!$C:$C, 'Conv-vaccine'!$D122, V職域接種!F:F)</f>
        <v>0</v>
      </c>
      <c r="O122" s="98">
        <f>SUMIF(V職域接種!$C:$C, 'Conv-vaccine'!$D122, V職域接種!G:G)</f>
        <v>0</v>
      </c>
      <c r="P122" s="98">
        <f>SUMIF(V重複!$C:$C, 'Conv-vaccine'!$D122, V重複!F:F)</f>
        <v>0</v>
      </c>
      <c r="Q122" s="98">
        <f>SUMIF(V重複!$C:$C, 'Conv-vaccine'!$D122, V重複!G:G)</f>
        <v>0</v>
      </c>
    </row>
    <row r="123" spans="1:17" x14ac:dyDescent="0.55000000000000004">
      <c r="A123" s="95">
        <f t="shared" si="3"/>
        <v>44414</v>
      </c>
      <c r="B123" s="50">
        <f t="shared" si="4"/>
        <v>548307</v>
      </c>
      <c r="C123" s="50">
        <f t="shared" si="5"/>
        <v>605441</v>
      </c>
      <c r="D123" s="96">
        <v>44414</v>
      </c>
      <c r="E123" s="97" t="str">
        <f>IFERROR(VLOOKUP($D123, V医療従事者等!$A:$J, $E$4, FALSE), TEXT(D123, "aaa"))</f>
        <v>金</v>
      </c>
      <c r="F123" s="97">
        <f>IFERROR(VLOOKUP($D123, V医療従事者等!$A:$J, $F$4, FALSE), 0)</f>
        <v>0</v>
      </c>
      <c r="G123" s="97">
        <f>IFERROR(VLOOKUP($D123, V医療従事者等!$A:$J, $G$4, FALSE), 0)</f>
        <v>0</v>
      </c>
      <c r="H123" s="97">
        <f>IFERROR(VLOOKUP($D123, V医療従事者等!$A:$J, $H$4, FALSE), 0)</f>
        <v>0</v>
      </c>
      <c r="I123" s="97">
        <f>IFERROR(VLOOKUP($D123, V医療従事者等!$A:$J, $I$4, FALSE), 0)</f>
        <v>0</v>
      </c>
      <c r="J123" s="98">
        <f>IFERROR(VLOOKUP($D123, V一般接種!$A:$G, J$4, FALSE), 0)</f>
        <v>460305</v>
      </c>
      <c r="K123" s="98">
        <f>IFERROR(VLOOKUP($D123, V一般接種!$A:$G, K$4, FALSE), 0)</f>
        <v>88002</v>
      </c>
      <c r="L123" s="98">
        <f>IFERROR(VLOOKUP($D123, V一般接種!$A:$G, L$4, FALSE), 0)</f>
        <v>0</v>
      </c>
      <c r="M123" s="98">
        <f>IFERROR(VLOOKUP($D123, V一般接種!$A:$G, M$4, FALSE), 0)</f>
        <v>605441</v>
      </c>
      <c r="N123" s="98">
        <f>SUMIF(V職域接種!$C:$C, 'Conv-vaccine'!$D123, V職域接種!F:F)</f>
        <v>0</v>
      </c>
      <c r="O123" s="98">
        <f>SUMIF(V職域接種!$C:$C, 'Conv-vaccine'!$D123, V職域接種!G:G)</f>
        <v>0</v>
      </c>
      <c r="P123" s="98">
        <f>SUMIF(V重複!$C:$C, 'Conv-vaccine'!$D123, V重複!F:F)</f>
        <v>0</v>
      </c>
      <c r="Q123" s="98">
        <f>SUMIF(V重複!$C:$C, 'Conv-vaccine'!$D123, V重複!G:G)</f>
        <v>0</v>
      </c>
    </row>
    <row r="124" spans="1:17" x14ac:dyDescent="0.55000000000000004">
      <c r="A124" s="95">
        <f t="shared" si="3"/>
        <v>44415</v>
      </c>
      <c r="B124" s="50">
        <f t="shared" si="4"/>
        <v>677710</v>
      </c>
      <c r="C124" s="50">
        <f t="shared" si="5"/>
        <v>622917</v>
      </c>
      <c r="D124" s="96">
        <v>44415</v>
      </c>
      <c r="E124" s="97" t="str">
        <f>IFERROR(VLOOKUP($D124, V医療従事者等!$A:$J, $E$4, FALSE), TEXT(D124, "aaa"))</f>
        <v>土</v>
      </c>
      <c r="F124" s="97">
        <f>IFERROR(VLOOKUP($D124, V医療従事者等!$A:$J, $F$4, FALSE), 0)</f>
        <v>0</v>
      </c>
      <c r="G124" s="97">
        <f>IFERROR(VLOOKUP($D124, V医療従事者等!$A:$J, $G$4, FALSE), 0)</f>
        <v>0</v>
      </c>
      <c r="H124" s="97">
        <f>IFERROR(VLOOKUP($D124, V医療従事者等!$A:$J, $H$4, FALSE), 0)</f>
        <v>0</v>
      </c>
      <c r="I124" s="97">
        <f>IFERROR(VLOOKUP($D124, V医療従事者等!$A:$J, $I$4, FALSE), 0)</f>
        <v>0</v>
      </c>
      <c r="J124" s="98">
        <f>IFERROR(VLOOKUP($D124, V一般接種!$A:$G, J$4, FALSE), 0)</f>
        <v>575759</v>
      </c>
      <c r="K124" s="98">
        <f>IFERROR(VLOOKUP($D124, V一般接種!$A:$G, K$4, FALSE), 0)</f>
        <v>101951</v>
      </c>
      <c r="L124" s="98">
        <f>IFERROR(VLOOKUP($D124, V一般接種!$A:$G, L$4, FALSE), 0)</f>
        <v>0</v>
      </c>
      <c r="M124" s="98">
        <f>IFERROR(VLOOKUP($D124, V一般接種!$A:$G, M$4, FALSE), 0)</f>
        <v>622917</v>
      </c>
      <c r="N124" s="98">
        <f>SUMIF(V職域接種!$C:$C, 'Conv-vaccine'!$D124, V職域接種!F:F)</f>
        <v>0</v>
      </c>
      <c r="O124" s="98">
        <f>SUMIF(V職域接種!$C:$C, 'Conv-vaccine'!$D124, V職域接種!G:G)</f>
        <v>0</v>
      </c>
      <c r="P124" s="98">
        <f>SUMIF(V重複!$C:$C, 'Conv-vaccine'!$D124, V重複!F:F)</f>
        <v>0</v>
      </c>
      <c r="Q124" s="98">
        <f>SUMIF(V重複!$C:$C, 'Conv-vaccine'!$D124, V重複!G:G)</f>
        <v>0</v>
      </c>
    </row>
    <row r="125" spans="1:17" x14ac:dyDescent="0.55000000000000004">
      <c r="A125" s="95">
        <f t="shared" si="3"/>
        <v>44416</v>
      </c>
      <c r="B125" s="50">
        <f t="shared" si="4"/>
        <v>-3901992</v>
      </c>
      <c r="C125" s="50">
        <f t="shared" si="5"/>
        <v>-314658</v>
      </c>
      <c r="D125" s="96">
        <v>44416</v>
      </c>
      <c r="E125" s="97" t="str">
        <f>IFERROR(VLOOKUP($D125, V医療従事者等!$A:$J, $E$4, FALSE), TEXT(D125, "aaa"))</f>
        <v>日</v>
      </c>
      <c r="F125" s="97">
        <f>IFERROR(VLOOKUP($D125, V医療従事者等!$A:$J, $F$4, FALSE), 0)</f>
        <v>0</v>
      </c>
      <c r="G125" s="97">
        <f>IFERROR(VLOOKUP($D125, V医療従事者等!$A:$J, $G$4, FALSE), 0)</f>
        <v>0</v>
      </c>
      <c r="H125" s="97">
        <f>IFERROR(VLOOKUP($D125, V医療従事者等!$A:$J, $H$4, FALSE), 0)</f>
        <v>0</v>
      </c>
      <c r="I125" s="97">
        <f>IFERROR(VLOOKUP($D125, V医療従事者等!$A:$J, $I$4, FALSE), 0)</f>
        <v>0</v>
      </c>
      <c r="J125" s="98">
        <f>IFERROR(VLOOKUP($D125, V一般接種!$A:$G, J$4, FALSE), 0)</f>
        <v>488648</v>
      </c>
      <c r="K125" s="98">
        <f>IFERROR(VLOOKUP($D125, V一般接種!$A:$G, K$4, FALSE), 0)</f>
        <v>104401</v>
      </c>
      <c r="L125" s="98">
        <f>IFERROR(VLOOKUP($D125, V一般接種!$A:$G, L$4, FALSE), 0)</f>
        <v>0</v>
      </c>
      <c r="M125" s="98">
        <f>IFERROR(VLOOKUP($D125, V一般接種!$A:$G, M$4, FALSE), 0)</f>
        <v>437560</v>
      </c>
      <c r="N125" s="98">
        <f>SUMIF(V職域接種!$C:$C, 'Conv-vaccine'!$D125, V職域接種!F:F)</f>
        <v>6577221</v>
      </c>
      <c r="O125" s="98">
        <f>SUMIF(V職域接種!$C:$C, 'Conv-vaccine'!$D125, V職域接種!G:G)</f>
        <v>2704798</v>
      </c>
      <c r="P125" s="98">
        <f>SUMIF(V重複!$C:$C, 'Conv-vaccine'!$D125, V重複!F:F)</f>
        <v>11072262</v>
      </c>
      <c r="Q125" s="98">
        <f>SUMIF(V重複!$C:$C, 'Conv-vaccine'!$D125, V重複!G:G)</f>
        <v>3457016</v>
      </c>
    </row>
    <row r="126" spans="1:17" x14ac:dyDescent="0.55000000000000004">
      <c r="A126" s="95">
        <f t="shared" si="3"/>
        <v>44417</v>
      </c>
      <c r="B126" s="50">
        <f t="shared" si="4"/>
        <v>160811</v>
      </c>
      <c r="C126" s="50">
        <f t="shared" si="5"/>
        <v>100060</v>
      </c>
      <c r="D126" s="96">
        <v>44417</v>
      </c>
      <c r="E126" s="97" t="str">
        <f>IFERROR(VLOOKUP($D126, V医療従事者等!$A:$J, $E$4, FALSE), TEXT(D126, "aaa"))</f>
        <v>月</v>
      </c>
      <c r="F126" s="97">
        <f>IFERROR(VLOOKUP($D126, V医療従事者等!$A:$J, $F$4, FALSE), 0)</f>
        <v>0</v>
      </c>
      <c r="G126" s="97">
        <f>IFERROR(VLOOKUP($D126, V医療従事者等!$A:$J, $G$4, FALSE), 0)</f>
        <v>0</v>
      </c>
      <c r="H126" s="97">
        <f>IFERROR(VLOOKUP($D126, V医療従事者等!$A:$J, $H$4, FALSE), 0)</f>
        <v>0</v>
      </c>
      <c r="I126" s="97">
        <f>IFERROR(VLOOKUP($D126, V医療従事者等!$A:$J, $I$4, FALSE), 0)</f>
        <v>0</v>
      </c>
      <c r="J126" s="98">
        <f>IFERROR(VLOOKUP($D126, V一般接種!$A:$G, J$4, FALSE), 0)</f>
        <v>101932</v>
      </c>
      <c r="K126" s="98">
        <f>IFERROR(VLOOKUP($D126, V一般接種!$A:$G, K$4, FALSE), 0)</f>
        <v>58879</v>
      </c>
      <c r="L126" s="98">
        <f>IFERROR(VLOOKUP($D126, V一般接種!$A:$G, L$4, FALSE), 0)</f>
        <v>0</v>
      </c>
      <c r="M126" s="98">
        <f>IFERROR(VLOOKUP($D126, V一般接種!$A:$G, M$4, FALSE), 0)</f>
        <v>100060</v>
      </c>
      <c r="N126" s="98">
        <f>SUMIF(V職域接種!$C:$C, 'Conv-vaccine'!$D126, V職域接種!F:F)</f>
        <v>0</v>
      </c>
      <c r="O126" s="98">
        <f>SUMIF(V職域接種!$C:$C, 'Conv-vaccine'!$D126, V職域接種!G:G)</f>
        <v>0</v>
      </c>
      <c r="P126" s="98">
        <f>SUMIF(V重複!$C:$C, 'Conv-vaccine'!$D126, V重複!F:F)</f>
        <v>0</v>
      </c>
      <c r="Q126" s="98">
        <f>SUMIF(V重複!$C:$C, 'Conv-vaccine'!$D126, V重複!G:G)</f>
        <v>0</v>
      </c>
    </row>
    <row r="127" spans="1:17" x14ac:dyDescent="0.55000000000000004">
      <c r="A127" s="95">
        <f t="shared" si="3"/>
        <v>44418</v>
      </c>
      <c r="B127" s="50">
        <f t="shared" si="4"/>
        <v>465461</v>
      </c>
      <c r="C127" s="50">
        <f t="shared" si="5"/>
        <v>565778</v>
      </c>
      <c r="D127" s="96">
        <v>44418</v>
      </c>
      <c r="E127" s="97" t="str">
        <f>IFERROR(VLOOKUP($D127, V医療従事者等!$A:$J, $E$4, FALSE), TEXT(D127, "aaa"))</f>
        <v>火</v>
      </c>
      <c r="F127" s="97">
        <f>IFERROR(VLOOKUP($D127, V医療従事者等!$A:$J, $F$4, FALSE), 0)</f>
        <v>0</v>
      </c>
      <c r="G127" s="97">
        <f>IFERROR(VLOOKUP($D127, V医療従事者等!$A:$J, $G$4, FALSE), 0)</f>
        <v>0</v>
      </c>
      <c r="H127" s="97">
        <f>IFERROR(VLOOKUP($D127, V医療従事者等!$A:$J, $H$4, FALSE), 0)</f>
        <v>0</v>
      </c>
      <c r="I127" s="97">
        <f>IFERROR(VLOOKUP($D127, V医療従事者等!$A:$J, $I$4, FALSE), 0)</f>
        <v>0</v>
      </c>
      <c r="J127" s="98">
        <f>IFERROR(VLOOKUP($D127, V一般接種!$A:$G, J$4, FALSE), 0)</f>
        <v>386661</v>
      </c>
      <c r="K127" s="98">
        <f>IFERROR(VLOOKUP($D127, V一般接種!$A:$G, K$4, FALSE), 0)</f>
        <v>78800</v>
      </c>
      <c r="L127" s="98">
        <f>IFERROR(VLOOKUP($D127, V一般接種!$A:$G, L$4, FALSE), 0)</f>
        <v>0</v>
      </c>
      <c r="M127" s="98">
        <f>IFERROR(VLOOKUP($D127, V一般接種!$A:$G, M$4, FALSE), 0)</f>
        <v>565778</v>
      </c>
      <c r="N127" s="98">
        <f>SUMIF(V職域接種!$C:$C, 'Conv-vaccine'!$D127, V職域接種!F:F)</f>
        <v>0</v>
      </c>
      <c r="O127" s="98">
        <f>SUMIF(V職域接種!$C:$C, 'Conv-vaccine'!$D127, V職域接種!G:G)</f>
        <v>0</v>
      </c>
      <c r="P127" s="98">
        <f>SUMIF(V重複!$C:$C, 'Conv-vaccine'!$D127, V重複!F:F)</f>
        <v>0</v>
      </c>
      <c r="Q127" s="98">
        <f>SUMIF(V重複!$C:$C, 'Conv-vaccine'!$D127, V重複!G:G)</f>
        <v>0</v>
      </c>
    </row>
    <row r="128" spans="1:17" x14ac:dyDescent="0.55000000000000004">
      <c r="A128" s="95">
        <f t="shared" si="3"/>
        <v>44419</v>
      </c>
      <c r="B128" s="50">
        <f t="shared" si="4"/>
        <v>478189</v>
      </c>
      <c r="C128" s="50">
        <f t="shared" si="5"/>
        <v>492417</v>
      </c>
      <c r="D128" s="96">
        <v>44419</v>
      </c>
      <c r="E128" s="97" t="str">
        <f>IFERROR(VLOOKUP($D128, V医療従事者等!$A:$J, $E$4, FALSE), TEXT(D128, "aaa"))</f>
        <v>水</v>
      </c>
      <c r="F128" s="97">
        <f>IFERROR(VLOOKUP($D128, V医療従事者等!$A:$J, $F$4, FALSE), 0)</f>
        <v>0</v>
      </c>
      <c r="G128" s="97">
        <f>IFERROR(VLOOKUP($D128, V医療従事者等!$A:$J, $G$4, FALSE), 0)</f>
        <v>0</v>
      </c>
      <c r="H128" s="97">
        <f>IFERROR(VLOOKUP($D128, V医療従事者等!$A:$J, $H$4, FALSE), 0)</f>
        <v>0</v>
      </c>
      <c r="I128" s="97">
        <f>IFERROR(VLOOKUP($D128, V医療従事者等!$A:$J, $I$4, FALSE), 0)</f>
        <v>0</v>
      </c>
      <c r="J128" s="98">
        <f>IFERROR(VLOOKUP($D128, V一般接種!$A:$G, J$4, FALSE), 0)</f>
        <v>399723</v>
      </c>
      <c r="K128" s="98">
        <f>IFERROR(VLOOKUP($D128, V一般接種!$A:$G, K$4, FALSE), 0)</f>
        <v>78466</v>
      </c>
      <c r="L128" s="98">
        <f>IFERROR(VLOOKUP($D128, V一般接種!$A:$G, L$4, FALSE), 0)</f>
        <v>0</v>
      </c>
      <c r="M128" s="98">
        <f>IFERROR(VLOOKUP($D128, V一般接種!$A:$G, M$4, FALSE), 0)</f>
        <v>492417</v>
      </c>
      <c r="N128" s="98">
        <f>SUMIF(V職域接種!$C:$C, 'Conv-vaccine'!$D128, V職域接種!F:F)</f>
        <v>0</v>
      </c>
      <c r="O128" s="98">
        <f>SUMIF(V職域接種!$C:$C, 'Conv-vaccine'!$D128, V職域接種!G:G)</f>
        <v>0</v>
      </c>
      <c r="P128" s="98">
        <f>SUMIF(V重複!$C:$C, 'Conv-vaccine'!$D128, V重複!F:F)</f>
        <v>0</v>
      </c>
      <c r="Q128" s="98">
        <f>SUMIF(V重複!$C:$C, 'Conv-vaccine'!$D128, V重複!G:G)</f>
        <v>0</v>
      </c>
    </row>
    <row r="129" spans="1:17" x14ac:dyDescent="0.55000000000000004">
      <c r="A129" s="95">
        <f t="shared" si="3"/>
        <v>44420</v>
      </c>
      <c r="B129" s="50">
        <f t="shared" si="4"/>
        <v>469842</v>
      </c>
      <c r="C129" s="50">
        <f t="shared" si="5"/>
        <v>223860</v>
      </c>
      <c r="D129" s="96">
        <v>44420</v>
      </c>
      <c r="E129" s="97" t="str">
        <f>IFERROR(VLOOKUP($D129, V医療従事者等!$A:$J, $E$4, FALSE), TEXT(D129, "aaa"))</f>
        <v>木</v>
      </c>
      <c r="F129" s="97">
        <f>IFERROR(VLOOKUP($D129, V医療従事者等!$A:$J, $F$4, FALSE), 0)</f>
        <v>0</v>
      </c>
      <c r="G129" s="97">
        <f>IFERROR(VLOOKUP($D129, V医療従事者等!$A:$J, $G$4, FALSE), 0)</f>
        <v>0</v>
      </c>
      <c r="H129" s="97">
        <f>IFERROR(VLOOKUP($D129, V医療従事者等!$A:$J, $H$4, FALSE), 0)</f>
        <v>0</v>
      </c>
      <c r="I129" s="97">
        <f>IFERROR(VLOOKUP($D129, V医療従事者等!$A:$J, $I$4, FALSE), 0)</f>
        <v>0</v>
      </c>
      <c r="J129" s="98">
        <f>IFERROR(VLOOKUP($D129, V一般接種!$A:$G, J$4, FALSE), 0)</f>
        <v>392898</v>
      </c>
      <c r="K129" s="98">
        <f>IFERROR(VLOOKUP($D129, V一般接種!$A:$G, K$4, FALSE), 0)</f>
        <v>76944</v>
      </c>
      <c r="L129" s="98">
        <f>IFERROR(VLOOKUP($D129, V一般接種!$A:$G, L$4, FALSE), 0)</f>
        <v>0</v>
      </c>
      <c r="M129" s="98">
        <f>IFERROR(VLOOKUP($D129, V一般接種!$A:$G, M$4, FALSE), 0)</f>
        <v>223860</v>
      </c>
      <c r="N129" s="98">
        <f>SUMIF(V職域接種!$C:$C, 'Conv-vaccine'!$D129, V職域接種!F:F)</f>
        <v>0</v>
      </c>
      <c r="O129" s="98">
        <f>SUMIF(V職域接種!$C:$C, 'Conv-vaccine'!$D129, V職域接種!G:G)</f>
        <v>0</v>
      </c>
      <c r="P129" s="98">
        <f>SUMIF(V重複!$C:$C, 'Conv-vaccine'!$D129, V重複!F:F)</f>
        <v>0</v>
      </c>
      <c r="Q129" s="98">
        <f>SUMIF(V重複!$C:$C, 'Conv-vaccine'!$D129, V重複!G:G)</f>
        <v>0</v>
      </c>
    </row>
    <row r="130" spans="1:17" x14ac:dyDescent="0.55000000000000004">
      <c r="A130" s="95">
        <f t="shared" si="3"/>
        <v>44421</v>
      </c>
      <c r="B130" s="50">
        <f t="shared" si="4"/>
        <v>328224</v>
      </c>
      <c r="C130" s="50">
        <f t="shared" si="5"/>
        <v>134135</v>
      </c>
      <c r="D130" s="96">
        <v>44421</v>
      </c>
      <c r="E130" s="97" t="str">
        <f>IFERROR(VLOOKUP($D130, V医療従事者等!$A:$J, $E$4, FALSE), TEXT(D130, "aaa"))</f>
        <v>金</v>
      </c>
      <c r="F130" s="97">
        <f>IFERROR(VLOOKUP($D130, V医療従事者等!$A:$J, $F$4, FALSE), 0)</f>
        <v>0</v>
      </c>
      <c r="G130" s="97">
        <f>IFERROR(VLOOKUP($D130, V医療従事者等!$A:$J, $G$4, FALSE), 0)</f>
        <v>0</v>
      </c>
      <c r="H130" s="97">
        <f>IFERROR(VLOOKUP($D130, V医療従事者等!$A:$J, $H$4, FALSE), 0)</f>
        <v>0</v>
      </c>
      <c r="I130" s="97">
        <f>IFERROR(VLOOKUP($D130, V医療従事者等!$A:$J, $I$4, FALSE), 0)</f>
        <v>0</v>
      </c>
      <c r="J130" s="98">
        <f>IFERROR(VLOOKUP($D130, V一般接種!$A:$G, J$4, FALSE), 0)</f>
        <v>260770</v>
      </c>
      <c r="K130" s="98">
        <f>IFERROR(VLOOKUP($D130, V一般接種!$A:$G, K$4, FALSE), 0)</f>
        <v>67454</v>
      </c>
      <c r="L130" s="98">
        <f>IFERROR(VLOOKUP($D130, V一般接種!$A:$G, L$4, FALSE), 0)</f>
        <v>0</v>
      </c>
      <c r="M130" s="98">
        <f>IFERROR(VLOOKUP($D130, V一般接種!$A:$G, M$4, FALSE), 0)</f>
        <v>134135</v>
      </c>
      <c r="N130" s="98">
        <f>SUMIF(V職域接種!$C:$C, 'Conv-vaccine'!$D130, V職域接種!F:F)</f>
        <v>0</v>
      </c>
      <c r="O130" s="98">
        <f>SUMIF(V職域接種!$C:$C, 'Conv-vaccine'!$D130, V職域接種!G:G)</f>
        <v>0</v>
      </c>
      <c r="P130" s="98">
        <f>SUMIF(V重複!$C:$C, 'Conv-vaccine'!$D130, V重複!F:F)</f>
        <v>0</v>
      </c>
      <c r="Q130" s="98">
        <f>SUMIF(V重複!$C:$C, 'Conv-vaccine'!$D130, V重複!G:G)</f>
        <v>0</v>
      </c>
    </row>
    <row r="131" spans="1:17" x14ac:dyDescent="0.55000000000000004">
      <c r="A131" s="95">
        <f t="shared" si="3"/>
        <v>44422</v>
      </c>
      <c r="B131" s="50">
        <f t="shared" si="4"/>
        <v>344963</v>
      </c>
      <c r="C131" s="50">
        <f t="shared" si="5"/>
        <v>249423</v>
      </c>
      <c r="D131" s="96">
        <v>44422</v>
      </c>
      <c r="E131" s="97" t="str">
        <f>IFERROR(VLOOKUP($D131, V医療従事者等!$A:$J, $E$4, FALSE), TEXT(D131, "aaa"))</f>
        <v>土</v>
      </c>
      <c r="F131" s="97">
        <f>IFERROR(VLOOKUP($D131, V医療従事者等!$A:$J, $F$4, FALSE), 0)</f>
        <v>0</v>
      </c>
      <c r="G131" s="97">
        <f>IFERROR(VLOOKUP($D131, V医療従事者等!$A:$J, $G$4, FALSE), 0)</f>
        <v>0</v>
      </c>
      <c r="H131" s="97">
        <f>IFERROR(VLOOKUP($D131, V医療従事者等!$A:$J, $H$4, FALSE), 0)</f>
        <v>0</v>
      </c>
      <c r="I131" s="97">
        <f>IFERROR(VLOOKUP($D131, V医療従事者等!$A:$J, $I$4, FALSE), 0)</f>
        <v>0</v>
      </c>
      <c r="J131" s="98">
        <f>IFERROR(VLOOKUP($D131, V一般接種!$A:$G, J$4, FALSE), 0)</f>
        <v>265024</v>
      </c>
      <c r="K131" s="98">
        <f>IFERROR(VLOOKUP($D131, V一般接種!$A:$G, K$4, FALSE), 0)</f>
        <v>79939</v>
      </c>
      <c r="L131" s="98">
        <f>IFERROR(VLOOKUP($D131, V一般接種!$A:$G, L$4, FALSE), 0)</f>
        <v>0</v>
      </c>
      <c r="M131" s="98">
        <f>IFERROR(VLOOKUP($D131, V一般接種!$A:$G, M$4, FALSE), 0)</f>
        <v>249423</v>
      </c>
      <c r="N131" s="98">
        <f>SUMIF(V職域接種!$C:$C, 'Conv-vaccine'!$D131, V職域接種!F:F)</f>
        <v>0</v>
      </c>
      <c r="O131" s="98">
        <f>SUMIF(V職域接種!$C:$C, 'Conv-vaccine'!$D131, V職域接種!G:G)</f>
        <v>0</v>
      </c>
      <c r="P131" s="98">
        <f>SUMIF(V重複!$C:$C, 'Conv-vaccine'!$D131, V重複!F:F)</f>
        <v>0</v>
      </c>
      <c r="Q131" s="98">
        <f>SUMIF(V重複!$C:$C, 'Conv-vaccine'!$D131, V重複!G:G)</f>
        <v>0</v>
      </c>
    </row>
    <row r="132" spans="1:17" x14ac:dyDescent="0.55000000000000004">
      <c r="A132" s="95">
        <f t="shared" si="3"/>
        <v>44423</v>
      </c>
      <c r="B132" s="50">
        <f t="shared" si="4"/>
        <v>-7105565</v>
      </c>
      <c r="C132" s="50">
        <f t="shared" si="5"/>
        <v>-2493116</v>
      </c>
      <c r="D132" s="96">
        <v>44423</v>
      </c>
      <c r="E132" s="97" t="str">
        <f>IFERROR(VLOOKUP($D132, V医療従事者等!$A:$J, $E$4, FALSE), TEXT(D132, "aaa"))</f>
        <v>日</v>
      </c>
      <c r="F132" s="97">
        <f>IFERROR(VLOOKUP($D132, V医療従事者等!$A:$J, $F$4, FALSE), 0)</f>
        <v>0</v>
      </c>
      <c r="G132" s="97">
        <f>IFERROR(VLOOKUP($D132, V医療従事者等!$A:$J, $G$4, FALSE), 0)</f>
        <v>0</v>
      </c>
      <c r="H132" s="97">
        <f>IFERROR(VLOOKUP($D132, V医療従事者等!$A:$J, $H$4, FALSE), 0)</f>
        <v>0</v>
      </c>
      <c r="I132" s="97">
        <f>IFERROR(VLOOKUP($D132, V医療従事者等!$A:$J, $I$4, FALSE), 0)</f>
        <v>0</v>
      </c>
      <c r="J132" s="98">
        <f>IFERROR(VLOOKUP($D132, V一般接種!$A:$G, J$4, FALSE), 0)</f>
        <v>275695</v>
      </c>
      <c r="K132" s="98">
        <f>IFERROR(VLOOKUP($D132, V一般接種!$A:$G, K$4, FALSE), 0)</f>
        <v>84657</v>
      </c>
      <c r="L132" s="98">
        <f>IFERROR(VLOOKUP($D132, V一般接種!$A:$G, L$4, FALSE), 0)</f>
        <v>0</v>
      </c>
      <c r="M132" s="98">
        <f>IFERROR(VLOOKUP($D132, V一般接種!$A:$G, M$4, FALSE), 0)</f>
        <v>242962</v>
      </c>
      <c r="N132" s="98">
        <f>SUMIF(V職域接種!$C:$C, 'Conv-vaccine'!$D132, V職域接種!F:F)</f>
        <v>6761659</v>
      </c>
      <c r="O132" s="98">
        <f>SUMIF(V職域接種!$C:$C, 'Conv-vaccine'!$D132, V職域接種!G:G)</f>
        <v>3818043</v>
      </c>
      <c r="P132" s="98">
        <f>SUMIF(V重複!$C:$C, 'Conv-vaccine'!$D132, V重複!F:F)</f>
        <v>14227576</v>
      </c>
      <c r="Q132" s="98">
        <f>SUMIF(V重複!$C:$C, 'Conv-vaccine'!$D132, V重複!G:G)</f>
        <v>6554121</v>
      </c>
    </row>
    <row r="133" spans="1:17" x14ac:dyDescent="0.55000000000000004">
      <c r="A133" s="95">
        <f t="shared" si="3"/>
        <v>44424</v>
      </c>
      <c r="B133" s="50">
        <f t="shared" si="4"/>
        <v>413760</v>
      </c>
      <c r="C133" s="50">
        <f t="shared" si="5"/>
        <v>356385</v>
      </c>
      <c r="D133" s="96">
        <v>44424</v>
      </c>
      <c r="E133" s="97" t="str">
        <f>IFERROR(VLOOKUP($D133, V医療従事者等!$A:$J, $E$4, FALSE), TEXT(D133, "aaa"))</f>
        <v>月</v>
      </c>
      <c r="F133" s="97">
        <f>IFERROR(VLOOKUP($D133, V医療従事者等!$A:$J, $F$4, FALSE), 0)</f>
        <v>0</v>
      </c>
      <c r="G133" s="97">
        <f>IFERROR(VLOOKUP($D133, V医療従事者等!$A:$J, $G$4, FALSE), 0)</f>
        <v>0</v>
      </c>
      <c r="H133" s="97">
        <f>IFERROR(VLOOKUP($D133, V医療従事者等!$A:$J, $H$4, FALSE), 0)</f>
        <v>0</v>
      </c>
      <c r="I133" s="97">
        <f>IFERROR(VLOOKUP($D133, V医療従事者等!$A:$J, $I$4, FALSE), 0)</f>
        <v>0</v>
      </c>
      <c r="J133" s="98">
        <f>IFERROR(VLOOKUP($D133, V一般接種!$A:$G, J$4, FALSE), 0)</f>
        <v>345110</v>
      </c>
      <c r="K133" s="98">
        <f>IFERROR(VLOOKUP($D133, V一般接種!$A:$G, K$4, FALSE), 0)</f>
        <v>68650</v>
      </c>
      <c r="L133" s="98">
        <f>IFERROR(VLOOKUP($D133, V一般接種!$A:$G, L$4, FALSE), 0)</f>
        <v>0</v>
      </c>
      <c r="M133" s="98">
        <f>IFERROR(VLOOKUP($D133, V一般接種!$A:$G, M$4, FALSE), 0)</f>
        <v>356385</v>
      </c>
      <c r="N133" s="98">
        <f>SUMIF(V職域接種!$C:$C, 'Conv-vaccine'!$D133, V職域接種!F:F)</f>
        <v>0</v>
      </c>
      <c r="O133" s="98">
        <f>SUMIF(V職域接種!$C:$C, 'Conv-vaccine'!$D133, V職域接種!G:G)</f>
        <v>0</v>
      </c>
      <c r="P133" s="98">
        <f>SUMIF(V重複!$C:$C, 'Conv-vaccine'!$D133, V重複!F:F)</f>
        <v>0</v>
      </c>
      <c r="Q133" s="98">
        <f>SUMIF(V重複!$C:$C, 'Conv-vaccine'!$D133, V重複!G:G)</f>
        <v>0</v>
      </c>
    </row>
    <row r="134" spans="1:17" x14ac:dyDescent="0.55000000000000004">
      <c r="A134" s="95">
        <f t="shared" si="3"/>
        <v>44425</v>
      </c>
      <c r="B134" s="50">
        <f t="shared" si="4"/>
        <v>521709</v>
      </c>
      <c r="C134" s="50">
        <f t="shared" si="5"/>
        <v>441463</v>
      </c>
      <c r="D134" s="96">
        <v>44425</v>
      </c>
      <c r="E134" s="97" t="str">
        <f>IFERROR(VLOOKUP($D134, V医療従事者等!$A:$J, $E$4, FALSE), TEXT(D134, "aaa"))</f>
        <v>火</v>
      </c>
      <c r="F134" s="97">
        <f>IFERROR(VLOOKUP($D134, V医療従事者等!$A:$J, $F$4, FALSE), 0)</f>
        <v>0</v>
      </c>
      <c r="G134" s="97">
        <f>IFERROR(VLOOKUP($D134, V医療従事者等!$A:$J, $G$4, FALSE), 0)</f>
        <v>0</v>
      </c>
      <c r="H134" s="97">
        <f>IFERROR(VLOOKUP($D134, V医療従事者等!$A:$J, $H$4, FALSE), 0)</f>
        <v>0</v>
      </c>
      <c r="I134" s="97">
        <f>IFERROR(VLOOKUP($D134, V医療従事者等!$A:$J, $I$4, FALSE), 0)</f>
        <v>0</v>
      </c>
      <c r="J134" s="98">
        <f>IFERROR(VLOOKUP($D134, V一般接種!$A:$G, J$4, FALSE), 0)</f>
        <v>446572</v>
      </c>
      <c r="K134" s="98">
        <f>IFERROR(VLOOKUP($D134, V一般接種!$A:$G, K$4, FALSE), 0)</f>
        <v>75137</v>
      </c>
      <c r="L134" s="98">
        <f>IFERROR(VLOOKUP($D134, V一般接種!$A:$G, L$4, FALSE), 0)</f>
        <v>1</v>
      </c>
      <c r="M134" s="98">
        <f>IFERROR(VLOOKUP($D134, V一般接種!$A:$G, M$4, FALSE), 0)</f>
        <v>441462</v>
      </c>
      <c r="N134" s="98">
        <f>SUMIF(V職域接種!$C:$C, 'Conv-vaccine'!$D134, V職域接種!F:F)</f>
        <v>0</v>
      </c>
      <c r="O134" s="98">
        <f>SUMIF(V職域接種!$C:$C, 'Conv-vaccine'!$D134, V職域接種!G:G)</f>
        <v>0</v>
      </c>
      <c r="P134" s="98">
        <f>SUMIF(V重複!$C:$C, 'Conv-vaccine'!$D134, V重複!F:F)</f>
        <v>0</v>
      </c>
      <c r="Q134" s="98">
        <f>SUMIF(V重複!$C:$C, 'Conv-vaccine'!$D134, V重複!G:G)</f>
        <v>0</v>
      </c>
    </row>
    <row r="135" spans="1:17" x14ac:dyDescent="0.55000000000000004">
      <c r="A135" s="95">
        <f t="shared" ref="A135:A198" si="6">D135</f>
        <v>44426</v>
      </c>
      <c r="B135" s="50">
        <f t="shared" si="4"/>
        <v>548060</v>
      </c>
      <c r="C135" s="50">
        <f t="shared" si="5"/>
        <v>430616</v>
      </c>
      <c r="D135" s="96">
        <v>44426</v>
      </c>
      <c r="E135" s="97" t="str">
        <f>IFERROR(VLOOKUP($D135, V医療従事者等!$A:$J, $E$4, FALSE), TEXT(D135, "aaa"))</f>
        <v>水</v>
      </c>
      <c r="F135" s="97">
        <f>IFERROR(VLOOKUP($D135, V医療従事者等!$A:$J, $F$4, FALSE), 0)</f>
        <v>0</v>
      </c>
      <c r="G135" s="97">
        <f>IFERROR(VLOOKUP($D135, V医療従事者等!$A:$J, $G$4, FALSE), 0)</f>
        <v>0</v>
      </c>
      <c r="H135" s="97">
        <f>IFERROR(VLOOKUP($D135, V医療従事者等!$A:$J, $H$4, FALSE), 0)</f>
        <v>0</v>
      </c>
      <c r="I135" s="97">
        <f>IFERROR(VLOOKUP($D135, V医療従事者等!$A:$J, $I$4, FALSE), 0)</f>
        <v>0</v>
      </c>
      <c r="J135" s="98">
        <f>IFERROR(VLOOKUP($D135, V一般接種!$A:$G, J$4, FALSE), 0)</f>
        <v>472454</v>
      </c>
      <c r="K135" s="98">
        <f>IFERROR(VLOOKUP($D135, V一般接種!$A:$G, K$4, FALSE), 0)</f>
        <v>75606</v>
      </c>
      <c r="L135" s="98">
        <f>IFERROR(VLOOKUP($D135, V一般接種!$A:$G, L$4, FALSE), 0)</f>
        <v>0</v>
      </c>
      <c r="M135" s="98">
        <f>IFERROR(VLOOKUP($D135, V一般接種!$A:$G, M$4, FALSE), 0)</f>
        <v>430616</v>
      </c>
      <c r="N135" s="98">
        <f>SUMIF(V職域接種!$C:$C, 'Conv-vaccine'!$D135, V職域接種!F:F)</f>
        <v>0</v>
      </c>
      <c r="O135" s="98">
        <f>SUMIF(V職域接種!$C:$C, 'Conv-vaccine'!$D135, V職域接種!G:G)</f>
        <v>0</v>
      </c>
      <c r="P135" s="98">
        <f>SUMIF(V重複!$C:$C, 'Conv-vaccine'!$D135, V重複!F:F)</f>
        <v>0</v>
      </c>
      <c r="Q135" s="98">
        <f>SUMIF(V重複!$C:$C, 'Conv-vaccine'!$D135, V重複!G:G)</f>
        <v>0</v>
      </c>
    </row>
    <row r="136" spans="1:17" x14ac:dyDescent="0.55000000000000004">
      <c r="A136" s="95">
        <f t="shared" si="6"/>
        <v>44427</v>
      </c>
      <c r="B136" s="50">
        <f t="shared" ref="B136:B199" si="7">IF($D136="","",F136+G136+J136+K136+N136-P136)</f>
        <v>545756</v>
      </c>
      <c r="C136" s="50">
        <f t="shared" ref="C136:C199" si="8">IF($D136="", "", H136+I136+L136+M136+O136-Q136)</f>
        <v>418897</v>
      </c>
      <c r="D136" s="96">
        <v>44427</v>
      </c>
      <c r="E136" s="97" t="str">
        <f>IFERROR(VLOOKUP($D136, V医療従事者等!$A:$J, $E$4, FALSE), TEXT(D136, "aaa"))</f>
        <v>木</v>
      </c>
      <c r="F136" s="97">
        <f>IFERROR(VLOOKUP($D136, V医療従事者等!$A:$J, $F$4, FALSE), 0)</f>
        <v>0</v>
      </c>
      <c r="G136" s="97">
        <f>IFERROR(VLOOKUP($D136, V医療従事者等!$A:$J, $G$4, FALSE), 0)</f>
        <v>0</v>
      </c>
      <c r="H136" s="97">
        <f>IFERROR(VLOOKUP($D136, V医療従事者等!$A:$J, $H$4, FALSE), 0)</f>
        <v>0</v>
      </c>
      <c r="I136" s="97">
        <f>IFERROR(VLOOKUP($D136, V医療従事者等!$A:$J, $I$4, FALSE), 0)</f>
        <v>0</v>
      </c>
      <c r="J136" s="98">
        <f>IFERROR(VLOOKUP($D136, V一般接種!$A:$G, J$4, FALSE), 0)</f>
        <v>460134</v>
      </c>
      <c r="K136" s="98">
        <f>IFERROR(VLOOKUP($D136, V一般接種!$A:$G, K$4, FALSE), 0)</f>
        <v>85622</v>
      </c>
      <c r="L136" s="98">
        <f>IFERROR(VLOOKUP($D136, V一般接種!$A:$G, L$4, FALSE), 0)</f>
        <v>1</v>
      </c>
      <c r="M136" s="98">
        <f>IFERROR(VLOOKUP($D136, V一般接種!$A:$G, M$4, FALSE), 0)</f>
        <v>418896</v>
      </c>
      <c r="N136" s="98">
        <f>SUMIF(V職域接種!$C:$C, 'Conv-vaccine'!$D136, V職域接種!F:F)</f>
        <v>0</v>
      </c>
      <c r="O136" s="98">
        <f>SUMIF(V職域接種!$C:$C, 'Conv-vaccine'!$D136, V職域接種!G:G)</f>
        <v>0</v>
      </c>
      <c r="P136" s="98">
        <f>SUMIF(V重複!$C:$C, 'Conv-vaccine'!$D136, V重複!F:F)</f>
        <v>0</v>
      </c>
      <c r="Q136" s="98">
        <f>SUMIF(V重複!$C:$C, 'Conv-vaccine'!$D136, V重複!G:G)</f>
        <v>0</v>
      </c>
    </row>
    <row r="137" spans="1:17" x14ac:dyDescent="0.55000000000000004">
      <c r="A137" s="95">
        <f t="shared" si="6"/>
        <v>44428</v>
      </c>
      <c r="B137" s="50">
        <f t="shared" si="7"/>
        <v>575975</v>
      </c>
      <c r="C137" s="50">
        <f t="shared" si="8"/>
        <v>463322</v>
      </c>
      <c r="D137" s="96">
        <v>44428</v>
      </c>
      <c r="E137" s="97" t="str">
        <f>IFERROR(VLOOKUP($D137, V医療従事者等!$A:$J, $E$4, FALSE), TEXT(D137, "aaa"))</f>
        <v>金</v>
      </c>
      <c r="F137" s="97">
        <f>IFERROR(VLOOKUP($D137, V医療従事者等!$A:$J, $F$4, FALSE), 0)</f>
        <v>0</v>
      </c>
      <c r="G137" s="97">
        <f>IFERROR(VLOOKUP($D137, V医療従事者等!$A:$J, $G$4, FALSE), 0)</f>
        <v>0</v>
      </c>
      <c r="H137" s="97">
        <f>IFERROR(VLOOKUP($D137, V医療従事者等!$A:$J, $H$4, FALSE), 0)</f>
        <v>0</v>
      </c>
      <c r="I137" s="97">
        <f>IFERROR(VLOOKUP($D137, V医療従事者等!$A:$J, $I$4, FALSE), 0)</f>
        <v>0</v>
      </c>
      <c r="J137" s="98">
        <f>IFERROR(VLOOKUP($D137, V一般接種!$A:$G, J$4, FALSE), 0)</f>
        <v>499652</v>
      </c>
      <c r="K137" s="98">
        <f>IFERROR(VLOOKUP($D137, V一般接種!$A:$G, K$4, FALSE), 0)</f>
        <v>76323</v>
      </c>
      <c r="L137" s="98">
        <f>IFERROR(VLOOKUP($D137, V一般接種!$A:$G, L$4, FALSE), 0)</f>
        <v>0</v>
      </c>
      <c r="M137" s="98">
        <f>IFERROR(VLOOKUP($D137, V一般接種!$A:$G, M$4, FALSE), 0)</f>
        <v>463322</v>
      </c>
      <c r="N137" s="98">
        <f>SUMIF(V職域接種!$C:$C, 'Conv-vaccine'!$D137, V職域接種!F:F)</f>
        <v>0</v>
      </c>
      <c r="O137" s="98">
        <f>SUMIF(V職域接種!$C:$C, 'Conv-vaccine'!$D137, V職域接種!G:G)</f>
        <v>0</v>
      </c>
      <c r="P137" s="98">
        <f>SUMIF(V重複!$C:$C, 'Conv-vaccine'!$D137, V重複!F:F)</f>
        <v>0</v>
      </c>
      <c r="Q137" s="98">
        <f>SUMIF(V重複!$C:$C, 'Conv-vaccine'!$D137, V重複!G:G)</f>
        <v>0</v>
      </c>
    </row>
    <row r="138" spans="1:17" x14ac:dyDescent="0.55000000000000004">
      <c r="A138" s="95">
        <f t="shared" si="6"/>
        <v>44429</v>
      </c>
      <c r="B138" s="50">
        <f t="shared" si="7"/>
        <v>686889</v>
      </c>
      <c r="C138" s="50">
        <f t="shared" si="8"/>
        <v>523102</v>
      </c>
      <c r="D138" s="96">
        <v>44429</v>
      </c>
      <c r="E138" s="97" t="str">
        <f>IFERROR(VLOOKUP($D138, V医療従事者等!$A:$J, $E$4, FALSE), TEXT(D138, "aaa"))</f>
        <v>土</v>
      </c>
      <c r="F138" s="97">
        <f>IFERROR(VLOOKUP($D138, V医療従事者等!$A:$J, $F$4, FALSE), 0)</f>
        <v>0</v>
      </c>
      <c r="G138" s="97">
        <f>IFERROR(VLOOKUP($D138, V医療従事者等!$A:$J, $G$4, FALSE), 0)</f>
        <v>0</v>
      </c>
      <c r="H138" s="97">
        <f>IFERROR(VLOOKUP($D138, V医療従事者等!$A:$J, $H$4, FALSE), 0)</f>
        <v>0</v>
      </c>
      <c r="I138" s="97">
        <f>IFERROR(VLOOKUP($D138, V医療従事者等!$A:$J, $I$4, FALSE), 0)</f>
        <v>0</v>
      </c>
      <c r="J138" s="98">
        <f>IFERROR(VLOOKUP($D138, V一般接種!$A:$G, J$4, FALSE), 0)</f>
        <v>592938</v>
      </c>
      <c r="K138" s="98">
        <f>IFERROR(VLOOKUP($D138, V一般接種!$A:$G, K$4, FALSE), 0)</f>
        <v>93951</v>
      </c>
      <c r="L138" s="98">
        <f>IFERROR(VLOOKUP($D138, V一般接種!$A:$G, L$4, FALSE), 0)</f>
        <v>42</v>
      </c>
      <c r="M138" s="98">
        <f>IFERROR(VLOOKUP($D138, V一般接種!$A:$G, M$4, FALSE), 0)</f>
        <v>523060</v>
      </c>
      <c r="N138" s="98">
        <f>SUMIF(V職域接種!$C:$C, 'Conv-vaccine'!$D138, V職域接種!F:F)</f>
        <v>0</v>
      </c>
      <c r="O138" s="98">
        <f>SUMIF(V職域接種!$C:$C, 'Conv-vaccine'!$D138, V職域接種!G:G)</f>
        <v>0</v>
      </c>
      <c r="P138" s="98">
        <f>SUMIF(V重複!$C:$C, 'Conv-vaccine'!$D138, V重複!F:F)</f>
        <v>0</v>
      </c>
      <c r="Q138" s="98">
        <f>SUMIF(V重複!$C:$C, 'Conv-vaccine'!$D138, V重複!G:G)</f>
        <v>0</v>
      </c>
    </row>
    <row r="139" spans="1:17" x14ac:dyDescent="0.55000000000000004">
      <c r="A139" s="95">
        <f t="shared" si="6"/>
        <v>44430</v>
      </c>
      <c r="B139" s="50">
        <f t="shared" si="7"/>
        <v>-10567925</v>
      </c>
      <c r="C139" s="50">
        <f t="shared" si="8"/>
        <v>-5385948</v>
      </c>
      <c r="D139" s="96">
        <v>44430</v>
      </c>
      <c r="E139" s="97" t="str">
        <f>IFERROR(VLOOKUP($D139, V医療従事者等!$A:$J, $E$4, FALSE), TEXT(D139, "aaa"))</f>
        <v>日</v>
      </c>
      <c r="F139" s="97">
        <f>IFERROR(VLOOKUP($D139, V医療従事者等!$A:$J, $F$4, FALSE), 0)</f>
        <v>0</v>
      </c>
      <c r="G139" s="97">
        <f>IFERROR(VLOOKUP($D139, V医療従事者等!$A:$J, $G$4, FALSE), 0)</f>
        <v>0</v>
      </c>
      <c r="H139" s="97">
        <f>IFERROR(VLOOKUP($D139, V医療従事者等!$A:$J, $H$4, FALSE), 0)</f>
        <v>0</v>
      </c>
      <c r="I139" s="97">
        <f>IFERROR(VLOOKUP($D139, V医療従事者等!$A:$J, $I$4, FALSE), 0)</f>
        <v>0</v>
      </c>
      <c r="J139" s="98">
        <f>IFERROR(VLOOKUP($D139, V一般接種!$A:$G, J$4, FALSE), 0)</f>
        <v>507491</v>
      </c>
      <c r="K139" s="98">
        <f>IFERROR(VLOOKUP($D139, V一般接種!$A:$G, K$4, FALSE), 0)</f>
        <v>100326</v>
      </c>
      <c r="L139" s="98">
        <f>IFERROR(VLOOKUP($D139, V一般接種!$A:$G, L$4, FALSE), 0)</f>
        <v>0</v>
      </c>
      <c r="M139" s="98">
        <f>IFERROR(VLOOKUP($D139, V一般接種!$A:$G, M$4, FALSE), 0)</f>
        <v>440284</v>
      </c>
      <c r="N139" s="98">
        <f>SUMIF(V職域接種!$C:$C, 'Conv-vaccine'!$D139, V職域接種!F:F)</f>
        <v>7013578</v>
      </c>
      <c r="O139" s="98">
        <f>SUMIF(V職域接種!$C:$C, 'Conv-vaccine'!$D139, V職域接種!G:G)</f>
        <v>5015424</v>
      </c>
      <c r="P139" s="98">
        <f>SUMIF(V重複!$C:$C, 'Conv-vaccine'!$D139, V重複!F:F)</f>
        <v>18189320</v>
      </c>
      <c r="Q139" s="98">
        <f>SUMIF(V重複!$C:$C, 'Conv-vaccine'!$D139, V重複!G:G)</f>
        <v>10841656</v>
      </c>
    </row>
    <row r="140" spans="1:17" x14ac:dyDescent="0.55000000000000004">
      <c r="A140" s="95">
        <f t="shared" si="6"/>
        <v>44431</v>
      </c>
      <c r="B140" s="50">
        <f t="shared" si="7"/>
        <v>517615</v>
      </c>
      <c r="C140" s="50">
        <f t="shared" si="8"/>
        <v>432817</v>
      </c>
      <c r="D140" s="96">
        <v>44431</v>
      </c>
      <c r="E140" s="97" t="str">
        <f>IFERROR(VLOOKUP($D140, V医療従事者等!$A:$J, $E$4, FALSE), TEXT(D140, "aaa"))</f>
        <v>月</v>
      </c>
      <c r="F140" s="97">
        <f>IFERROR(VLOOKUP($D140, V医療従事者等!$A:$J, $F$4, FALSE), 0)</f>
        <v>0</v>
      </c>
      <c r="G140" s="97">
        <f>IFERROR(VLOOKUP($D140, V医療従事者等!$A:$J, $G$4, FALSE), 0)</f>
        <v>0</v>
      </c>
      <c r="H140" s="97">
        <f>IFERROR(VLOOKUP($D140, V医療従事者等!$A:$J, $H$4, FALSE), 0)</f>
        <v>0</v>
      </c>
      <c r="I140" s="97">
        <f>IFERROR(VLOOKUP($D140, V医療従事者等!$A:$J, $I$4, FALSE), 0)</f>
        <v>0</v>
      </c>
      <c r="J140" s="98">
        <f>IFERROR(VLOOKUP($D140, V一般接種!$A:$G, J$4, FALSE), 0)</f>
        <v>430129</v>
      </c>
      <c r="K140" s="98">
        <f>IFERROR(VLOOKUP($D140, V一般接種!$A:$G, K$4, FALSE), 0)</f>
        <v>87486</v>
      </c>
      <c r="L140" s="98">
        <f>IFERROR(VLOOKUP($D140, V一般接種!$A:$G, L$4, FALSE), 0)</f>
        <v>989</v>
      </c>
      <c r="M140" s="98">
        <f>IFERROR(VLOOKUP($D140, V一般接種!$A:$G, M$4, FALSE), 0)</f>
        <v>431828</v>
      </c>
      <c r="N140" s="98">
        <f>SUMIF(V職域接種!$C:$C, 'Conv-vaccine'!$D140, V職域接種!F:F)</f>
        <v>0</v>
      </c>
      <c r="O140" s="98">
        <f>SUMIF(V職域接種!$C:$C, 'Conv-vaccine'!$D140, V職域接種!G:G)</f>
        <v>0</v>
      </c>
      <c r="P140" s="98">
        <f>SUMIF(V重複!$C:$C, 'Conv-vaccine'!$D140, V重複!F:F)</f>
        <v>0</v>
      </c>
      <c r="Q140" s="98">
        <f>SUMIF(V重複!$C:$C, 'Conv-vaccine'!$D140, V重複!G:G)</f>
        <v>0</v>
      </c>
    </row>
    <row r="141" spans="1:17" x14ac:dyDescent="0.55000000000000004">
      <c r="A141" s="95">
        <f t="shared" si="6"/>
        <v>44432</v>
      </c>
      <c r="B141" s="50">
        <f t="shared" si="7"/>
        <v>573117</v>
      </c>
      <c r="C141" s="50">
        <f t="shared" si="8"/>
        <v>448882</v>
      </c>
      <c r="D141" s="96">
        <v>44432</v>
      </c>
      <c r="E141" s="97" t="str">
        <f>IFERROR(VLOOKUP($D141, V医療従事者等!$A:$J, $E$4, FALSE), TEXT(D141, "aaa"))</f>
        <v>火</v>
      </c>
      <c r="F141" s="97">
        <f>IFERROR(VLOOKUP($D141, V医療従事者等!$A:$J, $F$4, FALSE), 0)</f>
        <v>0</v>
      </c>
      <c r="G141" s="97">
        <f>IFERROR(VLOOKUP($D141, V医療従事者等!$A:$J, $G$4, FALSE), 0)</f>
        <v>0</v>
      </c>
      <c r="H141" s="97">
        <f>IFERROR(VLOOKUP($D141, V医療従事者等!$A:$J, $H$4, FALSE), 0)</f>
        <v>0</v>
      </c>
      <c r="I141" s="97">
        <f>IFERROR(VLOOKUP($D141, V医療従事者等!$A:$J, $I$4, FALSE), 0)</f>
        <v>0</v>
      </c>
      <c r="J141" s="98">
        <f>IFERROR(VLOOKUP($D141, V一般接種!$A:$G, J$4, FALSE), 0)</f>
        <v>466209</v>
      </c>
      <c r="K141" s="98">
        <f>IFERROR(VLOOKUP($D141, V一般接種!$A:$G, K$4, FALSE), 0)</f>
        <v>106908</v>
      </c>
      <c r="L141" s="98">
        <f>IFERROR(VLOOKUP($D141, V一般接種!$A:$G, L$4, FALSE), 0)</f>
        <v>975</v>
      </c>
      <c r="M141" s="98">
        <f>IFERROR(VLOOKUP($D141, V一般接種!$A:$G, M$4, FALSE), 0)</f>
        <v>447907</v>
      </c>
      <c r="N141" s="98">
        <f>SUMIF(V職域接種!$C:$C, 'Conv-vaccine'!$D141, V職域接種!F:F)</f>
        <v>0</v>
      </c>
      <c r="O141" s="98">
        <f>SUMIF(V職域接種!$C:$C, 'Conv-vaccine'!$D141, V職域接種!G:G)</f>
        <v>0</v>
      </c>
      <c r="P141" s="98">
        <f>SUMIF(V重複!$C:$C, 'Conv-vaccine'!$D141, V重複!F:F)</f>
        <v>0</v>
      </c>
      <c r="Q141" s="98">
        <f>SUMIF(V重複!$C:$C, 'Conv-vaccine'!$D141, V重複!G:G)</f>
        <v>0</v>
      </c>
    </row>
    <row r="142" spans="1:17" x14ac:dyDescent="0.55000000000000004">
      <c r="A142" s="95">
        <f t="shared" si="6"/>
        <v>44433</v>
      </c>
      <c r="B142" s="50">
        <f t="shared" si="7"/>
        <v>565152</v>
      </c>
      <c r="C142" s="50">
        <f t="shared" si="8"/>
        <v>443360</v>
      </c>
      <c r="D142" s="96">
        <v>44433</v>
      </c>
      <c r="E142" s="97" t="str">
        <f>IFERROR(VLOOKUP($D142, V医療従事者等!$A:$J, $E$4, FALSE), TEXT(D142, "aaa"))</f>
        <v>水</v>
      </c>
      <c r="F142" s="97">
        <f>IFERROR(VLOOKUP($D142, V医療従事者等!$A:$J, $F$4, FALSE), 0)</f>
        <v>0</v>
      </c>
      <c r="G142" s="97">
        <f>IFERROR(VLOOKUP($D142, V医療従事者等!$A:$J, $G$4, FALSE), 0)</f>
        <v>0</v>
      </c>
      <c r="H142" s="97">
        <f>IFERROR(VLOOKUP($D142, V医療従事者等!$A:$J, $H$4, FALSE), 0)</f>
        <v>0</v>
      </c>
      <c r="I142" s="97">
        <f>IFERROR(VLOOKUP($D142, V医療従事者等!$A:$J, $I$4, FALSE), 0)</f>
        <v>0</v>
      </c>
      <c r="J142" s="98">
        <f>IFERROR(VLOOKUP($D142, V一般接種!$A:$G, J$4, FALSE), 0)</f>
        <v>463665</v>
      </c>
      <c r="K142" s="98">
        <f>IFERROR(VLOOKUP($D142, V一般接種!$A:$G, K$4, FALSE), 0)</f>
        <v>101487</v>
      </c>
      <c r="L142" s="98">
        <f>IFERROR(VLOOKUP($D142, V一般接種!$A:$G, L$4, FALSE), 0)</f>
        <v>1947</v>
      </c>
      <c r="M142" s="98">
        <f>IFERROR(VLOOKUP($D142, V一般接種!$A:$G, M$4, FALSE), 0)</f>
        <v>441413</v>
      </c>
      <c r="N142" s="98">
        <f>SUMIF(V職域接種!$C:$C, 'Conv-vaccine'!$D142, V職域接種!F:F)</f>
        <v>0</v>
      </c>
      <c r="O142" s="98">
        <f>SUMIF(V職域接種!$C:$C, 'Conv-vaccine'!$D142, V職域接種!G:G)</f>
        <v>0</v>
      </c>
      <c r="P142" s="98">
        <f>SUMIF(V重複!$C:$C, 'Conv-vaccine'!$D142, V重複!F:F)</f>
        <v>0</v>
      </c>
      <c r="Q142" s="98">
        <f>SUMIF(V重複!$C:$C, 'Conv-vaccine'!$D142, V重複!G:G)</f>
        <v>0</v>
      </c>
    </row>
    <row r="143" spans="1:17" x14ac:dyDescent="0.55000000000000004">
      <c r="A143" s="95">
        <f t="shared" si="6"/>
        <v>44434</v>
      </c>
      <c r="B143" s="50">
        <f t="shared" si="7"/>
        <v>535617</v>
      </c>
      <c r="C143" s="50">
        <f t="shared" si="8"/>
        <v>428018</v>
      </c>
      <c r="D143" s="96">
        <v>44434</v>
      </c>
      <c r="E143" s="97" t="str">
        <f>IFERROR(VLOOKUP($D143, V医療従事者等!$A:$J, $E$4, FALSE), TEXT(D143, "aaa"))</f>
        <v>木</v>
      </c>
      <c r="F143" s="97">
        <f>IFERROR(VLOOKUP($D143, V医療従事者等!$A:$J, $F$4, FALSE), 0)</f>
        <v>0</v>
      </c>
      <c r="G143" s="97">
        <f>IFERROR(VLOOKUP($D143, V医療従事者等!$A:$J, $G$4, FALSE), 0)</f>
        <v>0</v>
      </c>
      <c r="H143" s="97">
        <f>IFERROR(VLOOKUP($D143, V医療従事者等!$A:$J, $H$4, FALSE), 0)</f>
        <v>0</v>
      </c>
      <c r="I143" s="97">
        <f>IFERROR(VLOOKUP($D143, V医療従事者等!$A:$J, $I$4, FALSE), 0)</f>
        <v>0</v>
      </c>
      <c r="J143" s="98">
        <f>IFERROR(VLOOKUP($D143, V一般接種!$A:$G, J$4, FALSE), 0)</f>
        <v>451510</v>
      </c>
      <c r="K143" s="98">
        <f>IFERROR(VLOOKUP($D143, V一般接種!$A:$G, K$4, FALSE), 0)</f>
        <v>84107</v>
      </c>
      <c r="L143" s="98">
        <f>IFERROR(VLOOKUP($D143, V一般接種!$A:$G, L$4, FALSE), 0)</f>
        <v>2009</v>
      </c>
      <c r="M143" s="98">
        <f>IFERROR(VLOOKUP($D143, V一般接種!$A:$G, M$4, FALSE), 0)</f>
        <v>426009</v>
      </c>
      <c r="N143" s="98">
        <f>SUMIF(V職域接種!$C:$C, 'Conv-vaccine'!$D143, V職域接種!F:F)</f>
        <v>0</v>
      </c>
      <c r="O143" s="98">
        <f>SUMIF(V職域接種!$C:$C, 'Conv-vaccine'!$D143, V職域接種!G:G)</f>
        <v>0</v>
      </c>
      <c r="P143" s="98">
        <f>SUMIF(V重複!$C:$C, 'Conv-vaccine'!$D143, V重複!F:F)</f>
        <v>0</v>
      </c>
      <c r="Q143" s="98">
        <f>SUMIF(V重複!$C:$C, 'Conv-vaccine'!$D143, V重複!G:G)</f>
        <v>0</v>
      </c>
    </row>
    <row r="144" spans="1:17" x14ac:dyDescent="0.55000000000000004">
      <c r="A144" s="95">
        <f t="shared" si="6"/>
        <v>44435</v>
      </c>
      <c r="B144" s="50">
        <f t="shared" si="7"/>
        <v>597653</v>
      </c>
      <c r="C144" s="50">
        <f t="shared" si="8"/>
        <v>472573</v>
      </c>
      <c r="D144" s="96">
        <v>44435</v>
      </c>
      <c r="E144" s="97" t="str">
        <f>IFERROR(VLOOKUP($D144, V医療従事者等!$A:$J, $E$4, FALSE), TEXT(D144, "aaa"))</f>
        <v>金</v>
      </c>
      <c r="F144" s="97">
        <f>IFERROR(VLOOKUP($D144, V医療従事者等!$A:$J, $F$4, FALSE), 0)</f>
        <v>0</v>
      </c>
      <c r="G144" s="97">
        <f>IFERROR(VLOOKUP($D144, V医療従事者等!$A:$J, $G$4, FALSE), 0)</f>
        <v>0</v>
      </c>
      <c r="H144" s="97">
        <f>IFERROR(VLOOKUP($D144, V医療従事者等!$A:$J, $H$4, FALSE), 0)</f>
        <v>0</v>
      </c>
      <c r="I144" s="97">
        <f>IFERROR(VLOOKUP($D144, V医療従事者等!$A:$J, $I$4, FALSE), 0)</f>
        <v>0</v>
      </c>
      <c r="J144" s="98">
        <f>IFERROR(VLOOKUP($D144, V一般接種!$A:$G, J$4, FALSE), 0)</f>
        <v>503432</v>
      </c>
      <c r="K144" s="98">
        <f>IFERROR(VLOOKUP($D144, V一般接種!$A:$G, K$4, FALSE), 0)</f>
        <v>94221</v>
      </c>
      <c r="L144" s="98">
        <f>IFERROR(VLOOKUP($D144, V一般接種!$A:$G, L$4, FALSE), 0)</f>
        <v>976</v>
      </c>
      <c r="M144" s="98">
        <f>IFERROR(VLOOKUP($D144, V一般接種!$A:$G, M$4, FALSE), 0)</f>
        <v>471597</v>
      </c>
      <c r="N144" s="98">
        <f>SUMIF(V職域接種!$C:$C, 'Conv-vaccine'!$D144, V職域接種!F:F)</f>
        <v>0</v>
      </c>
      <c r="O144" s="98">
        <f>SUMIF(V職域接種!$C:$C, 'Conv-vaccine'!$D144, V職域接種!G:G)</f>
        <v>0</v>
      </c>
      <c r="P144" s="98">
        <f>SUMIF(V重複!$C:$C, 'Conv-vaccine'!$D144, V重複!F:F)</f>
        <v>0</v>
      </c>
      <c r="Q144" s="98">
        <f>SUMIF(V重複!$C:$C, 'Conv-vaccine'!$D144, V重複!G:G)</f>
        <v>0</v>
      </c>
    </row>
    <row r="145" spans="1:17" x14ac:dyDescent="0.55000000000000004">
      <c r="A145" s="95">
        <f t="shared" si="6"/>
        <v>44436</v>
      </c>
      <c r="B145" s="50">
        <f t="shared" si="7"/>
        <v>690922</v>
      </c>
      <c r="C145" s="50">
        <f t="shared" si="8"/>
        <v>585655</v>
      </c>
      <c r="D145" s="96">
        <v>44436</v>
      </c>
      <c r="E145" s="97" t="str">
        <f>IFERROR(VLOOKUP($D145, V医療従事者等!$A:$J, $E$4, FALSE), TEXT(D145, "aaa"))</f>
        <v>土</v>
      </c>
      <c r="F145" s="97">
        <f>IFERROR(VLOOKUP($D145, V医療従事者等!$A:$J, $F$4, FALSE), 0)</f>
        <v>0</v>
      </c>
      <c r="G145" s="97">
        <f>IFERROR(VLOOKUP($D145, V医療従事者等!$A:$J, $G$4, FALSE), 0)</f>
        <v>0</v>
      </c>
      <c r="H145" s="97">
        <f>IFERROR(VLOOKUP($D145, V医療従事者等!$A:$J, $H$4, FALSE), 0)</f>
        <v>0</v>
      </c>
      <c r="I145" s="97">
        <f>IFERROR(VLOOKUP($D145, V医療従事者等!$A:$J, $I$4, FALSE), 0)</f>
        <v>0</v>
      </c>
      <c r="J145" s="98">
        <f>IFERROR(VLOOKUP($D145, V一般接種!$A:$G, J$4, FALSE), 0)</f>
        <v>570741</v>
      </c>
      <c r="K145" s="98">
        <f>IFERROR(VLOOKUP($D145, V一般接種!$A:$G, K$4, FALSE), 0)</f>
        <v>120181</v>
      </c>
      <c r="L145" s="98">
        <f>IFERROR(VLOOKUP($D145, V一般接種!$A:$G, L$4, FALSE), 0)</f>
        <v>536</v>
      </c>
      <c r="M145" s="98">
        <f>IFERROR(VLOOKUP($D145, V一般接種!$A:$G, M$4, FALSE), 0)</f>
        <v>585119</v>
      </c>
      <c r="N145" s="98">
        <f>SUMIF(V職域接種!$C:$C, 'Conv-vaccine'!$D145, V職域接種!F:F)</f>
        <v>0</v>
      </c>
      <c r="O145" s="98">
        <f>SUMIF(V職域接種!$C:$C, 'Conv-vaccine'!$D145, V職域接種!G:G)</f>
        <v>0</v>
      </c>
      <c r="P145" s="98">
        <f>SUMIF(V重複!$C:$C, 'Conv-vaccine'!$D145, V重複!F:F)</f>
        <v>0</v>
      </c>
      <c r="Q145" s="98">
        <f>SUMIF(V重複!$C:$C, 'Conv-vaccine'!$D145, V重複!G:G)</f>
        <v>0</v>
      </c>
    </row>
    <row r="146" spans="1:17" x14ac:dyDescent="0.55000000000000004">
      <c r="A146" s="95">
        <f t="shared" si="6"/>
        <v>44437</v>
      </c>
      <c r="B146" s="50">
        <f t="shared" si="7"/>
        <v>-14297290</v>
      </c>
      <c r="C146" s="50">
        <f t="shared" si="8"/>
        <v>-9138846</v>
      </c>
      <c r="D146" s="96">
        <v>44437</v>
      </c>
      <c r="E146" s="97" t="str">
        <f>IFERROR(VLOOKUP($D146, V医療従事者等!$A:$J, $E$4, FALSE), TEXT(D146, "aaa"))</f>
        <v>日</v>
      </c>
      <c r="F146" s="97">
        <f>IFERROR(VLOOKUP($D146, V医療従事者等!$A:$J, $F$4, FALSE), 0)</f>
        <v>0</v>
      </c>
      <c r="G146" s="97">
        <f>IFERROR(VLOOKUP($D146, V医療従事者等!$A:$J, $G$4, FALSE), 0)</f>
        <v>0</v>
      </c>
      <c r="H146" s="97">
        <f>IFERROR(VLOOKUP($D146, V医療従事者等!$A:$J, $H$4, FALSE), 0)</f>
        <v>0</v>
      </c>
      <c r="I146" s="97">
        <f>IFERROR(VLOOKUP($D146, V医療従事者等!$A:$J, $I$4, FALSE), 0)</f>
        <v>0</v>
      </c>
      <c r="J146" s="98">
        <f>IFERROR(VLOOKUP($D146, V一般接種!$A:$G, J$4, FALSE), 0)</f>
        <v>462619</v>
      </c>
      <c r="K146" s="98">
        <f>IFERROR(VLOOKUP($D146, V一般接種!$A:$G, K$4, FALSE), 0)</f>
        <v>105200</v>
      </c>
      <c r="L146" s="98">
        <f>IFERROR(VLOOKUP($D146, V一般接種!$A:$G, L$4, FALSE), 0)</f>
        <v>1124</v>
      </c>
      <c r="M146" s="98">
        <f>IFERROR(VLOOKUP($D146, V一般接種!$A:$G, M$4, FALSE), 0)</f>
        <v>492592</v>
      </c>
      <c r="N146" s="98">
        <f>SUMIF(V職域接種!$C:$C, 'Conv-vaccine'!$D146, V職域接種!F:F)</f>
        <v>7426698</v>
      </c>
      <c r="O146" s="98">
        <f>SUMIF(V職域接種!$C:$C, 'Conv-vaccine'!$D146, V職域接種!G:G)</f>
        <v>5798323</v>
      </c>
      <c r="P146" s="98">
        <f>SUMIF(V重複!$C:$C, 'Conv-vaccine'!$D146, V重複!F:F)</f>
        <v>22291807</v>
      </c>
      <c r="Q146" s="98">
        <f>SUMIF(V重複!$C:$C, 'Conv-vaccine'!$D146, V重複!G:G)</f>
        <v>15430885</v>
      </c>
    </row>
    <row r="147" spans="1:17" x14ac:dyDescent="0.55000000000000004">
      <c r="A147" s="95">
        <f t="shared" si="6"/>
        <v>44438</v>
      </c>
      <c r="B147" s="50">
        <f t="shared" si="7"/>
        <v>344203</v>
      </c>
      <c r="C147" s="50">
        <f t="shared" si="8"/>
        <v>135152</v>
      </c>
      <c r="D147" s="96">
        <v>44438</v>
      </c>
      <c r="E147" s="97" t="str">
        <f>IFERROR(VLOOKUP($D147, V医療従事者等!$A:$J, $E$4, FALSE), TEXT(D147, "aaa"))</f>
        <v>月</v>
      </c>
      <c r="F147" s="97">
        <f>IFERROR(VLOOKUP($D147, V医療従事者等!$A:$J, $F$4, FALSE), 0)</f>
        <v>0</v>
      </c>
      <c r="G147" s="97">
        <f>IFERROR(VLOOKUP($D147, V医療従事者等!$A:$J, $G$4, FALSE), 0)</f>
        <v>0</v>
      </c>
      <c r="H147" s="97">
        <f>IFERROR(VLOOKUP($D147, V医療従事者等!$A:$J, $H$4, FALSE), 0)</f>
        <v>0</v>
      </c>
      <c r="I147" s="97">
        <f>IFERROR(VLOOKUP($D147, V医療従事者等!$A:$J, $I$4, FALSE), 0)</f>
        <v>0</v>
      </c>
      <c r="J147" s="98">
        <f>IFERROR(VLOOKUP($D147, V一般接種!$A:$G, J$4, FALSE), 0)</f>
        <v>240455</v>
      </c>
      <c r="K147" s="98">
        <f>IFERROR(VLOOKUP($D147, V一般接種!$A:$G, K$4, FALSE), 0)</f>
        <v>103748</v>
      </c>
      <c r="L147" s="98">
        <f>IFERROR(VLOOKUP($D147, V一般接種!$A:$G, L$4, FALSE), 0)</f>
        <v>1318</v>
      </c>
      <c r="M147" s="98">
        <f>IFERROR(VLOOKUP($D147, V一般接種!$A:$G, M$4, FALSE), 0)</f>
        <v>133834</v>
      </c>
      <c r="N147" s="98">
        <f>SUMIF(V職域接種!$C:$C, 'Conv-vaccine'!$D147, V職域接種!F:F)</f>
        <v>0</v>
      </c>
      <c r="O147" s="98">
        <f>SUMIF(V職域接種!$C:$C, 'Conv-vaccine'!$D147, V職域接種!G:G)</f>
        <v>0</v>
      </c>
      <c r="P147" s="98">
        <f>SUMIF(V重複!$C:$C, 'Conv-vaccine'!$D147, V重複!F:F)</f>
        <v>0</v>
      </c>
      <c r="Q147" s="98">
        <f>SUMIF(V重複!$C:$C, 'Conv-vaccine'!$D147, V重複!G:G)</f>
        <v>0</v>
      </c>
    </row>
    <row r="148" spans="1:17" x14ac:dyDescent="0.55000000000000004">
      <c r="A148" s="95">
        <f t="shared" si="6"/>
        <v>44439</v>
      </c>
      <c r="B148" s="50">
        <f t="shared" si="7"/>
        <v>583574</v>
      </c>
      <c r="C148" s="50">
        <f t="shared" si="8"/>
        <v>376280</v>
      </c>
      <c r="D148" s="96">
        <v>44439</v>
      </c>
      <c r="E148" s="97" t="str">
        <f>IFERROR(VLOOKUP($D148, V医療従事者等!$A:$J, $E$4, FALSE), TEXT(D148, "aaa"))</f>
        <v>火</v>
      </c>
      <c r="F148" s="97">
        <f>IFERROR(VLOOKUP($D148, V医療従事者等!$A:$J, $F$4, FALSE), 0)</f>
        <v>0</v>
      </c>
      <c r="G148" s="97">
        <f>IFERROR(VLOOKUP($D148, V医療従事者等!$A:$J, $G$4, FALSE), 0)</f>
        <v>0</v>
      </c>
      <c r="H148" s="97">
        <f>IFERROR(VLOOKUP($D148, V医療従事者等!$A:$J, $H$4, FALSE), 0)</f>
        <v>0</v>
      </c>
      <c r="I148" s="97">
        <f>IFERROR(VLOOKUP($D148, V医療従事者等!$A:$J, $I$4, FALSE), 0)</f>
        <v>0</v>
      </c>
      <c r="J148" s="98">
        <f>IFERROR(VLOOKUP($D148, V一般接種!$A:$G, J$4, FALSE), 0)</f>
        <v>477535</v>
      </c>
      <c r="K148" s="98">
        <f>IFERROR(VLOOKUP($D148, V一般接種!$A:$G, K$4, FALSE), 0)</f>
        <v>106039</v>
      </c>
      <c r="L148" s="98">
        <f>IFERROR(VLOOKUP($D148, V一般接種!$A:$G, L$4, FALSE), 0)</f>
        <v>1599</v>
      </c>
      <c r="M148" s="98">
        <f>IFERROR(VLOOKUP($D148, V一般接種!$A:$G, M$4, FALSE), 0)</f>
        <v>374681</v>
      </c>
      <c r="N148" s="98">
        <f>SUMIF(V職域接種!$C:$C, 'Conv-vaccine'!$D148, V職域接種!F:F)</f>
        <v>0</v>
      </c>
      <c r="O148" s="98">
        <f>SUMIF(V職域接種!$C:$C, 'Conv-vaccine'!$D148, V職域接種!G:G)</f>
        <v>0</v>
      </c>
      <c r="P148" s="98">
        <f>SUMIF(V重複!$C:$C, 'Conv-vaccine'!$D148, V重複!F:F)</f>
        <v>0</v>
      </c>
      <c r="Q148" s="98">
        <f>SUMIF(V重複!$C:$C, 'Conv-vaccine'!$D148, V重複!G:G)</f>
        <v>0</v>
      </c>
    </row>
    <row r="149" spans="1:17" x14ac:dyDescent="0.55000000000000004">
      <c r="A149" s="95">
        <f t="shared" si="6"/>
        <v>44440</v>
      </c>
      <c r="B149" s="50">
        <f t="shared" si="7"/>
        <v>561318</v>
      </c>
      <c r="C149" s="50">
        <f t="shared" si="8"/>
        <v>350710</v>
      </c>
      <c r="D149" s="96">
        <v>44440</v>
      </c>
      <c r="E149" s="97" t="str">
        <f>IFERROR(VLOOKUP($D149, V医療従事者等!$A:$J, $E$4, FALSE), TEXT(D149, "aaa"))</f>
        <v>水</v>
      </c>
      <c r="F149" s="97">
        <f>IFERROR(VLOOKUP($D149, V医療従事者等!$A:$J, $F$4, FALSE), 0)</f>
        <v>0</v>
      </c>
      <c r="G149" s="97">
        <f>IFERROR(VLOOKUP($D149, V医療従事者等!$A:$J, $G$4, FALSE), 0)</f>
        <v>0</v>
      </c>
      <c r="H149" s="97">
        <f>IFERROR(VLOOKUP($D149, V医療従事者等!$A:$J, $H$4, FALSE), 0)</f>
        <v>0</v>
      </c>
      <c r="I149" s="97">
        <f>IFERROR(VLOOKUP($D149, V医療従事者等!$A:$J, $I$4, FALSE), 0)</f>
        <v>0</v>
      </c>
      <c r="J149" s="98">
        <f>IFERROR(VLOOKUP($D149, V一般接種!$A:$G, J$4, FALSE), 0)</f>
        <v>453532</v>
      </c>
      <c r="K149" s="98">
        <f>IFERROR(VLOOKUP($D149, V一般接種!$A:$G, K$4, FALSE), 0)</f>
        <v>107786</v>
      </c>
      <c r="L149" s="98">
        <f>IFERROR(VLOOKUP($D149, V一般接種!$A:$G, L$4, FALSE), 0)</f>
        <v>1676</v>
      </c>
      <c r="M149" s="98">
        <f>IFERROR(VLOOKUP($D149, V一般接種!$A:$G, M$4, FALSE), 0)</f>
        <v>349034</v>
      </c>
      <c r="N149" s="98">
        <f>SUMIF(V職域接種!$C:$C, 'Conv-vaccine'!$D149, V職域接種!F:F)</f>
        <v>0</v>
      </c>
      <c r="O149" s="98">
        <f>SUMIF(V職域接種!$C:$C, 'Conv-vaccine'!$D149, V職域接種!G:G)</f>
        <v>0</v>
      </c>
      <c r="P149" s="98">
        <f>SUMIF(V重複!$C:$C, 'Conv-vaccine'!$D149, V重複!F:F)</f>
        <v>0</v>
      </c>
      <c r="Q149" s="98">
        <f>SUMIF(V重複!$C:$C, 'Conv-vaccine'!$D149, V重複!G:G)</f>
        <v>0</v>
      </c>
    </row>
    <row r="150" spans="1:17" x14ac:dyDescent="0.55000000000000004">
      <c r="A150" s="95">
        <f t="shared" si="6"/>
        <v>44441</v>
      </c>
      <c r="B150" s="50">
        <f t="shared" si="7"/>
        <v>350039</v>
      </c>
      <c r="C150" s="50">
        <f t="shared" si="8"/>
        <v>349248</v>
      </c>
      <c r="D150" s="96">
        <v>44441</v>
      </c>
      <c r="E150" s="97" t="str">
        <f>IFERROR(VLOOKUP($D150, V医療従事者等!$A:$J, $E$4, FALSE), TEXT(D150, "aaa"))</f>
        <v>木</v>
      </c>
      <c r="F150" s="97">
        <f>IFERROR(VLOOKUP($D150, V医療従事者等!$A:$J, $F$4, FALSE), 0)</f>
        <v>0</v>
      </c>
      <c r="G150" s="97">
        <f>IFERROR(VLOOKUP($D150, V医療従事者等!$A:$J, $G$4, FALSE), 0)</f>
        <v>0</v>
      </c>
      <c r="H150" s="97">
        <f>IFERROR(VLOOKUP($D150, V医療従事者等!$A:$J, $H$4, FALSE), 0)</f>
        <v>0</v>
      </c>
      <c r="I150" s="97">
        <f>IFERROR(VLOOKUP($D150, V医療従事者等!$A:$J, $I$4, FALSE), 0)</f>
        <v>0</v>
      </c>
      <c r="J150" s="98">
        <f>IFERROR(VLOOKUP($D150, V一般接種!$A:$G, J$4, FALSE), 0)</f>
        <v>242805</v>
      </c>
      <c r="K150" s="98">
        <f>IFERROR(VLOOKUP($D150, V一般接種!$A:$G, K$4, FALSE), 0)</f>
        <v>107234</v>
      </c>
      <c r="L150" s="98">
        <f>IFERROR(VLOOKUP($D150, V一般接種!$A:$G, L$4, FALSE), 0)</f>
        <v>1835</v>
      </c>
      <c r="M150" s="98">
        <f>IFERROR(VLOOKUP($D150, V一般接種!$A:$G, M$4, FALSE), 0)</f>
        <v>347413</v>
      </c>
      <c r="N150" s="98">
        <f>SUMIF(V職域接種!$C:$C, 'Conv-vaccine'!$D150, V職域接種!F:F)</f>
        <v>0</v>
      </c>
      <c r="O150" s="98">
        <f>SUMIF(V職域接種!$C:$C, 'Conv-vaccine'!$D150, V職域接種!G:G)</f>
        <v>0</v>
      </c>
      <c r="P150" s="98">
        <f>SUMIF(V重複!$C:$C, 'Conv-vaccine'!$D150, V重複!F:F)</f>
        <v>0</v>
      </c>
      <c r="Q150" s="98">
        <f>SUMIF(V重複!$C:$C, 'Conv-vaccine'!$D150, V重複!G:G)</f>
        <v>0</v>
      </c>
    </row>
    <row r="151" spans="1:17" x14ac:dyDescent="0.55000000000000004">
      <c r="A151" s="95">
        <f t="shared" si="6"/>
        <v>44442</v>
      </c>
      <c r="B151" s="50">
        <f t="shared" si="7"/>
        <v>619208</v>
      </c>
      <c r="C151" s="50">
        <f t="shared" si="8"/>
        <v>259977</v>
      </c>
      <c r="D151" s="96">
        <v>44442</v>
      </c>
      <c r="E151" s="97" t="str">
        <f>IFERROR(VLOOKUP($D151, V医療従事者等!$A:$J, $E$4, FALSE), TEXT(D151, "aaa"))</f>
        <v>金</v>
      </c>
      <c r="F151" s="97">
        <f>IFERROR(VLOOKUP($D151, V医療従事者等!$A:$J, $F$4, FALSE), 0)</f>
        <v>0</v>
      </c>
      <c r="G151" s="97">
        <f>IFERROR(VLOOKUP($D151, V医療従事者等!$A:$J, $G$4, FALSE), 0)</f>
        <v>0</v>
      </c>
      <c r="H151" s="97">
        <f>IFERROR(VLOOKUP($D151, V医療従事者等!$A:$J, $H$4, FALSE), 0)</f>
        <v>0</v>
      </c>
      <c r="I151" s="97">
        <f>IFERROR(VLOOKUP($D151, V医療従事者等!$A:$J, $I$4, FALSE), 0)</f>
        <v>0</v>
      </c>
      <c r="J151" s="98">
        <f>IFERROR(VLOOKUP($D151, V一般接種!$A:$G, J$4, FALSE), 0)</f>
        <v>513579</v>
      </c>
      <c r="K151" s="98">
        <f>IFERROR(VLOOKUP($D151, V一般接種!$A:$G, K$4, FALSE), 0)</f>
        <v>105629</v>
      </c>
      <c r="L151" s="98">
        <f>IFERROR(VLOOKUP($D151, V一般接種!$A:$G, L$4, FALSE), 0)</f>
        <v>1450</v>
      </c>
      <c r="M151" s="98">
        <f>IFERROR(VLOOKUP($D151, V一般接種!$A:$G, M$4, FALSE), 0)</f>
        <v>258527</v>
      </c>
      <c r="N151" s="98">
        <f>SUMIF(V職域接種!$C:$C, 'Conv-vaccine'!$D151, V職域接種!F:F)</f>
        <v>0</v>
      </c>
      <c r="O151" s="98">
        <f>SUMIF(V職域接種!$C:$C, 'Conv-vaccine'!$D151, V職域接種!G:G)</f>
        <v>0</v>
      </c>
      <c r="P151" s="98">
        <f>SUMIF(V重複!$C:$C, 'Conv-vaccine'!$D151, V重複!F:F)</f>
        <v>0</v>
      </c>
      <c r="Q151" s="98">
        <f>SUMIF(V重複!$C:$C, 'Conv-vaccine'!$D151, V重複!G:G)</f>
        <v>0</v>
      </c>
    </row>
    <row r="152" spans="1:17" x14ac:dyDescent="0.55000000000000004">
      <c r="A152" s="95">
        <f t="shared" si="6"/>
        <v>44443</v>
      </c>
      <c r="B152" s="50">
        <f t="shared" si="7"/>
        <v>834351</v>
      </c>
      <c r="C152" s="50">
        <f t="shared" si="8"/>
        <v>305558</v>
      </c>
      <c r="D152" s="96">
        <v>44443</v>
      </c>
      <c r="E152" s="97" t="str">
        <f>IFERROR(VLOOKUP($D152, V医療従事者等!$A:$J, $E$4, FALSE), TEXT(D152, "aaa"))</f>
        <v>土</v>
      </c>
      <c r="F152" s="97">
        <f>IFERROR(VLOOKUP($D152, V医療従事者等!$A:$J, $F$4, FALSE), 0)</f>
        <v>0</v>
      </c>
      <c r="G152" s="97">
        <f>IFERROR(VLOOKUP($D152, V医療従事者等!$A:$J, $G$4, FALSE), 0)</f>
        <v>0</v>
      </c>
      <c r="H152" s="97">
        <f>IFERROR(VLOOKUP($D152, V医療従事者等!$A:$J, $H$4, FALSE), 0)</f>
        <v>0</v>
      </c>
      <c r="I152" s="97">
        <f>IFERROR(VLOOKUP($D152, V医療従事者等!$A:$J, $I$4, FALSE), 0)</f>
        <v>0</v>
      </c>
      <c r="J152" s="98">
        <f>IFERROR(VLOOKUP($D152, V一般接種!$A:$G, J$4, FALSE), 0)</f>
        <v>700973</v>
      </c>
      <c r="K152" s="98">
        <f>IFERROR(VLOOKUP($D152, V一般接種!$A:$G, K$4, FALSE), 0)</f>
        <v>133378</v>
      </c>
      <c r="L152" s="98">
        <f>IFERROR(VLOOKUP($D152, V一般接種!$A:$G, L$4, FALSE), 0)</f>
        <v>1229</v>
      </c>
      <c r="M152" s="98">
        <f>IFERROR(VLOOKUP($D152, V一般接種!$A:$G, M$4, FALSE), 0)</f>
        <v>304329</v>
      </c>
      <c r="N152" s="98">
        <f>SUMIF(V職域接種!$C:$C, 'Conv-vaccine'!$D152, V職域接種!F:F)</f>
        <v>0</v>
      </c>
      <c r="O152" s="98">
        <f>SUMIF(V職域接種!$C:$C, 'Conv-vaccine'!$D152, V職域接種!G:G)</f>
        <v>0</v>
      </c>
      <c r="P152" s="98">
        <f>SUMIF(V重複!$C:$C, 'Conv-vaccine'!$D152, V重複!F:F)</f>
        <v>0</v>
      </c>
      <c r="Q152" s="98">
        <f>SUMIF(V重複!$C:$C, 'Conv-vaccine'!$D152, V重複!G:G)</f>
        <v>0</v>
      </c>
    </row>
    <row r="153" spans="1:17" x14ac:dyDescent="0.55000000000000004">
      <c r="A153" s="95">
        <f t="shared" si="6"/>
        <v>44444</v>
      </c>
      <c r="B153" s="50">
        <f t="shared" si="7"/>
        <v>-12800445</v>
      </c>
      <c r="C153" s="50">
        <f t="shared" si="8"/>
        <v>-8842489</v>
      </c>
      <c r="D153" s="96">
        <v>44444</v>
      </c>
      <c r="E153" s="97" t="str">
        <f>IFERROR(VLOOKUP($D153, V医療従事者等!$A:$J, $E$4, FALSE), TEXT(D153, "aaa"))</f>
        <v>日</v>
      </c>
      <c r="F153" s="97">
        <f>IFERROR(VLOOKUP($D153, V医療従事者等!$A:$J, $F$4, FALSE), 0)</f>
        <v>0</v>
      </c>
      <c r="G153" s="97">
        <f>IFERROR(VLOOKUP($D153, V医療従事者等!$A:$J, $G$4, FALSE), 0)</f>
        <v>0</v>
      </c>
      <c r="H153" s="97">
        <f>IFERROR(VLOOKUP($D153, V医療従事者等!$A:$J, $H$4, FALSE), 0)</f>
        <v>0</v>
      </c>
      <c r="I153" s="97">
        <f>IFERROR(VLOOKUP($D153, V医療従事者等!$A:$J, $I$4, FALSE), 0)</f>
        <v>0</v>
      </c>
      <c r="J153" s="98">
        <f>IFERROR(VLOOKUP($D153, V一般接種!$A:$G, J$4, FALSE), 0)</f>
        <v>566214</v>
      </c>
      <c r="K153" s="98">
        <f>IFERROR(VLOOKUP($D153, V一般接種!$A:$G, K$4, FALSE), 0)</f>
        <v>117282</v>
      </c>
      <c r="L153" s="98">
        <f>IFERROR(VLOOKUP($D153, V一般接種!$A:$G, L$4, FALSE), 0)</f>
        <v>1011</v>
      </c>
      <c r="M153" s="98">
        <f>IFERROR(VLOOKUP($D153, V一般接種!$A:$G, M$4, FALSE), 0)</f>
        <v>267979</v>
      </c>
      <c r="N153" s="98">
        <f>SUMIF(V職域接種!$C:$C, 'Conv-vaccine'!$D153, V職域接種!F:F)</f>
        <v>8141454</v>
      </c>
      <c r="O153" s="98">
        <f>SUMIF(V職域接種!$C:$C, 'Conv-vaccine'!$D153, V職域接種!G:G)</f>
        <v>6220621</v>
      </c>
      <c r="P153" s="98">
        <f>SUMIF(V重複!$C:$C, 'Conv-vaccine'!$D153, V重複!F:F)</f>
        <v>21625395</v>
      </c>
      <c r="Q153" s="98">
        <f>SUMIF(V重複!$C:$C, 'Conv-vaccine'!$D153, V重複!G:G)</f>
        <v>15332100</v>
      </c>
    </row>
    <row r="154" spans="1:17" x14ac:dyDescent="0.55000000000000004">
      <c r="A154" s="95">
        <f t="shared" si="6"/>
        <v>44445</v>
      </c>
      <c r="B154" s="50">
        <f t="shared" si="7"/>
        <v>490168</v>
      </c>
      <c r="C154" s="50">
        <f t="shared" si="8"/>
        <v>290669</v>
      </c>
      <c r="D154" s="96">
        <v>44445</v>
      </c>
      <c r="E154" s="97" t="str">
        <f>IFERROR(VLOOKUP($D154, V医療従事者等!$A:$J, $E$4, FALSE), TEXT(D154, "aaa"))</f>
        <v>月</v>
      </c>
      <c r="F154" s="97">
        <f>IFERROR(VLOOKUP($D154, V医療従事者等!$A:$J, $F$4, FALSE), 0)</f>
        <v>0</v>
      </c>
      <c r="G154" s="97">
        <f>IFERROR(VLOOKUP($D154, V医療従事者等!$A:$J, $G$4, FALSE), 0)</f>
        <v>0</v>
      </c>
      <c r="H154" s="97">
        <f>IFERROR(VLOOKUP($D154, V医療従事者等!$A:$J, $H$4, FALSE), 0)</f>
        <v>0</v>
      </c>
      <c r="I154" s="97">
        <f>IFERROR(VLOOKUP($D154, V医療従事者等!$A:$J, $I$4, FALSE), 0)</f>
        <v>0</v>
      </c>
      <c r="J154" s="98">
        <f>IFERROR(VLOOKUP($D154, V一般接種!$A:$G, J$4, FALSE), 0)</f>
        <v>388333</v>
      </c>
      <c r="K154" s="98">
        <f>IFERROR(VLOOKUP($D154, V一般接種!$A:$G, K$4, FALSE), 0)</f>
        <v>101835</v>
      </c>
      <c r="L154" s="98">
        <f>IFERROR(VLOOKUP($D154, V一般接種!$A:$G, L$4, FALSE), 0)</f>
        <v>1316</v>
      </c>
      <c r="M154" s="98">
        <f>IFERROR(VLOOKUP($D154, V一般接種!$A:$G, M$4, FALSE), 0)</f>
        <v>289353</v>
      </c>
      <c r="N154" s="98">
        <f>SUMIF(V職域接種!$C:$C, 'Conv-vaccine'!$D154, V職域接種!F:F)</f>
        <v>0</v>
      </c>
      <c r="O154" s="98">
        <f>SUMIF(V職域接種!$C:$C, 'Conv-vaccine'!$D154, V職域接種!G:G)</f>
        <v>0</v>
      </c>
      <c r="P154" s="98">
        <f>SUMIF(V重複!$C:$C, 'Conv-vaccine'!$D154, V重複!F:F)</f>
        <v>0</v>
      </c>
      <c r="Q154" s="98">
        <f>SUMIF(V重複!$C:$C, 'Conv-vaccine'!$D154, V重複!G:G)</f>
        <v>0</v>
      </c>
    </row>
    <row r="155" spans="1:17" x14ac:dyDescent="0.55000000000000004">
      <c r="A155" s="95">
        <f t="shared" si="6"/>
        <v>44446</v>
      </c>
      <c r="B155" s="50">
        <f t="shared" si="7"/>
        <v>486124</v>
      </c>
      <c r="C155" s="50">
        <f t="shared" si="8"/>
        <v>358023</v>
      </c>
      <c r="D155" s="96">
        <v>44446</v>
      </c>
      <c r="E155" s="97" t="str">
        <f>IFERROR(VLOOKUP($D155, V医療従事者等!$A:$J, $E$4, FALSE), TEXT(D155, "aaa"))</f>
        <v>火</v>
      </c>
      <c r="F155" s="97">
        <f>IFERROR(VLOOKUP($D155, V医療従事者等!$A:$J, $F$4, FALSE), 0)</f>
        <v>0</v>
      </c>
      <c r="G155" s="97">
        <f>IFERROR(VLOOKUP($D155, V医療従事者等!$A:$J, $G$4, FALSE), 0)</f>
        <v>0</v>
      </c>
      <c r="H155" s="97">
        <f>IFERROR(VLOOKUP($D155, V医療従事者等!$A:$J, $H$4, FALSE), 0)</f>
        <v>0</v>
      </c>
      <c r="I155" s="97">
        <f>IFERROR(VLOOKUP($D155, V医療従事者等!$A:$J, $I$4, FALSE), 0)</f>
        <v>0</v>
      </c>
      <c r="J155" s="98">
        <f>IFERROR(VLOOKUP($D155, V一般接種!$A:$G, J$4, FALSE), 0)</f>
        <v>384679</v>
      </c>
      <c r="K155" s="98">
        <f>IFERROR(VLOOKUP($D155, V一般接種!$A:$G, K$4, FALSE), 0)</f>
        <v>101445</v>
      </c>
      <c r="L155" s="98">
        <f>IFERROR(VLOOKUP($D155, V一般接種!$A:$G, L$4, FALSE), 0)</f>
        <v>1507</v>
      </c>
      <c r="M155" s="98">
        <f>IFERROR(VLOOKUP($D155, V一般接種!$A:$G, M$4, FALSE), 0)</f>
        <v>356516</v>
      </c>
      <c r="N155" s="98">
        <f>SUMIF(V職域接種!$C:$C, 'Conv-vaccine'!$D155, V職域接種!F:F)</f>
        <v>0</v>
      </c>
      <c r="O155" s="98">
        <f>SUMIF(V職域接種!$C:$C, 'Conv-vaccine'!$D155, V職域接種!G:G)</f>
        <v>0</v>
      </c>
      <c r="P155" s="98">
        <f>SUMIF(V重複!$C:$C, 'Conv-vaccine'!$D155, V重複!F:F)</f>
        <v>0</v>
      </c>
      <c r="Q155" s="98">
        <f>SUMIF(V重複!$C:$C, 'Conv-vaccine'!$D155, V重複!G:G)</f>
        <v>0</v>
      </c>
    </row>
    <row r="156" spans="1:17" x14ac:dyDescent="0.55000000000000004">
      <c r="A156" s="95">
        <f t="shared" si="6"/>
        <v>44447</v>
      </c>
      <c r="B156" s="50">
        <f t="shared" si="7"/>
        <v>448984</v>
      </c>
      <c r="C156" s="50">
        <f t="shared" si="8"/>
        <v>370622</v>
      </c>
      <c r="D156" s="96">
        <v>44447</v>
      </c>
      <c r="E156" s="97" t="str">
        <f>IFERROR(VLOOKUP($D156, V医療従事者等!$A:$J, $E$4, FALSE), TEXT(D156, "aaa"))</f>
        <v>水</v>
      </c>
      <c r="F156" s="97">
        <f>IFERROR(VLOOKUP($D156, V医療従事者等!$A:$J, $F$4, FALSE), 0)</f>
        <v>0</v>
      </c>
      <c r="G156" s="97">
        <f>IFERROR(VLOOKUP($D156, V医療従事者等!$A:$J, $G$4, FALSE), 0)</f>
        <v>0</v>
      </c>
      <c r="H156" s="97">
        <f>IFERROR(VLOOKUP($D156, V医療従事者等!$A:$J, $H$4, FALSE), 0)</f>
        <v>0</v>
      </c>
      <c r="I156" s="97">
        <f>IFERROR(VLOOKUP($D156, V医療従事者等!$A:$J, $I$4, FALSE), 0)</f>
        <v>0</v>
      </c>
      <c r="J156" s="98">
        <f>IFERROR(VLOOKUP($D156, V一般接種!$A:$G, J$4, FALSE), 0)</f>
        <v>355722</v>
      </c>
      <c r="K156" s="98">
        <f>IFERROR(VLOOKUP($D156, V一般接種!$A:$G, K$4, FALSE), 0)</f>
        <v>93262</v>
      </c>
      <c r="L156" s="98">
        <f>IFERROR(VLOOKUP($D156, V一般接種!$A:$G, L$4, FALSE), 0)</f>
        <v>1464</v>
      </c>
      <c r="M156" s="98">
        <f>IFERROR(VLOOKUP($D156, V一般接種!$A:$G, M$4, FALSE), 0)</f>
        <v>369158</v>
      </c>
      <c r="N156" s="98">
        <f>SUMIF(V職域接種!$C:$C, 'Conv-vaccine'!$D156, V職域接種!F:F)</f>
        <v>0</v>
      </c>
      <c r="O156" s="98">
        <f>SUMIF(V職域接種!$C:$C, 'Conv-vaccine'!$D156, V職域接種!G:G)</f>
        <v>0</v>
      </c>
      <c r="P156" s="98">
        <f>SUMIF(V重複!$C:$C, 'Conv-vaccine'!$D156, V重複!F:F)</f>
        <v>0</v>
      </c>
      <c r="Q156" s="98">
        <f>SUMIF(V重複!$C:$C, 'Conv-vaccine'!$D156, V重複!G:G)</f>
        <v>0</v>
      </c>
    </row>
    <row r="157" spans="1:17" x14ac:dyDescent="0.55000000000000004">
      <c r="A157" s="95">
        <f t="shared" si="6"/>
        <v>44448</v>
      </c>
      <c r="B157" s="50">
        <f t="shared" si="7"/>
        <v>408155</v>
      </c>
      <c r="C157" s="50">
        <f t="shared" si="8"/>
        <v>341276</v>
      </c>
      <c r="D157" s="96">
        <v>44448</v>
      </c>
      <c r="E157" s="97" t="str">
        <f>IFERROR(VLOOKUP($D157, V医療従事者等!$A:$J, $E$4, FALSE), TEXT(D157, "aaa"))</f>
        <v>木</v>
      </c>
      <c r="F157" s="97">
        <f>IFERROR(VLOOKUP($D157, V医療従事者等!$A:$J, $F$4, FALSE), 0)</f>
        <v>0</v>
      </c>
      <c r="G157" s="97">
        <f>IFERROR(VLOOKUP($D157, V医療従事者等!$A:$J, $G$4, FALSE), 0)</f>
        <v>0</v>
      </c>
      <c r="H157" s="97">
        <f>IFERROR(VLOOKUP($D157, V医療従事者等!$A:$J, $H$4, FALSE), 0)</f>
        <v>0</v>
      </c>
      <c r="I157" s="97">
        <f>IFERROR(VLOOKUP($D157, V医療従事者等!$A:$J, $I$4, FALSE), 0)</f>
        <v>0</v>
      </c>
      <c r="J157" s="98">
        <f>IFERROR(VLOOKUP($D157, V一般接種!$A:$G, J$4, FALSE), 0)</f>
        <v>318769</v>
      </c>
      <c r="K157" s="98">
        <f>IFERROR(VLOOKUP($D157, V一般接種!$A:$G, K$4, FALSE), 0)</f>
        <v>89386</v>
      </c>
      <c r="L157" s="98">
        <f>IFERROR(VLOOKUP($D157, V一般接種!$A:$G, L$4, FALSE), 0)</f>
        <v>1646</v>
      </c>
      <c r="M157" s="98">
        <f>IFERROR(VLOOKUP($D157, V一般接種!$A:$G, M$4, FALSE), 0)</f>
        <v>339630</v>
      </c>
      <c r="N157" s="98">
        <f>SUMIF(V職域接種!$C:$C, 'Conv-vaccine'!$D157, V職域接種!F:F)</f>
        <v>0</v>
      </c>
      <c r="O157" s="98">
        <f>SUMIF(V職域接種!$C:$C, 'Conv-vaccine'!$D157, V職域接種!G:G)</f>
        <v>0</v>
      </c>
      <c r="P157" s="98">
        <f>SUMIF(V重複!$C:$C, 'Conv-vaccine'!$D157, V重複!F:F)</f>
        <v>0</v>
      </c>
      <c r="Q157" s="98">
        <f>SUMIF(V重複!$C:$C, 'Conv-vaccine'!$D157, V重複!G:G)</f>
        <v>0</v>
      </c>
    </row>
    <row r="158" spans="1:17" x14ac:dyDescent="0.55000000000000004">
      <c r="A158" s="95">
        <f t="shared" si="6"/>
        <v>44449</v>
      </c>
      <c r="B158" s="50">
        <f t="shared" si="7"/>
        <v>375505</v>
      </c>
      <c r="C158" s="50">
        <f t="shared" si="8"/>
        <v>334725</v>
      </c>
      <c r="D158" s="96">
        <v>44449</v>
      </c>
      <c r="E158" s="97" t="str">
        <f>IFERROR(VLOOKUP($D158, V医療従事者等!$A:$J, $E$4, FALSE), TEXT(D158, "aaa"))</f>
        <v>金</v>
      </c>
      <c r="F158" s="97">
        <f>IFERROR(VLOOKUP($D158, V医療従事者等!$A:$J, $F$4, FALSE), 0)</f>
        <v>0</v>
      </c>
      <c r="G158" s="97">
        <f>IFERROR(VLOOKUP($D158, V医療従事者等!$A:$J, $G$4, FALSE), 0)</f>
        <v>0</v>
      </c>
      <c r="H158" s="97">
        <f>IFERROR(VLOOKUP($D158, V医療従事者等!$A:$J, $H$4, FALSE), 0)</f>
        <v>0</v>
      </c>
      <c r="I158" s="97">
        <f>IFERROR(VLOOKUP($D158, V医療従事者等!$A:$J, $I$4, FALSE), 0)</f>
        <v>0</v>
      </c>
      <c r="J158" s="98">
        <f>IFERROR(VLOOKUP($D158, V一般接種!$A:$G, J$4, FALSE), 0)</f>
        <v>299453</v>
      </c>
      <c r="K158" s="98">
        <f>IFERROR(VLOOKUP($D158, V一般接種!$A:$G, K$4, FALSE), 0)</f>
        <v>76052</v>
      </c>
      <c r="L158" s="98">
        <f>IFERROR(VLOOKUP($D158, V一般接種!$A:$G, L$4, FALSE), 0)</f>
        <v>1520</v>
      </c>
      <c r="M158" s="98">
        <f>IFERROR(VLOOKUP($D158, V一般接種!$A:$G, M$4, FALSE), 0)</f>
        <v>333205</v>
      </c>
      <c r="N158" s="98">
        <f>SUMIF(V職域接種!$C:$C, 'Conv-vaccine'!$D158, V職域接種!F:F)</f>
        <v>0</v>
      </c>
      <c r="O158" s="98">
        <f>SUMIF(V職域接種!$C:$C, 'Conv-vaccine'!$D158, V職域接種!G:G)</f>
        <v>0</v>
      </c>
      <c r="P158" s="98">
        <f>SUMIF(V重複!$C:$C, 'Conv-vaccine'!$D158, V重複!F:F)</f>
        <v>0</v>
      </c>
      <c r="Q158" s="98">
        <f>SUMIF(V重複!$C:$C, 'Conv-vaccine'!$D158, V重複!G:G)</f>
        <v>0</v>
      </c>
    </row>
    <row r="159" spans="1:17" x14ac:dyDescent="0.55000000000000004">
      <c r="A159" s="95">
        <f t="shared" si="6"/>
        <v>44450</v>
      </c>
      <c r="B159" s="50">
        <f t="shared" si="7"/>
        <v>409391</v>
      </c>
      <c r="C159" s="50">
        <f t="shared" si="8"/>
        <v>345626</v>
      </c>
      <c r="D159" s="96">
        <v>44450</v>
      </c>
      <c r="E159" s="97" t="str">
        <f>IFERROR(VLOOKUP($D159, V医療従事者等!$A:$J, $E$4, FALSE), TEXT(D159, "aaa"))</f>
        <v>土</v>
      </c>
      <c r="F159" s="97">
        <f>IFERROR(VLOOKUP($D159, V医療従事者等!$A:$J, $F$4, FALSE), 0)</f>
        <v>0</v>
      </c>
      <c r="G159" s="97">
        <f>IFERROR(VLOOKUP($D159, V医療従事者等!$A:$J, $G$4, FALSE), 0)</f>
        <v>0</v>
      </c>
      <c r="H159" s="97">
        <f>IFERROR(VLOOKUP($D159, V医療従事者等!$A:$J, $H$4, FALSE), 0)</f>
        <v>0</v>
      </c>
      <c r="I159" s="97">
        <f>IFERROR(VLOOKUP($D159, V医療従事者等!$A:$J, $I$4, FALSE), 0)</f>
        <v>0</v>
      </c>
      <c r="J159" s="98">
        <f>IFERROR(VLOOKUP($D159, V一般接種!$A:$G, J$4, FALSE), 0)</f>
        <v>329527</v>
      </c>
      <c r="K159" s="98">
        <f>IFERROR(VLOOKUP($D159, V一般接種!$A:$G, K$4, FALSE), 0)</f>
        <v>79864</v>
      </c>
      <c r="L159" s="98">
        <f>IFERROR(VLOOKUP($D159, V一般接種!$A:$G, L$4, FALSE), 0)</f>
        <v>1397</v>
      </c>
      <c r="M159" s="98">
        <f>IFERROR(VLOOKUP($D159, V一般接種!$A:$G, M$4, FALSE), 0)</f>
        <v>344229</v>
      </c>
      <c r="N159" s="98">
        <f>SUMIF(V職域接種!$C:$C, 'Conv-vaccine'!$D159, V職域接種!F:F)</f>
        <v>0</v>
      </c>
      <c r="O159" s="98">
        <f>SUMIF(V職域接種!$C:$C, 'Conv-vaccine'!$D159, V職域接種!G:G)</f>
        <v>0</v>
      </c>
      <c r="P159" s="98">
        <f>SUMIF(V重複!$C:$C, 'Conv-vaccine'!$D159, V重複!F:F)</f>
        <v>0</v>
      </c>
      <c r="Q159" s="98">
        <f>SUMIF(V重複!$C:$C, 'Conv-vaccine'!$D159, V重複!G:G)</f>
        <v>0</v>
      </c>
    </row>
    <row r="160" spans="1:17" x14ac:dyDescent="0.55000000000000004">
      <c r="A160" s="95">
        <f t="shared" si="6"/>
        <v>44451</v>
      </c>
      <c r="B160" s="50">
        <f t="shared" si="7"/>
        <v>281488</v>
      </c>
      <c r="C160" s="50">
        <f t="shared" si="8"/>
        <v>225056</v>
      </c>
      <c r="D160" s="96">
        <v>44451</v>
      </c>
      <c r="E160" s="97" t="str">
        <f>IFERROR(VLOOKUP($D160, V医療従事者等!$A:$J, $E$4, FALSE), TEXT(D160, "aaa"))</f>
        <v>日</v>
      </c>
      <c r="F160" s="97">
        <f>IFERROR(VLOOKUP($D160, V医療従事者等!$A:$J, $F$4, FALSE), 0)</f>
        <v>0</v>
      </c>
      <c r="G160" s="97">
        <f>IFERROR(VLOOKUP($D160, V医療従事者等!$A:$J, $G$4, FALSE), 0)</f>
        <v>0</v>
      </c>
      <c r="H160" s="97">
        <f>IFERROR(VLOOKUP($D160, V医療従事者等!$A:$J, $H$4, FALSE), 0)</f>
        <v>0</v>
      </c>
      <c r="I160" s="97">
        <f>IFERROR(VLOOKUP($D160, V医療従事者等!$A:$J, $I$4, FALSE), 0)</f>
        <v>0</v>
      </c>
      <c r="J160" s="98">
        <f>IFERROR(VLOOKUP($D160, V一般接種!$A:$G, J$4, FALSE), 0)</f>
        <v>220777</v>
      </c>
      <c r="K160" s="98">
        <f>IFERROR(VLOOKUP($D160, V一般接種!$A:$G, K$4, FALSE), 0)</f>
        <v>60711</v>
      </c>
      <c r="L160" s="98">
        <f>IFERROR(VLOOKUP($D160, V一般接種!$A:$G, L$4, FALSE), 0)</f>
        <v>1218</v>
      </c>
      <c r="M160" s="98">
        <f>IFERROR(VLOOKUP($D160, V一般接種!$A:$G, M$4, FALSE), 0)</f>
        <v>223838</v>
      </c>
      <c r="N160" s="98">
        <f>SUMIF(V職域接種!$C:$C, 'Conv-vaccine'!$D160, V職域接種!F:F)</f>
        <v>0</v>
      </c>
      <c r="O160" s="98">
        <f>SUMIF(V職域接種!$C:$C, 'Conv-vaccine'!$D160, V職域接種!G:G)</f>
        <v>0</v>
      </c>
      <c r="P160" s="98">
        <f>SUMIF(V重複!$C:$C, 'Conv-vaccine'!$D160, V重複!F:F)</f>
        <v>0</v>
      </c>
      <c r="Q160" s="98">
        <f>SUMIF(V重複!$C:$C, 'Conv-vaccine'!$D160, V重複!G:G)</f>
        <v>0</v>
      </c>
    </row>
    <row r="161" spans="1:17" x14ac:dyDescent="0.55000000000000004">
      <c r="A161" s="95">
        <f t="shared" si="6"/>
        <v>44452</v>
      </c>
      <c r="B161" s="50">
        <f t="shared" si="7"/>
        <v>0</v>
      </c>
      <c r="C161" s="50">
        <f t="shared" si="8"/>
        <v>0</v>
      </c>
      <c r="D161" s="96">
        <v>44452</v>
      </c>
      <c r="E161" s="97" t="str">
        <f>IFERROR(VLOOKUP($D161, V医療従事者等!$A:$J, $E$4, FALSE), TEXT(D161, "aaa"))</f>
        <v>月</v>
      </c>
      <c r="F161" s="97">
        <f>IFERROR(VLOOKUP($D161, V医療従事者等!$A:$J, $F$4, FALSE), 0)</f>
        <v>0</v>
      </c>
      <c r="G161" s="97">
        <f>IFERROR(VLOOKUP($D161, V医療従事者等!$A:$J, $G$4, FALSE), 0)</f>
        <v>0</v>
      </c>
      <c r="H161" s="97">
        <f>IFERROR(VLOOKUP($D161, V医療従事者等!$A:$J, $H$4, FALSE), 0)</f>
        <v>0</v>
      </c>
      <c r="I161" s="97">
        <f>IFERROR(VLOOKUP($D161, V医療従事者等!$A:$J, $I$4, FALSE), 0)</f>
        <v>0</v>
      </c>
      <c r="J161" s="98">
        <f>IFERROR(VLOOKUP($D161, V一般接種!$A:$G, J$4, FALSE), 0)</f>
        <v>0</v>
      </c>
      <c r="K161" s="98">
        <f>IFERROR(VLOOKUP($D161, V一般接種!$A:$G, K$4, FALSE), 0)</f>
        <v>0</v>
      </c>
      <c r="L161" s="98">
        <f>IFERROR(VLOOKUP($D161, V一般接種!$A:$G, L$4, FALSE), 0)</f>
        <v>0</v>
      </c>
      <c r="M161" s="98">
        <f>IFERROR(VLOOKUP($D161, V一般接種!$A:$G, M$4, FALSE), 0)</f>
        <v>0</v>
      </c>
      <c r="N161" s="98">
        <f>SUMIF(V職域接種!$C:$C, 'Conv-vaccine'!$D161, V職域接種!F:F)</f>
        <v>0</v>
      </c>
      <c r="O161" s="98">
        <f>SUMIF(V職域接種!$C:$C, 'Conv-vaccine'!$D161, V職域接種!G:G)</f>
        <v>0</v>
      </c>
      <c r="P161" s="98">
        <f>SUMIF(V重複!$C:$C, 'Conv-vaccine'!$D161, V重複!F:F)</f>
        <v>0</v>
      </c>
      <c r="Q161" s="98">
        <f>SUMIF(V重複!$C:$C, 'Conv-vaccine'!$D161, V重複!G:G)</f>
        <v>0</v>
      </c>
    </row>
    <row r="162" spans="1:17" x14ac:dyDescent="0.55000000000000004">
      <c r="A162" s="95">
        <f t="shared" si="6"/>
        <v>44453</v>
      </c>
      <c r="B162" s="50">
        <f t="shared" si="7"/>
        <v>0</v>
      </c>
      <c r="C162" s="50">
        <f t="shared" si="8"/>
        <v>0</v>
      </c>
      <c r="D162" s="96">
        <v>44453</v>
      </c>
      <c r="E162" s="97" t="str">
        <f>IFERROR(VLOOKUP($D162, V医療従事者等!$A:$J, $E$4, FALSE), TEXT(D162, "aaa"))</f>
        <v>火</v>
      </c>
      <c r="F162" s="97">
        <f>IFERROR(VLOOKUP($D162, V医療従事者等!$A:$J, $F$4, FALSE), 0)</f>
        <v>0</v>
      </c>
      <c r="G162" s="97">
        <f>IFERROR(VLOOKUP($D162, V医療従事者等!$A:$J, $G$4, FALSE), 0)</f>
        <v>0</v>
      </c>
      <c r="H162" s="97">
        <f>IFERROR(VLOOKUP($D162, V医療従事者等!$A:$J, $H$4, FALSE), 0)</f>
        <v>0</v>
      </c>
      <c r="I162" s="97">
        <f>IFERROR(VLOOKUP($D162, V医療従事者等!$A:$J, $I$4, FALSE), 0)</f>
        <v>0</v>
      </c>
      <c r="J162" s="98">
        <f>IFERROR(VLOOKUP($D162, V一般接種!$A:$G, J$4, FALSE), 0)</f>
        <v>0</v>
      </c>
      <c r="K162" s="98">
        <f>IFERROR(VLOOKUP($D162, V一般接種!$A:$G, K$4, FALSE), 0)</f>
        <v>0</v>
      </c>
      <c r="L162" s="98">
        <f>IFERROR(VLOOKUP($D162, V一般接種!$A:$G, L$4, FALSE), 0)</f>
        <v>0</v>
      </c>
      <c r="M162" s="98">
        <f>IFERROR(VLOOKUP($D162, V一般接種!$A:$G, M$4, FALSE), 0)</f>
        <v>0</v>
      </c>
      <c r="N162" s="98">
        <f>SUMIF(V職域接種!$C:$C, 'Conv-vaccine'!$D162, V職域接種!F:F)</f>
        <v>0</v>
      </c>
      <c r="O162" s="98">
        <f>SUMIF(V職域接種!$C:$C, 'Conv-vaccine'!$D162, V職域接種!G:G)</f>
        <v>0</v>
      </c>
      <c r="P162" s="98">
        <f>SUMIF(V重複!$C:$C, 'Conv-vaccine'!$D162, V重複!F:F)</f>
        <v>0</v>
      </c>
      <c r="Q162" s="98">
        <f>SUMIF(V重複!$C:$C, 'Conv-vaccine'!$D162, V重複!G:G)</f>
        <v>0</v>
      </c>
    </row>
    <row r="163" spans="1:17" x14ac:dyDescent="0.55000000000000004">
      <c r="A163" s="95">
        <f t="shared" si="6"/>
        <v>44454</v>
      </c>
      <c r="B163" s="50">
        <f t="shared" si="7"/>
        <v>0</v>
      </c>
      <c r="C163" s="50">
        <f t="shared" si="8"/>
        <v>0</v>
      </c>
      <c r="D163" s="96">
        <v>44454</v>
      </c>
      <c r="E163" s="97" t="str">
        <f>IFERROR(VLOOKUP($D163, V医療従事者等!$A:$J, $E$4, FALSE), TEXT(D163, "aaa"))</f>
        <v>水</v>
      </c>
      <c r="F163" s="97">
        <f>IFERROR(VLOOKUP($D163, V医療従事者等!$A:$J, $F$4, FALSE), 0)</f>
        <v>0</v>
      </c>
      <c r="G163" s="97">
        <f>IFERROR(VLOOKUP($D163, V医療従事者等!$A:$J, $G$4, FALSE), 0)</f>
        <v>0</v>
      </c>
      <c r="H163" s="97">
        <f>IFERROR(VLOOKUP($D163, V医療従事者等!$A:$J, $H$4, FALSE), 0)</f>
        <v>0</v>
      </c>
      <c r="I163" s="97">
        <f>IFERROR(VLOOKUP($D163, V医療従事者等!$A:$J, $I$4, FALSE), 0)</f>
        <v>0</v>
      </c>
      <c r="J163" s="98">
        <f>IFERROR(VLOOKUP($D163, V一般接種!$A:$G, J$4, FALSE), 0)</f>
        <v>0</v>
      </c>
      <c r="K163" s="98">
        <f>IFERROR(VLOOKUP($D163, V一般接種!$A:$G, K$4, FALSE), 0)</f>
        <v>0</v>
      </c>
      <c r="L163" s="98">
        <f>IFERROR(VLOOKUP($D163, V一般接種!$A:$G, L$4, FALSE), 0)</f>
        <v>0</v>
      </c>
      <c r="M163" s="98">
        <f>IFERROR(VLOOKUP($D163, V一般接種!$A:$G, M$4, FALSE), 0)</f>
        <v>0</v>
      </c>
      <c r="N163" s="98">
        <f>SUMIF(V職域接種!$C:$C, 'Conv-vaccine'!$D163, V職域接種!F:F)</f>
        <v>0</v>
      </c>
      <c r="O163" s="98">
        <f>SUMIF(V職域接種!$C:$C, 'Conv-vaccine'!$D163, V職域接種!G:G)</f>
        <v>0</v>
      </c>
      <c r="P163" s="98">
        <f>SUMIF(V重複!$C:$C, 'Conv-vaccine'!$D163, V重複!F:F)</f>
        <v>0</v>
      </c>
      <c r="Q163" s="98">
        <f>SUMIF(V重複!$C:$C, 'Conv-vaccine'!$D163, V重複!G:G)</f>
        <v>0</v>
      </c>
    </row>
    <row r="164" spans="1:17" x14ac:dyDescent="0.55000000000000004">
      <c r="A164" s="95">
        <f t="shared" si="6"/>
        <v>44455</v>
      </c>
      <c r="B164" s="50">
        <f t="shared" si="7"/>
        <v>0</v>
      </c>
      <c r="C164" s="50">
        <f t="shared" si="8"/>
        <v>0</v>
      </c>
      <c r="D164" s="96">
        <v>44455</v>
      </c>
      <c r="E164" s="97" t="str">
        <f>IFERROR(VLOOKUP($D164, V医療従事者等!$A:$J, $E$4, FALSE), TEXT(D164, "aaa"))</f>
        <v>木</v>
      </c>
      <c r="F164" s="97">
        <f>IFERROR(VLOOKUP($D164, V医療従事者等!$A:$J, $F$4, FALSE), 0)</f>
        <v>0</v>
      </c>
      <c r="G164" s="97">
        <f>IFERROR(VLOOKUP($D164, V医療従事者等!$A:$J, $G$4, FALSE), 0)</f>
        <v>0</v>
      </c>
      <c r="H164" s="97">
        <f>IFERROR(VLOOKUP($D164, V医療従事者等!$A:$J, $H$4, FALSE), 0)</f>
        <v>0</v>
      </c>
      <c r="I164" s="97">
        <f>IFERROR(VLOOKUP($D164, V医療従事者等!$A:$J, $I$4, FALSE), 0)</f>
        <v>0</v>
      </c>
      <c r="J164" s="98">
        <f>IFERROR(VLOOKUP($D164, V一般接種!$A:$G, J$4, FALSE), 0)</f>
        <v>0</v>
      </c>
      <c r="K164" s="98">
        <f>IFERROR(VLOOKUP($D164, V一般接種!$A:$G, K$4, FALSE), 0)</f>
        <v>0</v>
      </c>
      <c r="L164" s="98">
        <f>IFERROR(VLOOKUP($D164, V一般接種!$A:$G, L$4, FALSE), 0)</f>
        <v>0</v>
      </c>
      <c r="M164" s="98">
        <f>IFERROR(VLOOKUP($D164, V一般接種!$A:$G, M$4, FALSE), 0)</f>
        <v>0</v>
      </c>
      <c r="N164" s="98">
        <f>SUMIF(V職域接種!$C:$C, 'Conv-vaccine'!$D164, V職域接種!F:F)</f>
        <v>0</v>
      </c>
      <c r="O164" s="98">
        <f>SUMIF(V職域接種!$C:$C, 'Conv-vaccine'!$D164, V職域接種!G:G)</f>
        <v>0</v>
      </c>
      <c r="P164" s="98">
        <f>SUMIF(V重複!$C:$C, 'Conv-vaccine'!$D164, V重複!F:F)</f>
        <v>0</v>
      </c>
      <c r="Q164" s="98">
        <f>SUMIF(V重複!$C:$C, 'Conv-vaccine'!$D164, V重複!G:G)</f>
        <v>0</v>
      </c>
    </row>
    <row r="165" spans="1:17" x14ac:dyDescent="0.55000000000000004">
      <c r="A165" s="95">
        <f t="shared" si="6"/>
        <v>44456</v>
      </c>
      <c r="B165" s="50">
        <f t="shared" si="7"/>
        <v>0</v>
      </c>
      <c r="C165" s="50">
        <f t="shared" si="8"/>
        <v>0</v>
      </c>
      <c r="D165" s="96">
        <v>44456</v>
      </c>
      <c r="E165" s="97" t="str">
        <f>IFERROR(VLOOKUP($D165, V医療従事者等!$A:$J, $E$4, FALSE), TEXT(D165, "aaa"))</f>
        <v>金</v>
      </c>
      <c r="F165" s="97">
        <f>IFERROR(VLOOKUP($D165, V医療従事者等!$A:$J, $F$4, FALSE), 0)</f>
        <v>0</v>
      </c>
      <c r="G165" s="97">
        <f>IFERROR(VLOOKUP($D165, V医療従事者等!$A:$J, $G$4, FALSE), 0)</f>
        <v>0</v>
      </c>
      <c r="H165" s="97">
        <f>IFERROR(VLOOKUP($D165, V医療従事者等!$A:$J, $H$4, FALSE), 0)</f>
        <v>0</v>
      </c>
      <c r="I165" s="97">
        <f>IFERROR(VLOOKUP($D165, V医療従事者等!$A:$J, $I$4, FALSE), 0)</f>
        <v>0</v>
      </c>
      <c r="J165" s="98">
        <f>IFERROR(VLOOKUP($D165, V一般接種!$A:$G, J$4, FALSE), 0)</f>
        <v>0</v>
      </c>
      <c r="K165" s="98">
        <f>IFERROR(VLOOKUP($D165, V一般接種!$A:$G, K$4, FALSE), 0)</f>
        <v>0</v>
      </c>
      <c r="L165" s="98">
        <f>IFERROR(VLOOKUP($D165, V一般接種!$A:$G, L$4, FALSE), 0)</f>
        <v>0</v>
      </c>
      <c r="M165" s="98">
        <f>IFERROR(VLOOKUP($D165, V一般接種!$A:$G, M$4, FALSE), 0)</f>
        <v>0</v>
      </c>
      <c r="N165" s="98">
        <f>SUMIF(V職域接種!$C:$C, 'Conv-vaccine'!$D165, V職域接種!F:F)</f>
        <v>0</v>
      </c>
      <c r="O165" s="98">
        <f>SUMIF(V職域接種!$C:$C, 'Conv-vaccine'!$D165, V職域接種!G:G)</f>
        <v>0</v>
      </c>
      <c r="P165" s="98">
        <f>SUMIF(V重複!$C:$C, 'Conv-vaccine'!$D165, V重複!F:F)</f>
        <v>0</v>
      </c>
      <c r="Q165" s="98">
        <f>SUMIF(V重複!$C:$C, 'Conv-vaccine'!$D165, V重複!G:G)</f>
        <v>0</v>
      </c>
    </row>
    <row r="166" spans="1:17" x14ac:dyDescent="0.55000000000000004">
      <c r="A166" s="95">
        <f t="shared" si="6"/>
        <v>44457</v>
      </c>
      <c r="B166" s="50">
        <f t="shared" si="7"/>
        <v>0</v>
      </c>
      <c r="C166" s="50">
        <f t="shared" si="8"/>
        <v>0</v>
      </c>
      <c r="D166" s="96">
        <v>44457</v>
      </c>
      <c r="E166" s="97" t="str">
        <f>IFERROR(VLOOKUP($D166, V医療従事者等!$A:$J, $E$4, FALSE), TEXT(D166, "aaa"))</f>
        <v>土</v>
      </c>
      <c r="F166" s="97">
        <f>IFERROR(VLOOKUP($D166, V医療従事者等!$A:$J, $F$4, FALSE), 0)</f>
        <v>0</v>
      </c>
      <c r="G166" s="97">
        <f>IFERROR(VLOOKUP($D166, V医療従事者等!$A:$J, $G$4, FALSE), 0)</f>
        <v>0</v>
      </c>
      <c r="H166" s="97">
        <f>IFERROR(VLOOKUP($D166, V医療従事者等!$A:$J, $H$4, FALSE), 0)</f>
        <v>0</v>
      </c>
      <c r="I166" s="97">
        <f>IFERROR(VLOOKUP($D166, V医療従事者等!$A:$J, $I$4, FALSE), 0)</f>
        <v>0</v>
      </c>
      <c r="J166" s="98">
        <f>IFERROR(VLOOKUP($D166, V一般接種!$A:$G, J$4, FALSE), 0)</f>
        <v>0</v>
      </c>
      <c r="K166" s="98">
        <f>IFERROR(VLOOKUP($D166, V一般接種!$A:$G, K$4, FALSE), 0)</f>
        <v>0</v>
      </c>
      <c r="L166" s="98">
        <f>IFERROR(VLOOKUP($D166, V一般接種!$A:$G, L$4, FALSE), 0)</f>
        <v>0</v>
      </c>
      <c r="M166" s="98">
        <f>IFERROR(VLOOKUP($D166, V一般接種!$A:$G, M$4, FALSE), 0)</f>
        <v>0</v>
      </c>
      <c r="N166" s="98">
        <f>SUMIF(V職域接種!$C:$C, 'Conv-vaccine'!$D166, V職域接種!F:F)</f>
        <v>0</v>
      </c>
      <c r="O166" s="98">
        <f>SUMIF(V職域接種!$C:$C, 'Conv-vaccine'!$D166, V職域接種!G:G)</f>
        <v>0</v>
      </c>
      <c r="P166" s="98">
        <f>SUMIF(V重複!$C:$C, 'Conv-vaccine'!$D166, V重複!F:F)</f>
        <v>0</v>
      </c>
      <c r="Q166" s="98">
        <f>SUMIF(V重複!$C:$C, 'Conv-vaccine'!$D166, V重複!G:G)</f>
        <v>0</v>
      </c>
    </row>
    <row r="167" spans="1:17" x14ac:dyDescent="0.55000000000000004">
      <c r="A167" s="95">
        <f t="shared" si="6"/>
        <v>44458</v>
      </c>
      <c r="B167" s="50">
        <f t="shared" si="7"/>
        <v>0</v>
      </c>
      <c r="C167" s="50">
        <f t="shared" si="8"/>
        <v>0</v>
      </c>
      <c r="D167" s="96">
        <v>44458</v>
      </c>
      <c r="E167" s="97" t="str">
        <f>IFERROR(VLOOKUP($D167, V医療従事者等!$A:$J, $E$4, FALSE), TEXT(D167, "aaa"))</f>
        <v>日</v>
      </c>
      <c r="F167" s="97">
        <f>IFERROR(VLOOKUP($D167, V医療従事者等!$A:$J, $F$4, FALSE), 0)</f>
        <v>0</v>
      </c>
      <c r="G167" s="97">
        <f>IFERROR(VLOOKUP($D167, V医療従事者等!$A:$J, $G$4, FALSE), 0)</f>
        <v>0</v>
      </c>
      <c r="H167" s="97">
        <f>IFERROR(VLOOKUP($D167, V医療従事者等!$A:$J, $H$4, FALSE), 0)</f>
        <v>0</v>
      </c>
      <c r="I167" s="97">
        <f>IFERROR(VLOOKUP($D167, V医療従事者等!$A:$J, $I$4, FALSE), 0)</f>
        <v>0</v>
      </c>
      <c r="J167" s="98">
        <f>IFERROR(VLOOKUP($D167, V一般接種!$A:$G, J$4, FALSE), 0)</f>
        <v>0</v>
      </c>
      <c r="K167" s="98">
        <f>IFERROR(VLOOKUP($D167, V一般接種!$A:$G, K$4, FALSE), 0)</f>
        <v>0</v>
      </c>
      <c r="L167" s="98">
        <f>IFERROR(VLOOKUP($D167, V一般接種!$A:$G, L$4, FALSE), 0)</f>
        <v>0</v>
      </c>
      <c r="M167" s="98">
        <f>IFERROR(VLOOKUP($D167, V一般接種!$A:$G, M$4, FALSE), 0)</f>
        <v>0</v>
      </c>
      <c r="N167" s="98">
        <f>SUMIF(V職域接種!$C:$C, 'Conv-vaccine'!$D167, V職域接種!F:F)</f>
        <v>0</v>
      </c>
      <c r="O167" s="98">
        <f>SUMIF(V職域接種!$C:$C, 'Conv-vaccine'!$D167, V職域接種!G:G)</f>
        <v>0</v>
      </c>
      <c r="P167" s="98">
        <f>SUMIF(V重複!$C:$C, 'Conv-vaccine'!$D167, V重複!F:F)</f>
        <v>0</v>
      </c>
      <c r="Q167" s="98">
        <f>SUMIF(V重複!$C:$C, 'Conv-vaccine'!$D167, V重複!G:G)</f>
        <v>0</v>
      </c>
    </row>
    <row r="168" spans="1:17" x14ac:dyDescent="0.55000000000000004">
      <c r="A168" s="95">
        <f t="shared" si="6"/>
        <v>44459</v>
      </c>
      <c r="B168" s="50">
        <f t="shared" si="7"/>
        <v>0</v>
      </c>
      <c r="C168" s="50">
        <f t="shared" si="8"/>
        <v>0</v>
      </c>
      <c r="D168" s="96">
        <v>44459</v>
      </c>
      <c r="E168" s="97" t="str">
        <f>IFERROR(VLOOKUP($D168, V医療従事者等!$A:$J, $E$4, FALSE), TEXT(D168, "aaa"))</f>
        <v>月</v>
      </c>
      <c r="F168" s="97">
        <f>IFERROR(VLOOKUP($D168, V医療従事者等!$A:$J, $F$4, FALSE), 0)</f>
        <v>0</v>
      </c>
      <c r="G168" s="97">
        <f>IFERROR(VLOOKUP($D168, V医療従事者等!$A:$J, $G$4, FALSE), 0)</f>
        <v>0</v>
      </c>
      <c r="H168" s="97">
        <f>IFERROR(VLOOKUP($D168, V医療従事者等!$A:$J, $H$4, FALSE), 0)</f>
        <v>0</v>
      </c>
      <c r="I168" s="97">
        <f>IFERROR(VLOOKUP($D168, V医療従事者等!$A:$J, $I$4, FALSE), 0)</f>
        <v>0</v>
      </c>
      <c r="J168" s="98">
        <f>IFERROR(VLOOKUP($D168, V一般接種!$A:$G, J$4, FALSE), 0)</f>
        <v>0</v>
      </c>
      <c r="K168" s="98">
        <f>IFERROR(VLOOKUP($D168, V一般接種!$A:$G, K$4, FALSE), 0)</f>
        <v>0</v>
      </c>
      <c r="L168" s="98">
        <f>IFERROR(VLOOKUP($D168, V一般接種!$A:$G, L$4, FALSE), 0)</f>
        <v>0</v>
      </c>
      <c r="M168" s="98">
        <f>IFERROR(VLOOKUP($D168, V一般接種!$A:$G, M$4, FALSE), 0)</f>
        <v>0</v>
      </c>
      <c r="N168" s="98">
        <f>SUMIF(V職域接種!$C:$C, 'Conv-vaccine'!$D168, V職域接種!F:F)</f>
        <v>0</v>
      </c>
      <c r="O168" s="98">
        <f>SUMIF(V職域接種!$C:$C, 'Conv-vaccine'!$D168, V職域接種!G:G)</f>
        <v>0</v>
      </c>
      <c r="P168" s="98">
        <f>SUMIF(V重複!$C:$C, 'Conv-vaccine'!$D168, V重複!F:F)</f>
        <v>0</v>
      </c>
      <c r="Q168" s="98">
        <f>SUMIF(V重複!$C:$C, 'Conv-vaccine'!$D168, V重複!G:G)</f>
        <v>0</v>
      </c>
    </row>
    <row r="169" spans="1:17" x14ac:dyDescent="0.55000000000000004">
      <c r="A169" s="95">
        <f t="shared" si="6"/>
        <v>44460</v>
      </c>
      <c r="B169" s="50">
        <f t="shared" si="7"/>
        <v>0</v>
      </c>
      <c r="C169" s="50">
        <f t="shared" si="8"/>
        <v>0</v>
      </c>
      <c r="D169" s="96">
        <v>44460</v>
      </c>
      <c r="E169" s="97" t="str">
        <f>IFERROR(VLOOKUP($D169, V医療従事者等!$A:$J, $E$4, FALSE), TEXT(D169, "aaa"))</f>
        <v>火</v>
      </c>
      <c r="F169" s="97">
        <f>IFERROR(VLOOKUP($D169, V医療従事者等!$A:$J, $F$4, FALSE), 0)</f>
        <v>0</v>
      </c>
      <c r="G169" s="97">
        <f>IFERROR(VLOOKUP($D169, V医療従事者等!$A:$J, $G$4, FALSE), 0)</f>
        <v>0</v>
      </c>
      <c r="H169" s="97">
        <f>IFERROR(VLOOKUP($D169, V医療従事者等!$A:$J, $H$4, FALSE), 0)</f>
        <v>0</v>
      </c>
      <c r="I169" s="97">
        <f>IFERROR(VLOOKUP($D169, V医療従事者等!$A:$J, $I$4, FALSE), 0)</f>
        <v>0</v>
      </c>
      <c r="J169" s="98">
        <f>IFERROR(VLOOKUP($D169, V一般接種!$A:$G, J$4, FALSE), 0)</f>
        <v>0</v>
      </c>
      <c r="K169" s="98">
        <f>IFERROR(VLOOKUP($D169, V一般接種!$A:$G, K$4, FALSE), 0)</f>
        <v>0</v>
      </c>
      <c r="L169" s="98">
        <f>IFERROR(VLOOKUP($D169, V一般接種!$A:$G, L$4, FALSE), 0)</f>
        <v>0</v>
      </c>
      <c r="M169" s="98">
        <f>IFERROR(VLOOKUP($D169, V一般接種!$A:$G, M$4, FALSE), 0)</f>
        <v>0</v>
      </c>
      <c r="N169" s="98">
        <f>SUMIF(V職域接種!$C:$C, 'Conv-vaccine'!$D169, V職域接種!F:F)</f>
        <v>0</v>
      </c>
      <c r="O169" s="98">
        <f>SUMIF(V職域接種!$C:$C, 'Conv-vaccine'!$D169, V職域接種!G:G)</f>
        <v>0</v>
      </c>
      <c r="P169" s="98">
        <f>SUMIF(V重複!$C:$C, 'Conv-vaccine'!$D169, V重複!F:F)</f>
        <v>0</v>
      </c>
      <c r="Q169" s="98">
        <f>SUMIF(V重複!$C:$C, 'Conv-vaccine'!$D169, V重複!G:G)</f>
        <v>0</v>
      </c>
    </row>
    <row r="170" spans="1:17" x14ac:dyDescent="0.55000000000000004">
      <c r="A170" s="95">
        <f t="shared" si="6"/>
        <v>44461</v>
      </c>
      <c r="B170" s="50">
        <f t="shared" si="7"/>
        <v>0</v>
      </c>
      <c r="C170" s="50">
        <f t="shared" si="8"/>
        <v>0</v>
      </c>
      <c r="D170" s="96">
        <v>44461</v>
      </c>
      <c r="E170" s="97" t="str">
        <f>IFERROR(VLOOKUP($D170, V医療従事者等!$A:$J, $E$4, FALSE), TEXT(D170, "aaa"))</f>
        <v>水</v>
      </c>
      <c r="F170" s="97">
        <f>IFERROR(VLOOKUP($D170, V医療従事者等!$A:$J, $F$4, FALSE), 0)</f>
        <v>0</v>
      </c>
      <c r="G170" s="97">
        <f>IFERROR(VLOOKUP($D170, V医療従事者等!$A:$J, $G$4, FALSE), 0)</f>
        <v>0</v>
      </c>
      <c r="H170" s="97">
        <f>IFERROR(VLOOKUP($D170, V医療従事者等!$A:$J, $H$4, FALSE), 0)</f>
        <v>0</v>
      </c>
      <c r="I170" s="97">
        <f>IFERROR(VLOOKUP($D170, V医療従事者等!$A:$J, $I$4, FALSE), 0)</f>
        <v>0</v>
      </c>
      <c r="J170" s="98">
        <f>IFERROR(VLOOKUP($D170, V一般接種!$A:$G, J$4, FALSE), 0)</f>
        <v>0</v>
      </c>
      <c r="K170" s="98">
        <f>IFERROR(VLOOKUP($D170, V一般接種!$A:$G, K$4, FALSE), 0)</f>
        <v>0</v>
      </c>
      <c r="L170" s="98">
        <f>IFERROR(VLOOKUP($D170, V一般接種!$A:$G, L$4, FALSE), 0)</f>
        <v>0</v>
      </c>
      <c r="M170" s="98">
        <f>IFERROR(VLOOKUP($D170, V一般接種!$A:$G, M$4, FALSE), 0)</f>
        <v>0</v>
      </c>
      <c r="N170" s="98">
        <f>SUMIF(V職域接種!$C:$C, 'Conv-vaccine'!$D170, V職域接種!F:F)</f>
        <v>0</v>
      </c>
      <c r="O170" s="98">
        <f>SUMIF(V職域接種!$C:$C, 'Conv-vaccine'!$D170, V職域接種!G:G)</f>
        <v>0</v>
      </c>
      <c r="P170" s="98">
        <f>SUMIF(V重複!$C:$C, 'Conv-vaccine'!$D170, V重複!F:F)</f>
        <v>0</v>
      </c>
      <c r="Q170" s="98">
        <f>SUMIF(V重複!$C:$C, 'Conv-vaccine'!$D170, V重複!G:G)</f>
        <v>0</v>
      </c>
    </row>
    <row r="171" spans="1:17" x14ac:dyDescent="0.55000000000000004">
      <c r="A171" s="95">
        <f t="shared" si="6"/>
        <v>44462</v>
      </c>
      <c r="B171" s="50">
        <f t="shared" si="7"/>
        <v>0</v>
      </c>
      <c r="C171" s="50">
        <f t="shared" si="8"/>
        <v>0</v>
      </c>
      <c r="D171" s="96">
        <v>44462</v>
      </c>
      <c r="E171" s="97" t="str">
        <f>IFERROR(VLOOKUP($D171, V医療従事者等!$A:$J, $E$4, FALSE), TEXT(D171, "aaa"))</f>
        <v>木</v>
      </c>
      <c r="F171" s="97">
        <f>IFERROR(VLOOKUP($D171, V医療従事者等!$A:$J, $F$4, FALSE), 0)</f>
        <v>0</v>
      </c>
      <c r="G171" s="97">
        <f>IFERROR(VLOOKUP($D171, V医療従事者等!$A:$J, $G$4, FALSE), 0)</f>
        <v>0</v>
      </c>
      <c r="H171" s="97">
        <f>IFERROR(VLOOKUP($D171, V医療従事者等!$A:$J, $H$4, FALSE), 0)</f>
        <v>0</v>
      </c>
      <c r="I171" s="97">
        <f>IFERROR(VLOOKUP($D171, V医療従事者等!$A:$J, $I$4, FALSE), 0)</f>
        <v>0</v>
      </c>
      <c r="J171" s="98">
        <f>IFERROR(VLOOKUP($D171, V一般接種!$A:$G, J$4, FALSE), 0)</f>
        <v>0</v>
      </c>
      <c r="K171" s="98">
        <f>IFERROR(VLOOKUP($D171, V一般接種!$A:$G, K$4, FALSE), 0)</f>
        <v>0</v>
      </c>
      <c r="L171" s="98">
        <f>IFERROR(VLOOKUP($D171, V一般接種!$A:$G, L$4, FALSE), 0)</f>
        <v>0</v>
      </c>
      <c r="M171" s="98">
        <f>IFERROR(VLOOKUP($D171, V一般接種!$A:$G, M$4, FALSE), 0)</f>
        <v>0</v>
      </c>
      <c r="N171" s="98">
        <f>SUMIF(V職域接種!$C:$C, 'Conv-vaccine'!$D171, V職域接種!F:F)</f>
        <v>0</v>
      </c>
      <c r="O171" s="98">
        <f>SUMIF(V職域接種!$C:$C, 'Conv-vaccine'!$D171, V職域接種!G:G)</f>
        <v>0</v>
      </c>
      <c r="P171" s="98">
        <f>SUMIF(V重複!$C:$C, 'Conv-vaccine'!$D171, V重複!F:F)</f>
        <v>0</v>
      </c>
      <c r="Q171" s="98">
        <f>SUMIF(V重複!$C:$C, 'Conv-vaccine'!$D171, V重複!G:G)</f>
        <v>0</v>
      </c>
    </row>
    <row r="172" spans="1:17" x14ac:dyDescent="0.55000000000000004">
      <c r="A172" s="95">
        <f t="shared" si="6"/>
        <v>44463</v>
      </c>
      <c r="B172" s="50">
        <f t="shared" si="7"/>
        <v>0</v>
      </c>
      <c r="C172" s="50">
        <f t="shared" si="8"/>
        <v>0</v>
      </c>
      <c r="D172" s="96">
        <v>44463</v>
      </c>
      <c r="E172" s="97" t="str">
        <f>IFERROR(VLOOKUP($D172, V医療従事者等!$A:$J, $E$4, FALSE), TEXT(D172, "aaa"))</f>
        <v>金</v>
      </c>
      <c r="F172" s="97">
        <f>IFERROR(VLOOKUP($D172, V医療従事者等!$A:$J, $F$4, FALSE), 0)</f>
        <v>0</v>
      </c>
      <c r="G172" s="97">
        <f>IFERROR(VLOOKUP($D172, V医療従事者等!$A:$J, $G$4, FALSE), 0)</f>
        <v>0</v>
      </c>
      <c r="H172" s="97">
        <f>IFERROR(VLOOKUP($D172, V医療従事者等!$A:$J, $H$4, FALSE), 0)</f>
        <v>0</v>
      </c>
      <c r="I172" s="97">
        <f>IFERROR(VLOOKUP($D172, V医療従事者等!$A:$J, $I$4, FALSE), 0)</f>
        <v>0</v>
      </c>
      <c r="J172" s="98">
        <f>IFERROR(VLOOKUP($D172, V一般接種!$A:$G, J$4, FALSE), 0)</f>
        <v>0</v>
      </c>
      <c r="K172" s="98">
        <f>IFERROR(VLOOKUP($D172, V一般接種!$A:$G, K$4, FALSE), 0)</f>
        <v>0</v>
      </c>
      <c r="L172" s="98">
        <f>IFERROR(VLOOKUP($D172, V一般接種!$A:$G, L$4, FALSE), 0)</f>
        <v>0</v>
      </c>
      <c r="M172" s="98">
        <f>IFERROR(VLOOKUP($D172, V一般接種!$A:$G, M$4, FALSE), 0)</f>
        <v>0</v>
      </c>
      <c r="N172" s="98">
        <f>SUMIF(V職域接種!$C:$C, 'Conv-vaccine'!$D172, V職域接種!F:F)</f>
        <v>0</v>
      </c>
      <c r="O172" s="98">
        <f>SUMIF(V職域接種!$C:$C, 'Conv-vaccine'!$D172, V職域接種!G:G)</f>
        <v>0</v>
      </c>
      <c r="P172" s="98">
        <f>SUMIF(V重複!$C:$C, 'Conv-vaccine'!$D172, V重複!F:F)</f>
        <v>0</v>
      </c>
      <c r="Q172" s="98">
        <f>SUMIF(V重複!$C:$C, 'Conv-vaccine'!$D172, V重複!G:G)</f>
        <v>0</v>
      </c>
    </row>
    <row r="173" spans="1:17" x14ac:dyDescent="0.55000000000000004">
      <c r="A173" s="95">
        <f t="shared" si="6"/>
        <v>44464</v>
      </c>
      <c r="B173" s="50">
        <f t="shared" si="7"/>
        <v>0</v>
      </c>
      <c r="C173" s="50">
        <f t="shared" si="8"/>
        <v>0</v>
      </c>
      <c r="D173" s="96">
        <v>44464</v>
      </c>
      <c r="E173" s="97" t="str">
        <f>IFERROR(VLOOKUP($D173, V医療従事者等!$A:$J, $E$4, FALSE), TEXT(D173, "aaa"))</f>
        <v>土</v>
      </c>
      <c r="F173" s="97">
        <f>IFERROR(VLOOKUP($D173, V医療従事者等!$A:$J, $F$4, FALSE), 0)</f>
        <v>0</v>
      </c>
      <c r="G173" s="97">
        <f>IFERROR(VLOOKUP($D173, V医療従事者等!$A:$J, $G$4, FALSE), 0)</f>
        <v>0</v>
      </c>
      <c r="H173" s="97">
        <f>IFERROR(VLOOKUP($D173, V医療従事者等!$A:$J, $H$4, FALSE), 0)</f>
        <v>0</v>
      </c>
      <c r="I173" s="97">
        <f>IFERROR(VLOOKUP($D173, V医療従事者等!$A:$J, $I$4, FALSE), 0)</f>
        <v>0</v>
      </c>
      <c r="J173" s="98">
        <f>IFERROR(VLOOKUP($D173, V一般接種!$A:$G, J$4, FALSE), 0)</f>
        <v>0</v>
      </c>
      <c r="K173" s="98">
        <f>IFERROR(VLOOKUP($D173, V一般接種!$A:$G, K$4, FALSE), 0)</f>
        <v>0</v>
      </c>
      <c r="L173" s="98">
        <f>IFERROR(VLOOKUP($D173, V一般接種!$A:$G, L$4, FALSE), 0)</f>
        <v>0</v>
      </c>
      <c r="M173" s="98">
        <f>IFERROR(VLOOKUP($D173, V一般接種!$A:$G, M$4, FALSE), 0)</f>
        <v>0</v>
      </c>
      <c r="N173" s="98">
        <f>SUMIF(V職域接種!$C:$C, 'Conv-vaccine'!$D173, V職域接種!F:F)</f>
        <v>0</v>
      </c>
      <c r="O173" s="98">
        <f>SUMIF(V職域接種!$C:$C, 'Conv-vaccine'!$D173, V職域接種!G:G)</f>
        <v>0</v>
      </c>
      <c r="P173" s="98">
        <f>SUMIF(V重複!$C:$C, 'Conv-vaccine'!$D173, V重複!F:F)</f>
        <v>0</v>
      </c>
      <c r="Q173" s="98">
        <f>SUMIF(V重複!$C:$C, 'Conv-vaccine'!$D173, V重複!G:G)</f>
        <v>0</v>
      </c>
    </row>
    <row r="174" spans="1:17" x14ac:dyDescent="0.55000000000000004">
      <c r="A174" s="95">
        <f t="shared" si="6"/>
        <v>44465</v>
      </c>
      <c r="B174" s="50">
        <f t="shared" si="7"/>
        <v>0</v>
      </c>
      <c r="C174" s="50">
        <f t="shared" si="8"/>
        <v>0</v>
      </c>
      <c r="D174" s="96">
        <v>44465</v>
      </c>
      <c r="E174" s="97" t="str">
        <f>IFERROR(VLOOKUP($D174, V医療従事者等!$A:$J, $E$4, FALSE), TEXT(D174, "aaa"))</f>
        <v>日</v>
      </c>
      <c r="F174" s="97">
        <f>IFERROR(VLOOKUP($D174, V医療従事者等!$A:$J, $F$4, FALSE), 0)</f>
        <v>0</v>
      </c>
      <c r="G174" s="97">
        <f>IFERROR(VLOOKUP($D174, V医療従事者等!$A:$J, $G$4, FALSE), 0)</f>
        <v>0</v>
      </c>
      <c r="H174" s="97">
        <f>IFERROR(VLOOKUP($D174, V医療従事者等!$A:$J, $H$4, FALSE), 0)</f>
        <v>0</v>
      </c>
      <c r="I174" s="97">
        <f>IFERROR(VLOOKUP($D174, V医療従事者等!$A:$J, $I$4, FALSE), 0)</f>
        <v>0</v>
      </c>
      <c r="J174" s="98">
        <f>IFERROR(VLOOKUP($D174, V一般接種!$A:$G, J$4, FALSE), 0)</f>
        <v>0</v>
      </c>
      <c r="K174" s="98">
        <f>IFERROR(VLOOKUP($D174, V一般接種!$A:$G, K$4, FALSE), 0)</f>
        <v>0</v>
      </c>
      <c r="L174" s="98">
        <f>IFERROR(VLOOKUP($D174, V一般接種!$A:$G, L$4, FALSE), 0)</f>
        <v>0</v>
      </c>
      <c r="M174" s="98">
        <f>IFERROR(VLOOKUP($D174, V一般接種!$A:$G, M$4, FALSE), 0)</f>
        <v>0</v>
      </c>
      <c r="N174" s="98">
        <f>SUMIF(V職域接種!$C:$C, 'Conv-vaccine'!$D174, V職域接種!F:F)</f>
        <v>0</v>
      </c>
      <c r="O174" s="98">
        <f>SUMIF(V職域接種!$C:$C, 'Conv-vaccine'!$D174, V職域接種!G:G)</f>
        <v>0</v>
      </c>
      <c r="P174" s="98">
        <f>SUMIF(V重複!$C:$C, 'Conv-vaccine'!$D174, V重複!F:F)</f>
        <v>0</v>
      </c>
      <c r="Q174" s="98">
        <f>SUMIF(V重複!$C:$C, 'Conv-vaccine'!$D174, V重複!G:G)</f>
        <v>0</v>
      </c>
    </row>
    <row r="175" spans="1:17" x14ac:dyDescent="0.55000000000000004">
      <c r="A175" s="95">
        <f t="shared" si="6"/>
        <v>44466</v>
      </c>
      <c r="B175" s="50">
        <f t="shared" si="7"/>
        <v>0</v>
      </c>
      <c r="C175" s="50">
        <f t="shared" si="8"/>
        <v>0</v>
      </c>
      <c r="D175" s="96">
        <v>44466</v>
      </c>
      <c r="E175" s="97" t="str">
        <f>IFERROR(VLOOKUP($D175, V医療従事者等!$A:$J, $E$4, FALSE), TEXT(D175, "aaa"))</f>
        <v>月</v>
      </c>
      <c r="F175" s="97">
        <f>IFERROR(VLOOKUP($D175, V医療従事者等!$A:$J, $F$4, FALSE), 0)</f>
        <v>0</v>
      </c>
      <c r="G175" s="97">
        <f>IFERROR(VLOOKUP($D175, V医療従事者等!$A:$J, $G$4, FALSE), 0)</f>
        <v>0</v>
      </c>
      <c r="H175" s="97">
        <f>IFERROR(VLOOKUP($D175, V医療従事者等!$A:$J, $H$4, FALSE), 0)</f>
        <v>0</v>
      </c>
      <c r="I175" s="97">
        <f>IFERROR(VLOOKUP($D175, V医療従事者等!$A:$J, $I$4, FALSE), 0)</f>
        <v>0</v>
      </c>
      <c r="J175" s="98">
        <f>IFERROR(VLOOKUP($D175, V一般接種!$A:$G, J$4, FALSE), 0)</f>
        <v>0</v>
      </c>
      <c r="K175" s="98">
        <f>IFERROR(VLOOKUP($D175, V一般接種!$A:$G, K$4, FALSE), 0)</f>
        <v>0</v>
      </c>
      <c r="L175" s="98">
        <f>IFERROR(VLOOKUP($D175, V一般接種!$A:$G, L$4, FALSE), 0)</f>
        <v>0</v>
      </c>
      <c r="M175" s="98">
        <f>IFERROR(VLOOKUP($D175, V一般接種!$A:$G, M$4, FALSE), 0)</f>
        <v>0</v>
      </c>
      <c r="N175" s="98">
        <f>SUMIF(V職域接種!$C:$C, 'Conv-vaccine'!$D175, V職域接種!F:F)</f>
        <v>0</v>
      </c>
      <c r="O175" s="98">
        <f>SUMIF(V職域接種!$C:$C, 'Conv-vaccine'!$D175, V職域接種!G:G)</f>
        <v>0</v>
      </c>
      <c r="P175" s="98">
        <f>SUMIF(V重複!$C:$C, 'Conv-vaccine'!$D175, V重複!F:F)</f>
        <v>0</v>
      </c>
      <c r="Q175" s="98">
        <f>SUMIF(V重複!$C:$C, 'Conv-vaccine'!$D175, V重複!G:G)</f>
        <v>0</v>
      </c>
    </row>
    <row r="176" spans="1:17" x14ac:dyDescent="0.55000000000000004">
      <c r="A176" s="95">
        <f t="shared" si="6"/>
        <v>44467</v>
      </c>
      <c r="B176" s="50">
        <f t="shared" si="7"/>
        <v>0</v>
      </c>
      <c r="C176" s="50">
        <f t="shared" si="8"/>
        <v>0</v>
      </c>
      <c r="D176" s="96">
        <v>44467</v>
      </c>
      <c r="E176" s="97" t="str">
        <f>IFERROR(VLOOKUP($D176, V医療従事者等!$A:$J, $E$4, FALSE), TEXT(D176, "aaa"))</f>
        <v>火</v>
      </c>
      <c r="F176" s="97">
        <f>IFERROR(VLOOKUP($D176, V医療従事者等!$A:$J, $F$4, FALSE), 0)</f>
        <v>0</v>
      </c>
      <c r="G176" s="97">
        <f>IFERROR(VLOOKUP($D176, V医療従事者等!$A:$J, $G$4, FALSE), 0)</f>
        <v>0</v>
      </c>
      <c r="H176" s="97">
        <f>IFERROR(VLOOKUP($D176, V医療従事者等!$A:$J, $H$4, FALSE), 0)</f>
        <v>0</v>
      </c>
      <c r="I176" s="97">
        <f>IFERROR(VLOOKUP($D176, V医療従事者等!$A:$J, $I$4, FALSE), 0)</f>
        <v>0</v>
      </c>
      <c r="J176" s="98">
        <f>IFERROR(VLOOKUP($D176, V一般接種!$A:$G, J$4, FALSE), 0)</f>
        <v>0</v>
      </c>
      <c r="K176" s="98">
        <f>IFERROR(VLOOKUP($D176, V一般接種!$A:$G, K$4, FALSE), 0)</f>
        <v>0</v>
      </c>
      <c r="L176" s="98">
        <f>IFERROR(VLOOKUP($D176, V一般接種!$A:$G, L$4, FALSE), 0)</f>
        <v>0</v>
      </c>
      <c r="M176" s="98">
        <f>IFERROR(VLOOKUP($D176, V一般接種!$A:$G, M$4, FALSE), 0)</f>
        <v>0</v>
      </c>
      <c r="N176" s="98">
        <f>SUMIF(V職域接種!$C:$C, 'Conv-vaccine'!$D176, V職域接種!F:F)</f>
        <v>0</v>
      </c>
      <c r="O176" s="98">
        <f>SUMIF(V職域接種!$C:$C, 'Conv-vaccine'!$D176, V職域接種!G:G)</f>
        <v>0</v>
      </c>
      <c r="P176" s="98">
        <f>SUMIF(V重複!$C:$C, 'Conv-vaccine'!$D176, V重複!F:F)</f>
        <v>0</v>
      </c>
      <c r="Q176" s="98">
        <f>SUMIF(V重複!$C:$C, 'Conv-vaccine'!$D176, V重複!G:G)</f>
        <v>0</v>
      </c>
    </row>
    <row r="177" spans="1:17" x14ac:dyDescent="0.55000000000000004">
      <c r="A177" s="95">
        <f t="shared" si="6"/>
        <v>44468</v>
      </c>
      <c r="B177" s="50">
        <f t="shared" si="7"/>
        <v>0</v>
      </c>
      <c r="C177" s="50">
        <f t="shared" si="8"/>
        <v>0</v>
      </c>
      <c r="D177" s="96">
        <v>44468</v>
      </c>
      <c r="E177" s="97" t="str">
        <f>IFERROR(VLOOKUP($D177, V医療従事者等!$A:$J, $E$4, FALSE), TEXT(D177, "aaa"))</f>
        <v>水</v>
      </c>
      <c r="F177" s="97">
        <f>IFERROR(VLOOKUP($D177, V医療従事者等!$A:$J, $F$4, FALSE), 0)</f>
        <v>0</v>
      </c>
      <c r="G177" s="97">
        <f>IFERROR(VLOOKUP($D177, V医療従事者等!$A:$J, $G$4, FALSE), 0)</f>
        <v>0</v>
      </c>
      <c r="H177" s="97">
        <f>IFERROR(VLOOKUP($D177, V医療従事者等!$A:$J, $H$4, FALSE), 0)</f>
        <v>0</v>
      </c>
      <c r="I177" s="97">
        <f>IFERROR(VLOOKUP($D177, V医療従事者等!$A:$J, $I$4, FALSE), 0)</f>
        <v>0</v>
      </c>
      <c r="J177" s="98">
        <f>IFERROR(VLOOKUP($D177, V一般接種!$A:$G, J$4, FALSE), 0)</f>
        <v>0</v>
      </c>
      <c r="K177" s="98">
        <f>IFERROR(VLOOKUP($D177, V一般接種!$A:$G, K$4, FALSE), 0)</f>
        <v>0</v>
      </c>
      <c r="L177" s="98">
        <f>IFERROR(VLOOKUP($D177, V一般接種!$A:$G, L$4, FALSE), 0)</f>
        <v>0</v>
      </c>
      <c r="M177" s="98">
        <f>IFERROR(VLOOKUP($D177, V一般接種!$A:$G, M$4, FALSE), 0)</f>
        <v>0</v>
      </c>
      <c r="N177" s="98">
        <f>SUMIF(V職域接種!$C:$C, 'Conv-vaccine'!$D177, V職域接種!F:F)</f>
        <v>0</v>
      </c>
      <c r="O177" s="98">
        <f>SUMIF(V職域接種!$C:$C, 'Conv-vaccine'!$D177, V職域接種!G:G)</f>
        <v>0</v>
      </c>
      <c r="P177" s="98">
        <f>SUMIF(V重複!$C:$C, 'Conv-vaccine'!$D177, V重複!F:F)</f>
        <v>0</v>
      </c>
      <c r="Q177" s="98">
        <f>SUMIF(V重複!$C:$C, 'Conv-vaccine'!$D177, V重複!G:G)</f>
        <v>0</v>
      </c>
    </row>
    <row r="178" spans="1:17" x14ac:dyDescent="0.55000000000000004">
      <c r="A178" s="95">
        <f t="shared" si="6"/>
        <v>44469</v>
      </c>
      <c r="B178" s="50">
        <f t="shared" si="7"/>
        <v>0</v>
      </c>
      <c r="C178" s="50">
        <f t="shared" si="8"/>
        <v>0</v>
      </c>
      <c r="D178" s="96">
        <v>44469</v>
      </c>
      <c r="E178" s="97" t="str">
        <f>IFERROR(VLOOKUP($D178, V医療従事者等!$A:$J, $E$4, FALSE), TEXT(D178, "aaa"))</f>
        <v>木</v>
      </c>
      <c r="F178" s="97">
        <f>IFERROR(VLOOKUP($D178, V医療従事者等!$A:$J, $F$4, FALSE), 0)</f>
        <v>0</v>
      </c>
      <c r="G178" s="97">
        <f>IFERROR(VLOOKUP($D178, V医療従事者等!$A:$J, $G$4, FALSE), 0)</f>
        <v>0</v>
      </c>
      <c r="H178" s="97">
        <f>IFERROR(VLOOKUP($D178, V医療従事者等!$A:$J, $H$4, FALSE), 0)</f>
        <v>0</v>
      </c>
      <c r="I178" s="97">
        <f>IFERROR(VLOOKUP($D178, V医療従事者等!$A:$J, $I$4, FALSE), 0)</f>
        <v>0</v>
      </c>
      <c r="J178" s="98">
        <f>IFERROR(VLOOKUP($D178, V一般接種!$A:$G, J$4, FALSE), 0)</f>
        <v>0</v>
      </c>
      <c r="K178" s="98">
        <f>IFERROR(VLOOKUP($D178, V一般接種!$A:$G, K$4, FALSE), 0)</f>
        <v>0</v>
      </c>
      <c r="L178" s="98">
        <f>IFERROR(VLOOKUP($D178, V一般接種!$A:$G, L$4, FALSE), 0)</f>
        <v>0</v>
      </c>
      <c r="M178" s="98">
        <f>IFERROR(VLOOKUP($D178, V一般接種!$A:$G, M$4, FALSE), 0)</f>
        <v>0</v>
      </c>
      <c r="N178" s="98">
        <f>SUMIF(V職域接種!$C:$C, 'Conv-vaccine'!$D178, V職域接種!F:F)</f>
        <v>0</v>
      </c>
      <c r="O178" s="98">
        <f>SUMIF(V職域接種!$C:$C, 'Conv-vaccine'!$D178, V職域接種!G:G)</f>
        <v>0</v>
      </c>
      <c r="P178" s="98">
        <f>SUMIF(V重複!$C:$C, 'Conv-vaccine'!$D178, V重複!F:F)</f>
        <v>0</v>
      </c>
      <c r="Q178" s="98">
        <f>SUMIF(V重複!$C:$C, 'Conv-vaccine'!$D178, V重複!G:G)</f>
        <v>0</v>
      </c>
    </row>
    <row r="179" spans="1:17" x14ac:dyDescent="0.55000000000000004">
      <c r="A179" s="95">
        <f t="shared" si="6"/>
        <v>44470</v>
      </c>
      <c r="B179" s="50">
        <f t="shared" si="7"/>
        <v>0</v>
      </c>
      <c r="C179" s="50">
        <f t="shared" si="8"/>
        <v>0</v>
      </c>
      <c r="D179" s="96">
        <v>44470</v>
      </c>
      <c r="E179" s="97" t="str">
        <f>IFERROR(VLOOKUP($D179, V医療従事者等!$A:$J, $E$4, FALSE), TEXT(D179, "aaa"))</f>
        <v>金</v>
      </c>
      <c r="F179" s="97">
        <f>IFERROR(VLOOKUP($D179, V医療従事者等!$A:$J, $F$4, FALSE), 0)</f>
        <v>0</v>
      </c>
      <c r="G179" s="97">
        <f>IFERROR(VLOOKUP($D179, V医療従事者等!$A:$J, $G$4, FALSE), 0)</f>
        <v>0</v>
      </c>
      <c r="H179" s="97">
        <f>IFERROR(VLOOKUP($D179, V医療従事者等!$A:$J, $H$4, FALSE), 0)</f>
        <v>0</v>
      </c>
      <c r="I179" s="97">
        <f>IFERROR(VLOOKUP($D179, V医療従事者等!$A:$J, $I$4, FALSE), 0)</f>
        <v>0</v>
      </c>
      <c r="J179" s="98">
        <f>IFERROR(VLOOKUP($D179, V一般接種!$A:$G, J$4, FALSE), 0)</f>
        <v>0</v>
      </c>
      <c r="K179" s="98">
        <f>IFERROR(VLOOKUP($D179, V一般接種!$A:$G, K$4, FALSE), 0)</f>
        <v>0</v>
      </c>
      <c r="L179" s="98">
        <f>IFERROR(VLOOKUP($D179, V一般接種!$A:$G, L$4, FALSE), 0)</f>
        <v>0</v>
      </c>
      <c r="M179" s="98">
        <f>IFERROR(VLOOKUP($D179, V一般接種!$A:$G, M$4, FALSE), 0)</f>
        <v>0</v>
      </c>
      <c r="N179" s="98">
        <f>SUMIF(V職域接種!$C:$C, 'Conv-vaccine'!$D179, V職域接種!F:F)</f>
        <v>0</v>
      </c>
      <c r="O179" s="98">
        <f>SUMIF(V職域接種!$C:$C, 'Conv-vaccine'!$D179, V職域接種!G:G)</f>
        <v>0</v>
      </c>
      <c r="P179" s="98">
        <f>SUMIF(V重複!$C:$C, 'Conv-vaccine'!$D179, V重複!F:F)</f>
        <v>0</v>
      </c>
      <c r="Q179" s="98">
        <f>SUMIF(V重複!$C:$C, 'Conv-vaccine'!$D179, V重複!G:G)</f>
        <v>0</v>
      </c>
    </row>
    <row r="180" spans="1:17" x14ac:dyDescent="0.55000000000000004">
      <c r="A180" s="95">
        <f t="shared" si="6"/>
        <v>44471</v>
      </c>
      <c r="B180" s="50">
        <f t="shared" si="7"/>
        <v>0</v>
      </c>
      <c r="C180" s="50">
        <f t="shared" si="8"/>
        <v>0</v>
      </c>
      <c r="D180" s="96">
        <v>44471</v>
      </c>
      <c r="E180" s="97" t="str">
        <f>IFERROR(VLOOKUP($D180, V医療従事者等!$A:$J, $E$4, FALSE), TEXT(D180, "aaa"))</f>
        <v>土</v>
      </c>
      <c r="F180" s="97">
        <f>IFERROR(VLOOKUP($D180, V医療従事者等!$A:$J, $F$4, FALSE), 0)</f>
        <v>0</v>
      </c>
      <c r="G180" s="97">
        <f>IFERROR(VLOOKUP($D180, V医療従事者等!$A:$J, $G$4, FALSE), 0)</f>
        <v>0</v>
      </c>
      <c r="H180" s="97">
        <f>IFERROR(VLOOKUP($D180, V医療従事者等!$A:$J, $H$4, FALSE), 0)</f>
        <v>0</v>
      </c>
      <c r="I180" s="97">
        <f>IFERROR(VLOOKUP($D180, V医療従事者等!$A:$J, $I$4, FALSE), 0)</f>
        <v>0</v>
      </c>
      <c r="J180" s="98">
        <f>IFERROR(VLOOKUP($D180, V一般接種!$A:$G, J$4, FALSE), 0)</f>
        <v>0</v>
      </c>
      <c r="K180" s="98">
        <f>IFERROR(VLOOKUP($D180, V一般接種!$A:$G, K$4, FALSE), 0)</f>
        <v>0</v>
      </c>
      <c r="L180" s="98">
        <f>IFERROR(VLOOKUP($D180, V一般接種!$A:$G, L$4, FALSE), 0)</f>
        <v>0</v>
      </c>
      <c r="M180" s="98">
        <f>IFERROR(VLOOKUP($D180, V一般接種!$A:$G, M$4, FALSE), 0)</f>
        <v>0</v>
      </c>
      <c r="N180" s="98">
        <f>SUMIF(V職域接種!$C:$C, 'Conv-vaccine'!$D180, V職域接種!F:F)</f>
        <v>0</v>
      </c>
      <c r="O180" s="98">
        <f>SUMIF(V職域接種!$C:$C, 'Conv-vaccine'!$D180, V職域接種!G:G)</f>
        <v>0</v>
      </c>
      <c r="P180" s="98">
        <f>SUMIF(V重複!$C:$C, 'Conv-vaccine'!$D180, V重複!F:F)</f>
        <v>0</v>
      </c>
      <c r="Q180" s="98">
        <f>SUMIF(V重複!$C:$C, 'Conv-vaccine'!$D180, V重複!G:G)</f>
        <v>0</v>
      </c>
    </row>
    <row r="181" spans="1:17" x14ac:dyDescent="0.55000000000000004">
      <c r="A181" s="95">
        <f t="shared" si="6"/>
        <v>44472</v>
      </c>
      <c r="B181" s="50">
        <f t="shared" si="7"/>
        <v>0</v>
      </c>
      <c r="C181" s="50">
        <f t="shared" si="8"/>
        <v>0</v>
      </c>
      <c r="D181" s="96">
        <v>44472</v>
      </c>
      <c r="E181" s="97" t="str">
        <f>IFERROR(VLOOKUP($D181, V医療従事者等!$A:$J, $E$4, FALSE), TEXT(D181, "aaa"))</f>
        <v>日</v>
      </c>
      <c r="F181" s="97">
        <f>IFERROR(VLOOKUP($D181, V医療従事者等!$A:$J, $F$4, FALSE), 0)</f>
        <v>0</v>
      </c>
      <c r="G181" s="97">
        <f>IFERROR(VLOOKUP($D181, V医療従事者等!$A:$J, $G$4, FALSE), 0)</f>
        <v>0</v>
      </c>
      <c r="H181" s="97">
        <f>IFERROR(VLOOKUP($D181, V医療従事者等!$A:$J, $H$4, FALSE), 0)</f>
        <v>0</v>
      </c>
      <c r="I181" s="97">
        <f>IFERROR(VLOOKUP($D181, V医療従事者等!$A:$J, $I$4, FALSE), 0)</f>
        <v>0</v>
      </c>
      <c r="J181" s="98">
        <f>IFERROR(VLOOKUP($D181, V一般接種!$A:$G, J$4, FALSE), 0)</f>
        <v>0</v>
      </c>
      <c r="K181" s="98">
        <f>IFERROR(VLOOKUP($D181, V一般接種!$A:$G, K$4, FALSE), 0)</f>
        <v>0</v>
      </c>
      <c r="L181" s="98">
        <f>IFERROR(VLOOKUP($D181, V一般接種!$A:$G, L$4, FALSE), 0)</f>
        <v>0</v>
      </c>
      <c r="M181" s="98">
        <f>IFERROR(VLOOKUP($D181, V一般接種!$A:$G, M$4, FALSE), 0)</f>
        <v>0</v>
      </c>
      <c r="N181" s="98">
        <f>SUMIF(V職域接種!$C:$C, 'Conv-vaccine'!$D181, V職域接種!F:F)</f>
        <v>0</v>
      </c>
      <c r="O181" s="98">
        <f>SUMIF(V職域接種!$C:$C, 'Conv-vaccine'!$D181, V職域接種!G:G)</f>
        <v>0</v>
      </c>
      <c r="P181" s="98">
        <f>SUMIF(V重複!$C:$C, 'Conv-vaccine'!$D181, V重複!F:F)</f>
        <v>0</v>
      </c>
      <c r="Q181" s="98">
        <f>SUMIF(V重複!$C:$C, 'Conv-vaccine'!$D181, V重複!G:G)</f>
        <v>0</v>
      </c>
    </row>
    <row r="182" spans="1:17" x14ac:dyDescent="0.55000000000000004">
      <c r="A182" s="95">
        <f t="shared" si="6"/>
        <v>44473</v>
      </c>
      <c r="B182" s="50">
        <f t="shared" si="7"/>
        <v>0</v>
      </c>
      <c r="C182" s="50">
        <f t="shared" si="8"/>
        <v>0</v>
      </c>
      <c r="D182" s="96">
        <v>44473</v>
      </c>
      <c r="E182" s="97" t="str">
        <f>IFERROR(VLOOKUP($D182, V医療従事者等!$A:$J, $E$4, FALSE), TEXT(D182, "aaa"))</f>
        <v>月</v>
      </c>
      <c r="F182" s="97">
        <f>IFERROR(VLOOKUP($D182, V医療従事者等!$A:$J, $F$4, FALSE), 0)</f>
        <v>0</v>
      </c>
      <c r="G182" s="97">
        <f>IFERROR(VLOOKUP($D182, V医療従事者等!$A:$J, $G$4, FALSE), 0)</f>
        <v>0</v>
      </c>
      <c r="H182" s="97">
        <f>IFERROR(VLOOKUP($D182, V医療従事者等!$A:$J, $H$4, FALSE), 0)</f>
        <v>0</v>
      </c>
      <c r="I182" s="97">
        <f>IFERROR(VLOOKUP($D182, V医療従事者等!$A:$J, $I$4, FALSE), 0)</f>
        <v>0</v>
      </c>
      <c r="J182" s="98">
        <f>IFERROR(VLOOKUP($D182, V一般接種!$A:$G, J$4, FALSE), 0)</f>
        <v>0</v>
      </c>
      <c r="K182" s="98">
        <f>IFERROR(VLOOKUP($D182, V一般接種!$A:$G, K$4, FALSE), 0)</f>
        <v>0</v>
      </c>
      <c r="L182" s="98">
        <f>IFERROR(VLOOKUP($D182, V一般接種!$A:$G, L$4, FALSE), 0)</f>
        <v>0</v>
      </c>
      <c r="M182" s="98">
        <f>IFERROR(VLOOKUP($D182, V一般接種!$A:$G, M$4, FALSE), 0)</f>
        <v>0</v>
      </c>
      <c r="N182" s="98">
        <f>SUMIF(V職域接種!$C:$C, 'Conv-vaccine'!$D182, V職域接種!F:F)</f>
        <v>0</v>
      </c>
      <c r="O182" s="98">
        <f>SUMIF(V職域接種!$C:$C, 'Conv-vaccine'!$D182, V職域接種!G:G)</f>
        <v>0</v>
      </c>
      <c r="P182" s="98">
        <f>SUMIF(V重複!$C:$C, 'Conv-vaccine'!$D182, V重複!F:F)</f>
        <v>0</v>
      </c>
      <c r="Q182" s="98">
        <f>SUMIF(V重複!$C:$C, 'Conv-vaccine'!$D182, V重複!G:G)</f>
        <v>0</v>
      </c>
    </row>
    <row r="183" spans="1:17" x14ac:dyDescent="0.55000000000000004">
      <c r="A183" s="95">
        <f t="shared" si="6"/>
        <v>44474</v>
      </c>
      <c r="B183" s="50">
        <f t="shared" si="7"/>
        <v>0</v>
      </c>
      <c r="C183" s="50">
        <f t="shared" si="8"/>
        <v>0</v>
      </c>
      <c r="D183" s="96">
        <v>44474</v>
      </c>
      <c r="E183" s="97" t="str">
        <f>IFERROR(VLOOKUP($D183, V医療従事者等!$A:$J, $E$4, FALSE), TEXT(D183, "aaa"))</f>
        <v>火</v>
      </c>
      <c r="F183" s="97">
        <f>IFERROR(VLOOKUP($D183, V医療従事者等!$A:$J, $F$4, FALSE), 0)</f>
        <v>0</v>
      </c>
      <c r="G183" s="97">
        <f>IFERROR(VLOOKUP($D183, V医療従事者等!$A:$J, $G$4, FALSE), 0)</f>
        <v>0</v>
      </c>
      <c r="H183" s="97">
        <f>IFERROR(VLOOKUP($D183, V医療従事者等!$A:$J, $H$4, FALSE), 0)</f>
        <v>0</v>
      </c>
      <c r="I183" s="97">
        <f>IFERROR(VLOOKUP($D183, V医療従事者等!$A:$J, $I$4, FALSE), 0)</f>
        <v>0</v>
      </c>
      <c r="J183" s="98">
        <f>IFERROR(VLOOKUP($D183, V一般接種!$A:$G, J$4, FALSE), 0)</f>
        <v>0</v>
      </c>
      <c r="K183" s="98">
        <f>IFERROR(VLOOKUP($D183, V一般接種!$A:$G, K$4, FALSE), 0)</f>
        <v>0</v>
      </c>
      <c r="L183" s="98">
        <f>IFERROR(VLOOKUP($D183, V一般接種!$A:$G, L$4, FALSE), 0)</f>
        <v>0</v>
      </c>
      <c r="M183" s="98">
        <f>IFERROR(VLOOKUP($D183, V一般接種!$A:$G, M$4, FALSE), 0)</f>
        <v>0</v>
      </c>
      <c r="N183" s="98">
        <f>SUMIF(V職域接種!$C:$C, 'Conv-vaccine'!$D183, V職域接種!F:F)</f>
        <v>0</v>
      </c>
      <c r="O183" s="98">
        <f>SUMIF(V職域接種!$C:$C, 'Conv-vaccine'!$D183, V職域接種!G:G)</f>
        <v>0</v>
      </c>
      <c r="P183" s="98">
        <f>SUMIF(V重複!$C:$C, 'Conv-vaccine'!$D183, V重複!F:F)</f>
        <v>0</v>
      </c>
      <c r="Q183" s="98">
        <f>SUMIF(V重複!$C:$C, 'Conv-vaccine'!$D183, V重複!G:G)</f>
        <v>0</v>
      </c>
    </row>
    <row r="184" spans="1:17" x14ac:dyDescent="0.55000000000000004">
      <c r="A184" s="95">
        <f t="shared" si="6"/>
        <v>44475</v>
      </c>
      <c r="B184" s="50">
        <f t="shared" si="7"/>
        <v>0</v>
      </c>
      <c r="C184" s="50">
        <f t="shared" si="8"/>
        <v>0</v>
      </c>
      <c r="D184" s="96">
        <v>44475</v>
      </c>
      <c r="E184" s="97" t="str">
        <f>IFERROR(VLOOKUP($D184, V医療従事者等!$A:$J, $E$4, FALSE), TEXT(D184, "aaa"))</f>
        <v>水</v>
      </c>
      <c r="F184" s="97">
        <f>IFERROR(VLOOKUP($D184, V医療従事者等!$A:$J, $F$4, FALSE), 0)</f>
        <v>0</v>
      </c>
      <c r="G184" s="97">
        <f>IFERROR(VLOOKUP($D184, V医療従事者等!$A:$J, $G$4, FALSE), 0)</f>
        <v>0</v>
      </c>
      <c r="H184" s="97">
        <f>IFERROR(VLOOKUP($D184, V医療従事者等!$A:$J, $H$4, FALSE), 0)</f>
        <v>0</v>
      </c>
      <c r="I184" s="97">
        <f>IFERROR(VLOOKUP($D184, V医療従事者等!$A:$J, $I$4, FALSE), 0)</f>
        <v>0</v>
      </c>
      <c r="J184" s="98">
        <f>IFERROR(VLOOKUP($D184, V一般接種!$A:$G, J$4, FALSE), 0)</f>
        <v>0</v>
      </c>
      <c r="K184" s="98">
        <f>IFERROR(VLOOKUP($D184, V一般接種!$A:$G, K$4, FALSE), 0)</f>
        <v>0</v>
      </c>
      <c r="L184" s="98">
        <f>IFERROR(VLOOKUP($D184, V一般接種!$A:$G, L$4, FALSE), 0)</f>
        <v>0</v>
      </c>
      <c r="M184" s="98">
        <f>IFERROR(VLOOKUP($D184, V一般接種!$A:$G, M$4, FALSE), 0)</f>
        <v>0</v>
      </c>
      <c r="N184" s="98">
        <f>SUMIF(V職域接種!$C:$C, 'Conv-vaccine'!$D184, V職域接種!F:F)</f>
        <v>0</v>
      </c>
      <c r="O184" s="98">
        <f>SUMIF(V職域接種!$C:$C, 'Conv-vaccine'!$D184, V職域接種!G:G)</f>
        <v>0</v>
      </c>
      <c r="P184" s="98">
        <f>SUMIF(V重複!$C:$C, 'Conv-vaccine'!$D184, V重複!F:F)</f>
        <v>0</v>
      </c>
      <c r="Q184" s="98">
        <f>SUMIF(V重複!$C:$C, 'Conv-vaccine'!$D184, V重複!G:G)</f>
        <v>0</v>
      </c>
    </row>
    <row r="185" spans="1:17" x14ac:dyDescent="0.55000000000000004">
      <c r="A185" s="95">
        <f t="shared" si="6"/>
        <v>44476</v>
      </c>
      <c r="B185" s="50">
        <f t="shared" si="7"/>
        <v>0</v>
      </c>
      <c r="C185" s="50">
        <f t="shared" si="8"/>
        <v>0</v>
      </c>
      <c r="D185" s="96">
        <v>44476</v>
      </c>
      <c r="E185" s="97" t="str">
        <f>IFERROR(VLOOKUP($D185, V医療従事者等!$A:$J, $E$4, FALSE), TEXT(D185, "aaa"))</f>
        <v>木</v>
      </c>
      <c r="F185" s="97">
        <f>IFERROR(VLOOKUP($D185, V医療従事者等!$A:$J, $F$4, FALSE), 0)</f>
        <v>0</v>
      </c>
      <c r="G185" s="97">
        <f>IFERROR(VLOOKUP($D185, V医療従事者等!$A:$J, $G$4, FALSE), 0)</f>
        <v>0</v>
      </c>
      <c r="H185" s="97">
        <f>IFERROR(VLOOKUP($D185, V医療従事者等!$A:$J, $H$4, FALSE), 0)</f>
        <v>0</v>
      </c>
      <c r="I185" s="97">
        <f>IFERROR(VLOOKUP($D185, V医療従事者等!$A:$J, $I$4, FALSE), 0)</f>
        <v>0</v>
      </c>
      <c r="J185" s="98">
        <f>IFERROR(VLOOKUP($D185, V一般接種!$A:$G, J$4, FALSE), 0)</f>
        <v>0</v>
      </c>
      <c r="K185" s="98">
        <f>IFERROR(VLOOKUP($D185, V一般接種!$A:$G, K$4, FALSE), 0)</f>
        <v>0</v>
      </c>
      <c r="L185" s="98">
        <f>IFERROR(VLOOKUP($D185, V一般接種!$A:$G, L$4, FALSE), 0)</f>
        <v>0</v>
      </c>
      <c r="M185" s="98">
        <f>IFERROR(VLOOKUP($D185, V一般接種!$A:$G, M$4, FALSE), 0)</f>
        <v>0</v>
      </c>
      <c r="N185" s="98">
        <f>SUMIF(V職域接種!$C:$C, 'Conv-vaccine'!$D185, V職域接種!F:F)</f>
        <v>0</v>
      </c>
      <c r="O185" s="98">
        <f>SUMIF(V職域接種!$C:$C, 'Conv-vaccine'!$D185, V職域接種!G:G)</f>
        <v>0</v>
      </c>
      <c r="P185" s="98">
        <f>SUMIF(V重複!$C:$C, 'Conv-vaccine'!$D185, V重複!F:F)</f>
        <v>0</v>
      </c>
      <c r="Q185" s="98">
        <f>SUMIF(V重複!$C:$C, 'Conv-vaccine'!$D185, V重複!G:G)</f>
        <v>0</v>
      </c>
    </row>
    <row r="186" spans="1:17" x14ac:dyDescent="0.55000000000000004">
      <c r="A186" s="95">
        <f t="shared" si="6"/>
        <v>44477</v>
      </c>
      <c r="B186" s="50">
        <f t="shared" si="7"/>
        <v>0</v>
      </c>
      <c r="C186" s="50">
        <f t="shared" si="8"/>
        <v>0</v>
      </c>
      <c r="D186" s="96">
        <v>44477</v>
      </c>
      <c r="E186" s="97" t="str">
        <f>IFERROR(VLOOKUP($D186, V医療従事者等!$A:$J, $E$4, FALSE), TEXT(D186, "aaa"))</f>
        <v>金</v>
      </c>
      <c r="F186" s="97">
        <f>IFERROR(VLOOKUP($D186, V医療従事者等!$A:$J, $F$4, FALSE), 0)</f>
        <v>0</v>
      </c>
      <c r="G186" s="97">
        <f>IFERROR(VLOOKUP($D186, V医療従事者等!$A:$J, $G$4, FALSE), 0)</f>
        <v>0</v>
      </c>
      <c r="H186" s="97">
        <f>IFERROR(VLOOKUP($D186, V医療従事者等!$A:$J, $H$4, FALSE), 0)</f>
        <v>0</v>
      </c>
      <c r="I186" s="97">
        <f>IFERROR(VLOOKUP($D186, V医療従事者等!$A:$J, $I$4, FALSE), 0)</f>
        <v>0</v>
      </c>
      <c r="J186" s="98">
        <f>IFERROR(VLOOKUP($D186, V一般接種!$A:$G, J$4, FALSE), 0)</f>
        <v>0</v>
      </c>
      <c r="K186" s="98">
        <f>IFERROR(VLOOKUP($D186, V一般接種!$A:$G, K$4, FALSE), 0)</f>
        <v>0</v>
      </c>
      <c r="L186" s="98">
        <f>IFERROR(VLOOKUP($D186, V一般接種!$A:$G, L$4, FALSE), 0)</f>
        <v>0</v>
      </c>
      <c r="M186" s="98">
        <f>IFERROR(VLOOKUP($D186, V一般接種!$A:$G, M$4, FALSE), 0)</f>
        <v>0</v>
      </c>
      <c r="N186" s="98">
        <f>SUMIF(V職域接種!$C:$C, 'Conv-vaccine'!$D186, V職域接種!F:F)</f>
        <v>0</v>
      </c>
      <c r="O186" s="98">
        <f>SUMIF(V職域接種!$C:$C, 'Conv-vaccine'!$D186, V職域接種!G:G)</f>
        <v>0</v>
      </c>
      <c r="P186" s="98">
        <f>SUMIF(V重複!$C:$C, 'Conv-vaccine'!$D186, V重複!F:F)</f>
        <v>0</v>
      </c>
      <c r="Q186" s="98">
        <f>SUMIF(V重複!$C:$C, 'Conv-vaccine'!$D186, V重複!G:G)</f>
        <v>0</v>
      </c>
    </row>
    <row r="187" spans="1:17" x14ac:dyDescent="0.55000000000000004">
      <c r="A187" s="95">
        <f t="shared" si="6"/>
        <v>44478</v>
      </c>
      <c r="B187" s="50">
        <f t="shared" si="7"/>
        <v>0</v>
      </c>
      <c r="C187" s="50">
        <f t="shared" si="8"/>
        <v>0</v>
      </c>
      <c r="D187" s="96">
        <v>44478</v>
      </c>
      <c r="E187" s="97" t="str">
        <f>IFERROR(VLOOKUP($D187, V医療従事者等!$A:$J, $E$4, FALSE), TEXT(D187, "aaa"))</f>
        <v>土</v>
      </c>
      <c r="F187" s="97">
        <f>IFERROR(VLOOKUP($D187, V医療従事者等!$A:$J, $F$4, FALSE), 0)</f>
        <v>0</v>
      </c>
      <c r="G187" s="97">
        <f>IFERROR(VLOOKUP($D187, V医療従事者等!$A:$J, $G$4, FALSE), 0)</f>
        <v>0</v>
      </c>
      <c r="H187" s="97">
        <f>IFERROR(VLOOKUP($D187, V医療従事者等!$A:$J, $H$4, FALSE), 0)</f>
        <v>0</v>
      </c>
      <c r="I187" s="97">
        <f>IFERROR(VLOOKUP($D187, V医療従事者等!$A:$J, $I$4, FALSE), 0)</f>
        <v>0</v>
      </c>
      <c r="J187" s="98">
        <f>IFERROR(VLOOKUP($D187, V一般接種!$A:$G, J$4, FALSE), 0)</f>
        <v>0</v>
      </c>
      <c r="K187" s="98">
        <f>IFERROR(VLOOKUP($D187, V一般接種!$A:$G, K$4, FALSE), 0)</f>
        <v>0</v>
      </c>
      <c r="L187" s="98">
        <f>IFERROR(VLOOKUP($D187, V一般接種!$A:$G, L$4, FALSE), 0)</f>
        <v>0</v>
      </c>
      <c r="M187" s="98">
        <f>IFERROR(VLOOKUP($D187, V一般接種!$A:$G, M$4, FALSE), 0)</f>
        <v>0</v>
      </c>
      <c r="N187" s="98">
        <f>SUMIF(V職域接種!$C:$C, 'Conv-vaccine'!$D187, V職域接種!F:F)</f>
        <v>0</v>
      </c>
      <c r="O187" s="98">
        <f>SUMIF(V職域接種!$C:$C, 'Conv-vaccine'!$D187, V職域接種!G:G)</f>
        <v>0</v>
      </c>
      <c r="P187" s="98">
        <f>SUMIF(V重複!$C:$C, 'Conv-vaccine'!$D187, V重複!F:F)</f>
        <v>0</v>
      </c>
      <c r="Q187" s="98">
        <f>SUMIF(V重複!$C:$C, 'Conv-vaccine'!$D187, V重複!G:G)</f>
        <v>0</v>
      </c>
    </row>
    <row r="188" spans="1:17" x14ac:dyDescent="0.55000000000000004">
      <c r="A188" s="95">
        <f t="shared" si="6"/>
        <v>44479</v>
      </c>
      <c r="B188" s="50">
        <f t="shared" si="7"/>
        <v>0</v>
      </c>
      <c r="C188" s="50">
        <f t="shared" si="8"/>
        <v>0</v>
      </c>
      <c r="D188" s="96">
        <v>44479</v>
      </c>
      <c r="E188" s="97" t="str">
        <f>IFERROR(VLOOKUP($D188, V医療従事者等!$A:$J, $E$4, FALSE), TEXT(D188, "aaa"))</f>
        <v>日</v>
      </c>
      <c r="F188" s="97">
        <f>IFERROR(VLOOKUP($D188, V医療従事者等!$A:$J, $F$4, FALSE), 0)</f>
        <v>0</v>
      </c>
      <c r="G188" s="97">
        <f>IFERROR(VLOOKUP($D188, V医療従事者等!$A:$J, $G$4, FALSE), 0)</f>
        <v>0</v>
      </c>
      <c r="H188" s="97">
        <f>IFERROR(VLOOKUP($D188, V医療従事者等!$A:$J, $H$4, FALSE), 0)</f>
        <v>0</v>
      </c>
      <c r="I188" s="97">
        <f>IFERROR(VLOOKUP($D188, V医療従事者等!$A:$J, $I$4, FALSE), 0)</f>
        <v>0</v>
      </c>
      <c r="J188" s="98">
        <f>IFERROR(VLOOKUP($D188, V一般接種!$A:$G, J$4, FALSE), 0)</f>
        <v>0</v>
      </c>
      <c r="K188" s="98">
        <f>IFERROR(VLOOKUP($D188, V一般接種!$A:$G, K$4, FALSE), 0)</f>
        <v>0</v>
      </c>
      <c r="L188" s="98">
        <f>IFERROR(VLOOKUP($D188, V一般接種!$A:$G, L$4, FALSE), 0)</f>
        <v>0</v>
      </c>
      <c r="M188" s="98">
        <f>IFERROR(VLOOKUP($D188, V一般接種!$A:$G, M$4, FALSE), 0)</f>
        <v>0</v>
      </c>
      <c r="N188" s="98">
        <f>SUMIF(V職域接種!$C:$C, 'Conv-vaccine'!$D188, V職域接種!F:F)</f>
        <v>0</v>
      </c>
      <c r="O188" s="98">
        <f>SUMIF(V職域接種!$C:$C, 'Conv-vaccine'!$D188, V職域接種!G:G)</f>
        <v>0</v>
      </c>
      <c r="P188" s="98">
        <f>SUMIF(V重複!$C:$C, 'Conv-vaccine'!$D188, V重複!F:F)</f>
        <v>0</v>
      </c>
      <c r="Q188" s="98">
        <f>SUMIF(V重複!$C:$C, 'Conv-vaccine'!$D188, V重複!G:G)</f>
        <v>0</v>
      </c>
    </row>
    <row r="189" spans="1:17" x14ac:dyDescent="0.55000000000000004">
      <c r="A189" s="95">
        <f t="shared" si="6"/>
        <v>44480</v>
      </c>
      <c r="B189" s="50">
        <f t="shared" si="7"/>
        <v>0</v>
      </c>
      <c r="C189" s="50">
        <f t="shared" si="8"/>
        <v>0</v>
      </c>
      <c r="D189" s="96">
        <v>44480</v>
      </c>
      <c r="E189" s="97" t="str">
        <f>IFERROR(VLOOKUP($D189, V医療従事者等!$A:$J, $E$4, FALSE), TEXT(D189, "aaa"))</f>
        <v>月</v>
      </c>
      <c r="F189" s="97">
        <f>IFERROR(VLOOKUP($D189, V医療従事者等!$A:$J, $F$4, FALSE), 0)</f>
        <v>0</v>
      </c>
      <c r="G189" s="97">
        <f>IFERROR(VLOOKUP($D189, V医療従事者等!$A:$J, $G$4, FALSE), 0)</f>
        <v>0</v>
      </c>
      <c r="H189" s="97">
        <f>IFERROR(VLOOKUP($D189, V医療従事者等!$A:$J, $H$4, FALSE), 0)</f>
        <v>0</v>
      </c>
      <c r="I189" s="97">
        <f>IFERROR(VLOOKUP($D189, V医療従事者等!$A:$J, $I$4, FALSE), 0)</f>
        <v>0</v>
      </c>
      <c r="J189" s="98">
        <f>IFERROR(VLOOKUP($D189, V一般接種!$A:$G, J$4, FALSE), 0)</f>
        <v>0</v>
      </c>
      <c r="K189" s="98">
        <f>IFERROR(VLOOKUP($D189, V一般接種!$A:$G, K$4, FALSE), 0)</f>
        <v>0</v>
      </c>
      <c r="L189" s="98">
        <f>IFERROR(VLOOKUP($D189, V一般接種!$A:$G, L$4, FALSE), 0)</f>
        <v>0</v>
      </c>
      <c r="M189" s="98">
        <f>IFERROR(VLOOKUP($D189, V一般接種!$A:$G, M$4, FALSE), 0)</f>
        <v>0</v>
      </c>
      <c r="N189" s="98">
        <f>SUMIF(V職域接種!$C:$C, 'Conv-vaccine'!$D189, V職域接種!F:F)</f>
        <v>0</v>
      </c>
      <c r="O189" s="98">
        <f>SUMIF(V職域接種!$C:$C, 'Conv-vaccine'!$D189, V職域接種!G:G)</f>
        <v>0</v>
      </c>
      <c r="P189" s="98">
        <f>SUMIF(V重複!$C:$C, 'Conv-vaccine'!$D189, V重複!F:F)</f>
        <v>0</v>
      </c>
      <c r="Q189" s="98">
        <f>SUMIF(V重複!$C:$C, 'Conv-vaccine'!$D189, V重複!G:G)</f>
        <v>0</v>
      </c>
    </row>
    <row r="190" spans="1:17" x14ac:dyDescent="0.55000000000000004">
      <c r="A190" s="95">
        <f t="shared" si="6"/>
        <v>44481</v>
      </c>
      <c r="B190" s="50">
        <f t="shared" si="7"/>
        <v>0</v>
      </c>
      <c r="C190" s="50">
        <f t="shared" si="8"/>
        <v>0</v>
      </c>
      <c r="D190" s="96">
        <v>44481</v>
      </c>
      <c r="E190" s="97" t="str">
        <f>IFERROR(VLOOKUP($D190, V医療従事者等!$A:$J, $E$4, FALSE), TEXT(D190, "aaa"))</f>
        <v>火</v>
      </c>
      <c r="F190" s="97">
        <f>IFERROR(VLOOKUP($D190, V医療従事者等!$A:$J, $F$4, FALSE), 0)</f>
        <v>0</v>
      </c>
      <c r="G190" s="97">
        <f>IFERROR(VLOOKUP($D190, V医療従事者等!$A:$J, $G$4, FALSE), 0)</f>
        <v>0</v>
      </c>
      <c r="H190" s="97">
        <f>IFERROR(VLOOKUP($D190, V医療従事者等!$A:$J, $H$4, FALSE), 0)</f>
        <v>0</v>
      </c>
      <c r="I190" s="97">
        <f>IFERROR(VLOOKUP($D190, V医療従事者等!$A:$J, $I$4, FALSE), 0)</f>
        <v>0</v>
      </c>
      <c r="J190" s="98">
        <f>IFERROR(VLOOKUP($D190, V一般接種!$A:$G, J$4, FALSE), 0)</f>
        <v>0</v>
      </c>
      <c r="K190" s="98">
        <f>IFERROR(VLOOKUP($D190, V一般接種!$A:$G, K$4, FALSE), 0)</f>
        <v>0</v>
      </c>
      <c r="L190" s="98">
        <f>IFERROR(VLOOKUP($D190, V一般接種!$A:$G, L$4, FALSE), 0)</f>
        <v>0</v>
      </c>
      <c r="M190" s="98">
        <f>IFERROR(VLOOKUP($D190, V一般接種!$A:$G, M$4, FALSE), 0)</f>
        <v>0</v>
      </c>
      <c r="N190" s="98">
        <f>SUMIF(V職域接種!$C:$C, 'Conv-vaccine'!$D190, V職域接種!F:F)</f>
        <v>0</v>
      </c>
      <c r="O190" s="98">
        <f>SUMIF(V職域接種!$C:$C, 'Conv-vaccine'!$D190, V職域接種!G:G)</f>
        <v>0</v>
      </c>
      <c r="P190" s="98">
        <f>SUMIF(V重複!$C:$C, 'Conv-vaccine'!$D190, V重複!F:F)</f>
        <v>0</v>
      </c>
      <c r="Q190" s="98">
        <f>SUMIF(V重複!$C:$C, 'Conv-vaccine'!$D190, V重複!G:G)</f>
        <v>0</v>
      </c>
    </row>
    <row r="191" spans="1:17" x14ac:dyDescent="0.55000000000000004">
      <c r="A191" s="95">
        <f t="shared" si="6"/>
        <v>44482</v>
      </c>
      <c r="B191" s="50">
        <f t="shared" si="7"/>
        <v>0</v>
      </c>
      <c r="C191" s="50">
        <f t="shared" si="8"/>
        <v>0</v>
      </c>
      <c r="D191" s="96">
        <v>44482</v>
      </c>
      <c r="E191" s="97" t="str">
        <f>IFERROR(VLOOKUP($D191, V医療従事者等!$A:$J, $E$4, FALSE), TEXT(D191, "aaa"))</f>
        <v>水</v>
      </c>
      <c r="F191" s="97">
        <f>IFERROR(VLOOKUP($D191, V医療従事者等!$A:$J, $F$4, FALSE), 0)</f>
        <v>0</v>
      </c>
      <c r="G191" s="97">
        <f>IFERROR(VLOOKUP($D191, V医療従事者等!$A:$J, $G$4, FALSE), 0)</f>
        <v>0</v>
      </c>
      <c r="H191" s="97">
        <f>IFERROR(VLOOKUP($D191, V医療従事者等!$A:$J, $H$4, FALSE), 0)</f>
        <v>0</v>
      </c>
      <c r="I191" s="97">
        <f>IFERROR(VLOOKUP($D191, V医療従事者等!$A:$J, $I$4, FALSE), 0)</f>
        <v>0</v>
      </c>
      <c r="J191" s="98">
        <f>IFERROR(VLOOKUP($D191, V一般接種!$A:$G, J$4, FALSE), 0)</f>
        <v>0</v>
      </c>
      <c r="K191" s="98">
        <f>IFERROR(VLOOKUP($D191, V一般接種!$A:$G, K$4, FALSE), 0)</f>
        <v>0</v>
      </c>
      <c r="L191" s="98">
        <f>IFERROR(VLOOKUP($D191, V一般接種!$A:$G, L$4, FALSE), 0)</f>
        <v>0</v>
      </c>
      <c r="M191" s="98">
        <f>IFERROR(VLOOKUP($D191, V一般接種!$A:$G, M$4, FALSE), 0)</f>
        <v>0</v>
      </c>
      <c r="N191" s="98">
        <f>SUMIF(V職域接種!$C:$C, 'Conv-vaccine'!$D191, V職域接種!F:F)</f>
        <v>0</v>
      </c>
      <c r="O191" s="98">
        <f>SUMIF(V職域接種!$C:$C, 'Conv-vaccine'!$D191, V職域接種!G:G)</f>
        <v>0</v>
      </c>
      <c r="P191" s="98">
        <f>SUMIF(V重複!$C:$C, 'Conv-vaccine'!$D191, V重複!F:F)</f>
        <v>0</v>
      </c>
      <c r="Q191" s="98">
        <f>SUMIF(V重複!$C:$C, 'Conv-vaccine'!$D191, V重複!G:G)</f>
        <v>0</v>
      </c>
    </row>
    <row r="192" spans="1:17" x14ac:dyDescent="0.55000000000000004">
      <c r="A192" s="95">
        <f t="shared" si="6"/>
        <v>44483</v>
      </c>
      <c r="B192" s="50">
        <f t="shared" si="7"/>
        <v>0</v>
      </c>
      <c r="C192" s="50">
        <f t="shared" si="8"/>
        <v>0</v>
      </c>
      <c r="D192" s="96">
        <v>44483</v>
      </c>
      <c r="E192" s="97" t="str">
        <f>IFERROR(VLOOKUP($D192, V医療従事者等!$A:$J, $E$4, FALSE), TEXT(D192, "aaa"))</f>
        <v>木</v>
      </c>
      <c r="F192" s="97">
        <f>IFERROR(VLOOKUP($D192, V医療従事者等!$A:$J, $F$4, FALSE), 0)</f>
        <v>0</v>
      </c>
      <c r="G192" s="97">
        <f>IFERROR(VLOOKUP($D192, V医療従事者等!$A:$J, $G$4, FALSE), 0)</f>
        <v>0</v>
      </c>
      <c r="H192" s="97">
        <f>IFERROR(VLOOKUP($D192, V医療従事者等!$A:$J, $H$4, FALSE), 0)</f>
        <v>0</v>
      </c>
      <c r="I192" s="97">
        <f>IFERROR(VLOOKUP($D192, V医療従事者等!$A:$J, $I$4, FALSE), 0)</f>
        <v>0</v>
      </c>
      <c r="J192" s="98">
        <f>IFERROR(VLOOKUP($D192, V一般接種!$A:$G, J$4, FALSE), 0)</f>
        <v>0</v>
      </c>
      <c r="K192" s="98">
        <f>IFERROR(VLOOKUP($D192, V一般接種!$A:$G, K$4, FALSE), 0)</f>
        <v>0</v>
      </c>
      <c r="L192" s="98">
        <f>IFERROR(VLOOKUP($D192, V一般接種!$A:$G, L$4, FALSE), 0)</f>
        <v>0</v>
      </c>
      <c r="M192" s="98">
        <f>IFERROR(VLOOKUP($D192, V一般接種!$A:$G, M$4, FALSE), 0)</f>
        <v>0</v>
      </c>
      <c r="N192" s="98">
        <f>SUMIF(V職域接種!$C:$C, 'Conv-vaccine'!$D192, V職域接種!F:F)</f>
        <v>0</v>
      </c>
      <c r="O192" s="98">
        <f>SUMIF(V職域接種!$C:$C, 'Conv-vaccine'!$D192, V職域接種!G:G)</f>
        <v>0</v>
      </c>
      <c r="P192" s="98">
        <f>SUMIF(V重複!$C:$C, 'Conv-vaccine'!$D192, V重複!F:F)</f>
        <v>0</v>
      </c>
      <c r="Q192" s="98">
        <f>SUMIF(V重複!$C:$C, 'Conv-vaccine'!$D192, V重複!G:G)</f>
        <v>0</v>
      </c>
    </row>
    <row r="193" spans="1:17" x14ac:dyDescent="0.55000000000000004">
      <c r="A193" s="95">
        <f t="shared" si="6"/>
        <v>44484</v>
      </c>
      <c r="B193" s="50">
        <f t="shared" si="7"/>
        <v>0</v>
      </c>
      <c r="C193" s="50">
        <f t="shared" si="8"/>
        <v>0</v>
      </c>
      <c r="D193" s="96">
        <v>44484</v>
      </c>
      <c r="E193" s="97" t="str">
        <f>IFERROR(VLOOKUP($D193, V医療従事者等!$A:$J, $E$4, FALSE), TEXT(D193, "aaa"))</f>
        <v>金</v>
      </c>
      <c r="F193" s="97">
        <f>IFERROR(VLOOKUP($D193, V医療従事者等!$A:$J, $F$4, FALSE), 0)</f>
        <v>0</v>
      </c>
      <c r="G193" s="97">
        <f>IFERROR(VLOOKUP($D193, V医療従事者等!$A:$J, $G$4, FALSE), 0)</f>
        <v>0</v>
      </c>
      <c r="H193" s="97">
        <f>IFERROR(VLOOKUP($D193, V医療従事者等!$A:$J, $H$4, FALSE), 0)</f>
        <v>0</v>
      </c>
      <c r="I193" s="97">
        <f>IFERROR(VLOOKUP($D193, V医療従事者等!$A:$J, $I$4, FALSE), 0)</f>
        <v>0</v>
      </c>
      <c r="J193" s="98">
        <f>IFERROR(VLOOKUP($D193, V一般接種!$A:$G, J$4, FALSE), 0)</f>
        <v>0</v>
      </c>
      <c r="K193" s="98">
        <f>IFERROR(VLOOKUP($D193, V一般接種!$A:$G, K$4, FALSE), 0)</f>
        <v>0</v>
      </c>
      <c r="L193" s="98">
        <f>IFERROR(VLOOKUP($D193, V一般接種!$A:$G, L$4, FALSE), 0)</f>
        <v>0</v>
      </c>
      <c r="M193" s="98">
        <f>IFERROR(VLOOKUP($D193, V一般接種!$A:$G, M$4, FALSE), 0)</f>
        <v>0</v>
      </c>
      <c r="N193" s="98">
        <f>SUMIF(V職域接種!$C:$C, 'Conv-vaccine'!$D193, V職域接種!F:F)</f>
        <v>0</v>
      </c>
      <c r="O193" s="98">
        <f>SUMIF(V職域接種!$C:$C, 'Conv-vaccine'!$D193, V職域接種!G:G)</f>
        <v>0</v>
      </c>
      <c r="P193" s="98">
        <f>SUMIF(V重複!$C:$C, 'Conv-vaccine'!$D193, V重複!F:F)</f>
        <v>0</v>
      </c>
      <c r="Q193" s="98">
        <f>SUMIF(V重複!$C:$C, 'Conv-vaccine'!$D193, V重複!G:G)</f>
        <v>0</v>
      </c>
    </row>
    <row r="194" spans="1:17" x14ac:dyDescent="0.55000000000000004">
      <c r="A194" s="95">
        <f t="shared" si="6"/>
        <v>44485</v>
      </c>
      <c r="B194" s="50">
        <f t="shared" si="7"/>
        <v>0</v>
      </c>
      <c r="C194" s="50">
        <f t="shared" si="8"/>
        <v>0</v>
      </c>
      <c r="D194" s="96">
        <v>44485</v>
      </c>
      <c r="E194" s="97" t="str">
        <f>IFERROR(VLOOKUP($D194, V医療従事者等!$A:$J, $E$4, FALSE), TEXT(D194, "aaa"))</f>
        <v>土</v>
      </c>
      <c r="F194" s="97">
        <f>IFERROR(VLOOKUP($D194, V医療従事者等!$A:$J, $F$4, FALSE), 0)</f>
        <v>0</v>
      </c>
      <c r="G194" s="97">
        <f>IFERROR(VLOOKUP($D194, V医療従事者等!$A:$J, $G$4, FALSE), 0)</f>
        <v>0</v>
      </c>
      <c r="H194" s="97">
        <f>IFERROR(VLOOKUP($D194, V医療従事者等!$A:$J, $H$4, FALSE), 0)</f>
        <v>0</v>
      </c>
      <c r="I194" s="97">
        <f>IFERROR(VLOOKUP($D194, V医療従事者等!$A:$J, $I$4, FALSE), 0)</f>
        <v>0</v>
      </c>
      <c r="J194" s="98">
        <f>IFERROR(VLOOKUP($D194, V一般接種!$A:$G, J$4, FALSE), 0)</f>
        <v>0</v>
      </c>
      <c r="K194" s="98">
        <f>IFERROR(VLOOKUP($D194, V一般接種!$A:$G, K$4, FALSE), 0)</f>
        <v>0</v>
      </c>
      <c r="L194" s="98">
        <f>IFERROR(VLOOKUP($D194, V一般接種!$A:$G, L$4, FALSE), 0)</f>
        <v>0</v>
      </c>
      <c r="M194" s="98">
        <f>IFERROR(VLOOKUP($D194, V一般接種!$A:$G, M$4, FALSE), 0)</f>
        <v>0</v>
      </c>
      <c r="N194" s="98">
        <f>SUMIF(V職域接種!$C:$C, 'Conv-vaccine'!$D194, V職域接種!F:F)</f>
        <v>0</v>
      </c>
      <c r="O194" s="98">
        <f>SUMIF(V職域接種!$C:$C, 'Conv-vaccine'!$D194, V職域接種!G:G)</f>
        <v>0</v>
      </c>
      <c r="P194" s="98">
        <f>SUMIF(V重複!$C:$C, 'Conv-vaccine'!$D194, V重複!F:F)</f>
        <v>0</v>
      </c>
      <c r="Q194" s="98">
        <f>SUMIF(V重複!$C:$C, 'Conv-vaccine'!$D194, V重複!G:G)</f>
        <v>0</v>
      </c>
    </row>
    <row r="195" spans="1:17" x14ac:dyDescent="0.55000000000000004">
      <c r="A195" s="95">
        <f t="shared" si="6"/>
        <v>44486</v>
      </c>
      <c r="B195" s="50">
        <f t="shared" si="7"/>
        <v>0</v>
      </c>
      <c r="C195" s="50">
        <f t="shared" si="8"/>
        <v>0</v>
      </c>
      <c r="D195" s="96">
        <v>44486</v>
      </c>
      <c r="E195" s="97" t="str">
        <f>IFERROR(VLOOKUP($D195, V医療従事者等!$A:$J, $E$4, FALSE), TEXT(D195, "aaa"))</f>
        <v>日</v>
      </c>
      <c r="F195" s="97">
        <f>IFERROR(VLOOKUP($D195, V医療従事者等!$A:$J, $F$4, FALSE), 0)</f>
        <v>0</v>
      </c>
      <c r="G195" s="97">
        <f>IFERROR(VLOOKUP($D195, V医療従事者等!$A:$J, $G$4, FALSE), 0)</f>
        <v>0</v>
      </c>
      <c r="H195" s="97">
        <f>IFERROR(VLOOKUP($D195, V医療従事者等!$A:$J, $H$4, FALSE), 0)</f>
        <v>0</v>
      </c>
      <c r="I195" s="97">
        <f>IFERROR(VLOOKUP($D195, V医療従事者等!$A:$J, $I$4, FALSE), 0)</f>
        <v>0</v>
      </c>
      <c r="J195" s="98">
        <f>IFERROR(VLOOKUP($D195, V一般接種!$A:$G, J$4, FALSE), 0)</f>
        <v>0</v>
      </c>
      <c r="K195" s="98">
        <f>IFERROR(VLOOKUP($D195, V一般接種!$A:$G, K$4, FALSE), 0)</f>
        <v>0</v>
      </c>
      <c r="L195" s="98">
        <f>IFERROR(VLOOKUP($D195, V一般接種!$A:$G, L$4, FALSE), 0)</f>
        <v>0</v>
      </c>
      <c r="M195" s="98">
        <f>IFERROR(VLOOKUP($D195, V一般接種!$A:$G, M$4, FALSE), 0)</f>
        <v>0</v>
      </c>
      <c r="N195" s="98">
        <f>SUMIF(V職域接種!$C:$C, 'Conv-vaccine'!$D195, V職域接種!F:F)</f>
        <v>0</v>
      </c>
      <c r="O195" s="98">
        <f>SUMIF(V職域接種!$C:$C, 'Conv-vaccine'!$D195, V職域接種!G:G)</f>
        <v>0</v>
      </c>
      <c r="P195" s="98">
        <f>SUMIF(V重複!$C:$C, 'Conv-vaccine'!$D195, V重複!F:F)</f>
        <v>0</v>
      </c>
      <c r="Q195" s="98">
        <f>SUMIF(V重複!$C:$C, 'Conv-vaccine'!$D195, V重複!G:G)</f>
        <v>0</v>
      </c>
    </row>
    <row r="196" spans="1:17" x14ac:dyDescent="0.55000000000000004">
      <c r="A196" s="95">
        <f t="shared" si="6"/>
        <v>44487</v>
      </c>
      <c r="B196" s="50">
        <f t="shared" si="7"/>
        <v>0</v>
      </c>
      <c r="C196" s="50">
        <f t="shared" si="8"/>
        <v>0</v>
      </c>
      <c r="D196" s="96">
        <v>44487</v>
      </c>
      <c r="E196" s="97" t="str">
        <f>IFERROR(VLOOKUP($D196, V医療従事者等!$A:$J, $E$4, FALSE), TEXT(D196, "aaa"))</f>
        <v>月</v>
      </c>
      <c r="F196" s="97">
        <f>IFERROR(VLOOKUP($D196, V医療従事者等!$A:$J, $F$4, FALSE), 0)</f>
        <v>0</v>
      </c>
      <c r="G196" s="97">
        <f>IFERROR(VLOOKUP($D196, V医療従事者等!$A:$J, $G$4, FALSE), 0)</f>
        <v>0</v>
      </c>
      <c r="H196" s="97">
        <f>IFERROR(VLOOKUP($D196, V医療従事者等!$A:$J, $H$4, FALSE), 0)</f>
        <v>0</v>
      </c>
      <c r="I196" s="97">
        <f>IFERROR(VLOOKUP($D196, V医療従事者等!$A:$J, $I$4, FALSE), 0)</f>
        <v>0</v>
      </c>
      <c r="J196" s="98">
        <f>IFERROR(VLOOKUP($D196, V一般接種!$A:$G, J$4, FALSE), 0)</f>
        <v>0</v>
      </c>
      <c r="K196" s="98">
        <f>IFERROR(VLOOKUP($D196, V一般接種!$A:$G, K$4, FALSE), 0)</f>
        <v>0</v>
      </c>
      <c r="L196" s="98">
        <f>IFERROR(VLOOKUP($D196, V一般接種!$A:$G, L$4, FALSE), 0)</f>
        <v>0</v>
      </c>
      <c r="M196" s="98">
        <f>IFERROR(VLOOKUP($D196, V一般接種!$A:$G, M$4, FALSE), 0)</f>
        <v>0</v>
      </c>
      <c r="N196" s="98">
        <f>SUMIF(V職域接種!$C:$C, 'Conv-vaccine'!$D196, V職域接種!F:F)</f>
        <v>0</v>
      </c>
      <c r="O196" s="98">
        <f>SUMIF(V職域接種!$C:$C, 'Conv-vaccine'!$D196, V職域接種!G:G)</f>
        <v>0</v>
      </c>
      <c r="P196" s="98">
        <f>SUMIF(V重複!$C:$C, 'Conv-vaccine'!$D196, V重複!F:F)</f>
        <v>0</v>
      </c>
      <c r="Q196" s="98">
        <f>SUMIF(V重複!$C:$C, 'Conv-vaccine'!$D196, V重複!G:G)</f>
        <v>0</v>
      </c>
    </row>
    <row r="197" spans="1:17" x14ac:dyDescent="0.55000000000000004">
      <c r="A197" s="95">
        <f t="shared" si="6"/>
        <v>44488</v>
      </c>
      <c r="B197" s="50">
        <f t="shared" si="7"/>
        <v>0</v>
      </c>
      <c r="C197" s="50">
        <f t="shared" si="8"/>
        <v>0</v>
      </c>
      <c r="D197" s="96">
        <v>44488</v>
      </c>
      <c r="E197" s="97" t="str">
        <f>IFERROR(VLOOKUP($D197, V医療従事者等!$A:$J, $E$4, FALSE), TEXT(D197, "aaa"))</f>
        <v>火</v>
      </c>
      <c r="F197" s="97">
        <f>IFERROR(VLOOKUP($D197, V医療従事者等!$A:$J, $F$4, FALSE), 0)</f>
        <v>0</v>
      </c>
      <c r="G197" s="97">
        <f>IFERROR(VLOOKUP($D197, V医療従事者等!$A:$J, $G$4, FALSE), 0)</f>
        <v>0</v>
      </c>
      <c r="H197" s="97">
        <f>IFERROR(VLOOKUP($D197, V医療従事者等!$A:$J, $H$4, FALSE), 0)</f>
        <v>0</v>
      </c>
      <c r="I197" s="97">
        <f>IFERROR(VLOOKUP($D197, V医療従事者等!$A:$J, $I$4, FALSE), 0)</f>
        <v>0</v>
      </c>
      <c r="J197" s="98">
        <f>IFERROR(VLOOKUP($D197, V一般接種!$A:$G, J$4, FALSE), 0)</f>
        <v>0</v>
      </c>
      <c r="K197" s="98">
        <f>IFERROR(VLOOKUP($D197, V一般接種!$A:$G, K$4, FALSE), 0)</f>
        <v>0</v>
      </c>
      <c r="L197" s="98">
        <f>IFERROR(VLOOKUP($D197, V一般接種!$A:$G, L$4, FALSE), 0)</f>
        <v>0</v>
      </c>
      <c r="M197" s="98">
        <f>IFERROR(VLOOKUP($D197, V一般接種!$A:$G, M$4, FALSE), 0)</f>
        <v>0</v>
      </c>
      <c r="N197" s="98">
        <f>SUMIF(V職域接種!$C:$C, 'Conv-vaccine'!$D197, V職域接種!F:F)</f>
        <v>0</v>
      </c>
      <c r="O197" s="98">
        <f>SUMIF(V職域接種!$C:$C, 'Conv-vaccine'!$D197, V職域接種!G:G)</f>
        <v>0</v>
      </c>
      <c r="P197" s="98">
        <f>SUMIF(V重複!$C:$C, 'Conv-vaccine'!$D197, V重複!F:F)</f>
        <v>0</v>
      </c>
      <c r="Q197" s="98">
        <f>SUMIF(V重複!$C:$C, 'Conv-vaccine'!$D197, V重複!G:G)</f>
        <v>0</v>
      </c>
    </row>
    <row r="198" spans="1:17" x14ac:dyDescent="0.55000000000000004">
      <c r="A198" s="95">
        <f t="shared" si="6"/>
        <v>44489</v>
      </c>
      <c r="B198" s="50">
        <f t="shared" si="7"/>
        <v>0</v>
      </c>
      <c r="C198" s="50">
        <f t="shared" si="8"/>
        <v>0</v>
      </c>
      <c r="D198" s="96">
        <v>44489</v>
      </c>
      <c r="E198" s="97" t="str">
        <f>IFERROR(VLOOKUP($D198, V医療従事者等!$A:$J, $E$4, FALSE), TEXT(D198, "aaa"))</f>
        <v>水</v>
      </c>
      <c r="F198" s="97">
        <f>IFERROR(VLOOKUP($D198, V医療従事者等!$A:$J, $F$4, FALSE), 0)</f>
        <v>0</v>
      </c>
      <c r="G198" s="97">
        <f>IFERROR(VLOOKUP($D198, V医療従事者等!$A:$J, $G$4, FALSE), 0)</f>
        <v>0</v>
      </c>
      <c r="H198" s="97">
        <f>IFERROR(VLOOKUP($D198, V医療従事者等!$A:$J, $H$4, FALSE), 0)</f>
        <v>0</v>
      </c>
      <c r="I198" s="97">
        <f>IFERROR(VLOOKUP($D198, V医療従事者等!$A:$J, $I$4, FALSE), 0)</f>
        <v>0</v>
      </c>
      <c r="J198" s="98">
        <f>IFERROR(VLOOKUP($D198, V一般接種!$A:$G, J$4, FALSE), 0)</f>
        <v>0</v>
      </c>
      <c r="K198" s="98">
        <f>IFERROR(VLOOKUP($D198, V一般接種!$A:$G, K$4, FALSE), 0)</f>
        <v>0</v>
      </c>
      <c r="L198" s="98">
        <f>IFERROR(VLOOKUP($D198, V一般接種!$A:$G, L$4, FALSE), 0)</f>
        <v>0</v>
      </c>
      <c r="M198" s="98">
        <f>IFERROR(VLOOKUP($D198, V一般接種!$A:$G, M$4, FALSE), 0)</f>
        <v>0</v>
      </c>
      <c r="N198" s="98">
        <f>SUMIF(V職域接種!$C:$C, 'Conv-vaccine'!$D198, V職域接種!F:F)</f>
        <v>0</v>
      </c>
      <c r="O198" s="98">
        <f>SUMIF(V職域接種!$C:$C, 'Conv-vaccine'!$D198, V職域接種!G:G)</f>
        <v>0</v>
      </c>
      <c r="P198" s="98">
        <f>SUMIF(V重複!$C:$C, 'Conv-vaccine'!$D198, V重複!F:F)</f>
        <v>0</v>
      </c>
      <c r="Q198" s="98">
        <f>SUMIF(V重複!$C:$C, 'Conv-vaccine'!$D198, V重複!G:G)</f>
        <v>0</v>
      </c>
    </row>
    <row r="199" spans="1:17" x14ac:dyDescent="0.55000000000000004">
      <c r="A199" s="95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6">
        <v>44490</v>
      </c>
      <c r="E199" s="97" t="str">
        <f>IFERROR(VLOOKUP($D199, V医療従事者等!$A:$J, $E$4, FALSE), TEXT(D199, "aaa"))</f>
        <v>木</v>
      </c>
      <c r="F199" s="97">
        <f>IFERROR(VLOOKUP($D199, V医療従事者等!$A:$J, $F$4, FALSE), 0)</f>
        <v>0</v>
      </c>
      <c r="G199" s="97">
        <f>IFERROR(VLOOKUP($D199, V医療従事者等!$A:$J, $G$4, FALSE), 0)</f>
        <v>0</v>
      </c>
      <c r="H199" s="97">
        <f>IFERROR(VLOOKUP($D199, V医療従事者等!$A:$J, $H$4, FALSE), 0)</f>
        <v>0</v>
      </c>
      <c r="I199" s="97">
        <f>IFERROR(VLOOKUP($D199, V医療従事者等!$A:$J, $I$4, FALSE), 0)</f>
        <v>0</v>
      </c>
      <c r="J199" s="98">
        <f>IFERROR(VLOOKUP($D199, V一般接種!$A:$G, J$4, FALSE), 0)</f>
        <v>0</v>
      </c>
      <c r="K199" s="98">
        <f>IFERROR(VLOOKUP($D199, V一般接種!$A:$G, K$4, FALSE), 0)</f>
        <v>0</v>
      </c>
      <c r="L199" s="98">
        <f>IFERROR(VLOOKUP($D199, V一般接種!$A:$G, L$4, FALSE), 0)</f>
        <v>0</v>
      </c>
      <c r="M199" s="98">
        <f>IFERROR(VLOOKUP($D199, V一般接種!$A:$G, M$4, FALSE), 0)</f>
        <v>0</v>
      </c>
      <c r="N199" s="98">
        <f>SUMIF(V職域接種!$C:$C, 'Conv-vaccine'!$D199, V職域接種!F:F)</f>
        <v>0</v>
      </c>
      <c r="O199" s="98">
        <f>SUMIF(V職域接種!$C:$C, 'Conv-vaccine'!$D199, V職域接種!G:G)</f>
        <v>0</v>
      </c>
      <c r="P199" s="98">
        <f>SUMIF(V重複!$C:$C, 'Conv-vaccine'!$D199, V重複!F:F)</f>
        <v>0</v>
      </c>
      <c r="Q199" s="98">
        <f>SUMIF(V重複!$C:$C, 'Conv-vaccine'!$D199, V重複!G:G)</f>
        <v>0</v>
      </c>
    </row>
    <row r="200" spans="1:17" x14ac:dyDescent="0.55000000000000004">
      <c r="A200" s="95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6">
        <v>44491</v>
      </c>
      <c r="E200" s="97" t="str">
        <f>IFERROR(VLOOKUP($D200, V医療従事者等!$A:$J, $E$4, FALSE), TEXT(D200, "aaa"))</f>
        <v>金</v>
      </c>
      <c r="F200" s="97">
        <f>IFERROR(VLOOKUP($D200, V医療従事者等!$A:$J, $F$4, FALSE), 0)</f>
        <v>0</v>
      </c>
      <c r="G200" s="97">
        <f>IFERROR(VLOOKUP($D200, V医療従事者等!$A:$J, $G$4, FALSE), 0)</f>
        <v>0</v>
      </c>
      <c r="H200" s="97">
        <f>IFERROR(VLOOKUP($D200, V医療従事者等!$A:$J, $H$4, FALSE), 0)</f>
        <v>0</v>
      </c>
      <c r="I200" s="97">
        <f>IFERROR(VLOOKUP($D200, V医療従事者等!$A:$J, $I$4, FALSE), 0)</f>
        <v>0</v>
      </c>
      <c r="J200" s="98">
        <f>IFERROR(VLOOKUP($D200, V一般接種!$A:$G, J$4, FALSE), 0)</f>
        <v>0</v>
      </c>
      <c r="K200" s="98">
        <f>IFERROR(VLOOKUP($D200, V一般接種!$A:$G, K$4, FALSE), 0)</f>
        <v>0</v>
      </c>
      <c r="L200" s="98">
        <f>IFERROR(VLOOKUP($D200, V一般接種!$A:$G, L$4, FALSE), 0)</f>
        <v>0</v>
      </c>
      <c r="M200" s="98">
        <f>IFERROR(VLOOKUP($D200, V一般接種!$A:$G, M$4, FALSE), 0)</f>
        <v>0</v>
      </c>
      <c r="N200" s="98">
        <f>SUMIF(V職域接種!$C:$C, 'Conv-vaccine'!$D200, V職域接種!F:F)</f>
        <v>0</v>
      </c>
      <c r="O200" s="98">
        <f>SUMIF(V職域接種!$C:$C, 'Conv-vaccine'!$D200, V職域接種!G:G)</f>
        <v>0</v>
      </c>
      <c r="P200" s="98">
        <f>SUMIF(V重複!$C:$C, 'Conv-vaccine'!$D200, V重複!F:F)</f>
        <v>0</v>
      </c>
      <c r="Q200" s="98">
        <f>SUMIF(V重複!$C:$C, 'Conv-vaccine'!$D200, V重複!G:G)</f>
        <v>0</v>
      </c>
    </row>
    <row r="201" spans="1:17" x14ac:dyDescent="0.55000000000000004">
      <c r="A201" s="95">
        <f t="shared" si="9"/>
        <v>44492</v>
      </c>
      <c r="B201" s="50">
        <f t="shared" si="10"/>
        <v>0</v>
      </c>
      <c r="C201" s="50">
        <f t="shared" si="11"/>
        <v>0</v>
      </c>
      <c r="D201" s="96">
        <v>44492</v>
      </c>
      <c r="E201" s="97" t="str">
        <f>IFERROR(VLOOKUP($D201, V医療従事者等!$A:$J, $E$4, FALSE), TEXT(D201, "aaa"))</f>
        <v>土</v>
      </c>
      <c r="F201" s="97">
        <f>IFERROR(VLOOKUP($D201, V医療従事者等!$A:$J, $F$4, FALSE), 0)</f>
        <v>0</v>
      </c>
      <c r="G201" s="97">
        <f>IFERROR(VLOOKUP($D201, V医療従事者等!$A:$J, $G$4, FALSE), 0)</f>
        <v>0</v>
      </c>
      <c r="H201" s="97">
        <f>IFERROR(VLOOKUP($D201, V医療従事者等!$A:$J, $H$4, FALSE), 0)</f>
        <v>0</v>
      </c>
      <c r="I201" s="97">
        <f>IFERROR(VLOOKUP($D201, V医療従事者等!$A:$J, $I$4, FALSE), 0)</f>
        <v>0</v>
      </c>
      <c r="J201" s="98">
        <f>IFERROR(VLOOKUP($D201, V一般接種!$A:$G, J$4, FALSE), 0)</f>
        <v>0</v>
      </c>
      <c r="K201" s="98">
        <f>IFERROR(VLOOKUP($D201, V一般接種!$A:$G, K$4, FALSE), 0)</f>
        <v>0</v>
      </c>
      <c r="L201" s="98">
        <f>IFERROR(VLOOKUP($D201, V一般接種!$A:$G, L$4, FALSE), 0)</f>
        <v>0</v>
      </c>
      <c r="M201" s="98">
        <f>IFERROR(VLOOKUP($D201, V一般接種!$A:$G, M$4, FALSE), 0)</f>
        <v>0</v>
      </c>
      <c r="N201" s="98">
        <f>SUMIF(V職域接種!$C:$C, 'Conv-vaccine'!$D201, V職域接種!F:F)</f>
        <v>0</v>
      </c>
      <c r="O201" s="98">
        <f>SUMIF(V職域接種!$C:$C, 'Conv-vaccine'!$D201, V職域接種!G:G)</f>
        <v>0</v>
      </c>
      <c r="P201" s="98">
        <f>SUMIF(V重複!$C:$C, 'Conv-vaccine'!$D201, V重複!F:F)</f>
        <v>0</v>
      </c>
      <c r="Q201" s="98">
        <f>SUMIF(V重複!$C:$C, 'Conv-vaccine'!$D201, V重複!G:G)</f>
        <v>0</v>
      </c>
    </row>
    <row r="202" spans="1:17" x14ac:dyDescent="0.55000000000000004">
      <c r="A202" s="95">
        <f t="shared" si="9"/>
        <v>44493</v>
      </c>
      <c r="B202" s="50">
        <f t="shared" si="10"/>
        <v>0</v>
      </c>
      <c r="C202" s="50">
        <f t="shared" si="11"/>
        <v>0</v>
      </c>
      <c r="D202" s="96">
        <v>44493</v>
      </c>
      <c r="E202" s="97" t="str">
        <f>IFERROR(VLOOKUP($D202, V医療従事者等!$A:$J, $E$4, FALSE), TEXT(D202, "aaa"))</f>
        <v>日</v>
      </c>
      <c r="F202" s="97">
        <f>IFERROR(VLOOKUP($D202, V医療従事者等!$A:$J, $F$4, FALSE), 0)</f>
        <v>0</v>
      </c>
      <c r="G202" s="97">
        <f>IFERROR(VLOOKUP($D202, V医療従事者等!$A:$J, $G$4, FALSE), 0)</f>
        <v>0</v>
      </c>
      <c r="H202" s="97">
        <f>IFERROR(VLOOKUP($D202, V医療従事者等!$A:$J, $H$4, FALSE), 0)</f>
        <v>0</v>
      </c>
      <c r="I202" s="97">
        <f>IFERROR(VLOOKUP($D202, V医療従事者等!$A:$J, $I$4, FALSE), 0)</f>
        <v>0</v>
      </c>
      <c r="J202" s="98">
        <f>IFERROR(VLOOKUP($D202, V一般接種!$A:$G, J$4, FALSE), 0)</f>
        <v>0</v>
      </c>
      <c r="K202" s="98">
        <f>IFERROR(VLOOKUP($D202, V一般接種!$A:$G, K$4, FALSE), 0)</f>
        <v>0</v>
      </c>
      <c r="L202" s="98">
        <f>IFERROR(VLOOKUP($D202, V一般接種!$A:$G, L$4, FALSE), 0)</f>
        <v>0</v>
      </c>
      <c r="M202" s="98">
        <f>IFERROR(VLOOKUP($D202, V一般接種!$A:$G, M$4, FALSE), 0)</f>
        <v>0</v>
      </c>
      <c r="N202" s="98">
        <f>SUMIF(V職域接種!$C:$C, 'Conv-vaccine'!$D202, V職域接種!F:F)</f>
        <v>0</v>
      </c>
      <c r="O202" s="98">
        <f>SUMIF(V職域接種!$C:$C, 'Conv-vaccine'!$D202, V職域接種!G:G)</f>
        <v>0</v>
      </c>
      <c r="P202" s="98">
        <f>SUMIF(V重複!$C:$C, 'Conv-vaccine'!$D202, V重複!F:F)</f>
        <v>0</v>
      </c>
      <c r="Q202" s="98">
        <f>SUMIF(V重複!$C:$C, 'Conv-vaccine'!$D202, V重複!G:G)</f>
        <v>0</v>
      </c>
    </row>
    <row r="203" spans="1:17" x14ac:dyDescent="0.55000000000000004">
      <c r="A203" s="95">
        <f t="shared" si="9"/>
        <v>44494</v>
      </c>
      <c r="B203" s="50">
        <f t="shared" si="10"/>
        <v>0</v>
      </c>
      <c r="C203" s="50">
        <f t="shared" si="11"/>
        <v>0</v>
      </c>
      <c r="D203" s="96">
        <v>44494</v>
      </c>
      <c r="E203" s="97" t="str">
        <f>IFERROR(VLOOKUP($D203, V医療従事者等!$A:$J, $E$4, FALSE), TEXT(D203, "aaa"))</f>
        <v>月</v>
      </c>
      <c r="F203" s="97">
        <f>IFERROR(VLOOKUP($D203, V医療従事者等!$A:$J, $F$4, FALSE), 0)</f>
        <v>0</v>
      </c>
      <c r="G203" s="97">
        <f>IFERROR(VLOOKUP($D203, V医療従事者等!$A:$J, $G$4, FALSE), 0)</f>
        <v>0</v>
      </c>
      <c r="H203" s="97">
        <f>IFERROR(VLOOKUP($D203, V医療従事者等!$A:$J, $H$4, FALSE), 0)</f>
        <v>0</v>
      </c>
      <c r="I203" s="97">
        <f>IFERROR(VLOOKUP($D203, V医療従事者等!$A:$J, $I$4, FALSE), 0)</f>
        <v>0</v>
      </c>
      <c r="J203" s="98">
        <f>IFERROR(VLOOKUP($D203, V一般接種!$A:$G, J$4, FALSE), 0)</f>
        <v>0</v>
      </c>
      <c r="K203" s="98">
        <f>IFERROR(VLOOKUP($D203, V一般接種!$A:$G, K$4, FALSE), 0)</f>
        <v>0</v>
      </c>
      <c r="L203" s="98">
        <f>IFERROR(VLOOKUP($D203, V一般接種!$A:$G, L$4, FALSE), 0)</f>
        <v>0</v>
      </c>
      <c r="M203" s="98">
        <f>IFERROR(VLOOKUP($D203, V一般接種!$A:$G, M$4, FALSE), 0)</f>
        <v>0</v>
      </c>
      <c r="N203" s="98">
        <f>SUMIF(V職域接種!$C:$C, 'Conv-vaccine'!$D203, V職域接種!F:F)</f>
        <v>0</v>
      </c>
      <c r="O203" s="98">
        <f>SUMIF(V職域接種!$C:$C, 'Conv-vaccine'!$D203, V職域接種!G:G)</f>
        <v>0</v>
      </c>
      <c r="P203" s="98">
        <f>SUMIF(V重複!$C:$C, 'Conv-vaccine'!$D203, V重複!F:F)</f>
        <v>0</v>
      </c>
      <c r="Q203" s="98">
        <f>SUMIF(V重複!$C:$C, 'Conv-vaccine'!$D203, V重複!G:G)</f>
        <v>0</v>
      </c>
    </row>
    <row r="204" spans="1:17" x14ac:dyDescent="0.55000000000000004">
      <c r="A204" s="95">
        <f t="shared" si="9"/>
        <v>44495</v>
      </c>
      <c r="B204" s="50">
        <f t="shared" si="10"/>
        <v>0</v>
      </c>
      <c r="C204" s="50">
        <f t="shared" si="11"/>
        <v>0</v>
      </c>
      <c r="D204" s="96">
        <v>44495</v>
      </c>
      <c r="E204" s="97" t="str">
        <f>IFERROR(VLOOKUP($D204, V医療従事者等!$A:$J, $E$4, FALSE), TEXT(D204, "aaa"))</f>
        <v>火</v>
      </c>
      <c r="F204" s="97">
        <f>IFERROR(VLOOKUP($D204, V医療従事者等!$A:$J, $F$4, FALSE), 0)</f>
        <v>0</v>
      </c>
      <c r="G204" s="97">
        <f>IFERROR(VLOOKUP($D204, V医療従事者等!$A:$J, $G$4, FALSE), 0)</f>
        <v>0</v>
      </c>
      <c r="H204" s="97">
        <f>IFERROR(VLOOKUP($D204, V医療従事者等!$A:$J, $H$4, FALSE), 0)</f>
        <v>0</v>
      </c>
      <c r="I204" s="97">
        <f>IFERROR(VLOOKUP($D204, V医療従事者等!$A:$J, $I$4, FALSE), 0)</f>
        <v>0</v>
      </c>
      <c r="J204" s="98">
        <f>IFERROR(VLOOKUP($D204, V一般接種!$A:$G, J$4, FALSE), 0)</f>
        <v>0</v>
      </c>
      <c r="K204" s="98">
        <f>IFERROR(VLOOKUP($D204, V一般接種!$A:$G, K$4, FALSE), 0)</f>
        <v>0</v>
      </c>
      <c r="L204" s="98">
        <f>IFERROR(VLOOKUP($D204, V一般接種!$A:$G, L$4, FALSE), 0)</f>
        <v>0</v>
      </c>
      <c r="M204" s="98">
        <f>IFERROR(VLOOKUP($D204, V一般接種!$A:$G, M$4, FALSE), 0)</f>
        <v>0</v>
      </c>
      <c r="N204" s="98">
        <f>SUMIF(V職域接種!$C:$C, 'Conv-vaccine'!$D204, V職域接種!F:F)</f>
        <v>0</v>
      </c>
      <c r="O204" s="98">
        <f>SUMIF(V職域接種!$C:$C, 'Conv-vaccine'!$D204, V職域接種!G:G)</f>
        <v>0</v>
      </c>
      <c r="P204" s="98">
        <f>SUMIF(V重複!$C:$C, 'Conv-vaccine'!$D204, V重複!F:F)</f>
        <v>0</v>
      </c>
      <c r="Q204" s="98">
        <f>SUMIF(V重複!$C:$C, 'Conv-vaccine'!$D204, V重複!G:G)</f>
        <v>0</v>
      </c>
    </row>
    <row r="205" spans="1:17" x14ac:dyDescent="0.55000000000000004">
      <c r="A205" s="95">
        <f t="shared" si="9"/>
        <v>44496</v>
      </c>
      <c r="B205" s="50">
        <f t="shared" si="10"/>
        <v>0</v>
      </c>
      <c r="C205" s="50">
        <f t="shared" si="11"/>
        <v>0</v>
      </c>
      <c r="D205" s="96">
        <v>44496</v>
      </c>
      <c r="E205" s="97" t="str">
        <f>IFERROR(VLOOKUP($D205, V医療従事者等!$A:$J, $E$4, FALSE), TEXT(D205, "aaa"))</f>
        <v>水</v>
      </c>
      <c r="F205" s="97">
        <f>IFERROR(VLOOKUP($D205, V医療従事者等!$A:$J, $F$4, FALSE), 0)</f>
        <v>0</v>
      </c>
      <c r="G205" s="97">
        <f>IFERROR(VLOOKUP($D205, V医療従事者等!$A:$J, $G$4, FALSE), 0)</f>
        <v>0</v>
      </c>
      <c r="H205" s="97">
        <f>IFERROR(VLOOKUP($D205, V医療従事者等!$A:$J, $H$4, FALSE), 0)</f>
        <v>0</v>
      </c>
      <c r="I205" s="97">
        <f>IFERROR(VLOOKUP($D205, V医療従事者等!$A:$J, $I$4, FALSE), 0)</f>
        <v>0</v>
      </c>
      <c r="J205" s="98">
        <f>IFERROR(VLOOKUP($D205, V一般接種!$A:$G, J$4, FALSE), 0)</f>
        <v>0</v>
      </c>
      <c r="K205" s="98">
        <f>IFERROR(VLOOKUP($D205, V一般接種!$A:$G, K$4, FALSE), 0)</f>
        <v>0</v>
      </c>
      <c r="L205" s="98">
        <f>IFERROR(VLOOKUP($D205, V一般接種!$A:$G, L$4, FALSE), 0)</f>
        <v>0</v>
      </c>
      <c r="M205" s="98">
        <f>IFERROR(VLOOKUP($D205, V一般接種!$A:$G, M$4, FALSE), 0)</f>
        <v>0</v>
      </c>
      <c r="N205" s="98">
        <f>SUMIF(V職域接種!$C:$C, 'Conv-vaccine'!$D205, V職域接種!F:F)</f>
        <v>0</v>
      </c>
      <c r="O205" s="98">
        <f>SUMIF(V職域接種!$C:$C, 'Conv-vaccine'!$D205, V職域接種!G:G)</f>
        <v>0</v>
      </c>
      <c r="P205" s="98">
        <f>SUMIF(V重複!$C:$C, 'Conv-vaccine'!$D205, V重複!F:F)</f>
        <v>0</v>
      </c>
      <c r="Q205" s="98">
        <f>SUMIF(V重複!$C:$C, 'Conv-vaccine'!$D205, V重複!G:G)</f>
        <v>0</v>
      </c>
    </row>
    <row r="206" spans="1:17" x14ac:dyDescent="0.55000000000000004">
      <c r="A206" s="95">
        <f t="shared" si="9"/>
        <v>44497</v>
      </c>
      <c r="B206" s="50">
        <f t="shared" si="10"/>
        <v>0</v>
      </c>
      <c r="C206" s="50">
        <f t="shared" si="11"/>
        <v>0</v>
      </c>
      <c r="D206" s="96">
        <v>44497</v>
      </c>
      <c r="E206" s="97" t="str">
        <f>IFERROR(VLOOKUP($D206, V医療従事者等!$A:$J, $E$4, FALSE), TEXT(D206, "aaa"))</f>
        <v>木</v>
      </c>
      <c r="F206" s="97">
        <f>IFERROR(VLOOKUP($D206, V医療従事者等!$A:$J, $F$4, FALSE), 0)</f>
        <v>0</v>
      </c>
      <c r="G206" s="97">
        <f>IFERROR(VLOOKUP($D206, V医療従事者等!$A:$J, $G$4, FALSE), 0)</f>
        <v>0</v>
      </c>
      <c r="H206" s="97">
        <f>IFERROR(VLOOKUP($D206, V医療従事者等!$A:$J, $H$4, FALSE), 0)</f>
        <v>0</v>
      </c>
      <c r="I206" s="97">
        <f>IFERROR(VLOOKUP($D206, V医療従事者等!$A:$J, $I$4, FALSE), 0)</f>
        <v>0</v>
      </c>
      <c r="J206" s="98">
        <f>IFERROR(VLOOKUP($D206, V一般接種!$A:$G, J$4, FALSE), 0)</f>
        <v>0</v>
      </c>
      <c r="K206" s="98">
        <f>IFERROR(VLOOKUP($D206, V一般接種!$A:$G, K$4, FALSE), 0)</f>
        <v>0</v>
      </c>
      <c r="L206" s="98">
        <f>IFERROR(VLOOKUP($D206, V一般接種!$A:$G, L$4, FALSE), 0)</f>
        <v>0</v>
      </c>
      <c r="M206" s="98">
        <f>IFERROR(VLOOKUP($D206, V一般接種!$A:$G, M$4, FALSE), 0)</f>
        <v>0</v>
      </c>
      <c r="N206" s="98">
        <f>SUMIF(V職域接種!$C:$C, 'Conv-vaccine'!$D206, V職域接種!F:F)</f>
        <v>0</v>
      </c>
      <c r="O206" s="98">
        <f>SUMIF(V職域接種!$C:$C, 'Conv-vaccine'!$D206, V職域接種!G:G)</f>
        <v>0</v>
      </c>
      <c r="P206" s="98">
        <f>SUMIF(V重複!$C:$C, 'Conv-vaccine'!$D206, V重複!F:F)</f>
        <v>0</v>
      </c>
      <c r="Q206" s="98">
        <f>SUMIF(V重複!$C:$C, 'Conv-vaccine'!$D206, V重複!G:G)</f>
        <v>0</v>
      </c>
    </row>
    <row r="207" spans="1:17" x14ac:dyDescent="0.55000000000000004">
      <c r="A207" s="95">
        <f t="shared" si="9"/>
        <v>44498</v>
      </c>
      <c r="B207" s="50">
        <f t="shared" si="10"/>
        <v>0</v>
      </c>
      <c r="C207" s="50">
        <f t="shared" si="11"/>
        <v>0</v>
      </c>
      <c r="D207" s="96">
        <v>44498</v>
      </c>
      <c r="E207" s="97" t="str">
        <f>IFERROR(VLOOKUP($D207, V医療従事者等!$A:$J, $E$4, FALSE), TEXT(D207, "aaa"))</f>
        <v>金</v>
      </c>
      <c r="F207" s="97">
        <f>IFERROR(VLOOKUP($D207, V医療従事者等!$A:$J, $F$4, FALSE), 0)</f>
        <v>0</v>
      </c>
      <c r="G207" s="97">
        <f>IFERROR(VLOOKUP($D207, V医療従事者等!$A:$J, $G$4, FALSE), 0)</f>
        <v>0</v>
      </c>
      <c r="H207" s="97">
        <f>IFERROR(VLOOKUP($D207, V医療従事者等!$A:$J, $H$4, FALSE), 0)</f>
        <v>0</v>
      </c>
      <c r="I207" s="97">
        <f>IFERROR(VLOOKUP($D207, V医療従事者等!$A:$J, $I$4, FALSE), 0)</f>
        <v>0</v>
      </c>
      <c r="J207" s="98">
        <f>IFERROR(VLOOKUP($D207, V一般接種!$A:$G, J$4, FALSE), 0)</f>
        <v>0</v>
      </c>
      <c r="K207" s="98">
        <f>IFERROR(VLOOKUP($D207, V一般接種!$A:$G, K$4, FALSE), 0)</f>
        <v>0</v>
      </c>
      <c r="L207" s="98">
        <f>IFERROR(VLOOKUP($D207, V一般接種!$A:$G, L$4, FALSE), 0)</f>
        <v>0</v>
      </c>
      <c r="M207" s="98">
        <f>IFERROR(VLOOKUP($D207, V一般接種!$A:$G, M$4, FALSE), 0)</f>
        <v>0</v>
      </c>
      <c r="N207" s="98">
        <f>SUMIF(V職域接種!$C:$C, 'Conv-vaccine'!$D207, V職域接種!F:F)</f>
        <v>0</v>
      </c>
      <c r="O207" s="98">
        <f>SUMIF(V職域接種!$C:$C, 'Conv-vaccine'!$D207, V職域接種!G:G)</f>
        <v>0</v>
      </c>
      <c r="P207" s="98">
        <f>SUMIF(V重複!$C:$C, 'Conv-vaccine'!$D207, V重複!F:F)</f>
        <v>0</v>
      </c>
      <c r="Q207" s="98">
        <f>SUMIF(V重複!$C:$C, 'Conv-vaccine'!$D207, V重複!G:G)</f>
        <v>0</v>
      </c>
    </row>
    <row r="208" spans="1:17" x14ac:dyDescent="0.55000000000000004">
      <c r="A208" s="95">
        <f t="shared" si="9"/>
        <v>44499</v>
      </c>
      <c r="B208" s="50">
        <f t="shared" si="10"/>
        <v>0</v>
      </c>
      <c r="C208" s="50">
        <f t="shared" si="11"/>
        <v>0</v>
      </c>
      <c r="D208" s="96">
        <v>44499</v>
      </c>
      <c r="E208" s="97" t="str">
        <f>IFERROR(VLOOKUP($D208, V医療従事者等!$A:$J, $E$4, FALSE), TEXT(D208, "aaa"))</f>
        <v>土</v>
      </c>
      <c r="F208" s="97">
        <f>IFERROR(VLOOKUP($D208, V医療従事者等!$A:$J, $F$4, FALSE), 0)</f>
        <v>0</v>
      </c>
      <c r="G208" s="97">
        <f>IFERROR(VLOOKUP($D208, V医療従事者等!$A:$J, $G$4, FALSE), 0)</f>
        <v>0</v>
      </c>
      <c r="H208" s="97">
        <f>IFERROR(VLOOKUP($D208, V医療従事者等!$A:$J, $H$4, FALSE), 0)</f>
        <v>0</v>
      </c>
      <c r="I208" s="97">
        <f>IFERROR(VLOOKUP($D208, V医療従事者等!$A:$J, $I$4, FALSE), 0)</f>
        <v>0</v>
      </c>
      <c r="J208" s="98">
        <f>IFERROR(VLOOKUP($D208, V一般接種!$A:$G, J$4, FALSE), 0)</f>
        <v>0</v>
      </c>
      <c r="K208" s="98">
        <f>IFERROR(VLOOKUP($D208, V一般接種!$A:$G, K$4, FALSE), 0)</f>
        <v>0</v>
      </c>
      <c r="L208" s="98">
        <f>IFERROR(VLOOKUP($D208, V一般接種!$A:$G, L$4, FALSE), 0)</f>
        <v>0</v>
      </c>
      <c r="M208" s="98">
        <f>IFERROR(VLOOKUP($D208, V一般接種!$A:$G, M$4, FALSE), 0)</f>
        <v>0</v>
      </c>
      <c r="N208" s="98">
        <f>SUMIF(V職域接種!$C:$C, 'Conv-vaccine'!$D208, V職域接種!F:F)</f>
        <v>0</v>
      </c>
      <c r="O208" s="98">
        <f>SUMIF(V職域接種!$C:$C, 'Conv-vaccine'!$D208, V職域接種!G:G)</f>
        <v>0</v>
      </c>
      <c r="P208" s="98">
        <f>SUMIF(V重複!$C:$C, 'Conv-vaccine'!$D208, V重複!F:F)</f>
        <v>0</v>
      </c>
      <c r="Q208" s="98">
        <f>SUMIF(V重複!$C:$C, 'Conv-vaccine'!$D208, V重複!G:G)</f>
        <v>0</v>
      </c>
    </row>
    <row r="209" spans="1:17" x14ac:dyDescent="0.55000000000000004">
      <c r="A209" s="95">
        <f t="shared" si="9"/>
        <v>44500</v>
      </c>
      <c r="B209" s="50">
        <f t="shared" si="10"/>
        <v>0</v>
      </c>
      <c r="C209" s="50">
        <f t="shared" si="11"/>
        <v>0</v>
      </c>
      <c r="D209" s="96">
        <v>44500</v>
      </c>
      <c r="E209" s="97" t="str">
        <f>IFERROR(VLOOKUP($D209, V医療従事者等!$A:$J, $E$4, FALSE), TEXT(D209, "aaa"))</f>
        <v>日</v>
      </c>
      <c r="F209" s="97">
        <f>IFERROR(VLOOKUP($D209, V医療従事者等!$A:$J, $F$4, FALSE), 0)</f>
        <v>0</v>
      </c>
      <c r="G209" s="97">
        <f>IFERROR(VLOOKUP($D209, V医療従事者等!$A:$J, $G$4, FALSE), 0)</f>
        <v>0</v>
      </c>
      <c r="H209" s="97">
        <f>IFERROR(VLOOKUP($D209, V医療従事者等!$A:$J, $H$4, FALSE), 0)</f>
        <v>0</v>
      </c>
      <c r="I209" s="97">
        <f>IFERROR(VLOOKUP($D209, V医療従事者等!$A:$J, $I$4, FALSE), 0)</f>
        <v>0</v>
      </c>
      <c r="J209" s="98">
        <f>IFERROR(VLOOKUP($D209, V一般接種!$A:$G, J$4, FALSE), 0)</f>
        <v>0</v>
      </c>
      <c r="K209" s="98">
        <f>IFERROR(VLOOKUP($D209, V一般接種!$A:$G, K$4, FALSE), 0)</f>
        <v>0</v>
      </c>
      <c r="L209" s="98">
        <f>IFERROR(VLOOKUP($D209, V一般接種!$A:$G, L$4, FALSE), 0)</f>
        <v>0</v>
      </c>
      <c r="M209" s="98">
        <f>IFERROR(VLOOKUP($D209, V一般接種!$A:$G, M$4, FALSE), 0)</f>
        <v>0</v>
      </c>
      <c r="N209" s="98">
        <f>SUMIF(V職域接種!$C:$C, 'Conv-vaccine'!$D209, V職域接種!F:F)</f>
        <v>0</v>
      </c>
      <c r="O209" s="98">
        <f>SUMIF(V職域接種!$C:$C, 'Conv-vaccine'!$D209, V職域接種!G:G)</f>
        <v>0</v>
      </c>
      <c r="P209" s="98">
        <f>SUMIF(V重複!$C:$C, 'Conv-vaccine'!$D209, V重複!F:F)</f>
        <v>0</v>
      </c>
      <c r="Q209" s="98">
        <f>SUMIF(V重複!$C:$C, 'Conv-vaccine'!$D209, V重複!G:G)</f>
        <v>0</v>
      </c>
    </row>
    <row r="210" spans="1:17" x14ac:dyDescent="0.55000000000000004">
      <c r="A210" s="95">
        <f t="shared" si="9"/>
        <v>44501</v>
      </c>
      <c r="B210" s="50">
        <f t="shared" si="10"/>
        <v>0</v>
      </c>
      <c r="C210" s="50">
        <f t="shared" si="11"/>
        <v>0</v>
      </c>
      <c r="D210" s="96">
        <v>44501</v>
      </c>
      <c r="E210" s="97" t="str">
        <f>IFERROR(VLOOKUP($D210, V医療従事者等!$A:$J, $E$4, FALSE), TEXT(D210, "aaa"))</f>
        <v>月</v>
      </c>
      <c r="F210" s="97">
        <f>IFERROR(VLOOKUP($D210, V医療従事者等!$A:$J, $F$4, FALSE), 0)</f>
        <v>0</v>
      </c>
      <c r="G210" s="97">
        <f>IFERROR(VLOOKUP($D210, V医療従事者等!$A:$J, $G$4, FALSE), 0)</f>
        <v>0</v>
      </c>
      <c r="H210" s="97">
        <f>IFERROR(VLOOKUP($D210, V医療従事者等!$A:$J, $H$4, FALSE), 0)</f>
        <v>0</v>
      </c>
      <c r="I210" s="97">
        <f>IFERROR(VLOOKUP($D210, V医療従事者等!$A:$J, $I$4, FALSE), 0)</f>
        <v>0</v>
      </c>
      <c r="J210" s="98">
        <f>IFERROR(VLOOKUP($D210, V一般接種!$A:$G, J$4, FALSE), 0)</f>
        <v>0</v>
      </c>
      <c r="K210" s="98">
        <f>IFERROR(VLOOKUP($D210, V一般接種!$A:$G, K$4, FALSE), 0)</f>
        <v>0</v>
      </c>
      <c r="L210" s="98">
        <f>IFERROR(VLOOKUP($D210, V一般接種!$A:$G, L$4, FALSE), 0)</f>
        <v>0</v>
      </c>
      <c r="M210" s="98">
        <f>IFERROR(VLOOKUP($D210, V一般接種!$A:$G, M$4, FALSE), 0)</f>
        <v>0</v>
      </c>
      <c r="N210" s="98">
        <f>SUMIF(V職域接種!$C:$C, 'Conv-vaccine'!$D210, V職域接種!F:F)</f>
        <v>0</v>
      </c>
      <c r="O210" s="98">
        <f>SUMIF(V職域接種!$C:$C, 'Conv-vaccine'!$D210, V職域接種!G:G)</f>
        <v>0</v>
      </c>
      <c r="P210" s="98">
        <f>SUMIF(V重複!$C:$C, 'Conv-vaccine'!$D210, V重複!F:F)</f>
        <v>0</v>
      </c>
      <c r="Q210" s="98">
        <f>SUMIF(V重複!$C:$C, 'Conv-vaccine'!$D210, V重複!G:G)</f>
        <v>0</v>
      </c>
    </row>
    <row r="211" spans="1:17" x14ac:dyDescent="0.55000000000000004">
      <c r="A211" s="95">
        <f t="shared" si="9"/>
        <v>44502</v>
      </c>
      <c r="B211" s="50">
        <f t="shared" si="10"/>
        <v>0</v>
      </c>
      <c r="C211" s="50">
        <f t="shared" si="11"/>
        <v>0</v>
      </c>
      <c r="D211" s="96">
        <v>44502</v>
      </c>
      <c r="E211" s="97" t="str">
        <f>IFERROR(VLOOKUP($D211, V医療従事者等!$A:$J, $E$4, FALSE), TEXT(D211, "aaa"))</f>
        <v>火</v>
      </c>
      <c r="F211" s="97">
        <f>IFERROR(VLOOKUP($D211, V医療従事者等!$A:$J, $F$4, FALSE), 0)</f>
        <v>0</v>
      </c>
      <c r="G211" s="97">
        <f>IFERROR(VLOOKUP($D211, V医療従事者等!$A:$J, $G$4, FALSE), 0)</f>
        <v>0</v>
      </c>
      <c r="H211" s="97">
        <f>IFERROR(VLOOKUP($D211, V医療従事者等!$A:$J, $H$4, FALSE), 0)</f>
        <v>0</v>
      </c>
      <c r="I211" s="97">
        <f>IFERROR(VLOOKUP($D211, V医療従事者等!$A:$J, $I$4, FALSE), 0)</f>
        <v>0</v>
      </c>
      <c r="J211" s="98">
        <f>IFERROR(VLOOKUP($D211, V一般接種!$A:$G, J$4, FALSE), 0)</f>
        <v>0</v>
      </c>
      <c r="K211" s="98">
        <f>IFERROR(VLOOKUP($D211, V一般接種!$A:$G, K$4, FALSE), 0)</f>
        <v>0</v>
      </c>
      <c r="L211" s="98">
        <f>IFERROR(VLOOKUP($D211, V一般接種!$A:$G, L$4, FALSE), 0)</f>
        <v>0</v>
      </c>
      <c r="M211" s="98">
        <f>IFERROR(VLOOKUP($D211, V一般接種!$A:$G, M$4, FALSE), 0)</f>
        <v>0</v>
      </c>
      <c r="N211" s="98">
        <f>SUMIF(V職域接種!$C:$C, 'Conv-vaccine'!$D211, V職域接種!F:F)</f>
        <v>0</v>
      </c>
      <c r="O211" s="98">
        <f>SUMIF(V職域接種!$C:$C, 'Conv-vaccine'!$D211, V職域接種!G:G)</f>
        <v>0</v>
      </c>
      <c r="P211" s="98">
        <f>SUMIF(V重複!$C:$C, 'Conv-vaccine'!$D211, V重複!F:F)</f>
        <v>0</v>
      </c>
      <c r="Q211" s="98">
        <f>SUMIF(V重複!$C:$C, 'Conv-vaccine'!$D211, V重複!G:G)</f>
        <v>0</v>
      </c>
    </row>
    <row r="212" spans="1:17" x14ac:dyDescent="0.55000000000000004">
      <c r="A212" s="95">
        <f t="shared" si="9"/>
        <v>44503</v>
      </c>
      <c r="B212" s="50">
        <f t="shared" si="10"/>
        <v>0</v>
      </c>
      <c r="C212" s="50">
        <f t="shared" si="11"/>
        <v>0</v>
      </c>
      <c r="D212" s="96">
        <v>44503</v>
      </c>
      <c r="E212" s="97" t="str">
        <f>IFERROR(VLOOKUP($D212, V医療従事者等!$A:$J, $E$4, FALSE), TEXT(D212, "aaa"))</f>
        <v>水</v>
      </c>
      <c r="F212" s="97">
        <f>IFERROR(VLOOKUP($D212, V医療従事者等!$A:$J, $F$4, FALSE), 0)</f>
        <v>0</v>
      </c>
      <c r="G212" s="97">
        <f>IFERROR(VLOOKUP($D212, V医療従事者等!$A:$J, $G$4, FALSE), 0)</f>
        <v>0</v>
      </c>
      <c r="H212" s="97">
        <f>IFERROR(VLOOKUP($D212, V医療従事者等!$A:$J, $H$4, FALSE), 0)</f>
        <v>0</v>
      </c>
      <c r="I212" s="97">
        <f>IFERROR(VLOOKUP($D212, V医療従事者等!$A:$J, $I$4, FALSE), 0)</f>
        <v>0</v>
      </c>
      <c r="J212" s="98">
        <f>IFERROR(VLOOKUP($D212, V一般接種!$A:$G, J$4, FALSE), 0)</f>
        <v>0</v>
      </c>
      <c r="K212" s="98">
        <f>IFERROR(VLOOKUP($D212, V一般接種!$A:$G, K$4, FALSE), 0)</f>
        <v>0</v>
      </c>
      <c r="L212" s="98">
        <f>IFERROR(VLOOKUP($D212, V一般接種!$A:$G, L$4, FALSE), 0)</f>
        <v>0</v>
      </c>
      <c r="M212" s="98">
        <f>IFERROR(VLOOKUP($D212, V一般接種!$A:$G, M$4, FALSE), 0)</f>
        <v>0</v>
      </c>
      <c r="N212" s="98">
        <f>SUMIF(V職域接種!$C:$C, 'Conv-vaccine'!$D212, V職域接種!F:F)</f>
        <v>0</v>
      </c>
      <c r="O212" s="98">
        <f>SUMIF(V職域接種!$C:$C, 'Conv-vaccine'!$D212, V職域接種!G:G)</f>
        <v>0</v>
      </c>
      <c r="P212" s="98">
        <f>SUMIF(V重複!$C:$C, 'Conv-vaccine'!$D212, V重複!F:F)</f>
        <v>0</v>
      </c>
      <c r="Q212" s="98">
        <f>SUMIF(V重複!$C:$C, 'Conv-vaccine'!$D212, V重複!G:G)</f>
        <v>0</v>
      </c>
    </row>
    <row r="213" spans="1:17" x14ac:dyDescent="0.55000000000000004">
      <c r="A213" s="95">
        <f t="shared" si="9"/>
        <v>44504</v>
      </c>
      <c r="B213" s="50">
        <f t="shared" si="10"/>
        <v>0</v>
      </c>
      <c r="C213" s="50">
        <f t="shared" si="11"/>
        <v>0</v>
      </c>
      <c r="D213" s="96">
        <v>44504</v>
      </c>
      <c r="E213" s="97" t="str">
        <f>IFERROR(VLOOKUP($D213, V医療従事者等!$A:$J, $E$4, FALSE), TEXT(D213, "aaa"))</f>
        <v>木</v>
      </c>
      <c r="F213" s="97">
        <f>IFERROR(VLOOKUP($D213, V医療従事者等!$A:$J, $F$4, FALSE), 0)</f>
        <v>0</v>
      </c>
      <c r="G213" s="97">
        <f>IFERROR(VLOOKUP($D213, V医療従事者等!$A:$J, $G$4, FALSE), 0)</f>
        <v>0</v>
      </c>
      <c r="H213" s="97">
        <f>IFERROR(VLOOKUP($D213, V医療従事者等!$A:$J, $H$4, FALSE), 0)</f>
        <v>0</v>
      </c>
      <c r="I213" s="97">
        <f>IFERROR(VLOOKUP($D213, V医療従事者等!$A:$J, $I$4, FALSE), 0)</f>
        <v>0</v>
      </c>
      <c r="J213" s="98">
        <f>IFERROR(VLOOKUP($D213, V一般接種!$A:$G, J$4, FALSE), 0)</f>
        <v>0</v>
      </c>
      <c r="K213" s="98">
        <f>IFERROR(VLOOKUP($D213, V一般接種!$A:$G, K$4, FALSE), 0)</f>
        <v>0</v>
      </c>
      <c r="L213" s="98">
        <f>IFERROR(VLOOKUP($D213, V一般接種!$A:$G, L$4, FALSE), 0)</f>
        <v>0</v>
      </c>
      <c r="M213" s="98">
        <f>IFERROR(VLOOKUP($D213, V一般接種!$A:$G, M$4, FALSE), 0)</f>
        <v>0</v>
      </c>
      <c r="N213" s="98">
        <f>SUMIF(V職域接種!$C:$C, 'Conv-vaccine'!$D213, V職域接種!F:F)</f>
        <v>0</v>
      </c>
      <c r="O213" s="98">
        <f>SUMIF(V職域接種!$C:$C, 'Conv-vaccine'!$D213, V職域接種!G:G)</f>
        <v>0</v>
      </c>
      <c r="P213" s="98">
        <f>SUMIF(V重複!$C:$C, 'Conv-vaccine'!$D213, V重複!F:F)</f>
        <v>0</v>
      </c>
      <c r="Q213" s="98">
        <f>SUMIF(V重複!$C:$C, 'Conv-vaccine'!$D213, V重複!G:G)</f>
        <v>0</v>
      </c>
    </row>
    <row r="214" spans="1:17" x14ac:dyDescent="0.55000000000000004">
      <c r="A214" s="95">
        <f t="shared" si="9"/>
        <v>44505</v>
      </c>
      <c r="B214" s="50">
        <f t="shared" si="10"/>
        <v>0</v>
      </c>
      <c r="C214" s="50">
        <f t="shared" si="11"/>
        <v>0</v>
      </c>
      <c r="D214" s="96">
        <v>44505</v>
      </c>
      <c r="E214" s="97" t="str">
        <f>IFERROR(VLOOKUP($D214, V医療従事者等!$A:$J, $E$4, FALSE), TEXT(D214, "aaa"))</f>
        <v>金</v>
      </c>
      <c r="F214" s="97">
        <f>IFERROR(VLOOKUP($D214, V医療従事者等!$A:$J, $F$4, FALSE), 0)</f>
        <v>0</v>
      </c>
      <c r="G214" s="97">
        <f>IFERROR(VLOOKUP($D214, V医療従事者等!$A:$J, $G$4, FALSE), 0)</f>
        <v>0</v>
      </c>
      <c r="H214" s="97">
        <f>IFERROR(VLOOKUP($D214, V医療従事者等!$A:$J, $H$4, FALSE), 0)</f>
        <v>0</v>
      </c>
      <c r="I214" s="97">
        <f>IFERROR(VLOOKUP($D214, V医療従事者等!$A:$J, $I$4, FALSE), 0)</f>
        <v>0</v>
      </c>
      <c r="J214" s="98">
        <f>IFERROR(VLOOKUP($D214, V一般接種!$A:$G, J$4, FALSE), 0)</f>
        <v>0</v>
      </c>
      <c r="K214" s="98">
        <f>IFERROR(VLOOKUP($D214, V一般接種!$A:$G, K$4, FALSE), 0)</f>
        <v>0</v>
      </c>
      <c r="L214" s="98">
        <f>IFERROR(VLOOKUP($D214, V一般接種!$A:$G, L$4, FALSE), 0)</f>
        <v>0</v>
      </c>
      <c r="M214" s="98">
        <f>IFERROR(VLOOKUP($D214, V一般接種!$A:$G, M$4, FALSE), 0)</f>
        <v>0</v>
      </c>
      <c r="N214" s="98">
        <f>SUMIF(V職域接種!$C:$C, 'Conv-vaccine'!$D214, V職域接種!F:F)</f>
        <v>0</v>
      </c>
      <c r="O214" s="98">
        <f>SUMIF(V職域接種!$C:$C, 'Conv-vaccine'!$D214, V職域接種!G:G)</f>
        <v>0</v>
      </c>
      <c r="P214" s="98">
        <f>SUMIF(V重複!$C:$C, 'Conv-vaccine'!$D214, V重複!F:F)</f>
        <v>0</v>
      </c>
      <c r="Q214" s="98">
        <f>SUMIF(V重複!$C:$C, 'Conv-vaccine'!$D214, V重複!G:G)</f>
        <v>0</v>
      </c>
    </row>
    <row r="215" spans="1:17" x14ac:dyDescent="0.55000000000000004">
      <c r="A215" s="95">
        <f t="shared" si="9"/>
        <v>44506</v>
      </c>
      <c r="B215" s="50">
        <f t="shared" si="10"/>
        <v>0</v>
      </c>
      <c r="C215" s="50">
        <f t="shared" si="11"/>
        <v>0</v>
      </c>
      <c r="D215" s="96">
        <v>44506</v>
      </c>
      <c r="E215" s="97" t="str">
        <f>IFERROR(VLOOKUP($D215, V医療従事者等!$A:$J, $E$4, FALSE), TEXT(D215, "aaa"))</f>
        <v>土</v>
      </c>
      <c r="F215" s="97">
        <f>IFERROR(VLOOKUP($D215, V医療従事者等!$A:$J, $F$4, FALSE), 0)</f>
        <v>0</v>
      </c>
      <c r="G215" s="97">
        <f>IFERROR(VLOOKUP($D215, V医療従事者等!$A:$J, $G$4, FALSE), 0)</f>
        <v>0</v>
      </c>
      <c r="H215" s="97">
        <f>IFERROR(VLOOKUP($D215, V医療従事者等!$A:$J, $H$4, FALSE), 0)</f>
        <v>0</v>
      </c>
      <c r="I215" s="97">
        <f>IFERROR(VLOOKUP($D215, V医療従事者等!$A:$J, $I$4, FALSE), 0)</f>
        <v>0</v>
      </c>
      <c r="J215" s="98">
        <f>IFERROR(VLOOKUP($D215, V一般接種!$A:$G, J$4, FALSE), 0)</f>
        <v>0</v>
      </c>
      <c r="K215" s="98">
        <f>IFERROR(VLOOKUP($D215, V一般接種!$A:$G, K$4, FALSE), 0)</f>
        <v>0</v>
      </c>
      <c r="L215" s="98">
        <f>IFERROR(VLOOKUP($D215, V一般接種!$A:$G, L$4, FALSE), 0)</f>
        <v>0</v>
      </c>
      <c r="M215" s="98">
        <f>IFERROR(VLOOKUP($D215, V一般接種!$A:$G, M$4, FALSE), 0)</f>
        <v>0</v>
      </c>
      <c r="N215" s="98">
        <f>SUMIF(V職域接種!$C:$C, 'Conv-vaccine'!$D215, V職域接種!F:F)</f>
        <v>0</v>
      </c>
      <c r="O215" s="98">
        <f>SUMIF(V職域接種!$C:$C, 'Conv-vaccine'!$D215, V職域接種!G:G)</f>
        <v>0</v>
      </c>
      <c r="P215" s="98">
        <f>SUMIF(V重複!$C:$C, 'Conv-vaccine'!$D215, V重複!F:F)</f>
        <v>0</v>
      </c>
      <c r="Q215" s="98">
        <f>SUMIF(V重複!$C:$C, 'Conv-vaccine'!$D215, V重複!G:G)</f>
        <v>0</v>
      </c>
    </row>
    <row r="216" spans="1:17" x14ac:dyDescent="0.55000000000000004">
      <c r="A216" s="95">
        <f t="shared" si="9"/>
        <v>44507</v>
      </c>
      <c r="B216" s="50">
        <f t="shared" si="10"/>
        <v>0</v>
      </c>
      <c r="C216" s="50">
        <f t="shared" si="11"/>
        <v>0</v>
      </c>
      <c r="D216" s="96">
        <v>44507</v>
      </c>
      <c r="E216" s="97" t="str">
        <f>IFERROR(VLOOKUP($D216, V医療従事者等!$A:$J, $E$4, FALSE), TEXT(D216, "aaa"))</f>
        <v>日</v>
      </c>
      <c r="F216" s="97">
        <f>IFERROR(VLOOKUP($D216, V医療従事者等!$A:$J, $F$4, FALSE), 0)</f>
        <v>0</v>
      </c>
      <c r="G216" s="97">
        <f>IFERROR(VLOOKUP($D216, V医療従事者等!$A:$J, $G$4, FALSE), 0)</f>
        <v>0</v>
      </c>
      <c r="H216" s="97">
        <f>IFERROR(VLOOKUP($D216, V医療従事者等!$A:$J, $H$4, FALSE), 0)</f>
        <v>0</v>
      </c>
      <c r="I216" s="97">
        <f>IFERROR(VLOOKUP($D216, V医療従事者等!$A:$J, $I$4, FALSE), 0)</f>
        <v>0</v>
      </c>
      <c r="J216" s="98">
        <f>IFERROR(VLOOKUP($D216, V一般接種!$A:$G, J$4, FALSE), 0)</f>
        <v>0</v>
      </c>
      <c r="K216" s="98">
        <f>IFERROR(VLOOKUP($D216, V一般接種!$A:$G, K$4, FALSE), 0)</f>
        <v>0</v>
      </c>
      <c r="L216" s="98">
        <f>IFERROR(VLOOKUP($D216, V一般接種!$A:$G, L$4, FALSE), 0)</f>
        <v>0</v>
      </c>
      <c r="M216" s="98">
        <f>IFERROR(VLOOKUP($D216, V一般接種!$A:$G, M$4, FALSE), 0)</f>
        <v>0</v>
      </c>
      <c r="N216" s="98">
        <f>SUMIF(V職域接種!$C:$C, 'Conv-vaccine'!$D216, V職域接種!F:F)</f>
        <v>0</v>
      </c>
      <c r="O216" s="98">
        <f>SUMIF(V職域接種!$C:$C, 'Conv-vaccine'!$D216, V職域接種!G:G)</f>
        <v>0</v>
      </c>
      <c r="P216" s="98">
        <f>SUMIF(V重複!$C:$C, 'Conv-vaccine'!$D216, V重複!F:F)</f>
        <v>0</v>
      </c>
      <c r="Q216" s="98">
        <f>SUMIF(V重複!$C:$C, 'Conv-vaccine'!$D216, V重複!G:G)</f>
        <v>0</v>
      </c>
    </row>
    <row r="217" spans="1:17" x14ac:dyDescent="0.55000000000000004">
      <c r="A217" s="95">
        <f t="shared" si="9"/>
        <v>44508</v>
      </c>
      <c r="B217" s="50">
        <f t="shared" si="10"/>
        <v>0</v>
      </c>
      <c r="C217" s="50">
        <f t="shared" si="11"/>
        <v>0</v>
      </c>
      <c r="D217" s="96">
        <v>44508</v>
      </c>
      <c r="E217" s="97" t="str">
        <f>IFERROR(VLOOKUP($D217, V医療従事者等!$A:$J, $E$4, FALSE), TEXT(D217, "aaa"))</f>
        <v>月</v>
      </c>
      <c r="F217" s="97">
        <f>IFERROR(VLOOKUP($D217, V医療従事者等!$A:$J, $F$4, FALSE), 0)</f>
        <v>0</v>
      </c>
      <c r="G217" s="97">
        <f>IFERROR(VLOOKUP($D217, V医療従事者等!$A:$J, $G$4, FALSE), 0)</f>
        <v>0</v>
      </c>
      <c r="H217" s="97">
        <f>IFERROR(VLOOKUP($D217, V医療従事者等!$A:$J, $H$4, FALSE), 0)</f>
        <v>0</v>
      </c>
      <c r="I217" s="97">
        <f>IFERROR(VLOOKUP($D217, V医療従事者等!$A:$J, $I$4, FALSE), 0)</f>
        <v>0</v>
      </c>
      <c r="J217" s="98">
        <f>IFERROR(VLOOKUP($D217, V一般接種!$A:$G, J$4, FALSE), 0)</f>
        <v>0</v>
      </c>
      <c r="K217" s="98">
        <f>IFERROR(VLOOKUP($D217, V一般接種!$A:$G, K$4, FALSE), 0)</f>
        <v>0</v>
      </c>
      <c r="L217" s="98">
        <f>IFERROR(VLOOKUP($D217, V一般接種!$A:$G, L$4, FALSE), 0)</f>
        <v>0</v>
      </c>
      <c r="M217" s="98">
        <f>IFERROR(VLOOKUP($D217, V一般接種!$A:$G, M$4, FALSE), 0)</f>
        <v>0</v>
      </c>
      <c r="N217" s="98">
        <f>SUMIF(V職域接種!$C:$C, 'Conv-vaccine'!$D217, V職域接種!F:F)</f>
        <v>0</v>
      </c>
      <c r="O217" s="98">
        <f>SUMIF(V職域接種!$C:$C, 'Conv-vaccine'!$D217, V職域接種!G:G)</f>
        <v>0</v>
      </c>
      <c r="P217" s="98">
        <f>SUMIF(V重複!$C:$C, 'Conv-vaccine'!$D217, V重複!F:F)</f>
        <v>0</v>
      </c>
      <c r="Q217" s="98">
        <f>SUMIF(V重複!$C:$C, 'Conv-vaccine'!$D217, V重複!G:G)</f>
        <v>0</v>
      </c>
    </row>
    <row r="218" spans="1:17" x14ac:dyDescent="0.55000000000000004">
      <c r="A218" s="95">
        <f t="shared" si="9"/>
        <v>44509</v>
      </c>
      <c r="B218" s="50">
        <f t="shared" si="10"/>
        <v>0</v>
      </c>
      <c r="C218" s="50">
        <f t="shared" si="11"/>
        <v>0</v>
      </c>
      <c r="D218" s="96">
        <v>44509</v>
      </c>
      <c r="E218" s="97" t="str">
        <f>IFERROR(VLOOKUP($D218, V医療従事者等!$A:$J, $E$4, FALSE), TEXT(D218, "aaa"))</f>
        <v>火</v>
      </c>
      <c r="F218" s="97">
        <f>IFERROR(VLOOKUP($D218, V医療従事者等!$A:$J, $F$4, FALSE), 0)</f>
        <v>0</v>
      </c>
      <c r="G218" s="97">
        <f>IFERROR(VLOOKUP($D218, V医療従事者等!$A:$J, $G$4, FALSE), 0)</f>
        <v>0</v>
      </c>
      <c r="H218" s="97">
        <f>IFERROR(VLOOKUP($D218, V医療従事者等!$A:$J, $H$4, FALSE), 0)</f>
        <v>0</v>
      </c>
      <c r="I218" s="97">
        <f>IFERROR(VLOOKUP($D218, V医療従事者等!$A:$J, $I$4, FALSE), 0)</f>
        <v>0</v>
      </c>
      <c r="J218" s="98">
        <f>IFERROR(VLOOKUP($D218, V一般接種!$A:$G, J$4, FALSE), 0)</f>
        <v>0</v>
      </c>
      <c r="K218" s="98">
        <f>IFERROR(VLOOKUP($D218, V一般接種!$A:$G, K$4, FALSE), 0)</f>
        <v>0</v>
      </c>
      <c r="L218" s="98">
        <f>IFERROR(VLOOKUP($D218, V一般接種!$A:$G, L$4, FALSE), 0)</f>
        <v>0</v>
      </c>
      <c r="M218" s="98">
        <f>IFERROR(VLOOKUP($D218, V一般接種!$A:$G, M$4, FALSE), 0)</f>
        <v>0</v>
      </c>
      <c r="N218" s="98">
        <f>SUMIF(V職域接種!$C:$C, 'Conv-vaccine'!$D218, V職域接種!F:F)</f>
        <v>0</v>
      </c>
      <c r="O218" s="98">
        <f>SUMIF(V職域接種!$C:$C, 'Conv-vaccine'!$D218, V職域接種!G:G)</f>
        <v>0</v>
      </c>
      <c r="P218" s="98">
        <f>SUMIF(V重複!$C:$C, 'Conv-vaccine'!$D218, V重複!F:F)</f>
        <v>0</v>
      </c>
      <c r="Q218" s="98">
        <f>SUMIF(V重複!$C:$C, 'Conv-vaccine'!$D218, V重複!G:G)</f>
        <v>0</v>
      </c>
    </row>
    <row r="219" spans="1:17" x14ac:dyDescent="0.55000000000000004">
      <c r="A219" s="95">
        <f t="shared" si="9"/>
        <v>44510</v>
      </c>
      <c r="B219" s="50">
        <f t="shared" si="10"/>
        <v>0</v>
      </c>
      <c r="C219" s="50">
        <f t="shared" si="11"/>
        <v>0</v>
      </c>
      <c r="D219" s="96">
        <v>44510</v>
      </c>
      <c r="E219" s="97" t="str">
        <f>IFERROR(VLOOKUP($D219, V医療従事者等!$A:$J, $E$4, FALSE), TEXT(D219, "aaa"))</f>
        <v>水</v>
      </c>
      <c r="F219" s="97">
        <f>IFERROR(VLOOKUP($D219, V医療従事者等!$A:$J, $F$4, FALSE), 0)</f>
        <v>0</v>
      </c>
      <c r="G219" s="97">
        <f>IFERROR(VLOOKUP($D219, V医療従事者等!$A:$J, $G$4, FALSE), 0)</f>
        <v>0</v>
      </c>
      <c r="H219" s="97">
        <f>IFERROR(VLOOKUP($D219, V医療従事者等!$A:$J, $H$4, FALSE), 0)</f>
        <v>0</v>
      </c>
      <c r="I219" s="97">
        <f>IFERROR(VLOOKUP($D219, V医療従事者等!$A:$J, $I$4, FALSE), 0)</f>
        <v>0</v>
      </c>
      <c r="J219" s="98">
        <f>IFERROR(VLOOKUP($D219, V一般接種!$A:$G, J$4, FALSE), 0)</f>
        <v>0</v>
      </c>
      <c r="K219" s="98">
        <f>IFERROR(VLOOKUP($D219, V一般接種!$A:$G, K$4, FALSE), 0)</f>
        <v>0</v>
      </c>
      <c r="L219" s="98">
        <f>IFERROR(VLOOKUP($D219, V一般接種!$A:$G, L$4, FALSE), 0)</f>
        <v>0</v>
      </c>
      <c r="M219" s="98">
        <f>IFERROR(VLOOKUP($D219, V一般接種!$A:$G, M$4, FALSE), 0)</f>
        <v>0</v>
      </c>
      <c r="N219" s="98">
        <f>SUMIF(V職域接種!$C:$C, 'Conv-vaccine'!$D219, V職域接種!F:F)</f>
        <v>0</v>
      </c>
      <c r="O219" s="98">
        <f>SUMIF(V職域接種!$C:$C, 'Conv-vaccine'!$D219, V職域接種!G:G)</f>
        <v>0</v>
      </c>
      <c r="P219" s="98">
        <f>SUMIF(V重複!$C:$C, 'Conv-vaccine'!$D219, V重複!F:F)</f>
        <v>0</v>
      </c>
      <c r="Q219" s="98">
        <f>SUMIF(V重複!$C:$C, 'Conv-vaccine'!$D219, V重複!G:G)</f>
        <v>0</v>
      </c>
    </row>
    <row r="220" spans="1:17" x14ac:dyDescent="0.55000000000000004">
      <c r="A220" s="95">
        <f t="shared" si="9"/>
        <v>44511</v>
      </c>
      <c r="B220" s="50">
        <f t="shared" si="10"/>
        <v>0</v>
      </c>
      <c r="C220" s="50">
        <f t="shared" si="11"/>
        <v>0</v>
      </c>
      <c r="D220" s="96">
        <v>44511</v>
      </c>
      <c r="E220" s="97" t="str">
        <f>IFERROR(VLOOKUP($D220, V医療従事者等!$A:$J, $E$4, FALSE), TEXT(D220, "aaa"))</f>
        <v>木</v>
      </c>
      <c r="F220" s="97">
        <f>IFERROR(VLOOKUP($D220, V医療従事者等!$A:$J, $F$4, FALSE), 0)</f>
        <v>0</v>
      </c>
      <c r="G220" s="97">
        <f>IFERROR(VLOOKUP($D220, V医療従事者等!$A:$J, $G$4, FALSE), 0)</f>
        <v>0</v>
      </c>
      <c r="H220" s="97">
        <f>IFERROR(VLOOKUP($D220, V医療従事者等!$A:$J, $H$4, FALSE), 0)</f>
        <v>0</v>
      </c>
      <c r="I220" s="97">
        <f>IFERROR(VLOOKUP($D220, V医療従事者等!$A:$J, $I$4, FALSE), 0)</f>
        <v>0</v>
      </c>
      <c r="J220" s="98">
        <f>IFERROR(VLOOKUP($D220, V一般接種!$A:$G, J$4, FALSE), 0)</f>
        <v>0</v>
      </c>
      <c r="K220" s="98">
        <f>IFERROR(VLOOKUP($D220, V一般接種!$A:$G, K$4, FALSE), 0)</f>
        <v>0</v>
      </c>
      <c r="L220" s="98">
        <f>IFERROR(VLOOKUP($D220, V一般接種!$A:$G, L$4, FALSE), 0)</f>
        <v>0</v>
      </c>
      <c r="M220" s="98">
        <f>IFERROR(VLOOKUP($D220, V一般接種!$A:$G, M$4, FALSE), 0)</f>
        <v>0</v>
      </c>
      <c r="N220" s="98">
        <f>SUMIF(V職域接種!$C:$C, 'Conv-vaccine'!$D220, V職域接種!F:F)</f>
        <v>0</v>
      </c>
      <c r="O220" s="98">
        <f>SUMIF(V職域接種!$C:$C, 'Conv-vaccine'!$D220, V職域接種!G:G)</f>
        <v>0</v>
      </c>
      <c r="P220" s="98">
        <f>SUMIF(V重複!$C:$C, 'Conv-vaccine'!$D220, V重複!F:F)</f>
        <v>0</v>
      </c>
      <c r="Q220" s="98">
        <f>SUMIF(V重複!$C:$C, 'Conv-vaccine'!$D220, V重複!G:G)</f>
        <v>0</v>
      </c>
    </row>
    <row r="221" spans="1:17" x14ac:dyDescent="0.55000000000000004">
      <c r="A221" s="95">
        <f t="shared" si="9"/>
        <v>44512</v>
      </c>
      <c r="B221" s="50">
        <f t="shared" si="10"/>
        <v>0</v>
      </c>
      <c r="C221" s="50">
        <f t="shared" si="11"/>
        <v>0</v>
      </c>
      <c r="D221" s="96">
        <v>44512</v>
      </c>
      <c r="E221" s="97" t="str">
        <f>IFERROR(VLOOKUP($D221, V医療従事者等!$A:$J, $E$4, FALSE), TEXT(D221, "aaa"))</f>
        <v>金</v>
      </c>
      <c r="F221" s="97">
        <f>IFERROR(VLOOKUP($D221, V医療従事者等!$A:$J, $F$4, FALSE), 0)</f>
        <v>0</v>
      </c>
      <c r="G221" s="97">
        <f>IFERROR(VLOOKUP($D221, V医療従事者等!$A:$J, $G$4, FALSE), 0)</f>
        <v>0</v>
      </c>
      <c r="H221" s="97">
        <f>IFERROR(VLOOKUP($D221, V医療従事者等!$A:$J, $H$4, FALSE), 0)</f>
        <v>0</v>
      </c>
      <c r="I221" s="97">
        <f>IFERROR(VLOOKUP($D221, V医療従事者等!$A:$J, $I$4, FALSE), 0)</f>
        <v>0</v>
      </c>
      <c r="J221" s="98">
        <f>IFERROR(VLOOKUP($D221, V一般接種!$A:$G, J$4, FALSE), 0)</f>
        <v>0</v>
      </c>
      <c r="K221" s="98">
        <f>IFERROR(VLOOKUP($D221, V一般接種!$A:$G, K$4, FALSE), 0)</f>
        <v>0</v>
      </c>
      <c r="L221" s="98">
        <f>IFERROR(VLOOKUP($D221, V一般接種!$A:$G, L$4, FALSE), 0)</f>
        <v>0</v>
      </c>
      <c r="M221" s="98">
        <f>IFERROR(VLOOKUP($D221, V一般接種!$A:$G, M$4, FALSE), 0)</f>
        <v>0</v>
      </c>
      <c r="N221" s="98">
        <f>SUMIF(V職域接種!$C:$C, 'Conv-vaccine'!$D221, V職域接種!F:F)</f>
        <v>0</v>
      </c>
      <c r="O221" s="98">
        <f>SUMIF(V職域接種!$C:$C, 'Conv-vaccine'!$D221, V職域接種!G:G)</f>
        <v>0</v>
      </c>
      <c r="P221" s="98">
        <f>SUMIF(V重複!$C:$C, 'Conv-vaccine'!$D221, V重複!F:F)</f>
        <v>0</v>
      </c>
      <c r="Q221" s="98">
        <f>SUMIF(V重複!$C:$C, 'Conv-vaccine'!$D221, V重複!G:G)</f>
        <v>0</v>
      </c>
    </row>
    <row r="222" spans="1:17" x14ac:dyDescent="0.55000000000000004">
      <c r="A222" s="95">
        <f t="shared" si="9"/>
        <v>44513</v>
      </c>
      <c r="B222" s="50">
        <f t="shared" si="10"/>
        <v>0</v>
      </c>
      <c r="C222" s="50">
        <f t="shared" si="11"/>
        <v>0</v>
      </c>
      <c r="D222" s="96">
        <v>44513</v>
      </c>
      <c r="E222" s="97" t="str">
        <f>IFERROR(VLOOKUP($D222, V医療従事者等!$A:$J, $E$4, FALSE), TEXT(D222, "aaa"))</f>
        <v>土</v>
      </c>
      <c r="F222" s="97">
        <f>IFERROR(VLOOKUP($D222, V医療従事者等!$A:$J, $F$4, FALSE), 0)</f>
        <v>0</v>
      </c>
      <c r="G222" s="97">
        <f>IFERROR(VLOOKUP($D222, V医療従事者等!$A:$J, $G$4, FALSE), 0)</f>
        <v>0</v>
      </c>
      <c r="H222" s="97">
        <f>IFERROR(VLOOKUP($D222, V医療従事者等!$A:$J, $H$4, FALSE), 0)</f>
        <v>0</v>
      </c>
      <c r="I222" s="97">
        <f>IFERROR(VLOOKUP($D222, V医療従事者等!$A:$J, $I$4, FALSE), 0)</f>
        <v>0</v>
      </c>
      <c r="J222" s="98">
        <f>IFERROR(VLOOKUP($D222, V一般接種!$A:$G, J$4, FALSE), 0)</f>
        <v>0</v>
      </c>
      <c r="K222" s="98">
        <f>IFERROR(VLOOKUP($D222, V一般接種!$A:$G, K$4, FALSE), 0)</f>
        <v>0</v>
      </c>
      <c r="L222" s="98">
        <f>IFERROR(VLOOKUP($D222, V一般接種!$A:$G, L$4, FALSE), 0)</f>
        <v>0</v>
      </c>
      <c r="M222" s="98">
        <f>IFERROR(VLOOKUP($D222, V一般接種!$A:$G, M$4, FALSE), 0)</f>
        <v>0</v>
      </c>
      <c r="N222" s="98">
        <f>SUMIF(V職域接種!$C:$C, 'Conv-vaccine'!$D222, V職域接種!F:F)</f>
        <v>0</v>
      </c>
      <c r="O222" s="98">
        <f>SUMIF(V職域接種!$C:$C, 'Conv-vaccine'!$D222, V職域接種!G:G)</f>
        <v>0</v>
      </c>
      <c r="P222" s="98">
        <f>SUMIF(V重複!$C:$C, 'Conv-vaccine'!$D222, V重複!F:F)</f>
        <v>0</v>
      </c>
      <c r="Q222" s="98">
        <f>SUMIF(V重複!$C:$C, 'Conv-vaccine'!$D222, V重複!G:G)</f>
        <v>0</v>
      </c>
    </row>
    <row r="223" spans="1:17" x14ac:dyDescent="0.55000000000000004">
      <c r="A223" s="95">
        <f t="shared" si="9"/>
        <v>44514</v>
      </c>
      <c r="B223" s="50">
        <f t="shared" si="10"/>
        <v>0</v>
      </c>
      <c r="C223" s="50">
        <f t="shared" si="11"/>
        <v>0</v>
      </c>
      <c r="D223" s="96">
        <v>44514</v>
      </c>
      <c r="E223" s="97" t="str">
        <f>IFERROR(VLOOKUP($D223, V医療従事者等!$A:$J, $E$4, FALSE), TEXT(D223, "aaa"))</f>
        <v>日</v>
      </c>
      <c r="F223" s="97">
        <f>IFERROR(VLOOKUP($D223, V医療従事者等!$A:$J, $F$4, FALSE), 0)</f>
        <v>0</v>
      </c>
      <c r="G223" s="97">
        <f>IFERROR(VLOOKUP($D223, V医療従事者等!$A:$J, $G$4, FALSE), 0)</f>
        <v>0</v>
      </c>
      <c r="H223" s="97">
        <f>IFERROR(VLOOKUP($D223, V医療従事者等!$A:$J, $H$4, FALSE), 0)</f>
        <v>0</v>
      </c>
      <c r="I223" s="97">
        <f>IFERROR(VLOOKUP($D223, V医療従事者等!$A:$J, $I$4, FALSE), 0)</f>
        <v>0</v>
      </c>
      <c r="J223" s="98">
        <f>IFERROR(VLOOKUP($D223, V一般接種!$A:$G, J$4, FALSE), 0)</f>
        <v>0</v>
      </c>
      <c r="K223" s="98">
        <f>IFERROR(VLOOKUP($D223, V一般接種!$A:$G, K$4, FALSE), 0)</f>
        <v>0</v>
      </c>
      <c r="L223" s="98">
        <f>IFERROR(VLOOKUP($D223, V一般接種!$A:$G, L$4, FALSE), 0)</f>
        <v>0</v>
      </c>
      <c r="M223" s="98">
        <f>IFERROR(VLOOKUP($D223, V一般接種!$A:$G, M$4, FALSE), 0)</f>
        <v>0</v>
      </c>
      <c r="N223" s="98">
        <f>SUMIF(V職域接種!$C:$C, 'Conv-vaccine'!$D223, V職域接種!F:F)</f>
        <v>0</v>
      </c>
      <c r="O223" s="98">
        <f>SUMIF(V職域接種!$C:$C, 'Conv-vaccine'!$D223, V職域接種!G:G)</f>
        <v>0</v>
      </c>
      <c r="P223" s="98">
        <f>SUMIF(V重複!$C:$C, 'Conv-vaccine'!$D223, V重複!F:F)</f>
        <v>0</v>
      </c>
      <c r="Q223" s="98">
        <f>SUMIF(V重複!$C:$C, 'Conv-vaccine'!$D223, V重複!G:G)</f>
        <v>0</v>
      </c>
    </row>
    <row r="224" spans="1:17" x14ac:dyDescent="0.55000000000000004">
      <c r="A224" s="95">
        <f t="shared" si="9"/>
        <v>44515</v>
      </c>
      <c r="B224" s="50">
        <f t="shared" si="10"/>
        <v>0</v>
      </c>
      <c r="C224" s="50">
        <f t="shared" si="11"/>
        <v>0</v>
      </c>
      <c r="D224" s="96">
        <v>44515</v>
      </c>
      <c r="E224" s="97" t="str">
        <f>IFERROR(VLOOKUP($D224, V医療従事者等!$A:$J, $E$4, FALSE), TEXT(D224, "aaa"))</f>
        <v>月</v>
      </c>
      <c r="F224" s="97">
        <f>IFERROR(VLOOKUP($D224, V医療従事者等!$A:$J, $F$4, FALSE), 0)</f>
        <v>0</v>
      </c>
      <c r="G224" s="97">
        <f>IFERROR(VLOOKUP($D224, V医療従事者等!$A:$J, $G$4, FALSE), 0)</f>
        <v>0</v>
      </c>
      <c r="H224" s="97">
        <f>IFERROR(VLOOKUP($D224, V医療従事者等!$A:$J, $H$4, FALSE), 0)</f>
        <v>0</v>
      </c>
      <c r="I224" s="97">
        <f>IFERROR(VLOOKUP($D224, V医療従事者等!$A:$J, $I$4, FALSE), 0)</f>
        <v>0</v>
      </c>
      <c r="J224" s="98">
        <f>IFERROR(VLOOKUP($D224, V一般接種!$A:$G, J$4, FALSE), 0)</f>
        <v>0</v>
      </c>
      <c r="K224" s="98">
        <f>IFERROR(VLOOKUP($D224, V一般接種!$A:$G, K$4, FALSE), 0)</f>
        <v>0</v>
      </c>
      <c r="L224" s="98">
        <f>IFERROR(VLOOKUP($D224, V一般接種!$A:$G, L$4, FALSE), 0)</f>
        <v>0</v>
      </c>
      <c r="M224" s="98">
        <f>IFERROR(VLOOKUP($D224, V一般接種!$A:$G, M$4, FALSE), 0)</f>
        <v>0</v>
      </c>
      <c r="N224" s="98">
        <f>SUMIF(V職域接種!$C:$C, 'Conv-vaccine'!$D224, V職域接種!F:F)</f>
        <v>0</v>
      </c>
      <c r="O224" s="98">
        <f>SUMIF(V職域接種!$C:$C, 'Conv-vaccine'!$D224, V職域接種!G:G)</f>
        <v>0</v>
      </c>
      <c r="P224" s="98">
        <f>SUMIF(V重複!$C:$C, 'Conv-vaccine'!$D224, V重複!F:F)</f>
        <v>0</v>
      </c>
      <c r="Q224" s="98">
        <f>SUMIF(V重複!$C:$C, 'Conv-vaccine'!$D224, V重複!G:G)</f>
        <v>0</v>
      </c>
    </row>
    <row r="225" spans="1:17" x14ac:dyDescent="0.55000000000000004">
      <c r="A225" s="95">
        <f t="shared" si="9"/>
        <v>44516</v>
      </c>
      <c r="B225" s="50">
        <f t="shared" si="10"/>
        <v>0</v>
      </c>
      <c r="C225" s="50">
        <f t="shared" si="11"/>
        <v>0</v>
      </c>
      <c r="D225" s="96">
        <v>44516</v>
      </c>
      <c r="E225" s="97" t="str">
        <f>IFERROR(VLOOKUP($D225, V医療従事者等!$A:$J, $E$4, FALSE), TEXT(D225, "aaa"))</f>
        <v>火</v>
      </c>
      <c r="F225" s="97">
        <f>IFERROR(VLOOKUP($D225, V医療従事者等!$A:$J, $F$4, FALSE), 0)</f>
        <v>0</v>
      </c>
      <c r="G225" s="97">
        <f>IFERROR(VLOOKUP($D225, V医療従事者等!$A:$J, $G$4, FALSE), 0)</f>
        <v>0</v>
      </c>
      <c r="H225" s="97">
        <f>IFERROR(VLOOKUP($D225, V医療従事者等!$A:$J, $H$4, FALSE), 0)</f>
        <v>0</v>
      </c>
      <c r="I225" s="97">
        <f>IFERROR(VLOOKUP($D225, V医療従事者等!$A:$J, $I$4, FALSE), 0)</f>
        <v>0</v>
      </c>
      <c r="J225" s="98">
        <f>IFERROR(VLOOKUP($D225, V一般接種!$A:$G, J$4, FALSE), 0)</f>
        <v>0</v>
      </c>
      <c r="K225" s="98">
        <f>IFERROR(VLOOKUP($D225, V一般接種!$A:$G, K$4, FALSE), 0)</f>
        <v>0</v>
      </c>
      <c r="L225" s="98">
        <f>IFERROR(VLOOKUP($D225, V一般接種!$A:$G, L$4, FALSE), 0)</f>
        <v>0</v>
      </c>
      <c r="M225" s="98">
        <f>IFERROR(VLOOKUP($D225, V一般接種!$A:$G, M$4, FALSE), 0)</f>
        <v>0</v>
      </c>
      <c r="N225" s="98">
        <f>SUMIF(V職域接種!$C:$C, 'Conv-vaccine'!$D225, V職域接種!F:F)</f>
        <v>0</v>
      </c>
      <c r="O225" s="98">
        <f>SUMIF(V職域接種!$C:$C, 'Conv-vaccine'!$D225, V職域接種!G:G)</f>
        <v>0</v>
      </c>
      <c r="P225" s="98">
        <f>SUMIF(V重複!$C:$C, 'Conv-vaccine'!$D225, V重複!F:F)</f>
        <v>0</v>
      </c>
      <c r="Q225" s="98">
        <f>SUMIF(V重複!$C:$C, 'Conv-vaccine'!$D225, V重複!G:G)</f>
        <v>0</v>
      </c>
    </row>
    <row r="226" spans="1:17" x14ac:dyDescent="0.55000000000000004">
      <c r="A226" s="95">
        <f t="shared" si="9"/>
        <v>44517</v>
      </c>
      <c r="B226" s="50">
        <f t="shared" si="10"/>
        <v>0</v>
      </c>
      <c r="C226" s="50">
        <f t="shared" si="11"/>
        <v>0</v>
      </c>
      <c r="D226" s="96">
        <v>44517</v>
      </c>
      <c r="E226" s="97" t="str">
        <f>IFERROR(VLOOKUP($D226, V医療従事者等!$A:$J, $E$4, FALSE), TEXT(D226, "aaa"))</f>
        <v>水</v>
      </c>
      <c r="F226" s="97">
        <f>IFERROR(VLOOKUP($D226, V医療従事者等!$A:$J, $F$4, FALSE), 0)</f>
        <v>0</v>
      </c>
      <c r="G226" s="97">
        <f>IFERROR(VLOOKUP($D226, V医療従事者等!$A:$J, $G$4, FALSE), 0)</f>
        <v>0</v>
      </c>
      <c r="H226" s="97">
        <f>IFERROR(VLOOKUP($D226, V医療従事者等!$A:$J, $H$4, FALSE), 0)</f>
        <v>0</v>
      </c>
      <c r="I226" s="97">
        <f>IFERROR(VLOOKUP($D226, V医療従事者等!$A:$J, $I$4, FALSE), 0)</f>
        <v>0</v>
      </c>
      <c r="J226" s="98">
        <f>IFERROR(VLOOKUP($D226, V一般接種!$A:$G, J$4, FALSE), 0)</f>
        <v>0</v>
      </c>
      <c r="K226" s="98">
        <f>IFERROR(VLOOKUP($D226, V一般接種!$A:$G, K$4, FALSE), 0)</f>
        <v>0</v>
      </c>
      <c r="L226" s="98">
        <f>IFERROR(VLOOKUP($D226, V一般接種!$A:$G, L$4, FALSE), 0)</f>
        <v>0</v>
      </c>
      <c r="M226" s="98">
        <f>IFERROR(VLOOKUP($D226, V一般接種!$A:$G, M$4, FALSE), 0)</f>
        <v>0</v>
      </c>
      <c r="N226" s="98">
        <f>SUMIF(V職域接種!$C:$C, 'Conv-vaccine'!$D226, V職域接種!F:F)</f>
        <v>0</v>
      </c>
      <c r="O226" s="98">
        <f>SUMIF(V職域接種!$C:$C, 'Conv-vaccine'!$D226, V職域接種!G:G)</f>
        <v>0</v>
      </c>
      <c r="P226" s="98">
        <f>SUMIF(V重複!$C:$C, 'Conv-vaccine'!$D226, V重複!F:F)</f>
        <v>0</v>
      </c>
      <c r="Q226" s="98">
        <f>SUMIF(V重複!$C:$C, 'Conv-vaccine'!$D226, V重複!G:G)</f>
        <v>0</v>
      </c>
    </row>
    <row r="227" spans="1:17" x14ac:dyDescent="0.55000000000000004">
      <c r="A227" s="95">
        <f t="shared" si="9"/>
        <v>44518</v>
      </c>
      <c r="B227" s="50">
        <f t="shared" si="10"/>
        <v>0</v>
      </c>
      <c r="C227" s="50">
        <f t="shared" si="11"/>
        <v>0</v>
      </c>
      <c r="D227" s="96">
        <v>44518</v>
      </c>
      <c r="E227" s="97" t="str">
        <f>IFERROR(VLOOKUP($D227, V医療従事者等!$A:$J, $E$4, FALSE), TEXT(D227, "aaa"))</f>
        <v>木</v>
      </c>
      <c r="F227" s="97">
        <f>IFERROR(VLOOKUP($D227, V医療従事者等!$A:$J, $F$4, FALSE), 0)</f>
        <v>0</v>
      </c>
      <c r="G227" s="97">
        <f>IFERROR(VLOOKUP($D227, V医療従事者等!$A:$J, $G$4, FALSE), 0)</f>
        <v>0</v>
      </c>
      <c r="H227" s="97">
        <f>IFERROR(VLOOKUP($D227, V医療従事者等!$A:$J, $H$4, FALSE), 0)</f>
        <v>0</v>
      </c>
      <c r="I227" s="97">
        <f>IFERROR(VLOOKUP($D227, V医療従事者等!$A:$J, $I$4, FALSE), 0)</f>
        <v>0</v>
      </c>
      <c r="J227" s="98">
        <f>IFERROR(VLOOKUP($D227, V一般接種!$A:$G, J$4, FALSE), 0)</f>
        <v>0</v>
      </c>
      <c r="K227" s="98">
        <f>IFERROR(VLOOKUP($D227, V一般接種!$A:$G, K$4, FALSE), 0)</f>
        <v>0</v>
      </c>
      <c r="L227" s="98">
        <f>IFERROR(VLOOKUP($D227, V一般接種!$A:$G, L$4, FALSE), 0)</f>
        <v>0</v>
      </c>
      <c r="M227" s="98">
        <f>IFERROR(VLOOKUP($D227, V一般接種!$A:$G, M$4, FALSE), 0)</f>
        <v>0</v>
      </c>
      <c r="N227" s="98">
        <f>SUMIF(V職域接種!$C:$C, 'Conv-vaccine'!$D227, V職域接種!F:F)</f>
        <v>0</v>
      </c>
      <c r="O227" s="98">
        <f>SUMIF(V職域接種!$C:$C, 'Conv-vaccine'!$D227, V職域接種!G:G)</f>
        <v>0</v>
      </c>
      <c r="P227" s="98">
        <f>SUMIF(V重複!$C:$C, 'Conv-vaccine'!$D227, V重複!F:F)</f>
        <v>0</v>
      </c>
      <c r="Q227" s="98">
        <f>SUMIF(V重複!$C:$C, 'Conv-vaccine'!$D227, V重複!G:G)</f>
        <v>0</v>
      </c>
    </row>
    <row r="228" spans="1:17" x14ac:dyDescent="0.55000000000000004">
      <c r="A228" s="95">
        <f t="shared" si="9"/>
        <v>44519</v>
      </c>
      <c r="B228" s="50">
        <f t="shared" si="10"/>
        <v>0</v>
      </c>
      <c r="C228" s="50">
        <f t="shared" si="11"/>
        <v>0</v>
      </c>
      <c r="D228" s="96">
        <v>44519</v>
      </c>
      <c r="E228" s="97" t="str">
        <f>IFERROR(VLOOKUP($D228, V医療従事者等!$A:$J, $E$4, FALSE), TEXT(D228, "aaa"))</f>
        <v>金</v>
      </c>
      <c r="F228" s="97">
        <f>IFERROR(VLOOKUP($D228, V医療従事者等!$A:$J, $F$4, FALSE), 0)</f>
        <v>0</v>
      </c>
      <c r="G228" s="97">
        <f>IFERROR(VLOOKUP($D228, V医療従事者等!$A:$J, $G$4, FALSE), 0)</f>
        <v>0</v>
      </c>
      <c r="H228" s="97">
        <f>IFERROR(VLOOKUP($D228, V医療従事者等!$A:$J, $H$4, FALSE), 0)</f>
        <v>0</v>
      </c>
      <c r="I228" s="97">
        <f>IFERROR(VLOOKUP($D228, V医療従事者等!$A:$J, $I$4, FALSE), 0)</f>
        <v>0</v>
      </c>
      <c r="J228" s="98">
        <f>IFERROR(VLOOKUP($D228, V一般接種!$A:$G, J$4, FALSE), 0)</f>
        <v>0</v>
      </c>
      <c r="K228" s="98">
        <f>IFERROR(VLOOKUP($D228, V一般接種!$A:$G, K$4, FALSE), 0)</f>
        <v>0</v>
      </c>
      <c r="L228" s="98">
        <f>IFERROR(VLOOKUP($D228, V一般接種!$A:$G, L$4, FALSE), 0)</f>
        <v>0</v>
      </c>
      <c r="M228" s="98">
        <f>IFERROR(VLOOKUP($D228, V一般接種!$A:$G, M$4, FALSE), 0)</f>
        <v>0</v>
      </c>
      <c r="N228" s="98">
        <f>SUMIF(V職域接種!$C:$C, 'Conv-vaccine'!$D228, V職域接種!F:F)</f>
        <v>0</v>
      </c>
      <c r="O228" s="98">
        <f>SUMIF(V職域接種!$C:$C, 'Conv-vaccine'!$D228, V職域接種!G:G)</f>
        <v>0</v>
      </c>
      <c r="P228" s="98">
        <f>SUMIF(V重複!$C:$C, 'Conv-vaccine'!$D228, V重複!F:F)</f>
        <v>0</v>
      </c>
      <c r="Q228" s="98">
        <f>SUMIF(V重複!$C:$C, 'Conv-vaccine'!$D228, V重複!G:G)</f>
        <v>0</v>
      </c>
    </row>
    <row r="229" spans="1:17" x14ac:dyDescent="0.55000000000000004">
      <c r="A229" s="95">
        <f t="shared" si="9"/>
        <v>44520</v>
      </c>
      <c r="B229" s="50">
        <f t="shared" si="10"/>
        <v>0</v>
      </c>
      <c r="C229" s="50">
        <f t="shared" si="11"/>
        <v>0</v>
      </c>
      <c r="D229" s="96">
        <v>44520</v>
      </c>
      <c r="E229" s="97" t="str">
        <f>IFERROR(VLOOKUP($D229, V医療従事者等!$A:$J, $E$4, FALSE), TEXT(D229, "aaa"))</f>
        <v>土</v>
      </c>
      <c r="F229" s="97">
        <f>IFERROR(VLOOKUP($D229, V医療従事者等!$A:$J, $F$4, FALSE), 0)</f>
        <v>0</v>
      </c>
      <c r="G229" s="97">
        <f>IFERROR(VLOOKUP($D229, V医療従事者等!$A:$J, $G$4, FALSE), 0)</f>
        <v>0</v>
      </c>
      <c r="H229" s="97">
        <f>IFERROR(VLOOKUP($D229, V医療従事者等!$A:$J, $H$4, FALSE), 0)</f>
        <v>0</v>
      </c>
      <c r="I229" s="97">
        <f>IFERROR(VLOOKUP($D229, V医療従事者等!$A:$J, $I$4, FALSE), 0)</f>
        <v>0</v>
      </c>
      <c r="J229" s="98">
        <f>IFERROR(VLOOKUP($D229, V一般接種!$A:$G, J$4, FALSE), 0)</f>
        <v>0</v>
      </c>
      <c r="K229" s="98">
        <f>IFERROR(VLOOKUP($D229, V一般接種!$A:$G, K$4, FALSE), 0)</f>
        <v>0</v>
      </c>
      <c r="L229" s="98">
        <f>IFERROR(VLOOKUP($D229, V一般接種!$A:$G, L$4, FALSE), 0)</f>
        <v>0</v>
      </c>
      <c r="M229" s="98">
        <f>IFERROR(VLOOKUP($D229, V一般接種!$A:$G, M$4, FALSE), 0)</f>
        <v>0</v>
      </c>
      <c r="N229" s="98">
        <f>SUMIF(V職域接種!$C:$C, 'Conv-vaccine'!$D229, V職域接種!F:F)</f>
        <v>0</v>
      </c>
      <c r="O229" s="98">
        <f>SUMIF(V職域接種!$C:$C, 'Conv-vaccine'!$D229, V職域接種!G:G)</f>
        <v>0</v>
      </c>
      <c r="P229" s="98">
        <f>SUMIF(V重複!$C:$C, 'Conv-vaccine'!$D229, V重複!F:F)</f>
        <v>0</v>
      </c>
      <c r="Q229" s="98">
        <f>SUMIF(V重複!$C:$C, 'Conv-vaccine'!$D229, V重複!G:G)</f>
        <v>0</v>
      </c>
    </row>
    <row r="230" spans="1:17" x14ac:dyDescent="0.55000000000000004">
      <c r="A230" s="95">
        <f t="shared" si="9"/>
        <v>44521</v>
      </c>
      <c r="B230" s="50">
        <f t="shared" si="10"/>
        <v>0</v>
      </c>
      <c r="C230" s="50">
        <f t="shared" si="11"/>
        <v>0</v>
      </c>
      <c r="D230" s="96">
        <v>44521</v>
      </c>
      <c r="E230" s="97" t="str">
        <f>IFERROR(VLOOKUP($D230, V医療従事者等!$A:$J, $E$4, FALSE), TEXT(D230, "aaa"))</f>
        <v>日</v>
      </c>
      <c r="F230" s="97">
        <f>IFERROR(VLOOKUP($D230, V医療従事者等!$A:$J, $F$4, FALSE), 0)</f>
        <v>0</v>
      </c>
      <c r="G230" s="97">
        <f>IFERROR(VLOOKUP($D230, V医療従事者等!$A:$J, $G$4, FALSE), 0)</f>
        <v>0</v>
      </c>
      <c r="H230" s="97">
        <f>IFERROR(VLOOKUP($D230, V医療従事者等!$A:$J, $H$4, FALSE), 0)</f>
        <v>0</v>
      </c>
      <c r="I230" s="97">
        <f>IFERROR(VLOOKUP($D230, V医療従事者等!$A:$J, $I$4, FALSE), 0)</f>
        <v>0</v>
      </c>
      <c r="J230" s="98">
        <f>IFERROR(VLOOKUP($D230, V一般接種!$A:$G, J$4, FALSE), 0)</f>
        <v>0</v>
      </c>
      <c r="K230" s="98">
        <f>IFERROR(VLOOKUP($D230, V一般接種!$A:$G, K$4, FALSE), 0)</f>
        <v>0</v>
      </c>
      <c r="L230" s="98">
        <f>IFERROR(VLOOKUP($D230, V一般接種!$A:$G, L$4, FALSE), 0)</f>
        <v>0</v>
      </c>
      <c r="M230" s="98">
        <f>IFERROR(VLOOKUP($D230, V一般接種!$A:$G, M$4, FALSE), 0)</f>
        <v>0</v>
      </c>
      <c r="N230" s="98">
        <f>SUMIF(V職域接種!$C:$C, 'Conv-vaccine'!$D230, V職域接種!F:F)</f>
        <v>0</v>
      </c>
      <c r="O230" s="98">
        <f>SUMIF(V職域接種!$C:$C, 'Conv-vaccine'!$D230, V職域接種!G:G)</f>
        <v>0</v>
      </c>
      <c r="P230" s="98">
        <f>SUMIF(V重複!$C:$C, 'Conv-vaccine'!$D230, V重複!F:F)</f>
        <v>0</v>
      </c>
      <c r="Q230" s="98">
        <f>SUMIF(V重複!$C:$C, 'Conv-vaccine'!$D230, V重複!G:G)</f>
        <v>0</v>
      </c>
    </row>
    <row r="231" spans="1:17" x14ac:dyDescent="0.55000000000000004">
      <c r="A231" s="95">
        <f t="shared" si="9"/>
        <v>44522</v>
      </c>
      <c r="B231" s="50">
        <f t="shared" si="10"/>
        <v>0</v>
      </c>
      <c r="C231" s="50">
        <f t="shared" si="11"/>
        <v>0</v>
      </c>
      <c r="D231" s="96">
        <v>44522</v>
      </c>
      <c r="E231" s="97" t="str">
        <f>IFERROR(VLOOKUP($D231, V医療従事者等!$A:$J, $E$4, FALSE), TEXT(D231, "aaa"))</f>
        <v>月</v>
      </c>
      <c r="F231" s="97">
        <f>IFERROR(VLOOKUP($D231, V医療従事者等!$A:$J, $F$4, FALSE), 0)</f>
        <v>0</v>
      </c>
      <c r="G231" s="97">
        <f>IFERROR(VLOOKUP($D231, V医療従事者等!$A:$J, $G$4, FALSE), 0)</f>
        <v>0</v>
      </c>
      <c r="H231" s="97">
        <f>IFERROR(VLOOKUP($D231, V医療従事者等!$A:$J, $H$4, FALSE), 0)</f>
        <v>0</v>
      </c>
      <c r="I231" s="97">
        <f>IFERROR(VLOOKUP($D231, V医療従事者等!$A:$J, $I$4, FALSE), 0)</f>
        <v>0</v>
      </c>
      <c r="J231" s="98">
        <f>IFERROR(VLOOKUP($D231, V一般接種!$A:$G, J$4, FALSE), 0)</f>
        <v>0</v>
      </c>
      <c r="K231" s="98">
        <f>IFERROR(VLOOKUP($D231, V一般接種!$A:$G, K$4, FALSE), 0)</f>
        <v>0</v>
      </c>
      <c r="L231" s="98">
        <f>IFERROR(VLOOKUP($D231, V一般接種!$A:$G, L$4, FALSE), 0)</f>
        <v>0</v>
      </c>
      <c r="M231" s="98">
        <f>IFERROR(VLOOKUP($D231, V一般接種!$A:$G, M$4, FALSE), 0)</f>
        <v>0</v>
      </c>
      <c r="N231" s="98">
        <f>SUMIF(V職域接種!$C:$C, 'Conv-vaccine'!$D231, V職域接種!F:F)</f>
        <v>0</v>
      </c>
      <c r="O231" s="98">
        <f>SUMIF(V職域接種!$C:$C, 'Conv-vaccine'!$D231, V職域接種!G:G)</f>
        <v>0</v>
      </c>
      <c r="P231" s="98">
        <f>SUMIF(V重複!$C:$C, 'Conv-vaccine'!$D231, V重複!F:F)</f>
        <v>0</v>
      </c>
      <c r="Q231" s="98">
        <f>SUMIF(V重複!$C:$C, 'Conv-vaccine'!$D231, V重複!G:G)</f>
        <v>0</v>
      </c>
    </row>
    <row r="232" spans="1:17" x14ac:dyDescent="0.55000000000000004">
      <c r="A232" s="95">
        <f t="shared" si="9"/>
        <v>44523</v>
      </c>
      <c r="B232" s="50">
        <f t="shared" si="10"/>
        <v>0</v>
      </c>
      <c r="C232" s="50">
        <f t="shared" si="11"/>
        <v>0</v>
      </c>
      <c r="D232" s="96">
        <v>44523</v>
      </c>
      <c r="E232" s="97" t="str">
        <f>IFERROR(VLOOKUP($D232, V医療従事者等!$A:$J, $E$4, FALSE), TEXT(D232, "aaa"))</f>
        <v>火</v>
      </c>
      <c r="F232" s="97">
        <f>IFERROR(VLOOKUP($D232, V医療従事者等!$A:$J, $F$4, FALSE), 0)</f>
        <v>0</v>
      </c>
      <c r="G232" s="97">
        <f>IFERROR(VLOOKUP($D232, V医療従事者等!$A:$J, $G$4, FALSE), 0)</f>
        <v>0</v>
      </c>
      <c r="H232" s="97">
        <f>IFERROR(VLOOKUP($D232, V医療従事者等!$A:$J, $H$4, FALSE), 0)</f>
        <v>0</v>
      </c>
      <c r="I232" s="97">
        <f>IFERROR(VLOOKUP($D232, V医療従事者等!$A:$J, $I$4, FALSE), 0)</f>
        <v>0</v>
      </c>
      <c r="J232" s="98">
        <f>IFERROR(VLOOKUP($D232, V一般接種!$A:$G, J$4, FALSE), 0)</f>
        <v>0</v>
      </c>
      <c r="K232" s="98">
        <f>IFERROR(VLOOKUP($D232, V一般接種!$A:$G, K$4, FALSE), 0)</f>
        <v>0</v>
      </c>
      <c r="L232" s="98">
        <f>IFERROR(VLOOKUP($D232, V一般接種!$A:$G, L$4, FALSE), 0)</f>
        <v>0</v>
      </c>
      <c r="M232" s="98">
        <f>IFERROR(VLOOKUP($D232, V一般接種!$A:$G, M$4, FALSE), 0)</f>
        <v>0</v>
      </c>
      <c r="N232" s="98">
        <f>SUMIF(V職域接種!$C:$C, 'Conv-vaccine'!$D232, V職域接種!F:F)</f>
        <v>0</v>
      </c>
      <c r="O232" s="98">
        <f>SUMIF(V職域接種!$C:$C, 'Conv-vaccine'!$D232, V職域接種!G:G)</f>
        <v>0</v>
      </c>
      <c r="P232" s="98">
        <f>SUMIF(V重複!$C:$C, 'Conv-vaccine'!$D232, V重複!F:F)</f>
        <v>0</v>
      </c>
      <c r="Q232" s="98">
        <f>SUMIF(V重複!$C:$C, 'Conv-vaccine'!$D232, V重複!G:G)</f>
        <v>0</v>
      </c>
    </row>
    <row r="233" spans="1:17" x14ac:dyDescent="0.55000000000000004">
      <c r="A233" s="95">
        <f t="shared" si="9"/>
        <v>44524</v>
      </c>
      <c r="B233" s="50">
        <f t="shared" si="10"/>
        <v>0</v>
      </c>
      <c r="C233" s="50">
        <f t="shared" si="11"/>
        <v>0</v>
      </c>
      <c r="D233" s="96">
        <v>44524</v>
      </c>
      <c r="E233" s="97" t="str">
        <f>IFERROR(VLOOKUP($D233, V医療従事者等!$A:$J, $E$4, FALSE), TEXT(D233, "aaa"))</f>
        <v>水</v>
      </c>
      <c r="F233" s="97">
        <f>IFERROR(VLOOKUP($D233, V医療従事者等!$A:$J, $F$4, FALSE), 0)</f>
        <v>0</v>
      </c>
      <c r="G233" s="97">
        <f>IFERROR(VLOOKUP($D233, V医療従事者等!$A:$J, $G$4, FALSE), 0)</f>
        <v>0</v>
      </c>
      <c r="H233" s="97">
        <f>IFERROR(VLOOKUP($D233, V医療従事者等!$A:$J, $H$4, FALSE), 0)</f>
        <v>0</v>
      </c>
      <c r="I233" s="97">
        <f>IFERROR(VLOOKUP($D233, V医療従事者等!$A:$J, $I$4, FALSE), 0)</f>
        <v>0</v>
      </c>
      <c r="J233" s="98">
        <f>IFERROR(VLOOKUP($D233, V一般接種!$A:$G, J$4, FALSE), 0)</f>
        <v>0</v>
      </c>
      <c r="K233" s="98">
        <f>IFERROR(VLOOKUP($D233, V一般接種!$A:$G, K$4, FALSE), 0)</f>
        <v>0</v>
      </c>
      <c r="L233" s="98">
        <f>IFERROR(VLOOKUP($D233, V一般接種!$A:$G, L$4, FALSE), 0)</f>
        <v>0</v>
      </c>
      <c r="M233" s="98">
        <f>IFERROR(VLOOKUP($D233, V一般接種!$A:$G, M$4, FALSE), 0)</f>
        <v>0</v>
      </c>
      <c r="N233" s="98">
        <f>SUMIF(V職域接種!$C:$C, 'Conv-vaccine'!$D233, V職域接種!F:F)</f>
        <v>0</v>
      </c>
      <c r="O233" s="98">
        <f>SUMIF(V職域接種!$C:$C, 'Conv-vaccine'!$D233, V職域接種!G:G)</f>
        <v>0</v>
      </c>
      <c r="P233" s="98">
        <f>SUMIF(V重複!$C:$C, 'Conv-vaccine'!$D233, V重複!F:F)</f>
        <v>0</v>
      </c>
      <c r="Q233" s="98">
        <f>SUMIF(V重複!$C:$C, 'Conv-vaccine'!$D233, V重複!G:G)</f>
        <v>0</v>
      </c>
    </row>
    <row r="234" spans="1:17" x14ac:dyDescent="0.55000000000000004">
      <c r="A234" s="95">
        <f t="shared" si="9"/>
        <v>44525</v>
      </c>
      <c r="B234" s="50">
        <f t="shared" si="10"/>
        <v>0</v>
      </c>
      <c r="C234" s="50">
        <f t="shared" si="11"/>
        <v>0</v>
      </c>
      <c r="D234" s="96">
        <v>44525</v>
      </c>
      <c r="E234" s="97" t="str">
        <f>IFERROR(VLOOKUP($D234, V医療従事者等!$A:$J, $E$4, FALSE), TEXT(D234, "aaa"))</f>
        <v>木</v>
      </c>
      <c r="F234" s="97">
        <f>IFERROR(VLOOKUP($D234, V医療従事者等!$A:$J, $F$4, FALSE), 0)</f>
        <v>0</v>
      </c>
      <c r="G234" s="97">
        <f>IFERROR(VLOOKUP($D234, V医療従事者等!$A:$J, $G$4, FALSE), 0)</f>
        <v>0</v>
      </c>
      <c r="H234" s="97">
        <f>IFERROR(VLOOKUP($D234, V医療従事者等!$A:$J, $H$4, FALSE), 0)</f>
        <v>0</v>
      </c>
      <c r="I234" s="97">
        <f>IFERROR(VLOOKUP($D234, V医療従事者等!$A:$J, $I$4, FALSE), 0)</f>
        <v>0</v>
      </c>
      <c r="J234" s="98">
        <f>IFERROR(VLOOKUP($D234, V一般接種!$A:$G, J$4, FALSE), 0)</f>
        <v>0</v>
      </c>
      <c r="K234" s="98">
        <f>IFERROR(VLOOKUP($D234, V一般接種!$A:$G, K$4, FALSE), 0)</f>
        <v>0</v>
      </c>
      <c r="L234" s="98">
        <f>IFERROR(VLOOKUP($D234, V一般接種!$A:$G, L$4, FALSE), 0)</f>
        <v>0</v>
      </c>
      <c r="M234" s="98">
        <f>IFERROR(VLOOKUP($D234, V一般接種!$A:$G, M$4, FALSE), 0)</f>
        <v>0</v>
      </c>
      <c r="N234" s="98">
        <f>SUMIF(V職域接種!$C:$C, 'Conv-vaccine'!$D234, V職域接種!F:F)</f>
        <v>0</v>
      </c>
      <c r="O234" s="98">
        <f>SUMIF(V職域接種!$C:$C, 'Conv-vaccine'!$D234, V職域接種!G:G)</f>
        <v>0</v>
      </c>
      <c r="P234" s="98">
        <f>SUMIF(V重複!$C:$C, 'Conv-vaccine'!$D234, V重複!F:F)</f>
        <v>0</v>
      </c>
      <c r="Q234" s="98">
        <f>SUMIF(V重複!$C:$C, 'Conv-vaccine'!$D234, V重複!G:G)</f>
        <v>0</v>
      </c>
    </row>
    <row r="235" spans="1:17" x14ac:dyDescent="0.55000000000000004">
      <c r="A235" s="95">
        <f t="shared" si="9"/>
        <v>44526</v>
      </c>
      <c r="B235" s="50">
        <f t="shared" si="10"/>
        <v>0</v>
      </c>
      <c r="C235" s="50">
        <f t="shared" si="11"/>
        <v>0</v>
      </c>
      <c r="D235" s="96">
        <v>44526</v>
      </c>
      <c r="E235" s="97" t="str">
        <f>IFERROR(VLOOKUP($D235, V医療従事者等!$A:$J, $E$4, FALSE), TEXT(D235, "aaa"))</f>
        <v>金</v>
      </c>
      <c r="F235" s="97">
        <f>IFERROR(VLOOKUP($D235, V医療従事者等!$A:$J, $F$4, FALSE), 0)</f>
        <v>0</v>
      </c>
      <c r="G235" s="97">
        <f>IFERROR(VLOOKUP($D235, V医療従事者等!$A:$J, $G$4, FALSE), 0)</f>
        <v>0</v>
      </c>
      <c r="H235" s="97">
        <f>IFERROR(VLOOKUP($D235, V医療従事者等!$A:$J, $H$4, FALSE), 0)</f>
        <v>0</v>
      </c>
      <c r="I235" s="97">
        <f>IFERROR(VLOOKUP($D235, V医療従事者等!$A:$J, $I$4, FALSE), 0)</f>
        <v>0</v>
      </c>
      <c r="J235" s="98">
        <f>IFERROR(VLOOKUP($D235, V一般接種!$A:$G, J$4, FALSE), 0)</f>
        <v>0</v>
      </c>
      <c r="K235" s="98">
        <f>IFERROR(VLOOKUP($D235, V一般接種!$A:$G, K$4, FALSE), 0)</f>
        <v>0</v>
      </c>
      <c r="L235" s="98">
        <f>IFERROR(VLOOKUP($D235, V一般接種!$A:$G, L$4, FALSE), 0)</f>
        <v>0</v>
      </c>
      <c r="M235" s="98">
        <f>IFERROR(VLOOKUP($D235, V一般接種!$A:$G, M$4, FALSE), 0)</f>
        <v>0</v>
      </c>
      <c r="N235" s="98">
        <f>SUMIF(V職域接種!$C:$C, 'Conv-vaccine'!$D235, V職域接種!F:F)</f>
        <v>0</v>
      </c>
      <c r="O235" s="98">
        <f>SUMIF(V職域接種!$C:$C, 'Conv-vaccine'!$D235, V職域接種!G:G)</f>
        <v>0</v>
      </c>
      <c r="P235" s="98">
        <f>SUMIF(V重複!$C:$C, 'Conv-vaccine'!$D235, V重複!F:F)</f>
        <v>0</v>
      </c>
      <c r="Q235" s="98">
        <f>SUMIF(V重複!$C:$C, 'Conv-vaccine'!$D235, V重複!G:G)</f>
        <v>0</v>
      </c>
    </row>
    <row r="236" spans="1:17" x14ac:dyDescent="0.55000000000000004">
      <c r="A236" s="95">
        <f t="shared" si="9"/>
        <v>44527</v>
      </c>
      <c r="B236" s="50">
        <f t="shared" si="10"/>
        <v>0</v>
      </c>
      <c r="C236" s="50">
        <f t="shared" si="11"/>
        <v>0</v>
      </c>
      <c r="D236" s="96">
        <v>44527</v>
      </c>
      <c r="E236" s="97" t="str">
        <f>IFERROR(VLOOKUP($D236, V医療従事者等!$A:$J, $E$4, FALSE), TEXT(D236, "aaa"))</f>
        <v>土</v>
      </c>
      <c r="F236" s="97">
        <f>IFERROR(VLOOKUP($D236, V医療従事者等!$A:$J, $F$4, FALSE), 0)</f>
        <v>0</v>
      </c>
      <c r="G236" s="97">
        <f>IFERROR(VLOOKUP($D236, V医療従事者等!$A:$J, $G$4, FALSE), 0)</f>
        <v>0</v>
      </c>
      <c r="H236" s="97">
        <f>IFERROR(VLOOKUP($D236, V医療従事者等!$A:$J, $H$4, FALSE), 0)</f>
        <v>0</v>
      </c>
      <c r="I236" s="97">
        <f>IFERROR(VLOOKUP($D236, V医療従事者等!$A:$J, $I$4, FALSE), 0)</f>
        <v>0</v>
      </c>
      <c r="J236" s="98">
        <f>IFERROR(VLOOKUP($D236, V一般接種!$A:$G, J$4, FALSE), 0)</f>
        <v>0</v>
      </c>
      <c r="K236" s="98">
        <f>IFERROR(VLOOKUP($D236, V一般接種!$A:$G, K$4, FALSE), 0)</f>
        <v>0</v>
      </c>
      <c r="L236" s="98">
        <f>IFERROR(VLOOKUP($D236, V一般接種!$A:$G, L$4, FALSE), 0)</f>
        <v>0</v>
      </c>
      <c r="M236" s="98">
        <f>IFERROR(VLOOKUP($D236, V一般接種!$A:$G, M$4, FALSE), 0)</f>
        <v>0</v>
      </c>
      <c r="N236" s="98">
        <f>SUMIF(V職域接種!$C:$C, 'Conv-vaccine'!$D236, V職域接種!F:F)</f>
        <v>0</v>
      </c>
      <c r="O236" s="98">
        <f>SUMIF(V職域接種!$C:$C, 'Conv-vaccine'!$D236, V職域接種!G:G)</f>
        <v>0</v>
      </c>
      <c r="P236" s="98">
        <f>SUMIF(V重複!$C:$C, 'Conv-vaccine'!$D236, V重複!F:F)</f>
        <v>0</v>
      </c>
      <c r="Q236" s="98">
        <f>SUMIF(V重複!$C:$C, 'Conv-vaccine'!$D236, V重複!G:G)</f>
        <v>0</v>
      </c>
    </row>
    <row r="237" spans="1:17" x14ac:dyDescent="0.55000000000000004">
      <c r="A237" s="95">
        <f t="shared" si="9"/>
        <v>44528</v>
      </c>
      <c r="B237" s="50">
        <f t="shared" si="10"/>
        <v>0</v>
      </c>
      <c r="C237" s="50">
        <f t="shared" si="11"/>
        <v>0</v>
      </c>
      <c r="D237" s="96">
        <v>44528</v>
      </c>
      <c r="E237" s="97" t="str">
        <f>IFERROR(VLOOKUP($D237, V医療従事者等!$A:$J, $E$4, FALSE), TEXT(D237, "aaa"))</f>
        <v>日</v>
      </c>
      <c r="F237" s="97">
        <f>IFERROR(VLOOKUP($D237, V医療従事者等!$A:$J, $F$4, FALSE), 0)</f>
        <v>0</v>
      </c>
      <c r="G237" s="97">
        <f>IFERROR(VLOOKUP($D237, V医療従事者等!$A:$J, $G$4, FALSE), 0)</f>
        <v>0</v>
      </c>
      <c r="H237" s="97">
        <f>IFERROR(VLOOKUP($D237, V医療従事者等!$A:$J, $H$4, FALSE), 0)</f>
        <v>0</v>
      </c>
      <c r="I237" s="97">
        <f>IFERROR(VLOOKUP($D237, V医療従事者等!$A:$J, $I$4, FALSE), 0)</f>
        <v>0</v>
      </c>
      <c r="J237" s="98">
        <f>IFERROR(VLOOKUP($D237, V一般接種!$A:$G, J$4, FALSE), 0)</f>
        <v>0</v>
      </c>
      <c r="K237" s="98">
        <f>IFERROR(VLOOKUP($D237, V一般接種!$A:$G, K$4, FALSE), 0)</f>
        <v>0</v>
      </c>
      <c r="L237" s="98">
        <f>IFERROR(VLOOKUP($D237, V一般接種!$A:$G, L$4, FALSE), 0)</f>
        <v>0</v>
      </c>
      <c r="M237" s="98">
        <f>IFERROR(VLOOKUP($D237, V一般接種!$A:$G, M$4, FALSE), 0)</f>
        <v>0</v>
      </c>
      <c r="N237" s="98">
        <f>SUMIF(V職域接種!$C:$C, 'Conv-vaccine'!$D237, V職域接種!F:F)</f>
        <v>0</v>
      </c>
      <c r="O237" s="98">
        <f>SUMIF(V職域接種!$C:$C, 'Conv-vaccine'!$D237, V職域接種!G:G)</f>
        <v>0</v>
      </c>
      <c r="P237" s="98">
        <f>SUMIF(V重複!$C:$C, 'Conv-vaccine'!$D237, V重複!F:F)</f>
        <v>0</v>
      </c>
      <c r="Q237" s="98">
        <f>SUMIF(V重複!$C:$C, 'Conv-vaccine'!$D237, V重複!G:G)</f>
        <v>0</v>
      </c>
    </row>
    <row r="238" spans="1:17" x14ac:dyDescent="0.55000000000000004">
      <c r="A238" s="95">
        <f t="shared" si="9"/>
        <v>44529</v>
      </c>
      <c r="B238" s="50">
        <f t="shared" si="10"/>
        <v>0</v>
      </c>
      <c r="C238" s="50">
        <f t="shared" si="11"/>
        <v>0</v>
      </c>
      <c r="D238" s="96">
        <v>44529</v>
      </c>
      <c r="E238" s="97" t="str">
        <f>IFERROR(VLOOKUP($D238, V医療従事者等!$A:$J, $E$4, FALSE), TEXT(D238, "aaa"))</f>
        <v>月</v>
      </c>
      <c r="F238" s="97">
        <f>IFERROR(VLOOKUP($D238, V医療従事者等!$A:$J, $F$4, FALSE), 0)</f>
        <v>0</v>
      </c>
      <c r="G238" s="97">
        <f>IFERROR(VLOOKUP($D238, V医療従事者等!$A:$J, $G$4, FALSE), 0)</f>
        <v>0</v>
      </c>
      <c r="H238" s="97">
        <f>IFERROR(VLOOKUP($D238, V医療従事者等!$A:$J, $H$4, FALSE), 0)</f>
        <v>0</v>
      </c>
      <c r="I238" s="97">
        <f>IFERROR(VLOOKUP($D238, V医療従事者等!$A:$J, $I$4, FALSE), 0)</f>
        <v>0</v>
      </c>
      <c r="J238" s="98">
        <f>IFERROR(VLOOKUP($D238, V一般接種!$A:$G, J$4, FALSE), 0)</f>
        <v>0</v>
      </c>
      <c r="K238" s="98">
        <f>IFERROR(VLOOKUP($D238, V一般接種!$A:$G, K$4, FALSE), 0)</f>
        <v>0</v>
      </c>
      <c r="L238" s="98">
        <f>IFERROR(VLOOKUP($D238, V一般接種!$A:$G, L$4, FALSE), 0)</f>
        <v>0</v>
      </c>
      <c r="M238" s="98">
        <f>IFERROR(VLOOKUP($D238, V一般接種!$A:$G, M$4, FALSE), 0)</f>
        <v>0</v>
      </c>
      <c r="N238" s="98">
        <f>SUMIF(V職域接種!$C:$C, 'Conv-vaccine'!$D238, V職域接種!F:F)</f>
        <v>0</v>
      </c>
      <c r="O238" s="98">
        <f>SUMIF(V職域接種!$C:$C, 'Conv-vaccine'!$D238, V職域接種!G:G)</f>
        <v>0</v>
      </c>
      <c r="P238" s="98">
        <f>SUMIF(V重複!$C:$C, 'Conv-vaccine'!$D238, V重複!F:F)</f>
        <v>0</v>
      </c>
      <c r="Q238" s="98">
        <f>SUMIF(V重複!$C:$C, 'Conv-vaccine'!$D238, V重複!G:G)</f>
        <v>0</v>
      </c>
    </row>
    <row r="239" spans="1:17" x14ac:dyDescent="0.55000000000000004">
      <c r="A239" s="95">
        <f t="shared" si="9"/>
        <v>44530</v>
      </c>
      <c r="B239" s="50">
        <f t="shared" si="10"/>
        <v>0</v>
      </c>
      <c r="C239" s="50">
        <f t="shared" si="11"/>
        <v>0</v>
      </c>
      <c r="D239" s="96">
        <v>44530</v>
      </c>
      <c r="E239" s="97" t="str">
        <f>IFERROR(VLOOKUP($D239, V医療従事者等!$A:$J, $E$4, FALSE), TEXT(D239, "aaa"))</f>
        <v>火</v>
      </c>
      <c r="F239" s="97">
        <f>IFERROR(VLOOKUP($D239, V医療従事者等!$A:$J, $F$4, FALSE), 0)</f>
        <v>0</v>
      </c>
      <c r="G239" s="97">
        <f>IFERROR(VLOOKUP($D239, V医療従事者等!$A:$J, $G$4, FALSE), 0)</f>
        <v>0</v>
      </c>
      <c r="H239" s="97">
        <f>IFERROR(VLOOKUP($D239, V医療従事者等!$A:$J, $H$4, FALSE), 0)</f>
        <v>0</v>
      </c>
      <c r="I239" s="97">
        <f>IFERROR(VLOOKUP($D239, V医療従事者等!$A:$J, $I$4, FALSE), 0)</f>
        <v>0</v>
      </c>
      <c r="J239" s="98">
        <f>IFERROR(VLOOKUP($D239, V一般接種!$A:$G, J$4, FALSE), 0)</f>
        <v>0</v>
      </c>
      <c r="K239" s="98">
        <f>IFERROR(VLOOKUP($D239, V一般接種!$A:$G, K$4, FALSE), 0)</f>
        <v>0</v>
      </c>
      <c r="L239" s="98">
        <f>IFERROR(VLOOKUP($D239, V一般接種!$A:$G, L$4, FALSE), 0)</f>
        <v>0</v>
      </c>
      <c r="M239" s="98">
        <f>IFERROR(VLOOKUP($D239, V一般接種!$A:$G, M$4, FALSE), 0)</f>
        <v>0</v>
      </c>
      <c r="N239" s="98">
        <f>SUMIF(V職域接種!$C:$C, 'Conv-vaccine'!$D239, V職域接種!F:F)</f>
        <v>0</v>
      </c>
      <c r="O239" s="98">
        <f>SUMIF(V職域接種!$C:$C, 'Conv-vaccine'!$D239, V職域接種!G:G)</f>
        <v>0</v>
      </c>
      <c r="P239" s="98">
        <f>SUMIF(V重複!$C:$C, 'Conv-vaccine'!$D239, V重複!F:F)</f>
        <v>0</v>
      </c>
      <c r="Q239" s="98">
        <f>SUMIF(V重複!$C:$C, 'Conv-vaccine'!$D239, V重複!G:G)</f>
        <v>0</v>
      </c>
    </row>
    <row r="240" spans="1:17" x14ac:dyDescent="0.55000000000000004">
      <c r="A240" s="95">
        <f t="shared" si="9"/>
        <v>44531</v>
      </c>
      <c r="B240" s="50">
        <f t="shared" si="10"/>
        <v>0</v>
      </c>
      <c r="C240" s="50">
        <f t="shared" si="11"/>
        <v>0</v>
      </c>
      <c r="D240" s="96">
        <v>44531</v>
      </c>
      <c r="E240" s="97" t="str">
        <f>IFERROR(VLOOKUP($D240, V医療従事者等!$A:$J, $E$4, FALSE), TEXT(D240, "aaa"))</f>
        <v>水</v>
      </c>
      <c r="F240" s="97">
        <f>IFERROR(VLOOKUP($D240, V医療従事者等!$A:$J, $F$4, FALSE), 0)</f>
        <v>0</v>
      </c>
      <c r="G240" s="97">
        <f>IFERROR(VLOOKUP($D240, V医療従事者等!$A:$J, $G$4, FALSE), 0)</f>
        <v>0</v>
      </c>
      <c r="H240" s="97">
        <f>IFERROR(VLOOKUP($D240, V医療従事者等!$A:$J, $H$4, FALSE), 0)</f>
        <v>0</v>
      </c>
      <c r="I240" s="97">
        <f>IFERROR(VLOOKUP($D240, V医療従事者等!$A:$J, $I$4, FALSE), 0)</f>
        <v>0</v>
      </c>
      <c r="J240" s="98">
        <f>IFERROR(VLOOKUP($D240, V一般接種!$A:$G, J$4, FALSE), 0)</f>
        <v>0</v>
      </c>
      <c r="K240" s="98">
        <f>IFERROR(VLOOKUP($D240, V一般接種!$A:$G, K$4, FALSE), 0)</f>
        <v>0</v>
      </c>
      <c r="L240" s="98">
        <f>IFERROR(VLOOKUP($D240, V一般接種!$A:$G, L$4, FALSE), 0)</f>
        <v>0</v>
      </c>
      <c r="M240" s="98">
        <f>IFERROR(VLOOKUP($D240, V一般接種!$A:$G, M$4, FALSE), 0)</f>
        <v>0</v>
      </c>
      <c r="N240" s="98">
        <f>SUMIF(V職域接種!$C:$C, 'Conv-vaccine'!$D240, V職域接種!F:F)</f>
        <v>0</v>
      </c>
      <c r="O240" s="98">
        <f>SUMIF(V職域接種!$C:$C, 'Conv-vaccine'!$D240, V職域接種!G:G)</f>
        <v>0</v>
      </c>
      <c r="P240" s="98">
        <f>SUMIF(V重複!$C:$C, 'Conv-vaccine'!$D240, V重複!F:F)</f>
        <v>0</v>
      </c>
      <c r="Q240" s="98">
        <f>SUMIF(V重複!$C:$C, 'Conv-vaccine'!$D240, V重複!G:G)</f>
        <v>0</v>
      </c>
    </row>
    <row r="241" spans="1:17" x14ac:dyDescent="0.55000000000000004">
      <c r="A241" s="95">
        <f t="shared" si="9"/>
        <v>44532</v>
      </c>
      <c r="B241" s="50">
        <f t="shared" si="10"/>
        <v>0</v>
      </c>
      <c r="C241" s="50">
        <f t="shared" si="11"/>
        <v>0</v>
      </c>
      <c r="D241" s="96">
        <v>44532</v>
      </c>
      <c r="E241" s="97" t="str">
        <f>IFERROR(VLOOKUP($D241, V医療従事者等!$A:$J, $E$4, FALSE), TEXT(D241, "aaa"))</f>
        <v>木</v>
      </c>
      <c r="F241" s="97">
        <f>IFERROR(VLOOKUP($D241, V医療従事者等!$A:$J, $F$4, FALSE), 0)</f>
        <v>0</v>
      </c>
      <c r="G241" s="97">
        <f>IFERROR(VLOOKUP($D241, V医療従事者等!$A:$J, $G$4, FALSE), 0)</f>
        <v>0</v>
      </c>
      <c r="H241" s="97">
        <f>IFERROR(VLOOKUP($D241, V医療従事者等!$A:$J, $H$4, FALSE), 0)</f>
        <v>0</v>
      </c>
      <c r="I241" s="97">
        <f>IFERROR(VLOOKUP($D241, V医療従事者等!$A:$J, $I$4, FALSE), 0)</f>
        <v>0</v>
      </c>
      <c r="J241" s="98">
        <f>IFERROR(VLOOKUP($D241, V一般接種!$A:$G, J$4, FALSE), 0)</f>
        <v>0</v>
      </c>
      <c r="K241" s="98">
        <f>IFERROR(VLOOKUP($D241, V一般接種!$A:$G, K$4, FALSE), 0)</f>
        <v>0</v>
      </c>
      <c r="L241" s="98">
        <f>IFERROR(VLOOKUP($D241, V一般接種!$A:$G, L$4, FALSE), 0)</f>
        <v>0</v>
      </c>
      <c r="M241" s="98">
        <f>IFERROR(VLOOKUP($D241, V一般接種!$A:$G, M$4, FALSE), 0)</f>
        <v>0</v>
      </c>
      <c r="N241" s="98">
        <f>SUMIF(V職域接種!$C:$C, 'Conv-vaccine'!$D241, V職域接種!F:F)</f>
        <v>0</v>
      </c>
      <c r="O241" s="98">
        <f>SUMIF(V職域接種!$C:$C, 'Conv-vaccine'!$D241, V職域接種!G:G)</f>
        <v>0</v>
      </c>
      <c r="P241" s="98">
        <f>SUMIF(V重複!$C:$C, 'Conv-vaccine'!$D241, V重複!F:F)</f>
        <v>0</v>
      </c>
      <c r="Q241" s="98">
        <f>SUMIF(V重複!$C:$C, 'Conv-vaccine'!$D241, V重複!G:G)</f>
        <v>0</v>
      </c>
    </row>
    <row r="242" spans="1:17" x14ac:dyDescent="0.55000000000000004">
      <c r="A242" s="95">
        <f t="shared" si="9"/>
        <v>44533</v>
      </c>
      <c r="B242" s="50">
        <f t="shared" si="10"/>
        <v>0</v>
      </c>
      <c r="C242" s="50">
        <f t="shared" si="11"/>
        <v>0</v>
      </c>
      <c r="D242" s="96">
        <v>44533</v>
      </c>
      <c r="E242" s="97" t="str">
        <f>IFERROR(VLOOKUP($D242, V医療従事者等!$A:$J, $E$4, FALSE), TEXT(D242, "aaa"))</f>
        <v>金</v>
      </c>
      <c r="F242" s="97">
        <f>IFERROR(VLOOKUP($D242, V医療従事者等!$A:$J, $F$4, FALSE), 0)</f>
        <v>0</v>
      </c>
      <c r="G242" s="97">
        <f>IFERROR(VLOOKUP($D242, V医療従事者等!$A:$J, $G$4, FALSE), 0)</f>
        <v>0</v>
      </c>
      <c r="H242" s="97">
        <f>IFERROR(VLOOKUP($D242, V医療従事者等!$A:$J, $H$4, FALSE), 0)</f>
        <v>0</v>
      </c>
      <c r="I242" s="97">
        <f>IFERROR(VLOOKUP($D242, V医療従事者等!$A:$J, $I$4, FALSE), 0)</f>
        <v>0</v>
      </c>
      <c r="J242" s="98">
        <f>IFERROR(VLOOKUP($D242, V一般接種!$A:$G, J$4, FALSE), 0)</f>
        <v>0</v>
      </c>
      <c r="K242" s="98">
        <f>IFERROR(VLOOKUP($D242, V一般接種!$A:$G, K$4, FALSE), 0)</f>
        <v>0</v>
      </c>
      <c r="L242" s="98">
        <f>IFERROR(VLOOKUP($D242, V一般接種!$A:$G, L$4, FALSE), 0)</f>
        <v>0</v>
      </c>
      <c r="M242" s="98">
        <f>IFERROR(VLOOKUP($D242, V一般接種!$A:$G, M$4, FALSE), 0)</f>
        <v>0</v>
      </c>
      <c r="N242" s="98">
        <f>SUMIF(V職域接種!$C:$C, 'Conv-vaccine'!$D242, V職域接種!F:F)</f>
        <v>0</v>
      </c>
      <c r="O242" s="98">
        <f>SUMIF(V職域接種!$C:$C, 'Conv-vaccine'!$D242, V職域接種!G:G)</f>
        <v>0</v>
      </c>
      <c r="P242" s="98">
        <f>SUMIF(V重複!$C:$C, 'Conv-vaccine'!$D242, V重複!F:F)</f>
        <v>0</v>
      </c>
      <c r="Q242" s="98">
        <f>SUMIF(V重複!$C:$C, 'Conv-vaccine'!$D242, V重複!G:G)</f>
        <v>0</v>
      </c>
    </row>
    <row r="243" spans="1:17" x14ac:dyDescent="0.55000000000000004">
      <c r="A243" s="95">
        <f t="shared" si="9"/>
        <v>44534</v>
      </c>
      <c r="B243" s="50">
        <f t="shared" si="10"/>
        <v>0</v>
      </c>
      <c r="C243" s="50">
        <f t="shared" si="11"/>
        <v>0</v>
      </c>
      <c r="D243" s="96">
        <v>44534</v>
      </c>
      <c r="E243" s="97" t="str">
        <f>IFERROR(VLOOKUP($D243, V医療従事者等!$A:$J, $E$4, FALSE), TEXT(D243, "aaa"))</f>
        <v>土</v>
      </c>
      <c r="F243" s="97">
        <f>IFERROR(VLOOKUP($D243, V医療従事者等!$A:$J, $F$4, FALSE), 0)</f>
        <v>0</v>
      </c>
      <c r="G243" s="97">
        <f>IFERROR(VLOOKUP($D243, V医療従事者等!$A:$J, $G$4, FALSE), 0)</f>
        <v>0</v>
      </c>
      <c r="H243" s="97">
        <f>IFERROR(VLOOKUP($D243, V医療従事者等!$A:$J, $H$4, FALSE), 0)</f>
        <v>0</v>
      </c>
      <c r="I243" s="97">
        <f>IFERROR(VLOOKUP($D243, V医療従事者等!$A:$J, $I$4, FALSE), 0)</f>
        <v>0</v>
      </c>
      <c r="J243" s="98">
        <f>IFERROR(VLOOKUP($D243, V一般接種!$A:$G, J$4, FALSE), 0)</f>
        <v>0</v>
      </c>
      <c r="K243" s="98">
        <f>IFERROR(VLOOKUP($D243, V一般接種!$A:$G, K$4, FALSE), 0)</f>
        <v>0</v>
      </c>
      <c r="L243" s="98">
        <f>IFERROR(VLOOKUP($D243, V一般接種!$A:$G, L$4, FALSE), 0)</f>
        <v>0</v>
      </c>
      <c r="M243" s="98">
        <f>IFERROR(VLOOKUP($D243, V一般接種!$A:$G, M$4, FALSE), 0)</f>
        <v>0</v>
      </c>
      <c r="N243" s="98">
        <f>SUMIF(V職域接種!$C:$C, 'Conv-vaccine'!$D243, V職域接種!F:F)</f>
        <v>0</v>
      </c>
      <c r="O243" s="98">
        <f>SUMIF(V職域接種!$C:$C, 'Conv-vaccine'!$D243, V職域接種!G:G)</f>
        <v>0</v>
      </c>
      <c r="P243" s="98">
        <f>SUMIF(V重複!$C:$C, 'Conv-vaccine'!$D243, V重複!F:F)</f>
        <v>0</v>
      </c>
      <c r="Q243" s="98">
        <f>SUMIF(V重複!$C:$C, 'Conv-vaccine'!$D243, V重複!G:G)</f>
        <v>0</v>
      </c>
    </row>
    <row r="244" spans="1:17" x14ac:dyDescent="0.55000000000000004">
      <c r="A244" s="95">
        <f t="shared" si="9"/>
        <v>44535</v>
      </c>
      <c r="B244" s="50">
        <f t="shared" si="10"/>
        <v>0</v>
      </c>
      <c r="C244" s="50">
        <f t="shared" si="11"/>
        <v>0</v>
      </c>
      <c r="D244" s="96">
        <v>44535</v>
      </c>
      <c r="E244" s="97" t="str">
        <f>IFERROR(VLOOKUP($D244, V医療従事者等!$A:$J, $E$4, FALSE), TEXT(D244, "aaa"))</f>
        <v>日</v>
      </c>
      <c r="F244" s="97">
        <f>IFERROR(VLOOKUP($D244, V医療従事者等!$A:$J, $F$4, FALSE), 0)</f>
        <v>0</v>
      </c>
      <c r="G244" s="97">
        <f>IFERROR(VLOOKUP($D244, V医療従事者等!$A:$J, $G$4, FALSE), 0)</f>
        <v>0</v>
      </c>
      <c r="H244" s="97">
        <f>IFERROR(VLOOKUP($D244, V医療従事者等!$A:$J, $H$4, FALSE), 0)</f>
        <v>0</v>
      </c>
      <c r="I244" s="97">
        <f>IFERROR(VLOOKUP($D244, V医療従事者等!$A:$J, $I$4, FALSE), 0)</f>
        <v>0</v>
      </c>
      <c r="J244" s="98">
        <f>IFERROR(VLOOKUP($D244, V一般接種!$A:$G, J$4, FALSE), 0)</f>
        <v>0</v>
      </c>
      <c r="K244" s="98">
        <f>IFERROR(VLOOKUP($D244, V一般接種!$A:$G, K$4, FALSE), 0)</f>
        <v>0</v>
      </c>
      <c r="L244" s="98">
        <f>IFERROR(VLOOKUP($D244, V一般接種!$A:$G, L$4, FALSE), 0)</f>
        <v>0</v>
      </c>
      <c r="M244" s="98">
        <f>IFERROR(VLOOKUP($D244, V一般接種!$A:$G, M$4, FALSE), 0)</f>
        <v>0</v>
      </c>
      <c r="N244" s="98">
        <f>SUMIF(V職域接種!$C:$C, 'Conv-vaccine'!$D244, V職域接種!F:F)</f>
        <v>0</v>
      </c>
      <c r="O244" s="98">
        <f>SUMIF(V職域接種!$C:$C, 'Conv-vaccine'!$D244, V職域接種!G:G)</f>
        <v>0</v>
      </c>
      <c r="P244" s="98">
        <f>SUMIF(V重複!$C:$C, 'Conv-vaccine'!$D244, V重複!F:F)</f>
        <v>0</v>
      </c>
      <c r="Q244" s="98">
        <f>SUMIF(V重複!$C:$C, 'Conv-vaccine'!$D244, V重複!G:G)</f>
        <v>0</v>
      </c>
    </row>
    <row r="245" spans="1:17" x14ac:dyDescent="0.55000000000000004">
      <c r="A245" s="95">
        <f t="shared" si="9"/>
        <v>44536</v>
      </c>
      <c r="B245" s="50">
        <f t="shared" si="10"/>
        <v>0</v>
      </c>
      <c r="C245" s="50">
        <f t="shared" si="11"/>
        <v>0</v>
      </c>
      <c r="D245" s="96">
        <v>44536</v>
      </c>
      <c r="E245" s="97" t="str">
        <f>IFERROR(VLOOKUP($D245, V医療従事者等!$A:$J, $E$4, FALSE), TEXT(D245, "aaa"))</f>
        <v>月</v>
      </c>
      <c r="F245" s="97">
        <f>IFERROR(VLOOKUP($D245, V医療従事者等!$A:$J, $F$4, FALSE), 0)</f>
        <v>0</v>
      </c>
      <c r="G245" s="97">
        <f>IFERROR(VLOOKUP($D245, V医療従事者等!$A:$J, $G$4, FALSE), 0)</f>
        <v>0</v>
      </c>
      <c r="H245" s="97">
        <f>IFERROR(VLOOKUP($D245, V医療従事者等!$A:$J, $H$4, FALSE), 0)</f>
        <v>0</v>
      </c>
      <c r="I245" s="97">
        <f>IFERROR(VLOOKUP($D245, V医療従事者等!$A:$J, $I$4, FALSE), 0)</f>
        <v>0</v>
      </c>
      <c r="J245" s="98">
        <f>IFERROR(VLOOKUP($D245, V一般接種!$A:$G, J$4, FALSE), 0)</f>
        <v>0</v>
      </c>
      <c r="K245" s="98">
        <f>IFERROR(VLOOKUP($D245, V一般接種!$A:$G, K$4, FALSE), 0)</f>
        <v>0</v>
      </c>
      <c r="L245" s="98">
        <f>IFERROR(VLOOKUP($D245, V一般接種!$A:$G, L$4, FALSE), 0)</f>
        <v>0</v>
      </c>
      <c r="M245" s="98">
        <f>IFERROR(VLOOKUP($D245, V一般接種!$A:$G, M$4, FALSE), 0)</f>
        <v>0</v>
      </c>
      <c r="N245" s="98">
        <f>SUMIF(V職域接種!$C:$C, 'Conv-vaccine'!$D245, V職域接種!F:F)</f>
        <v>0</v>
      </c>
      <c r="O245" s="98">
        <f>SUMIF(V職域接種!$C:$C, 'Conv-vaccine'!$D245, V職域接種!G:G)</f>
        <v>0</v>
      </c>
      <c r="P245" s="98">
        <f>SUMIF(V重複!$C:$C, 'Conv-vaccine'!$D245, V重複!F:F)</f>
        <v>0</v>
      </c>
      <c r="Q245" s="98">
        <f>SUMIF(V重複!$C:$C, 'Conv-vaccine'!$D245, V重複!G:G)</f>
        <v>0</v>
      </c>
    </row>
    <row r="246" spans="1:17" x14ac:dyDescent="0.55000000000000004">
      <c r="A246" s="95">
        <f t="shared" si="9"/>
        <v>44537</v>
      </c>
      <c r="B246" s="50">
        <f t="shared" si="10"/>
        <v>0</v>
      </c>
      <c r="C246" s="50">
        <f t="shared" si="11"/>
        <v>0</v>
      </c>
      <c r="D246" s="96">
        <v>44537</v>
      </c>
      <c r="E246" s="97" t="str">
        <f>IFERROR(VLOOKUP($D246, V医療従事者等!$A:$J, $E$4, FALSE), TEXT(D246, "aaa"))</f>
        <v>火</v>
      </c>
      <c r="F246" s="97">
        <f>IFERROR(VLOOKUP($D246, V医療従事者等!$A:$J, $F$4, FALSE), 0)</f>
        <v>0</v>
      </c>
      <c r="G246" s="97">
        <f>IFERROR(VLOOKUP($D246, V医療従事者等!$A:$J, $G$4, FALSE), 0)</f>
        <v>0</v>
      </c>
      <c r="H246" s="97">
        <f>IFERROR(VLOOKUP($D246, V医療従事者等!$A:$J, $H$4, FALSE), 0)</f>
        <v>0</v>
      </c>
      <c r="I246" s="97">
        <f>IFERROR(VLOOKUP($D246, V医療従事者等!$A:$J, $I$4, FALSE), 0)</f>
        <v>0</v>
      </c>
      <c r="J246" s="98">
        <f>IFERROR(VLOOKUP($D246, V一般接種!$A:$G, J$4, FALSE), 0)</f>
        <v>0</v>
      </c>
      <c r="K246" s="98">
        <f>IFERROR(VLOOKUP($D246, V一般接種!$A:$G, K$4, FALSE), 0)</f>
        <v>0</v>
      </c>
      <c r="L246" s="98">
        <f>IFERROR(VLOOKUP($D246, V一般接種!$A:$G, L$4, FALSE), 0)</f>
        <v>0</v>
      </c>
      <c r="M246" s="98">
        <f>IFERROR(VLOOKUP($D246, V一般接種!$A:$G, M$4, FALSE), 0)</f>
        <v>0</v>
      </c>
      <c r="N246" s="98">
        <f>SUMIF(V職域接種!$C:$C, 'Conv-vaccine'!$D246, V職域接種!F:F)</f>
        <v>0</v>
      </c>
      <c r="O246" s="98">
        <f>SUMIF(V職域接種!$C:$C, 'Conv-vaccine'!$D246, V職域接種!G:G)</f>
        <v>0</v>
      </c>
      <c r="P246" s="98">
        <f>SUMIF(V重複!$C:$C, 'Conv-vaccine'!$D246, V重複!F:F)</f>
        <v>0</v>
      </c>
      <c r="Q246" s="98">
        <f>SUMIF(V重複!$C:$C, 'Conv-vaccine'!$D246, V重複!G:G)</f>
        <v>0</v>
      </c>
    </row>
    <row r="247" spans="1:17" x14ac:dyDescent="0.55000000000000004">
      <c r="A247" s="95">
        <f t="shared" si="9"/>
        <v>44538</v>
      </c>
      <c r="B247" s="50">
        <f t="shared" si="10"/>
        <v>0</v>
      </c>
      <c r="C247" s="50">
        <f t="shared" si="11"/>
        <v>0</v>
      </c>
      <c r="D247" s="96">
        <v>44538</v>
      </c>
      <c r="E247" s="97" t="str">
        <f>IFERROR(VLOOKUP($D247, V医療従事者等!$A:$J, $E$4, FALSE), TEXT(D247, "aaa"))</f>
        <v>水</v>
      </c>
      <c r="F247" s="97">
        <f>IFERROR(VLOOKUP($D247, V医療従事者等!$A:$J, $F$4, FALSE), 0)</f>
        <v>0</v>
      </c>
      <c r="G247" s="97">
        <f>IFERROR(VLOOKUP($D247, V医療従事者等!$A:$J, $G$4, FALSE), 0)</f>
        <v>0</v>
      </c>
      <c r="H247" s="97">
        <f>IFERROR(VLOOKUP($D247, V医療従事者等!$A:$J, $H$4, FALSE), 0)</f>
        <v>0</v>
      </c>
      <c r="I247" s="97">
        <f>IFERROR(VLOOKUP($D247, V医療従事者等!$A:$J, $I$4, FALSE), 0)</f>
        <v>0</v>
      </c>
      <c r="J247" s="98">
        <f>IFERROR(VLOOKUP($D247, V一般接種!$A:$G, J$4, FALSE), 0)</f>
        <v>0</v>
      </c>
      <c r="K247" s="98">
        <f>IFERROR(VLOOKUP($D247, V一般接種!$A:$G, K$4, FALSE), 0)</f>
        <v>0</v>
      </c>
      <c r="L247" s="98">
        <f>IFERROR(VLOOKUP($D247, V一般接種!$A:$G, L$4, FALSE), 0)</f>
        <v>0</v>
      </c>
      <c r="M247" s="98">
        <f>IFERROR(VLOOKUP($D247, V一般接種!$A:$G, M$4, FALSE), 0)</f>
        <v>0</v>
      </c>
      <c r="N247" s="98">
        <f>SUMIF(V職域接種!$C:$C, 'Conv-vaccine'!$D247, V職域接種!F:F)</f>
        <v>0</v>
      </c>
      <c r="O247" s="98">
        <f>SUMIF(V職域接種!$C:$C, 'Conv-vaccine'!$D247, V職域接種!G:G)</f>
        <v>0</v>
      </c>
      <c r="P247" s="98">
        <f>SUMIF(V重複!$C:$C, 'Conv-vaccine'!$D247, V重複!F:F)</f>
        <v>0</v>
      </c>
      <c r="Q247" s="98">
        <f>SUMIF(V重複!$C:$C, 'Conv-vaccine'!$D247, V重複!G:G)</f>
        <v>0</v>
      </c>
    </row>
    <row r="248" spans="1:17" x14ac:dyDescent="0.55000000000000004">
      <c r="A248" s="95">
        <f t="shared" si="9"/>
        <v>44539</v>
      </c>
      <c r="B248" s="50">
        <f t="shared" si="10"/>
        <v>0</v>
      </c>
      <c r="C248" s="50">
        <f t="shared" si="11"/>
        <v>0</v>
      </c>
      <c r="D248" s="96">
        <v>44539</v>
      </c>
      <c r="E248" s="97" t="str">
        <f>IFERROR(VLOOKUP($D248, V医療従事者等!$A:$J, $E$4, FALSE), TEXT(D248, "aaa"))</f>
        <v>木</v>
      </c>
      <c r="F248" s="97">
        <f>IFERROR(VLOOKUP($D248, V医療従事者等!$A:$J, $F$4, FALSE), 0)</f>
        <v>0</v>
      </c>
      <c r="G248" s="97">
        <f>IFERROR(VLOOKUP($D248, V医療従事者等!$A:$J, $G$4, FALSE), 0)</f>
        <v>0</v>
      </c>
      <c r="H248" s="97">
        <f>IFERROR(VLOOKUP($D248, V医療従事者等!$A:$J, $H$4, FALSE), 0)</f>
        <v>0</v>
      </c>
      <c r="I248" s="97">
        <f>IFERROR(VLOOKUP($D248, V医療従事者等!$A:$J, $I$4, FALSE), 0)</f>
        <v>0</v>
      </c>
      <c r="J248" s="98">
        <f>IFERROR(VLOOKUP($D248, V一般接種!$A:$G, J$4, FALSE), 0)</f>
        <v>0</v>
      </c>
      <c r="K248" s="98">
        <f>IFERROR(VLOOKUP($D248, V一般接種!$A:$G, K$4, FALSE), 0)</f>
        <v>0</v>
      </c>
      <c r="L248" s="98">
        <f>IFERROR(VLOOKUP($D248, V一般接種!$A:$G, L$4, FALSE), 0)</f>
        <v>0</v>
      </c>
      <c r="M248" s="98">
        <f>IFERROR(VLOOKUP($D248, V一般接種!$A:$G, M$4, FALSE), 0)</f>
        <v>0</v>
      </c>
      <c r="N248" s="98">
        <f>SUMIF(V職域接種!$C:$C, 'Conv-vaccine'!$D248, V職域接種!F:F)</f>
        <v>0</v>
      </c>
      <c r="O248" s="98">
        <f>SUMIF(V職域接種!$C:$C, 'Conv-vaccine'!$D248, V職域接種!G:G)</f>
        <v>0</v>
      </c>
      <c r="P248" s="98">
        <f>SUMIF(V重複!$C:$C, 'Conv-vaccine'!$D248, V重複!F:F)</f>
        <v>0</v>
      </c>
      <c r="Q248" s="98">
        <f>SUMIF(V重複!$C:$C, 'Conv-vaccine'!$D248, V重複!G:G)</f>
        <v>0</v>
      </c>
    </row>
    <row r="249" spans="1:17" x14ac:dyDescent="0.55000000000000004">
      <c r="A249" s="95">
        <f t="shared" si="9"/>
        <v>44540</v>
      </c>
      <c r="B249" s="50">
        <f t="shared" si="10"/>
        <v>0</v>
      </c>
      <c r="C249" s="50">
        <f t="shared" si="11"/>
        <v>0</v>
      </c>
      <c r="D249" s="96">
        <v>44540</v>
      </c>
      <c r="E249" s="97" t="str">
        <f>IFERROR(VLOOKUP($D249, V医療従事者等!$A:$J, $E$4, FALSE), TEXT(D249, "aaa"))</f>
        <v>金</v>
      </c>
      <c r="F249" s="97">
        <f>IFERROR(VLOOKUP($D249, V医療従事者等!$A:$J, $F$4, FALSE), 0)</f>
        <v>0</v>
      </c>
      <c r="G249" s="97">
        <f>IFERROR(VLOOKUP($D249, V医療従事者等!$A:$J, $G$4, FALSE), 0)</f>
        <v>0</v>
      </c>
      <c r="H249" s="97">
        <f>IFERROR(VLOOKUP($D249, V医療従事者等!$A:$J, $H$4, FALSE), 0)</f>
        <v>0</v>
      </c>
      <c r="I249" s="97">
        <f>IFERROR(VLOOKUP($D249, V医療従事者等!$A:$J, $I$4, FALSE), 0)</f>
        <v>0</v>
      </c>
      <c r="J249" s="98">
        <f>IFERROR(VLOOKUP($D249, V一般接種!$A:$G, J$4, FALSE), 0)</f>
        <v>0</v>
      </c>
      <c r="K249" s="98">
        <f>IFERROR(VLOOKUP($D249, V一般接種!$A:$G, K$4, FALSE), 0)</f>
        <v>0</v>
      </c>
      <c r="L249" s="98">
        <f>IFERROR(VLOOKUP($D249, V一般接種!$A:$G, L$4, FALSE), 0)</f>
        <v>0</v>
      </c>
      <c r="M249" s="98">
        <f>IFERROR(VLOOKUP($D249, V一般接種!$A:$G, M$4, FALSE), 0)</f>
        <v>0</v>
      </c>
      <c r="N249" s="98">
        <f>SUMIF(V職域接種!$C:$C, 'Conv-vaccine'!$D249, V職域接種!F:F)</f>
        <v>0</v>
      </c>
      <c r="O249" s="98">
        <f>SUMIF(V職域接種!$C:$C, 'Conv-vaccine'!$D249, V職域接種!G:G)</f>
        <v>0</v>
      </c>
      <c r="P249" s="98">
        <f>SUMIF(V重複!$C:$C, 'Conv-vaccine'!$D249, V重複!F:F)</f>
        <v>0</v>
      </c>
      <c r="Q249" s="98">
        <f>SUMIF(V重複!$C:$C, 'Conv-vaccine'!$D249, V重複!G:G)</f>
        <v>0</v>
      </c>
    </row>
    <row r="250" spans="1:17" x14ac:dyDescent="0.55000000000000004">
      <c r="A250" s="95">
        <f t="shared" si="9"/>
        <v>44541</v>
      </c>
      <c r="B250" s="50">
        <f t="shared" si="10"/>
        <v>0</v>
      </c>
      <c r="C250" s="50">
        <f t="shared" si="11"/>
        <v>0</v>
      </c>
      <c r="D250" s="96">
        <v>44541</v>
      </c>
      <c r="E250" s="97" t="str">
        <f>IFERROR(VLOOKUP($D250, V医療従事者等!$A:$J, $E$4, FALSE), TEXT(D250, "aaa"))</f>
        <v>土</v>
      </c>
      <c r="F250" s="97">
        <f>IFERROR(VLOOKUP($D250, V医療従事者等!$A:$J, $F$4, FALSE), 0)</f>
        <v>0</v>
      </c>
      <c r="G250" s="97">
        <f>IFERROR(VLOOKUP($D250, V医療従事者等!$A:$J, $G$4, FALSE), 0)</f>
        <v>0</v>
      </c>
      <c r="H250" s="97">
        <f>IFERROR(VLOOKUP($D250, V医療従事者等!$A:$J, $H$4, FALSE), 0)</f>
        <v>0</v>
      </c>
      <c r="I250" s="97">
        <f>IFERROR(VLOOKUP($D250, V医療従事者等!$A:$J, $I$4, FALSE), 0)</f>
        <v>0</v>
      </c>
      <c r="J250" s="98">
        <f>IFERROR(VLOOKUP($D250, V一般接種!$A:$G, J$4, FALSE), 0)</f>
        <v>0</v>
      </c>
      <c r="K250" s="98">
        <f>IFERROR(VLOOKUP($D250, V一般接種!$A:$G, K$4, FALSE), 0)</f>
        <v>0</v>
      </c>
      <c r="L250" s="98">
        <f>IFERROR(VLOOKUP($D250, V一般接種!$A:$G, L$4, FALSE), 0)</f>
        <v>0</v>
      </c>
      <c r="M250" s="98">
        <f>IFERROR(VLOOKUP($D250, V一般接種!$A:$G, M$4, FALSE), 0)</f>
        <v>0</v>
      </c>
      <c r="N250" s="98">
        <f>SUMIF(V職域接種!$C:$C, 'Conv-vaccine'!$D250, V職域接種!F:F)</f>
        <v>0</v>
      </c>
      <c r="O250" s="98">
        <f>SUMIF(V職域接種!$C:$C, 'Conv-vaccine'!$D250, V職域接種!G:G)</f>
        <v>0</v>
      </c>
      <c r="P250" s="98">
        <f>SUMIF(V重複!$C:$C, 'Conv-vaccine'!$D250, V重複!F:F)</f>
        <v>0</v>
      </c>
      <c r="Q250" s="98">
        <f>SUMIF(V重複!$C:$C, 'Conv-vaccine'!$D250, V重複!G:G)</f>
        <v>0</v>
      </c>
    </row>
    <row r="251" spans="1:17" x14ac:dyDescent="0.55000000000000004">
      <c r="A251" s="95">
        <f t="shared" si="9"/>
        <v>44542</v>
      </c>
      <c r="B251" s="50">
        <f t="shared" si="10"/>
        <v>0</v>
      </c>
      <c r="C251" s="50">
        <f t="shared" si="11"/>
        <v>0</v>
      </c>
      <c r="D251" s="96">
        <v>44542</v>
      </c>
      <c r="E251" s="97" t="str">
        <f>IFERROR(VLOOKUP($D251, V医療従事者等!$A:$J, $E$4, FALSE), TEXT(D251, "aaa"))</f>
        <v>日</v>
      </c>
      <c r="F251" s="97">
        <f>IFERROR(VLOOKUP($D251, V医療従事者等!$A:$J, $F$4, FALSE), 0)</f>
        <v>0</v>
      </c>
      <c r="G251" s="97">
        <f>IFERROR(VLOOKUP($D251, V医療従事者等!$A:$J, $G$4, FALSE), 0)</f>
        <v>0</v>
      </c>
      <c r="H251" s="97">
        <f>IFERROR(VLOOKUP($D251, V医療従事者等!$A:$J, $H$4, FALSE), 0)</f>
        <v>0</v>
      </c>
      <c r="I251" s="97">
        <f>IFERROR(VLOOKUP($D251, V医療従事者等!$A:$J, $I$4, FALSE), 0)</f>
        <v>0</v>
      </c>
      <c r="J251" s="98">
        <f>IFERROR(VLOOKUP($D251, V一般接種!$A:$G, J$4, FALSE), 0)</f>
        <v>0</v>
      </c>
      <c r="K251" s="98">
        <f>IFERROR(VLOOKUP($D251, V一般接種!$A:$G, K$4, FALSE), 0)</f>
        <v>0</v>
      </c>
      <c r="L251" s="98">
        <f>IFERROR(VLOOKUP($D251, V一般接種!$A:$G, L$4, FALSE), 0)</f>
        <v>0</v>
      </c>
      <c r="M251" s="98">
        <f>IFERROR(VLOOKUP($D251, V一般接種!$A:$G, M$4, FALSE), 0)</f>
        <v>0</v>
      </c>
      <c r="N251" s="98">
        <f>SUMIF(V職域接種!$C:$C, 'Conv-vaccine'!$D251, V職域接種!F:F)</f>
        <v>0</v>
      </c>
      <c r="O251" s="98">
        <f>SUMIF(V職域接種!$C:$C, 'Conv-vaccine'!$D251, V職域接種!G:G)</f>
        <v>0</v>
      </c>
      <c r="P251" s="98">
        <f>SUMIF(V重複!$C:$C, 'Conv-vaccine'!$D251, V重複!F:F)</f>
        <v>0</v>
      </c>
      <c r="Q251" s="98">
        <f>SUMIF(V重複!$C:$C, 'Conv-vaccine'!$D251, V重複!G:G)</f>
        <v>0</v>
      </c>
    </row>
    <row r="252" spans="1:17" x14ac:dyDescent="0.55000000000000004">
      <c r="A252" s="95">
        <f t="shared" si="9"/>
        <v>44543</v>
      </c>
      <c r="B252" s="50">
        <f t="shared" si="10"/>
        <v>0</v>
      </c>
      <c r="C252" s="50">
        <f t="shared" si="11"/>
        <v>0</v>
      </c>
      <c r="D252" s="96">
        <v>44543</v>
      </c>
      <c r="E252" s="97" t="str">
        <f>IFERROR(VLOOKUP($D252, V医療従事者等!$A:$J, $E$4, FALSE), TEXT(D252, "aaa"))</f>
        <v>月</v>
      </c>
      <c r="F252" s="97">
        <f>IFERROR(VLOOKUP($D252, V医療従事者等!$A:$J, $F$4, FALSE), 0)</f>
        <v>0</v>
      </c>
      <c r="G252" s="97">
        <f>IFERROR(VLOOKUP($D252, V医療従事者等!$A:$J, $G$4, FALSE), 0)</f>
        <v>0</v>
      </c>
      <c r="H252" s="97">
        <f>IFERROR(VLOOKUP($D252, V医療従事者等!$A:$J, $H$4, FALSE), 0)</f>
        <v>0</v>
      </c>
      <c r="I252" s="97">
        <f>IFERROR(VLOOKUP($D252, V医療従事者等!$A:$J, $I$4, FALSE), 0)</f>
        <v>0</v>
      </c>
      <c r="J252" s="98">
        <f>IFERROR(VLOOKUP($D252, V一般接種!$A:$G, J$4, FALSE), 0)</f>
        <v>0</v>
      </c>
      <c r="K252" s="98">
        <f>IFERROR(VLOOKUP($D252, V一般接種!$A:$G, K$4, FALSE), 0)</f>
        <v>0</v>
      </c>
      <c r="L252" s="98">
        <f>IFERROR(VLOOKUP($D252, V一般接種!$A:$G, L$4, FALSE), 0)</f>
        <v>0</v>
      </c>
      <c r="M252" s="98">
        <f>IFERROR(VLOOKUP($D252, V一般接種!$A:$G, M$4, FALSE), 0)</f>
        <v>0</v>
      </c>
      <c r="N252" s="98">
        <f>SUMIF(V職域接種!$C:$C, 'Conv-vaccine'!$D252, V職域接種!F:F)</f>
        <v>0</v>
      </c>
      <c r="O252" s="98">
        <f>SUMIF(V職域接種!$C:$C, 'Conv-vaccine'!$D252, V職域接種!G:G)</f>
        <v>0</v>
      </c>
      <c r="P252" s="98">
        <f>SUMIF(V重複!$C:$C, 'Conv-vaccine'!$D252, V重複!F:F)</f>
        <v>0</v>
      </c>
      <c r="Q252" s="98">
        <f>SUMIF(V重複!$C:$C, 'Conv-vaccine'!$D252, V重複!G:G)</f>
        <v>0</v>
      </c>
    </row>
    <row r="253" spans="1:17" x14ac:dyDescent="0.55000000000000004">
      <c r="A253" s="95">
        <f t="shared" si="9"/>
        <v>44544</v>
      </c>
      <c r="B253" s="50">
        <f t="shared" si="10"/>
        <v>0</v>
      </c>
      <c r="C253" s="50">
        <f t="shared" si="11"/>
        <v>0</v>
      </c>
      <c r="D253" s="96">
        <v>44544</v>
      </c>
      <c r="E253" s="97" t="str">
        <f>IFERROR(VLOOKUP($D253, V医療従事者等!$A:$J, $E$4, FALSE), TEXT(D253, "aaa"))</f>
        <v>火</v>
      </c>
      <c r="F253" s="97">
        <f>IFERROR(VLOOKUP($D253, V医療従事者等!$A:$J, $F$4, FALSE), 0)</f>
        <v>0</v>
      </c>
      <c r="G253" s="97">
        <f>IFERROR(VLOOKUP($D253, V医療従事者等!$A:$J, $G$4, FALSE), 0)</f>
        <v>0</v>
      </c>
      <c r="H253" s="97">
        <f>IFERROR(VLOOKUP($D253, V医療従事者等!$A:$J, $H$4, FALSE), 0)</f>
        <v>0</v>
      </c>
      <c r="I253" s="97">
        <f>IFERROR(VLOOKUP($D253, V医療従事者等!$A:$J, $I$4, FALSE), 0)</f>
        <v>0</v>
      </c>
      <c r="J253" s="98">
        <f>IFERROR(VLOOKUP($D253, V一般接種!$A:$G, J$4, FALSE), 0)</f>
        <v>0</v>
      </c>
      <c r="K253" s="98">
        <f>IFERROR(VLOOKUP($D253, V一般接種!$A:$G, K$4, FALSE), 0)</f>
        <v>0</v>
      </c>
      <c r="L253" s="98">
        <f>IFERROR(VLOOKUP($D253, V一般接種!$A:$G, L$4, FALSE), 0)</f>
        <v>0</v>
      </c>
      <c r="M253" s="98">
        <f>IFERROR(VLOOKUP($D253, V一般接種!$A:$G, M$4, FALSE), 0)</f>
        <v>0</v>
      </c>
      <c r="N253" s="98">
        <f>SUMIF(V職域接種!$C:$C, 'Conv-vaccine'!$D253, V職域接種!F:F)</f>
        <v>0</v>
      </c>
      <c r="O253" s="98">
        <f>SUMIF(V職域接種!$C:$C, 'Conv-vaccine'!$D253, V職域接種!G:G)</f>
        <v>0</v>
      </c>
      <c r="P253" s="98">
        <f>SUMIF(V重複!$C:$C, 'Conv-vaccine'!$D253, V重複!F:F)</f>
        <v>0</v>
      </c>
      <c r="Q253" s="98">
        <f>SUMIF(V重複!$C:$C, 'Conv-vaccine'!$D253, V重複!G:G)</f>
        <v>0</v>
      </c>
    </row>
    <row r="254" spans="1:17" x14ac:dyDescent="0.55000000000000004">
      <c r="A254" s="95">
        <f t="shared" si="9"/>
        <v>44545</v>
      </c>
      <c r="B254" s="50">
        <f t="shared" si="10"/>
        <v>0</v>
      </c>
      <c r="C254" s="50">
        <f t="shared" si="11"/>
        <v>0</v>
      </c>
      <c r="D254" s="96">
        <v>44545</v>
      </c>
      <c r="E254" s="97" t="str">
        <f>IFERROR(VLOOKUP($D254, V医療従事者等!$A:$J, $E$4, FALSE), TEXT(D254, "aaa"))</f>
        <v>水</v>
      </c>
      <c r="F254" s="97">
        <f>IFERROR(VLOOKUP($D254, V医療従事者等!$A:$J, $F$4, FALSE), 0)</f>
        <v>0</v>
      </c>
      <c r="G254" s="97">
        <f>IFERROR(VLOOKUP($D254, V医療従事者等!$A:$J, $G$4, FALSE), 0)</f>
        <v>0</v>
      </c>
      <c r="H254" s="97">
        <f>IFERROR(VLOOKUP($D254, V医療従事者等!$A:$J, $H$4, FALSE), 0)</f>
        <v>0</v>
      </c>
      <c r="I254" s="97">
        <f>IFERROR(VLOOKUP($D254, V医療従事者等!$A:$J, $I$4, FALSE), 0)</f>
        <v>0</v>
      </c>
      <c r="J254" s="98">
        <f>IFERROR(VLOOKUP($D254, V一般接種!$A:$G, J$4, FALSE), 0)</f>
        <v>0</v>
      </c>
      <c r="K254" s="98">
        <f>IFERROR(VLOOKUP($D254, V一般接種!$A:$G, K$4, FALSE), 0)</f>
        <v>0</v>
      </c>
      <c r="L254" s="98">
        <f>IFERROR(VLOOKUP($D254, V一般接種!$A:$G, L$4, FALSE), 0)</f>
        <v>0</v>
      </c>
      <c r="M254" s="98">
        <f>IFERROR(VLOOKUP($D254, V一般接種!$A:$G, M$4, FALSE), 0)</f>
        <v>0</v>
      </c>
      <c r="N254" s="98">
        <f>SUMIF(V職域接種!$C:$C, 'Conv-vaccine'!$D254, V職域接種!F:F)</f>
        <v>0</v>
      </c>
      <c r="O254" s="98">
        <f>SUMIF(V職域接種!$C:$C, 'Conv-vaccine'!$D254, V職域接種!G:G)</f>
        <v>0</v>
      </c>
      <c r="P254" s="98">
        <f>SUMIF(V重複!$C:$C, 'Conv-vaccine'!$D254, V重複!F:F)</f>
        <v>0</v>
      </c>
      <c r="Q254" s="98">
        <f>SUMIF(V重複!$C:$C, 'Conv-vaccine'!$D254, V重複!G:G)</f>
        <v>0</v>
      </c>
    </row>
    <row r="255" spans="1:17" x14ac:dyDescent="0.55000000000000004">
      <c r="A255" s="95">
        <f t="shared" si="9"/>
        <v>44546</v>
      </c>
      <c r="B255" s="50">
        <f t="shared" si="10"/>
        <v>0</v>
      </c>
      <c r="C255" s="50">
        <f t="shared" si="11"/>
        <v>0</v>
      </c>
      <c r="D255" s="96">
        <v>44546</v>
      </c>
      <c r="E255" s="97" t="str">
        <f>IFERROR(VLOOKUP($D255, V医療従事者等!$A:$J, $E$4, FALSE), TEXT(D255, "aaa"))</f>
        <v>木</v>
      </c>
      <c r="F255" s="97">
        <f>IFERROR(VLOOKUP($D255, V医療従事者等!$A:$J, $F$4, FALSE), 0)</f>
        <v>0</v>
      </c>
      <c r="G255" s="97">
        <f>IFERROR(VLOOKUP($D255, V医療従事者等!$A:$J, $G$4, FALSE), 0)</f>
        <v>0</v>
      </c>
      <c r="H255" s="97">
        <f>IFERROR(VLOOKUP($D255, V医療従事者等!$A:$J, $H$4, FALSE), 0)</f>
        <v>0</v>
      </c>
      <c r="I255" s="97">
        <f>IFERROR(VLOOKUP($D255, V医療従事者等!$A:$J, $I$4, FALSE), 0)</f>
        <v>0</v>
      </c>
      <c r="J255" s="98">
        <f>IFERROR(VLOOKUP($D255, V一般接種!$A:$G, J$4, FALSE), 0)</f>
        <v>0</v>
      </c>
      <c r="K255" s="98">
        <f>IFERROR(VLOOKUP($D255, V一般接種!$A:$G, K$4, FALSE), 0)</f>
        <v>0</v>
      </c>
      <c r="L255" s="98">
        <f>IFERROR(VLOOKUP($D255, V一般接種!$A:$G, L$4, FALSE), 0)</f>
        <v>0</v>
      </c>
      <c r="M255" s="98">
        <f>IFERROR(VLOOKUP($D255, V一般接種!$A:$G, M$4, FALSE), 0)</f>
        <v>0</v>
      </c>
      <c r="N255" s="98">
        <f>SUMIF(V職域接種!$C:$C, 'Conv-vaccine'!$D255, V職域接種!F:F)</f>
        <v>0</v>
      </c>
      <c r="O255" s="98">
        <f>SUMIF(V職域接種!$C:$C, 'Conv-vaccine'!$D255, V職域接種!G:G)</f>
        <v>0</v>
      </c>
      <c r="P255" s="98">
        <f>SUMIF(V重複!$C:$C, 'Conv-vaccine'!$D255, V重複!F:F)</f>
        <v>0</v>
      </c>
      <c r="Q255" s="98">
        <f>SUMIF(V重複!$C:$C, 'Conv-vaccine'!$D255, V重複!G:G)</f>
        <v>0</v>
      </c>
    </row>
    <row r="256" spans="1:17" x14ac:dyDescent="0.55000000000000004">
      <c r="A256" s="95">
        <f t="shared" si="9"/>
        <v>44547</v>
      </c>
      <c r="B256" s="50">
        <f t="shared" si="10"/>
        <v>0</v>
      </c>
      <c r="C256" s="50">
        <f t="shared" si="11"/>
        <v>0</v>
      </c>
      <c r="D256" s="96">
        <v>44547</v>
      </c>
      <c r="E256" s="97" t="str">
        <f>IFERROR(VLOOKUP($D256, V医療従事者等!$A:$J, $E$4, FALSE), TEXT(D256, "aaa"))</f>
        <v>金</v>
      </c>
      <c r="F256" s="97">
        <f>IFERROR(VLOOKUP($D256, V医療従事者等!$A:$J, $F$4, FALSE), 0)</f>
        <v>0</v>
      </c>
      <c r="G256" s="97">
        <f>IFERROR(VLOOKUP($D256, V医療従事者等!$A:$J, $G$4, FALSE), 0)</f>
        <v>0</v>
      </c>
      <c r="H256" s="97">
        <f>IFERROR(VLOOKUP($D256, V医療従事者等!$A:$J, $H$4, FALSE), 0)</f>
        <v>0</v>
      </c>
      <c r="I256" s="97">
        <f>IFERROR(VLOOKUP($D256, V医療従事者等!$A:$J, $I$4, FALSE), 0)</f>
        <v>0</v>
      </c>
      <c r="J256" s="98">
        <f>IFERROR(VLOOKUP($D256, V一般接種!$A:$G, J$4, FALSE), 0)</f>
        <v>0</v>
      </c>
      <c r="K256" s="98">
        <f>IFERROR(VLOOKUP($D256, V一般接種!$A:$G, K$4, FALSE), 0)</f>
        <v>0</v>
      </c>
      <c r="L256" s="98">
        <f>IFERROR(VLOOKUP($D256, V一般接種!$A:$G, L$4, FALSE), 0)</f>
        <v>0</v>
      </c>
      <c r="M256" s="98">
        <f>IFERROR(VLOOKUP($D256, V一般接種!$A:$G, M$4, FALSE), 0)</f>
        <v>0</v>
      </c>
      <c r="N256" s="98">
        <f>SUMIF(V職域接種!$C:$C, 'Conv-vaccine'!$D256, V職域接種!F:F)</f>
        <v>0</v>
      </c>
      <c r="O256" s="98">
        <f>SUMIF(V職域接種!$C:$C, 'Conv-vaccine'!$D256, V職域接種!G:G)</f>
        <v>0</v>
      </c>
      <c r="P256" s="98">
        <f>SUMIF(V重複!$C:$C, 'Conv-vaccine'!$D256, V重複!F:F)</f>
        <v>0</v>
      </c>
      <c r="Q256" s="98">
        <f>SUMIF(V重複!$C:$C, 'Conv-vaccine'!$D256, V重複!G:G)</f>
        <v>0</v>
      </c>
    </row>
    <row r="257" spans="1:17" x14ac:dyDescent="0.55000000000000004">
      <c r="A257" s="95">
        <f t="shared" si="9"/>
        <v>44548</v>
      </c>
      <c r="B257" s="50">
        <f t="shared" si="10"/>
        <v>0</v>
      </c>
      <c r="C257" s="50">
        <f t="shared" si="11"/>
        <v>0</v>
      </c>
      <c r="D257" s="96">
        <v>44548</v>
      </c>
      <c r="E257" s="97" t="str">
        <f>IFERROR(VLOOKUP($D257, V医療従事者等!$A:$J, $E$4, FALSE), TEXT(D257, "aaa"))</f>
        <v>土</v>
      </c>
      <c r="F257" s="97">
        <f>IFERROR(VLOOKUP($D257, V医療従事者等!$A:$J, $F$4, FALSE), 0)</f>
        <v>0</v>
      </c>
      <c r="G257" s="97">
        <f>IFERROR(VLOOKUP($D257, V医療従事者等!$A:$J, $G$4, FALSE), 0)</f>
        <v>0</v>
      </c>
      <c r="H257" s="97">
        <f>IFERROR(VLOOKUP($D257, V医療従事者等!$A:$J, $H$4, FALSE), 0)</f>
        <v>0</v>
      </c>
      <c r="I257" s="97">
        <f>IFERROR(VLOOKUP($D257, V医療従事者等!$A:$J, $I$4, FALSE), 0)</f>
        <v>0</v>
      </c>
      <c r="J257" s="98">
        <f>IFERROR(VLOOKUP($D257, V一般接種!$A:$G, J$4, FALSE), 0)</f>
        <v>0</v>
      </c>
      <c r="K257" s="98">
        <f>IFERROR(VLOOKUP($D257, V一般接種!$A:$G, K$4, FALSE), 0)</f>
        <v>0</v>
      </c>
      <c r="L257" s="98">
        <f>IFERROR(VLOOKUP($D257, V一般接種!$A:$G, L$4, FALSE), 0)</f>
        <v>0</v>
      </c>
      <c r="M257" s="98">
        <f>IFERROR(VLOOKUP($D257, V一般接種!$A:$G, M$4, FALSE), 0)</f>
        <v>0</v>
      </c>
      <c r="N257" s="98">
        <f>SUMIF(V職域接種!$C:$C, 'Conv-vaccine'!$D257, V職域接種!F:F)</f>
        <v>0</v>
      </c>
      <c r="O257" s="98">
        <f>SUMIF(V職域接種!$C:$C, 'Conv-vaccine'!$D257, V職域接種!G:G)</f>
        <v>0</v>
      </c>
      <c r="P257" s="98">
        <f>SUMIF(V重複!$C:$C, 'Conv-vaccine'!$D257, V重複!F:F)</f>
        <v>0</v>
      </c>
      <c r="Q257" s="98">
        <f>SUMIF(V重複!$C:$C, 'Conv-vaccine'!$D257, V重複!G:G)</f>
        <v>0</v>
      </c>
    </row>
    <row r="258" spans="1:17" x14ac:dyDescent="0.55000000000000004">
      <c r="A258" s="95">
        <f t="shared" si="9"/>
        <v>44549</v>
      </c>
      <c r="B258" s="50">
        <f t="shared" si="10"/>
        <v>0</v>
      </c>
      <c r="C258" s="50">
        <f t="shared" si="11"/>
        <v>0</v>
      </c>
      <c r="D258" s="96">
        <v>44549</v>
      </c>
      <c r="E258" s="97" t="str">
        <f>IFERROR(VLOOKUP($D258, V医療従事者等!$A:$J, $E$4, FALSE), TEXT(D258, "aaa"))</f>
        <v>日</v>
      </c>
      <c r="F258" s="97">
        <f>IFERROR(VLOOKUP($D258, V医療従事者等!$A:$J, $F$4, FALSE), 0)</f>
        <v>0</v>
      </c>
      <c r="G258" s="97">
        <f>IFERROR(VLOOKUP($D258, V医療従事者等!$A:$J, $G$4, FALSE), 0)</f>
        <v>0</v>
      </c>
      <c r="H258" s="97">
        <f>IFERROR(VLOOKUP($D258, V医療従事者等!$A:$J, $H$4, FALSE), 0)</f>
        <v>0</v>
      </c>
      <c r="I258" s="97">
        <f>IFERROR(VLOOKUP($D258, V医療従事者等!$A:$J, $I$4, FALSE), 0)</f>
        <v>0</v>
      </c>
      <c r="J258" s="98">
        <f>IFERROR(VLOOKUP($D258, V一般接種!$A:$G, J$4, FALSE), 0)</f>
        <v>0</v>
      </c>
      <c r="K258" s="98">
        <f>IFERROR(VLOOKUP($D258, V一般接種!$A:$G, K$4, FALSE), 0)</f>
        <v>0</v>
      </c>
      <c r="L258" s="98">
        <f>IFERROR(VLOOKUP($D258, V一般接種!$A:$G, L$4, FALSE), 0)</f>
        <v>0</v>
      </c>
      <c r="M258" s="98">
        <f>IFERROR(VLOOKUP($D258, V一般接種!$A:$G, M$4, FALSE), 0)</f>
        <v>0</v>
      </c>
      <c r="N258" s="98">
        <f>SUMIF(V職域接種!$C:$C, 'Conv-vaccine'!$D258, V職域接種!F:F)</f>
        <v>0</v>
      </c>
      <c r="O258" s="98">
        <f>SUMIF(V職域接種!$C:$C, 'Conv-vaccine'!$D258, V職域接種!G:G)</f>
        <v>0</v>
      </c>
      <c r="P258" s="98">
        <f>SUMIF(V重複!$C:$C, 'Conv-vaccine'!$D258, V重複!F:F)</f>
        <v>0</v>
      </c>
      <c r="Q258" s="98">
        <f>SUMIF(V重複!$C:$C, 'Conv-vaccine'!$D258, V重複!G:G)</f>
        <v>0</v>
      </c>
    </row>
    <row r="259" spans="1:17" x14ac:dyDescent="0.55000000000000004">
      <c r="A259" s="95">
        <f t="shared" si="9"/>
        <v>44550</v>
      </c>
      <c r="B259" s="50">
        <f t="shared" si="10"/>
        <v>0</v>
      </c>
      <c r="C259" s="50">
        <f t="shared" si="11"/>
        <v>0</v>
      </c>
      <c r="D259" s="96">
        <v>44550</v>
      </c>
      <c r="E259" s="97" t="str">
        <f>IFERROR(VLOOKUP($D259, V医療従事者等!$A:$J, $E$4, FALSE), TEXT(D259, "aaa"))</f>
        <v>月</v>
      </c>
      <c r="F259" s="97">
        <f>IFERROR(VLOOKUP($D259, V医療従事者等!$A:$J, $F$4, FALSE), 0)</f>
        <v>0</v>
      </c>
      <c r="G259" s="97">
        <f>IFERROR(VLOOKUP($D259, V医療従事者等!$A:$J, $G$4, FALSE), 0)</f>
        <v>0</v>
      </c>
      <c r="H259" s="97">
        <f>IFERROR(VLOOKUP($D259, V医療従事者等!$A:$J, $H$4, FALSE), 0)</f>
        <v>0</v>
      </c>
      <c r="I259" s="97">
        <f>IFERROR(VLOOKUP($D259, V医療従事者等!$A:$J, $I$4, FALSE), 0)</f>
        <v>0</v>
      </c>
      <c r="J259" s="98">
        <f>IFERROR(VLOOKUP($D259, V一般接種!$A:$G, J$4, FALSE), 0)</f>
        <v>0</v>
      </c>
      <c r="K259" s="98">
        <f>IFERROR(VLOOKUP($D259, V一般接種!$A:$G, K$4, FALSE), 0)</f>
        <v>0</v>
      </c>
      <c r="L259" s="98">
        <f>IFERROR(VLOOKUP($D259, V一般接種!$A:$G, L$4, FALSE), 0)</f>
        <v>0</v>
      </c>
      <c r="M259" s="98">
        <f>IFERROR(VLOOKUP($D259, V一般接種!$A:$G, M$4, FALSE), 0)</f>
        <v>0</v>
      </c>
      <c r="N259" s="98">
        <f>SUMIF(V職域接種!$C:$C, 'Conv-vaccine'!$D259, V職域接種!F:F)</f>
        <v>0</v>
      </c>
      <c r="O259" s="98">
        <f>SUMIF(V職域接種!$C:$C, 'Conv-vaccine'!$D259, V職域接種!G:G)</f>
        <v>0</v>
      </c>
      <c r="P259" s="98">
        <f>SUMIF(V重複!$C:$C, 'Conv-vaccine'!$D259, V重複!F:F)</f>
        <v>0</v>
      </c>
      <c r="Q259" s="98">
        <f>SUMIF(V重複!$C:$C, 'Conv-vaccine'!$D259, V重複!G:G)</f>
        <v>0</v>
      </c>
    </row>
    <row r="260" spans="1:17" x14ac:dyDescent="0.55000000000000004">
      <c r="A260" s="95">
        <f t="shared" si="9"/>
        <v>44551</v>
      </c>
      <c r="B260" s="50">
        <f t="shared" si="10"/>
        <v>0</v>
      </c>
      <c r="C260" s="50">
        <f t="shared" si="11"/>
        <v>0</v>
      </c>
      <c r="D260" s="96">
        <v>44551</v>
      </c>
      <c r="E260" s="97" t="str">
        <f>IFERROR(VLOOKUP($D260, V医療従事者等!$A:$J, $E$4, FALSE), TEXT(D260, "aaa"))</f>
        <v>火</v>
      </c>
      <c r="F260" s="97">
        <f>IFERROR(VLOOKUP($D260, V医療従事者等!$A:$J, $F$4, FALSE), 0)</f>
        <v>0</v>
      </c>
      <c r="G260" s="97">
        <f>IFERROR(VLOOKUP($D260, V医療従事者等!$A:$J, $G$4, FALSE), 0)</f>
        <v>0</v>
      </c>
      <c r="H260" s="97">
        <f>IFERROR(VLOOKUP($D260, V医療従事者等!$A:$J, $H$4, FALSE), 0)</f>
        <v>0</v>
      </c>
      <c r="I260" s="97">
        <f>IFERROR(VLOOKUP($D260, V医療従事者等!$A:$J, $I$4, FALSE), 0)</f>
        <v>0</v>
      </c>
      <c r="J260" s="98">
        <f>IFERROR(VLOOKUP($D260, V一般接種!$A:$G, J$4, FALSE), 0)</f>
        <v>0</v>
      </c>
      <c r="K260" s="98">
        <f>IFERROR(VLOOKUP($D260, V一般接種!$A:$G, K$4, FALSE), 0)</f>
        <v>0</v>
      </c>
      <c r="L260" s="98">
        <f>IFERROR(VLOOKUP($D260, V一般接種!$A:$G, L$4, FALSE), 0)</f>
        <v>0</v>
      </c>
      <c r="M260" s="98">
        <f>IFERROR(VLOOKUP($D260, V一般接種!$A:$G, M$4, FALSE), 0)</f>
        <v>0</v>
      </c>
      <c r="N260" s="98">
        <f>SUMIF(V職域接種!$C:$C, 'Conv-vaccine'!$D260, V職域接種!F:F)</f>
        <v>0</v>
      </c>
      <c r="O260" s="98">
        <f>SUMIF(V職域接種!$C:$C, 'Conv-vaccine'!$D260, V職域接種!G:G)</f>
        <v>0</v>
      </c>
      <c r="P260" s="98">
        <f>SUMIF(V重複!$C:$C, 'Conv-vaccine'!$D260, V重複!F:F)</f>
        <v>0</v>
      </c>
      <c r="Q260" s="98">
        <f>SUMIF(V重複!$C:$C, 'Conv-vaccine'!$D260, V重複!G:G)</f>
        <v>0</v>
      </c>
    </row>
    <row r="261" spans="1:17" x14ac:dyDescent="0.55000000000000004">
      <c r="A261" s="95">
        <f t="shared" si="9"/>
        <v>44552</v>
      </c>
      <c r="B261" s="50">
        <f t="shared" si="10"/>
        <v>0</v>
      </c>
      <c r="C261" s="50">
        <f t="shared" si="11"/>
        <v>0</v>
      </c>
      <c r="D261" s="96">
        <v>44552</v>
      </c>
      <c r="E261" s="97" t="str">
        <f>IFERROR(VLOOKUP($D261, V医療従事者等!$A:$J, $E$4, FALSE), TEXT(D261, "aaa"))</f>
        <v>水</v>
      </c>
      <c r="F261" s="97">
        <f>IFERROR(VLOOKUP($D261, V医療従事者等!$A:$J, $F$4, FALSE), 0)</f>
        <v>0</v>
      </c>
      <c r="G261" s="97">
        <f>IFERROR(VLOOKUP($D261, V医療従事者等!$A:$J, $G$4, FALSE), 0)</f>
        <v>0</v>
      </c>
      <c r="H261" s="97">
        <f>IFERROR(VLOOKUP($D261, V医療従事者等!$A:$J, $H$4, FALSE), 0)</f>
        <v>0</v>
      </c>
      <c r="I261" s="97">
        <f>IFERROR(VLOOKUP($D261, V医療従事者等!$A:$J, $I$4, FALSE), 0)</f>
        <v>0</v>
      </c>
      <c r="J261" s="98">
        <f>IFERROR(VLOOKUP($D261, V一般接種!$A:$G, J$4, FALSE), 0)</f>
        <v>0</v>
      </c>
      <c r="K261" s="98">
        <f>IFERROR(VLOOKUP($D261, V一般接種!$A:$G, K$4, FALSE), 0)</f>
        <v>0</v>
      </c>
      <c r="L261" s="98">
        <f>IFERROR(VLOOKUP($D261, V一般接種!$A:$G, L$4, FALSE), 0)</f>
        <v>0</v>
      </c>
      <c r="M261" s="98">
        <f>IFERROR(VLOOKUP($D261, V一般接種!$A:$G, M$4, FALSE), 0)</f>
        <v>0</v>
      </c>
      <c r="N261" s="98">
        <f>SUMIF(V職域接種!$C:$C, 'Conv-vaccine'!$D261, V職域接種!F:F)</f>
        <v>0</v>
      </c>
      <c r="O261" s="98">
        <f>SUMIF(V職域接種!$C:$C, 'Conv-vaccine'!$D261, V職域接種!G:G)</f>
        <v>0</v>
      </c>
      <c r="P261" s="98">
        <f>SUMIF(V重複!$C:$C, 'Conv-vaccine'!$D261, V重複!F:F)</f>
        <v>0</v>
      </c>
      <c r="Q261" s="98">
        <f>SUMIF(V重複!$C:$C, 'Conv-vaccine'!$D261, V重複!G:G)</f>
        <v>0</v>
      </c>
    </row>
    <row r="262" spans="1:17" x14ac:dyDescent="0.55000000000000004">
      <c r="A262" s="95">
        <f t="shared" si="9"/>
        <v>44553</v>
      </c>
      <c r="B262" s="50">
        <f t="shared" si="10"/>
        <v>0</v>
      </c>
      <c r="C262" s="50">
        <f t="shared" si="11"/>
        <v>0</v>
      </c>
      <c r="D262" s="96">
        <v>44553</v>
      </c>
      <c r="E262" s="97" t="str">
        <f>IFERROR(VLOOKUP($D262, V医療従事者等!$A:$J, $E$4, FALSE), TEXT(D262, "aaa"))</f>
        <v>木</v>
      </c>
      <c r="F262" s="97">
        <f>IFERROR(VLOOKUP($D262, V医療従事者等!$A:$J, $F$4, FALSE), 0)</f>
        <v>0</v>
      </c>
      <c r="G262" s="97">
        <f>IFERROR(VLOOKUP($D262, V医療従事者等!$A:$J, $G$4, FALSE), 0)</f>
        <v>0</v>
      </c>
      <c r="H262" s="97">
        <f>IFERROR(VLOOKUP($D262, V医療従事者等!$A:$J, $H$4, FALSE), 0)</f>
        <v>0</v>
      </c>
      <c r="I262" s="97">
        <f>IFERROR(VLOOKUP($D262, V医療従事者等!$A:$J, $I$4, FALSE), 0)</f>
        <v>0</v>
      </c>
      <c r="J262" s="98">
        <f>IFERROR(VLOOKUP($D262, V一般接種!$A:$G, J$4, FALSE), 0)</f>
        <v>0</v>
      </c>
      <c r="K262" s="98">
        <f>IFERROR(VLOOKUP($D262, V一般接種!$A:$G, K$4, FALSE), 0)</f>
        <v>0</v>
      </c>
      <c r="L262" s="98">
        <f>IFERROR(VLOOKUP($D262, V一般接種!$A:$G, L$4, FALSE), 0)</f>
        <v>0</v>
      </c>
      <c r="M262" s="98">
        <f>IFERROR(VLOOKUP($D262, V一般接種!$A:$G, M$4, FALSE), 0)</f>
        <v>0</v>
      </c>
      <c r="N262" s="98">
        <f>SUMIF(V職域接種!$C:$C, 'Conv-vaccine'!$D262, V職域接種!F:F)</f>
        <v>0</v>
      </c>
      <c r="O262" s="98">
        <f>SUMIF(V職域接種!$C:$C, 'Conv-vaccine'!$D262, V職域接種!G:G)</f>
        <v>0</v>
      </c>
      <c r="P262" s="98">
        <f>SUMIF(V重複!$C:$C, 'Conv-vaccine'!$D262, V重複!F:F)</f>
        <v>0</v>
      </c>
      <c r="Q262" s="98">
        <f>SUMIF(V重複!$C:$C, 'Conv-vaccine'!$D262, V重複!G:G)</f>
        <v>0</v>
      </c>
    </row>
    <row r="263" spans="1:17" x14ac:dyDescent="0.55000000000000004">
      <c r="A263" s="95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6">
        <v>44554</v>
      </c>
      <c r="E263" s="97" t="str">
        <f>IFERROR(VLOOKUP($D263, V医療従事者等!$A:$J, $E$4, FALSE), TEXT(D263, "aaa"))</f>
        <v>金</v>
      </c>
      <c r="F263" s="97">
        <f>IFERROR(VLOOKUP($D263, V医療従事者等!$A:$J, $F$4, FALSE), 0)</f>
        <v>0</v>
      </c>
      <c r="G263" s="97">
        <f>IFERROR(VLOOKUP($D263, V医療従事者等!$A:$J, $G$4, FALSE), 0)</f>
        <v>0</v>
      </c>
      <c r="H263" s="97">
        <f>IFERROR(VLOOKUP($D263, V医療従事者等!$A:$J, $H$4, FALSE), 0)</f>
        <v>0</v>
      </c>
      <c r="I263" s="97">
        <f>IFERROR(VLOOKUP($D263, V医療従事者等!$A:$J, $I$4, FALSE), 0)</f>
        <v>0</v>
      </c>
      <c r="J263" s="98">
        <f>IFERROR(VLOOKUP($D263, V一般接種!$A:$G, J$4, FALSE), 0)</f>
        <v>0</v>
      </c>
      <c r="K263" s="98">
        <f>IFERROR(VLOOKUP($D263, V一般接種!$A:$G, K$4, FALSE), 0)</f>
        <v>0</v>
      </c>
      <c r="L263" s="98">
        <f>IFERROR(VLOOKUP($D263, V一般接種!$A:$G, L$4, FALSE), 0)</f>
        <v>0</v>
      </c>
      <c r="M263" s="98">
        <f>IFERROR(VLOOKUP($D263, V一般接種!$A:$G, M$4, FALSE), 0)</f>
        <v>0</v>
      </c>
      <c r="N263" s="98">
        <f>SUMIF(V職域接種!$C:$C, 'Conv-vaccine'!$D263, V職域接種!F:F)</f>
        <v>0</v>
      </c>
      <c r="O263" s="98">
        <f>SUMIF(V職域接種!$C:$C, 'Conv-vaccine'!$D263, V職域接種!G:G)</f>
        <v>0</v>
      </c>
      <c r="P263" s="98">
        <f>SUMIF(V重複!$C:$C, 'Conv-vaccine'!$D263, V重複!F:F)</f>
        <v>0</v>
      </c>
      <c r="Q263" s="98">
        <f>SUMIF(V重複!$C:$C, 'Conv-vaccine'!$D263, V重複!G:G)</f>
        <v>0</v>
      </c>
    </row>
    <row r="264" spans="1:17" x14ac:dyDescent="0.55000000000000004">
      <c r="A264" s="95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6">
        <v>44555</v>
      </c>
      <c r="E264" s="97" t="str">
        <f>IFERROR(VLOOKUP($D264, V医療従事者等!$A:$J, $E$4, FALSE), TEXT(D264, "aaa"))</f>
        <v>土</v>
      </c>
      <c r="F264" s="97">
        <f>IFERROR(VLOOKUP($D264, V医療従事者等!$A:$J, $F$4, FALSE), 0)</f>
        <v>0</v>
      </c>
      <c r="G264" s="97">
        <f>IFERROR(VLOOKUP($D264, V医療従事者等!$A:$J, $G$4, FALSE), 0)</f>
        <v>0</v>
      </c>
      <c r="H264" s="97">
        <f>IFERROR(VLOOKUP($D264, V医療従事者等!$A:$J, $H$4, FALSE), 0)</f>
        <v>0</v>
      </c>
      <c r="I264" s="97">
        <f>IFERROR(VLOOKUP($D264, V医療従事者等!$A:$J, $I$4, FALSE), 0)</f>
        <v>0</v>
      </c>
      <c r="J264" s="98">
        <f>IFERROR(VLOOKUP($D264, V一般接種!$A:$G, J$4, FALSE), 0)</f>
        <v>0</v>
      </c>
      <c r="K264" s="98">
        <f>IFERROR(VLOOKUP($D264, V一般接種!$A:$G, K$4, FALSE), 0)</f>
        <v>0</v>
      </c>
      <c r="L264" s="98">
        <f>IFERROR(VLOOKUP($D264, V一般接種!$A:$G, L$4, FALSE), 0)</f>
        <v>0</v>
      </c>
      <c r="M264" s="98">
        <f>IFERROR(VLOOKUP($D264, V一般接種!$A:$G, M$4, FALSE), 0)</f>
        <v>0</v>
      </c>
      <c r="N264" s="98">
        <f>SUMIF(V職域接種!$C:$C, 'Conv-vaccine'!$D264, V職域接種!F:F)</f>
        <v>0</v>
      </c>
      <c r="O264" s="98">
        <f>SUMIF(V職域接種!$C:$C, 'Conv-vaccine'!$D264, V職域接種!G:G)</f>
        <v>0</v>
      </c>
      <c r="P264" s="98">
        <f>SUMIF(V重複!$C:$C, 'Conv-vaccine'!$D264, V重複!F:F)</f>
        <v>0</v>
      </c>
      <c r="Q264" s="98">
        <f>SUMIF(V重複!$C:$C, 'Conv-vaccine'!$D264, V重複!G:G)</f>
        <v>0</v>
      </c>
    </row>
    <row r="265" spans="1:17" x14ac:dyDescent="0.55000000000000004">
      <c r="A265" s="95">
        <f t="shared" si="12"/>
        <v>44556</v>
      </c>
      <c r="B265" s="50">
        <f t="shared" si="13"/>
        <v>0</v>
      </c>
      <c r="C265" s="50">
        <f t="shared" si="14"/>
        <v>0</v>
      </c>
      <c r="D265" s="96">
        <v>44556</v>
      </c>
      <c r="E265" s="97" t="str">
        <f>IFERROR(VLOOKUP($D265, V医療従事者等!$A:$J, $E$4, FALSE), TEXT(D265, "aaa"))</f>
        <v>日</v>
      </c>
      <c r="F265" s="97">
        <f>IFERROR(VLOOKUP($D265, V医療従事者等!$A:$J, $F$4, FALSE), 0)</f>
        <v>0</v>
      </c>
      <c r="G265" s="97">
        <f>IFERROR(VLOOKUP($D265, V医療従事者等!$A:$J, $G$4, FALSE), 0)</f>
        <v>0</v>
      </c>
      <c r="H265" s="97">
        <f>IFERROR(VLOOKUP($D265, V医療従事者等!$A:$J, $H$4, FALSE), 0)</f>
        <v>0</v>
      </c>
      <c r="I265" s="97">
        <f>IFERROR(VLOOKUP($D265, V医療従事者等!$A:$J, $I$4, FALSE), 0)</f>
        <v>0</v>
      </c>
      <c r="J265" s="98">
        <f>IFERROR(VLOOKUP($D265, V一般接種!$A:$G, J$4, FALSE), 0)</f>
        <v>0</v>
      </c>
      <c r="K265" s="98">
        <f>IFERROR(VLOOKUP($D265, V一般接種!$A:$G, K$4, FALSE), 0)</f>
        <v>0</v>
      </c>
      <c r="L265" s="98">
        <f>IFERROR(VLOOKUP($D265, V一般接種!$A:$G, L$4, FALSE), 0)</f>
        <v>0</v>
      </c>
      <c r="M265" s="98">
        <f>IFERROR(VLOOKUP($D265, V一般接種!$A:$G, M$4, FALSE), 0)</f>
        <v>0</v>
      </c>
      <c r="N265" s="98">
        <f>SUMIF(V職域接種!$C:$C, 'Conv-vaccine'!$D265, V職域接種!F:F)</f>
        <v>0</v>
      </c>
      <c r="O265" s="98">
        <f>SUMIF(V職域接種!$C:$C, 'Conv-vaccine'!$D265, V職域接種!G:G)</f>
        <v>0</v>
      </c>
      <c r="P265" s="98">
        <f>SUMIF(V重複!$C:$C, 'Conv-vaccine'!$D265, V重複!F:F)</f>
        <v>0</v>
      </c>
      <c r="Q265" s="98">
        <f>SUMIF(V重複!$C:$C, 'Conv-vaccine'!$D265, V重複!G:G)</f>
        <v>0</v>
      </c>
    </row>
    <row r="266" spans="1:17" x14ac:dyDescent="0.55000000000000004">
      <c r="A266" s="95">
        <f t="shared" si="12"/>
        <v>44557</v>
      </c>
      <c r="B266" s="50">
        <f t="shared" si="13"/>
        <v>0</v>
      </c>
      <c r="C266" s="50">
        <f t="shared" si="14"/>
        <v>0</v>
      </c>
      <c r="D266" s="96">
        <v>44557</v>
      </c>
      <c r="E266" s="97" t="str">
        <f>IFERROR(VLOOKUP($D266, V医療従事者等!$A:$J, $E$4, FALSE), TEXT(D266, "aaa"))</f>
        <v>月</v>
      </c>
      <c r="F266" s="97">
        <f>IFERROR(VLOOKUP($D266, V医療従事者等!$A:$J, $F$4, FALSE), 0)</f>
        <v>0</v>
      </c>
      <c r="G266" s="97">
        <f>IFERROR(VLOOKUP($D266, V医療従事者等!$A:$J, $G$4, FALSE), 0)</f>
        <v>0</v>
      </c>
      <c r="H266" s="97">
        <f>IFERROR(VLOOKUP($D266, V医療従事者等!$A:$J, $H$4, FALSE), 0)</f>
        <v>0</v>
      </c>
      <c r="I266" s="97">
        <f>IFERROR(VLOOKUP($D266, V医療従事者等!$A:$J, $I$4, FALSE), 0)</f>
        <v>0</v>
      </c>
      <c r="J266" s="98">
        <f>IFERROR(VLOOKUP($D266, V一般接種!$A:$G, J$4, FALSE), 0)</f>
        <v>0</v>
      </c>
      <c r="K266" s="98">
        <f>IFERROR(VLOOKUP($D266, V一般接種!$A:$G, K$4, FALSE), 0)</f>
        <v>0</v>
      </c>
      <c r="L266" s="98">
        <f>IFERROR(VLOOKUP($D266, V一般接種!$A:$G, L$4, FALSE), 0)</f>
        <v>0</v>
      </c>
      <c r="M266" s="98">
        <f>IFERROR(VLOOKUP($D266, V一般接種!$A:$G, M$4, FALSE), 0)</f>
        <v>0</v>
      </c>
      <c r="N266" s="98">
        <f>SUMIF(V職域接種!$C:$C, 'Conv-vaccine'!$D266, V職域接種!F:F)</f>
        <v>0</v>
      </c>
      <c r="O266" s="98">
        <f>SUMIF(V職域接種!$C:$C, 'Conv-vaccine'!$D266, V職域接種!G:G)</f>
        <v>0</v>
      </c>
      <c r="P266" s="98">
        <f>SUMIF(V重複!$C:$C, 'Conv-vaccine'!$D266, V重複!F:F)</f>
        <v>0</v>
      </c>
      <c r="Q266" s="98">
        <f>SUMIF(V重複!$C:$C, 'Conv-vaccine'!$D266, V重複!G:G)</f>
        <v>0</v>
      </c>
    </row>
    <row r="267" spans="1:17" x14ac:dyDescent="0.55000000000000004">
      <c r="A267" s="95">
        <f t="shared" si="12"/>
        <v>44558</v>
      </c>
      <c r="B267" s="50">
        <f t="shared" si="13"/>
        <v>0</v>
      </c>
      <c r="C267" s="50">
        <f t="shared" si="14"/>
        <v>0</v>
      </c>
      <c r="D267" s="96">
        <v>44558</v>
      </c>
      <c r="E267" s="97" t="str">
        <f>IFERROR(VLOOKUP($D267, V医療従事者等!$A:$J, $E$4, FALSE), TEXT(D267, "aaa"))</f>
        <v>火</v>
      </c>
      <c r="F267" s="97">
        <f>IFERROR(VLOOKUP($D267, V医療従事者等!$A:$J, $F$4, FALSE), 0)</f>
        <v>0</v>
      </c>
      <c r="G267" s="97">
        <f>IFERROR(VLOOKUP($D267, V医療従事者等!$A:$J, $G$4, FALSE), 0)</f>
        <v>0</v>
      </c>
      <c r="H267" s="97">
        <f>IFERROR(VLOOKUP($D267, V医療従事者等!$A:$J, $H$4, FALSE), 0)</f>
        <v>0</v>
      </c>
      <c r="I267" s="97">
        <f>IFERROR(VLOOKUP($D267, V医療従事者等!$A:$J, $I$4, FALSE), 0)</f>
        <v>0</v>
      </c>
      <c r="J267" s="98">
        <f>IFERROR(VLOOKUP($D267, V一般接種!$A:$G, J$4, FALSE), 0)</f>
        <v>0</v>
      </c>
      <c r="K267" s="98">
        <f>IFERROR(VLOOKUP($D267, V一般接種!$A:$G, K$4, FALSE), 0)</f>
        <v>0</v>
      </c>
      <c r="L267" s="98">
        <f>IFERROR(VLOOKUP($D267, V一般接種!$A:$G, L$4, FALSE), 0)</f>
        <v>0</v>
      </c>
      <c r="M267" s="98">
        <f>IFERROR(VLOOKUP($D267, V一般接種!$A:$G, M$4, FALSE), 0)</f>
        <v>0</v>
      </c>
      <c r="N267" s="98">
        <f>SUMIF(V職域接種!$C:$C, 'Conv-vaccine'!$D267, V職域接種!F:F)</f>
        <v>0</v>
      </c>
      <c r="O267" s="98">
        <f>SUMIF(V職域接種!$C:$C, 'Conv-vaccine'!$D267, V職域接種!G:G)</f>
        <v>0</v>
      </c>
      <c r="P267" s="98">
        <f>SUMIF(V重複!$C:$C, 'Conv-vaccine'!$D267, V重複!F:F)</f>
        <v>0</v>
      </c>
      <c r="Q267" s="98">
        <f>SUMIF(V重複!$C:$C, 'Conv-vaccine'!$D267, V重複!G:G)</f>
        <v>0</v>
      </c>
    </row>
    <row r="268" spans="1:17" x14ac:dyDescent="0.55000000000000004">
      <c r="A268" s="95">
        <f t="shared" si="12"/>
        <v>44559</v>
      </c>
      <c r="B268" s="50">
        <f t="shared" si="13"/>
        <v>0</v>
      </c>
      <c r="C268" s="50">
        <f t="shared" si="14"/>
        <v>0</v>
      </c>
      <c r="D268" s="96">
        <v>44559</v>
      </c>
      <c r="E268" s="97" t="str">
        <f>IFERROR(VLOOKUP($D268, V医療従事者等!$A:$J, $E$4, FALSE), TEXT(D268, "aaa"))</f>
        <v>水</v>
      </c>
      <c r="F268" s="97">
        <f>IFERROR(VLOOKUP($D268, V医療従事者等!$A:$J, $F$4, FALSE), 0)</f>
        <v>0</v>
      </c>
      <c r="G268" s="97">
        <f>IFERROR(VLOOKUP($D268, V医療従事者等!$A:$J, $G$4, FALSE), 0)</f>
        <v>0</v>
      </c>
      <c r="H268" s="97">
        <f>IFERROR(VLOOKUP($D268, V医療従事者等!$A:$J, $H$4, FALSE), 0)</f>
        <v>0</v>
      </c>
      <c r="I268" s="97">
        <f>IFERROR(VLOOKUP($D268, V医療従事者等!$A:$J, $I$4, FALSE), 0)</f>
        <v>0</v>
      </c>
      <c r="J268" s="98">
        <f>IFERROR(VLOOKUP($D268, V一般接種!$A:$G, J$4, FALSE), 0)</f>
        <v>0</v>
      </c>
      <c r="K268" s="98">
        <f>IFERROR(VLOOKUP($D268, V一般接種!$A:$G, K$4, FALSE), 0)</f>
        <v>0</v>
      </c>
      <c r="L268" s="98">
        <f>IFERROR(VLOOKUP($D268, V一般接種!$A:$G, L$4, FALSE), 0)</f>
        <v>0</v>
      </c>
      <c r="M268" s="98">
        <f>IFERROR(VLOOKUP($D268, V一般接種!$A:$G, M$4, FALSE), 0)</f>
        <v>0</v>
      </c>
      <c r="N268" s="98">
        <f>SUMIF(V職域接種!$C:$C, 'Conv-vaccine'!$D268, V職域接種!F:F)</f>
        <v>0</v>
      </c>
      <c r="O268" s="98">
        <f>SUMIF(V職域接種!$C:$C, 'Conv-vaccine'!$D268, V職域接種!G:G)</f>
        <v>0</v>
      </c>
      <c r="P268" s="98">
        <f>SUMIF(V重複!$C:$C, 'Conv-vaccine'!$D268, V重複!F:F)</f>
        <v>0</v>
      </c>
      <c r="Q268" s="98">
        <f>SUMIF(V重複!$C:$C, 'Conv-vaccine'!$D268, V重複!G:G)</f>
        <v>0</v>
      </c>
    </row>
    <row r="269" spans="1:17" x14ac:dyDescent="0.55000000000000004">
      <c r="A269" s="95">
        <f t="shared" si="12"/>
        <v>44560</v>
      </c>
      <c r="B269" s="50">
        <f t="shared" si="13"/>
        <v>0</v>
      </c>
      <c r="C269" s="50">
        <f t="shared" si="14"/>
        <v>0</v>
      </c>
      <c r="D269" s="96">
        <v>44560</v>
      </c>
      <c r="E269" s="97" t="str">
        <f>IFERROR(VLOOKUP($D269, V医療従事者等!$A:$J, $E$4, FALSE), TEXT(D269, "aaa"))</f>
        <v>木</v>
      </c>
      <c r="F269" s="97">
        <f>IFERROR(VLOOKUP($D269, V医療従事者等!$A:$J, $F$4, FALSE), 0)</f>
        <v>0</v>
      </c>
      <c r="G269" s="97">
        <f>IFERROR(VLOOKUP($D269, V医療従事者等!$A:$J, $G$4, FALSE), 0)</f>
        <v>0</v>
      </c>
      <c r="H269" s="97">
        <f>IFERROR(VLOOKUP($D269, V医療従事者等!$A:$J, $H$4, FALSE), 0)</f>
        <v>0</v>
      </c>
      <c r="I269" s="97">
        <f>IFERROR(VLOOKUP($D269, V医療従事者等!$A:$J, $I$4, FALSE), 0)</f>
        <v>0</v>
      </c>
      <c r="J269" s="98">
        <f>IFERROR(VLOOKUP($D269, V一般接種!$A:$G, J$4, FALSE), 0)</f>
        <v>0</v>
      </c>
      <c r="K269" s="98">
        <f>IFERROR(VLOOKUP($D269, V一般接種!$A:$G, K$4, FALSE), 0)</f>
        <v>0</v>
      </c>
      <c r="L269" s="98">
        <f>IFERROR(VLOOKUP($D269, V一般接種!$A:$G, L$4, FALSE), 0)</f>
        <v>0</v>
      </c>
      <c r="M269" s="98">
        <f>IFERROR(VLOOKUP($D269, V一般接種!$A:$G, M$4, FALSE), 0)</f>
        <v>0</v>
      </c>
      <c r="N269" s="98">
        <f>SUMIF(V職域接種!$C:$C, 'Conv-vaccine'!$D269, V職域接種!F:F)</f>
        <v>0</v>
      </c>
      <c r="O269" s="98">
        <f>SUMIF(V職域接種!$C:$C, 'Conv-vaccine'!$D269, V職域接種!G:G)</f>
        <v>0</v>
      </c>
      <c r="P269" s="98">
        <f>SUMIF(V重複!$C:$C, 'Conv-vaccine'!$D269, V重複!F:F)</f>
        <v>0</v>
      </c>
      <c r="Q269" s="98">
        <f>SUMIF(V重複!$C:$C, 'Conv-vaccine'!$D269, V重複!G:G)</f>
        <v>0</v>
      </c>
    </row>
    <row r="270" spans="1:17" x14ac:dyDescent="0.55000000000000004">
      <c r="A270" s="95">
        <f t="shared" si="12"/>
        <v>44561</v>
      </c>
      <c r="B270" s="50">
        <f t="shared" si="13"/>
        <v>0</v>
      </c>
      <c r="C270" s="50">
        <f t="shared" si="14"/>
        <v>0</v>
      </c>
      <c r="D270" s="96">
        <v>44561</v>
      </c>
      <c r="E270" s="97" t="str">
        <f>IFERROR(VLOOKUP($D270, V医療従事者等!$A:$J, $E$4, FALSE), TEXT(D270, "aaa"))</f>
        <v>金</v>
      </c>
      <c r="F270" s="97">
        <f>IFERROR(VLOOKUP($D270, V医療従事者等!$A:$J, $F$4, FALSE), 0)</f>
        <v>0</v>
      </c>
      <c r="G270" s="97">
        <f>IFERROR(VLOOKUP($D270, V医療従事者等!$A:$J, $G$4, FALSE), 0)</f>
        <v>0</v>
      </c>
      <c r="H270" s="97">
        <f>IFERROR(VLOOKUP($D270, V医療従事者等!$A:$J, $H$4, FALSE), 0)</f>
        <v>0</v>
      </c>
      <c r="I270" s="97">
        <f>IFERROR(VLOOKUP($D270, V医療従事者等!$A:$J, $I$4, FALSE), 0)</f>
        <v>0</v>
      </c>
      <c r="J270" s="98">
        <f>IFERROR(VLOOKUP($D270, V一般接種!$A:$G, J$4, FALSE), 0)</f>
        <v>0</v>
      </c>
      <c r="K270" s="98">
        <f>IFERROR(VLOOKUP($D270, V一般接種!$A:$G, K$4, FALSE), 0)</f>
        <v>0</v>
      </c>
      <c r="L270" s="98">
        <f>IFERROR(VLOOKUP($D270, V一般接種!$A:$G, L$4, FALSE), 0)</f>
        <v>0</v>
      </c>
      <c r="M270" s="98">
        <f>IFERROR(VLOOKUP($D270, V一般接種!$A:$G, M$4, FALSE), 0)</f>
        <v>0</v>
      </c>
      <c r="N270" s="98">
        <f>SUMIF(V職域接種!$C:$C, 'Conv-vaccine'!$D270, V職域接種!F:F)</f>
        <v>0</v>
      </c>
      <c r="O270" s="98">
        <f>SUMIF(V職域接種!$C:$C, 'Conv-vaccine'!$D270, V職域接種!G:G)</f>
        <v>0</v>
      </c>
      <c r="P270" s="98">
        <f>SUMIF(V重複!$C:$C, 'Conv-vaccine'!$D270, V重複!F:F)</f>
        <v>0</v>
      </c>
      <c r="Q270" s="98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E1F66-33CA-42DC-BE54-6EC270B6CA19}">
  <dimension ref="A1:C462"/>
  <sheetViews>
    <sheetView workbookViewId="0">
      <selection activeCell="B1" sqref="B1:C462"/>
    </sheetView>
  </sheetViews>
  <sheetFormatPr defaultRowHeight="18" x14ac:dyDescent="0.55000000000000004"/>
  <sheetData>
    <row r="1" spans="1:3" x14ac:dyDescent="0.55000000000000004">
      <c r="A1">
        <v>44298</v>
      </c>
      <c r="B1">
        <v>31671</v>
      </c>
      <c r="C1">
        <v>70086</v>
      </c>
    </row>
    <row r="2" spans="1:3" x14ac:dyDescent="0.55000000000000004">
      <c r="A2">
        <v>44298</v>
      </c>
      <c r="B2">
        <v>0</v>
      </c>
      <c r="C2">
        <v>0</v>
      </c>
    </row>
    <row r="3" spans="1:3" x14ac:dyDescent="0.55000000000000004">
      <c r="A3">
        <v>44298</v>
      </c>
      <c r="B3">
        <v>0</v>
      </c>
      <c r="C3">
        <v>0</v>
      </c>
    </row>
    <row r="4" spans="1:3" x14ac:dyDescent="0.55000000000000004">
      <c r="A4">
        <v>44299</v>
      </c>
      <c r="B4">
        <v>17924</v>
      </c>
      <c r="C4">
        <v>40090</v>
      </c>
    </row>
    <row r="5" spans="1:3" x14ac:dyDescent="0.55000000000000004">
      <c r="A5">
        <v>44299</v>
      </c>
      <c r="B5">
        <v>0</v>
      </c>
      <c r="C5">
        <v>0</v>
      </c>
    </row>
    <row r="6" spans="1:3" x14ac:dyDescent="0.55000000000000004">
      <c r="A6">
        <v>44299</v>
      </c>
      <c r="B6">
        <v>0</v>
      </c>
      <c r="C6">
        <v>0</v>
      </c>
    </row>
    <row r="7" spans="1:3" x14ac:dyDescent="0.55000000000000004">
      <c r="A7">
        <v>44300</v>
      </c>
      <c r="B7">
        <v>14780</v>
      </c>
      <c r="C7">
        <v>41427</v>
      </c>
    </row>
    <row r="8" spans="1:3" x14ac:dyDescent="0.55000000000000004">
      <c r="A8">
        <v>44300</v>
      </c>
      <c r="B8">
        <v>0</v>
      </c>
      <c r="C8">
        <v>0</v>
      </c>
    </row>
    <row r="9" spans="1:3" x14ac:dyDescent="0.55000000000000004">
      <c r="A9">
        <v>44300</v>
      </c>
      <c r="B9">
        <v>0</v>
      </c>
      <c r="C9">
        <v>0</v>
      </c>
    </row>
    <row r="10" spans="1:3" x14ac:dyDescent="0.55000000000000004">
      <c r="A10">
        <v>44301</v>
      </c>
      <c r="B10">
        <v>25661</v>
      </c>
      <c r="C10">
        <v>35983</v>
      </c>
    </row>
    <row r="11" spans="1:3" x14ac:dyDescent="0.55000000000000004">
      <c r="A11">
        <v>44301</v>
      </c>
      <c r="B11">
        <v>0</v>
      </c>
      <c r="C11">
        <v>0</v>
      </c>
    </row>
    <row r="12" spans="1:3" x14ac:dyDescent="0.55000000000000004">
      <c r="A12">
        <v>44301</v>
      </c>
      <c r="B12">
        <v>0</v>
      </c>
      <c r="C12">
        <v>0</v>
      </c>
    </row>
    <row r="13" spans="1:3" x14ac:dyDescent="0.55000000000000004">
      <c r="A13">
        <v>44302</v>
      </c>
      <c r="B13">
        <v>40127</v>
      </c>
      <c r="C13">
        <v>39991</v>
      </c>
    </row>
    <row r="14" spans="1:3" x14ac:dyDescent="0.55000000000000004">
      <c r="A14">
        <v>44302</v>
      </c>
      <c r="B14">
        <v>0</v>
      </c>
      <c r="C14">
        <v>0</v>
      </c>
    </row>
    <row r="15" spans="1:3" x14ac:dyDescent="0.55000000000000004">
      <c r="A15">
        <v>44302</v>
      </c>
      <c r="B15">
        <v>0</v>
      </c>
      <c r="C15">
        <v>0</v>
      </c>
    </row>
    <row r="16" spans="1:3" x14ac:dyDescent="0.55000000000000004">
      <c r="A16">
        <v>44303</v>
      </c>
      <c r="B16">
        <v>7791</v>
      </c>
      <c r="C16">
        <v>0</v>
      </c>
    </row>
    <row r="17" spans="1:3" x14ac:dyDescent="0.55000000000000004">
      <c r="A17">
        <v>44303</v>
      </c>
      <c r="B17">
        <v>0</v>
      </c>
      <c r="C17">
        <v>0</v>
      </c>
    </row>
    <row r="18" spans="1:3" x14ac:dyDescent="0.55000000000000004">
      <c r="A18">
        <v>44303</v>
      </c>
      <c r="B18">
        <v>0</v>
      </c>
      <c r="C18">
        <v>0</v>
      </c>
    </row>
    <row r="19" spans="1:3" x14ac:dyDescent="0.55000000000000004">
      <c r="A19">
        <v>44304</v>
      </c>
      <c r="B19">
        <v>9359</v>
      </c>
      <c r="C19">
        <v>0</v>
      </c>
    </row>
    <row r="20" spans="1:3" x14ac:dyDescent="0.55000000000000004">
      <c r="A20">
        <v>44304</v>
      </c>
      <c r="B20">
        <v>0</v>
      </c>
      <c r="C20">
        <v>0</v>
      </c>
    </row>
    <row r="21" spans="1:3" x14ac:dyDescent="0.55000000000000004">
      <c r="A21">
        <v>44304</v>
      </c>
      <c r="B21">
        <v>0</v>
      </c>
      <c r="C21">
        <v>0</v>
      </c>
    </row>
    <row r="22" spans="1:3" x14ac:dyDescent="0.55000000000000004">
      <c r="A22">
        <v>44305</v>
      </c>
      <c r="B22">
        <v>99025</v>
      </c>
      <c r="C22">
        <v>54307</v>
      </c>
    </row>
    <row r="23" spans="1:3" x14ac:dyDescent="0.55000000000000004">
      <c r="A23">
        <v>44305</v>
      </c>
      <c r="B23">
        <v>0</v>
      </c>
      <c r="C23">
        <v>0</v>
      </c>
    </row>
    <row r="24" spans="1:3" x14ac:dyDescent="0.55000000000000004">
      <c r="A24">
        <v>44305</v>
      </c>
      <c r="B24">
        <v>0</v>
      </c>
      <c r="C24">
        <v>0</v>
      </c>
    </row>
    <row r="25" spans="1:3" x14ac:dyDescent="0.55000000000000004">
      <c r="A25">
        <v>44306</v>
      </c>
      <c r="B25">
        <v>151790</v>
      </c>
      <c r="C25">
        <v>27797</v>
      </c>
    </row>
    <row r="26" spans="1:3" x14ac:dyDescent="0.55000000000000004">
      <c r="A26">
        <v>44306</v>
      </c>
      <c r="B26">
        <v>0</v>
      </c>
      <c r="C26">
        <v>0</v>
      </c>
    </row>
    <row r="27" spans="1:3" x14ac:dyDescent="0.55000000000000004">
      <c r="A27">
        <v>44306</v>
      </c>
      <c r="B27">
        <v>0</v>
      </c>
      <c r="C27">
        <v>0</v>
      </c>
    </row>
    <row r="28" spans="1:3" x14ac:dyDescent="0.55000000000000004">
      <c r="A28">
        <v>44307</v>
      </c>
      <c r="B28">
        <v>190093</v>
      </c>
      <c r="C28">
        <v>26696</v>
      </c>
    </row>
    <row r="29" spans="1:3" x14ac:dyDescent="0.55000000000000004">
      <c r="A29">
        <v>44307</v>
      </c>
      <c r="B29">
        <v>0</v>
      </c>
      <c r="C29">
        <v>0</v>
      </c>
    </row>
    <row r="30" spans="1:3" x14ac:dyDescent="0.55000000000000004">
      <c r="A30">
        <v>44307</v>
      </c>
      <c r="B30">
        <v>0</v>
      </c>
      <c r="C30">
        <v>0</v>
      </c>
    </row>
    <row r="31" spans="1:3" x14ac:dyDescent="0.55000000000000004">
      <c r="A31">
        <v>44308</v>
      </c>
      <c r="B31">
        <v>189967</v>
      </c>
      <c r="C31">
        <v>21855</v>
      </c>
    </row>
    <row r="32" spans="1:3" x14ac:dyDescent="0.55000000000000004">
      <c r="A32">
        <v>44308</v>
      </c>
      <c r="B32">
        <v>0</v>
      </c>
      <c r="C32">
        <v>0</v>
      </c>
    </row>
    <row r="33" spans="1:3" x14ac:dyDescent="0.55000000000000004">
      <c r="A33">
        <v>44308</v>
      </c>
      <c r="B33">
        <v>0</v>
      </c>
      <c r="C33">
        <v>0</v>
      </c>
    </row>
    <row r="34" spans="1:3" x14ac:dyDescent="0.55000000000000004">
      <c r="A34">
        <v>44309</v>
      </c>
      <c r="B34">
        <v>205557</v>
      </c>
      <c r="C34">
        <v>29683</v>
      </c>
    </row>
    <row r="35" spans="1:3" x14ac:dyDescent="0.55000000000000004">
      <c r="A35">
        <v>44309</v>
      </c>
      <c r="B35">
        <v>0</v>
      </c>
      <c r="C35">
        <v>0</v>
      </c>
    </row>
    <row r="36" spans="1:3" x14ac:dyDescent="0.55000000000000004">
      <c r="A36">
        <v>44309</v>
      </c>
      <c r="B36">
        <v>0</v>
      </c>
      <c r="C36">
        <v>0</v>
      </c>
    </row>
    <row r="37" spans="1:3" x14ac:dyDescent="0.55000000000000004">
      <c r="A37">
        <v>44310</v>
      </c>
      <c r="B37">
        <v>36665</v>
      </c>
      <c r="C37">
        <v>0</v>
      </c>
    </row>
    <row r="38" spans="1:3" x14ac:dyDescent="0.55000000000000004">
      <c r="A38">
        <v>44310</v>
      </c>
      <c r="B38">
        <v>0</v>
      </c>
      <c r="C38">
        <v>0</v>
      </c>
    </row>
    <row r="39" spans="1:3" x14ac:dyDescent="0.55000000000000004">
      <c r="A39">
        <v>44310</v>
      </c>
      <c r="B39">
        <v>0</v>
      </c>
      <c r="C39">
        <v>0</v>
      </c>
    </row>
    <row r="40" spans="1:3" x14ac:dyDescent="0.55000000000000004">
      <c r="A40">
        <v>44311</v>
      </c>
      <c r="B40">
        <v>25321</v>
      </c>
      <c r="C40">
        <v>0</v>
      </c>
    </row>
    <row r="41" spans="1:3" x14ac:dyDescent="0.55000000000000004">
      <c r="A41">
        <v>44311</v>
      </c>
      <c r="B41">
        <v>0</v>
      </c>
      <c r="C41">
        <v>0</v>
      </c>
    </row>
    <row r="42" spans="1:3" x14ac:dyDescent="0.55000000000000004">
      <c r="A42">
        <v>44311</v>
      </c>
      <c r="B42">
        <v>0</v>
      </c>
      <c r="C42">
        <v>0</v>
      </c>
    </row>
    <row r="43" spans="1:3" x14ac:dyDescent="0.55000000000000004">
      <c r="A43">
        <v>44312</v>
      </c>
      <c r="B43">
        <v>283555</v>
      </c>
      <c r="C43">
        <v>41651</v>
      </c>
    </row>
    <row r="44" spans="1:3" x14ac:dyDescent="0.55000000000000004">
      <c r="A44">
        <v>44312</v>
      </c>
      <c r="B44">
        <v>0</v>
      </c>
      <c r="C44">
        <v>0</v>
      </c>
    </row>
    <row r="45" spans="1:3" x14ac:dyDescent="0.55000000000000004">
      <c r="A45">
        <v>44312</v>
      </c>
      <c r="B45">
        <v>0</v>
      </c>
      <c r="C45">
        <v>0</v>
      </c>
    </row>
    <row r="46" spans="1:3" x14ac:dyDescent="0.55000000000000004">
      <c r="A46">
        <v>44313</v>
      </c>
      <c r="B46">
        <v>253233</v>
      </c>
      <c r="C46">
        <v>31105</v>
      </c>
    </row>
    <row r="47" spans="1:3" x14ac:dyDescent="0.55000000000000004">
      <c r="A47">
        <v>44313</v>
      </c>
      <c r="B47">
        <v>0</v>
      </c>
      <c r="C47">
        <v>0</v>
      </c>
    </row>
    <row r="48" spans="1:3" x14ac:dyDescent="0.55000000000000004">
      <c r="A48">
        <v>44313</v>
      </c>
      <c r="B48">
        <v>0</v>
      </c>
      <c r="C48">
        <v>0</v>
      </c>
    </row>
    <row r="49" spans="1:3" x14ac:dyDescent="0.55000000000000004">
      <c r="A49">
        <v>44314</v>
      </c>
      <c r="B49">
        <v>281964</v>
      </c>
      <c r="C49">
        <v>44268</v>
      </c>
    </row>
    <row r="50" spans="1:3" x14ac:dyDescent="0.55000000000000004">
      <c r="A50">
        <v>44314</v>
      </c>
      <c r="B50">
        <v>0</v>
      </c>
      <c r="C50">
        <v>0</v>
      </c>
    </row>
    <row r="51" spans="1:3" x14ac:dyDescent="0.55000000000000004">
      <c r="A51">
        <v>44314</v>
      </c>
      <c r="B51">
        <v>0</v>
      </c>
      <c r="C51">
        <v>0</v>
      </c>
    </row>
    <row r="52" spans="1:3" x14ac:dyDescent="0.55000000000000004">
      <c r="A52">
        <v>44315</v>
      </c>
      <c r="B52">
        <v>20541</v>
      </c>
      <c r="C52">
        <v>0</v>
      </c>
    </row>
    <row r="53" spans="1:3" x14ac:dyDescent="0.55000000000000004">
      <c r="A53">
        <v>44315</v>
      </c>
      <c r="B53">
        <v>0</v>
      </c>
      <c r="C53">
        <v>0</v>
      </c>
    </row>
    <row r="54" spans="1:3" x14ac:dyDescent="0.55000000000000004">
      <c r="A54">
        <v>44315</v>
      </c>
      <c r="B54">
        <v>0</v>
      </c>
      <c r="C54">
        <v>0</v>
      </c>
    </row>
    <row r="55" spans="1:3" x14ac:dyDescent="0.55000000000000004">
      <c r="A55">
        <v>44316</v>
      </c>
      <c r="B55">
        <v>293672</v>
      </c>
      <c r="C55">
        <v>47240</v>
      </c>
    </row>
    <row r="56" spans="1:3" x14ac:dyDescent="0.55000000000000004">
      <c r="A56">
        <v>44316</v>
      </c>
      <c r="B56">
        <v>0</v>
      </c>
      <c r="C56">
        <v>0</v>
      </c>
    </row>
    <row r="57" spans="1:3" x14ac:dyDescent="0.55000000000000004">
      <c r="A57">
        <v>44316</v>
      </c>
      <c r="B57">
        <v>0</v>
      </c>
      <c r="C57">
        <v>0</v>
      </c>
    </row>
    <row r="58" spans="1:3" x14ac:dyDescent="0.55000000000000004">
      <c r="A58">
        <v>44317</v>
      </c>
      <c r="B58">
        <v>40831</v>
      </c>
      <c r="C58">
        <v>0</v>
      </c>
    </row>
    <row r="59" spans="1:3" x14ac:dyDescent="0.55000000000000004">
      <c r="A59">
        <v>44317</v>
      </c>
      <c r="B59">
        <v>0</v>
      </c>
      <c r="C59">
        <v>0</v>
      </c>
    </row>
    <row r="60" spans="1:3" x14ac:dyDescent="0.55000000000000004">
      <c r="A60">
        <v>44317</v>
      </c>
      <c r="B60">
        <v>0</v>
      </c>
      <c r="C60">
        <v>0</v>
      </c>
    </row>
    <row r="61" spans="1:3" x14ac:dyDescent="0.55000000000000004">
      <c r="A61">
        <v>44318</v>
      </c>
      <c r="B61">
        <v>26568</v>
      </c>
      <c r="C61">
        <v>0</v>
      </c>
    </row>
    <row r="62" spans="1:3" x14ac:dyDescent="0.55000000000000004">
      <c r="A62">
        <v>44318</v>
      </c>
      <c r="B62">
        <v>0</v>
      </c>
      <c r="C62">
        <v>0</v>
      </c>
    </row>
    <row r="63" spans="1:3" x14ac:dyDescent="0.55000000000000004">
      <c r="A63">
        <v>44318</v>
      </c>
      <c r="B63">
        <v>0</v>
      </c>
      <c r="C63">
        <v>0</v>
      </c>
    </row>
    <row r="64" spans="1:3" x14ac:dyDescent="0.55000000000000004">
      <c r="A64">
        <v>44319</v>
      </c>
      <c r="B64">
        <v>7693</v>
      </c>
      <c r="C64">
        <v>867</v>
      </c>
    </row>
    <row r="65" spans="1:3" x14ac:dyDescent="0.55000000000000004">
      <c r="A65">
        <v>44319</v>
      </c>
      <c r="B65">
        <v>0</v>
      </c>
      <c r="C65">
        <v>0</v>
      </c>
    </row>
    <row r="66" spans="1:3" x14ac:dyDescent="0.55000000000000004">
      <c r="A66">
        <v>44319</v>
      </c>
      <c r="B66">
        <v>0</v>
      </c>
      <c r="C66">
        <v>0</v>
      </c>
    </row>
    <row r="67" spans="1:3" x14ac:dyDescent="0.55000000000000004">
      <c r="A67">
        <v>44320</v>
      </c>
      <c r="B67">
        <v>8591</v>
      </c>
      <c r="C67">
        <v>738</v>
      </c>
    </row>
    <row r="68" spans="1:3" x14ac:dyDescent="0.55000000000000004">
      <c r="A68">
        <v>44320</v>
      </c>
      <c r="B68">
        <v>0</v>
      </c>
      <c r="C68">
        <v>0</v>
      </c>
    </row>
    <row r="69" spans="1:3" x14ac:dyDescent="0.55000000000000004">
      <c r="A69">
        <v>44320</v>
      </c>
      <c r="B69">
        <v>0</v>
      </c>
      <c r="C69">
        <v>0</v>
      </c>
    </row>
    <row r="70" spans="1:3" x14ac:dyDescent="0.55000000000000004">
      <c r="A70">
        <v>44321</v>
      </c>
      <c r="B70">
        <v>10077</v>
      </c>
      <c r="C70">
        <v>922</v>
      </c>
    </row>
    <row r="71" spans="1:3" x14ac:dyDescent="0.55000000000000004">
      <c r="A71">
        <v>44321</v>
      </c>
      <c r="B71">
        <v>0</v>
      </c>
      <c r="C71">
        <v>0</v>
      </c>
    </row>
    <row r="72" spans="1:3" x14ac:dyDescent="0.55000000000000004">
      <c r="A72">
        <v>44321</v>
      </c>
      <c r="B72">
        <v>0</v>
      </c>
      <c r="C72">
        <v>0</v>
      </c>
    </row>
    <row r="73" spans="1:3" x14ac:dyDescent="0.55000000000000004">
      <c r="A73">
        <v>44322</v>
      </c>
      <c r="B73">
        <v>316998</v>
      </c>
      <c r="C73">
        <v>71442</v>
      </c>
    </row>
    <row r="74" spans="1:3" x14ac:dyDescent="0.55000000000000004">
      <c r="A74">
        <v>44322</v>
      </c>
      <c r="B74">
        <v>0</v>
      </c>
      <c r="C74">
        <v>0</v>
      </c>
    </row>
    <row r="75" spans="1:3" x14ac:dyDescent="0.55000000000000004">
      <c r="A75">
        <v>44322</v>
      </c>
      <c r="B75">
        <v>0</v>
      </c>
      <c r="C75">
        <v>0</v>
      </c>
    </row>
    <row r="76" spans="1:3" x14ac:dyDescent="0.55000000000000004">
      <c r="A76">
        <v>44323</v>
      </c>
      <c r="B76">
        <v>147110</v>
      </c>
      <c r="C76">
        <v>53902</v>
      </c>
    </row>
    <row r="77" spans="1:3" x14ac:dyDescent="0.55000000000000004">
      <c r="A77">
        <v>44323</v>
      </c>
      <c r="B77">
        <v>0</v>
      </c>
      <c r="C77">
        <v>0</v>
      </c>
    </row>
    <row r="78" spans="1:3" x14ac:dyDescent="0.55000000000000004">
      <c r="A78">
        <v>44323</v>
      </c>
      <c r="B78">
        <v>0</v>
      </c>
      <c r="C78">
        <v>0</v>
      </c>
    </row>
    <row r="79" spans="1:3" x14ac:dyDescent="0.55000000000000004">
      <c r="A79">
        <v>44324</v>
      </c>
      <c r="B79">
        <v>62337</v>
      </c>
      <c r="C79">
        <v>7776</v>
      </c>
    </row>
    <row r="80" spans="1:3" x14ac:dyDescent="0.55000000000000004">
      <c r="A80">
        <v>44324</v>
      </c>
      <c r="B80">
        <v>0</v>
      </c>
      <c r="C80">
        <v>0</v>
      </c>
    </row>
    <row r="81" spans="1:3" x14ac:dyDescent="0.55000000000000004">
      <c r="A81">
        <v>44324</v>
      </c>
      <c r="B81">
        <v>0</v>
      </c>
      <c r="C81">
        <v>0</v>
      </c>
    </row>
    <row r="82" spans="1:3" x14ac:dyDescent="0.55000000000000004">
      <c r="A82">
        <v>44325</v>
      </c>
      <c r="B82">
        <v>74920</v>
      </c>
      <c r="C82">
        <v>8776</v>
      </c>
    </row>
    <row r="83" spans="1:3" x14ac:dyDescent="0.55000000000000004">
      <c r="A83">
        <v>44325</v>
      </c>
      <c r="B83">
        <v>0</v>
      </c>
      <c r="C83">
        <v>0</v>
      </c>
    </row>
    <row r="84" spans="1:3" x14ac:dyDescent="0.55000000000000004">
      <c r="A84">
        <v>44325</v>
      </c>
      <c r="B84">
        <v>0</v>
      </c>
      <c r="C84">
        <v>0</v>
      </c>
    </row>
    <row r="85" spans="1:3" x14ac:dyDescent="0.55000000000000004">
      <c r="A85">
        <v>44326</v>
      </c>
      <c r="B85">
        <v>261528</v>
      </c>
      <c r="C85">
        <v>97937</v>
      </c>
    </row>
    <row r="86" spans="1:3" x14ac:dyDescent="0.55000000000000004">
      <c r="A86">
        <v>44326</v>
      </c>
      <c r="B86">
        <v>0</v>
      </c>
      <c r="C86">
        <v>0</v>
      </c>
    </row>
    <row r="87" spans="1:3" x14ac:dyDescent="0.55000000000000004">
      <c r="A87">
        <v>44326</v>
      </c>
      <c r="B87">
        <v>0</v>
      </c>
      <c r="C87">
        <v>0</v>
      </c>
    </row>
    <row r="88" spans="1:3" x14ac:dyDescent="0.55000000000000004">
      <c r="A88">
        <v>44327</v>
      </c>
      <c r="B88">
        <v>222376</v>
      </c>
      <c r="C88">
        <v>124657</v>
      </c>
    </row>
    <row r="89" spans="1:3" x14ac:dyDescent="0.55000000000000004">
      <c r="A89">
        <v>44327</v>
      </c>
      <c r="B89">
        <v>0</v>
      </c>
      <c r="C89">
        <v>0</v>
      </c>
    </row>
    <row r="90" spans="1:3" x14ac:dyDescent="0.55000000000000004">
      <c r="A90">
        <v>44327</v>
      </c>
      <c r="B90">
        <v>0</v>
      </c>
      <c r="C90">
        <v>0</v>
      </c>
    </row>
    <row r="91" spans="1:3" x14ac:dyDescent="0.55000000000000004">
      <c r="A91">
        <v>44328</v>
      </c>
      <c r="B91">
        <v>245632</v>
      </c>
      <c r="C91">
        <v>153677</v>
      </c>
    </row>
    <row r="92" spans="1:3" x14ac:dyDescent="0.55000000000000004">
      <c r="A92">
        <v>44328</v>
      </c>
      <c r="B92">
        <v>0</v>
      </c>
      <c r="C92">
        <v>0</v>
      </c>
    </row>
    <row r="93" spans="1:3" x14ac:dyDescent="0.55000000000000004">
      <c r="A93">
        <v>44328</v>
      </c>
      <c r="B93">
        <v>0</v>
      </c>
      <c r="C93">
        <v>0</v>
      </c>
    </row>
    <row r="94" spans="1:3" x14ac:dyDescent="0.55000000000000004">
      <c r="A94">
        <v>44329</v>
      </c>
      <c r="B94">
        <v>251926</v>
      </c>
      <c r="C94">
        <v>179456</v>
      </c>
    </row>
    <row r="95" spans="1:3" x14ac:dyDescent="0.55000000000000004">
      <c r="A95">
        <v>44329</v>
      </c>
      <c r="B95">
        <v>0</v>
      </c>
      <c r="C95">
        <v>0</v>
      </c>
    </row>
    <row r="96" spans="1:3" x14ac:dyDescent="0.55000000000000004">
      <c r="A96">
        <v>44329</v>
      </c>
      <c r="B96">
        <v>0</v>
      </c>
      <c r="C96">
        <v>0</v>
      </c>
    </row>
    <row r="97" spans="1:3" x14ac:dyDescent="0.55000000000000004">
      <c r="A97">
        <v>44330</v>
      </c>
      <c r="B97">
        <v>235944</v>
      </c>
      <c r="C97">
        <v>193218</v>
      </c>
    </row>
    <row r="98" spans="1:3" x14ac:dyDescent="0.55000000000000004">
      <c r="A98">
        <v>44330</v>
      </c>
      <c r="B98">
        <v>0</v>
      </c>
      <c r="C98">
        <v>0</v>
      </c>
    </row>
    <row r="99" spans="1:3" x14ac:dyDescent="0.55000000000000004">
      <c r="A99">
        <v>44330</v>
      </c>
      <c r="B99">
        <v>0</v>
      </c>
      <c r="C99">
        <v>0</v>
      </c>
    </row>
    <row r="100" spans="1:3" x14ac:dyDescent="0.55000000000000004">
      <c r="A100">
        <v>44331</v>
      </c>
      <c r="B100">
        <v>137752</v>
      </c>
      <c r="C100">
        <v>34447</v>
      </c>
    </row>
    <row r="101" spans="1:3" x14ac:dyDescent="0.55000000000000004">
      <c r="A101">
        <v>44331</v>
      </c>
      <c r="B101">
        <v>0</v>
      </c>
      <c r="C101">
        <v>0</v>
      </c>
    </row>
    <row r="102" spans="1:3" x14ac:dyDescent="0.55000000000000004">
      <c r="A102">
        <v>44331</v>
      </c>
      <c r="B102">
        <v>0</v>
      </c>
      <c r="C102">
        <v>0</v>
      </c>
    </row>
    <row r="103" spans="1:3" x14ac:dyDescent="0.55000000000000004">
      <c r="A103">
        <v>44332</v>
      </c>
      <c r="B103">
        <v>187015</v>
      </c>
      <c r="C103">
        <v>23050</v>
      </c>
    </row>
    <row r="104" spans="1:3" x14ac:dyDescent="0.55000000000000004">
      <c r="A104">
        <v>44332</v>
      </c>
      <c r="B104">
        <v>0</v>
      </c>
      <c r="C104">
        <v>0</v>
      </c>
    </row>
    <row r="105" spans="1:3" x14ac:dyDescent="0.55000000000000004">
      <c r="A105">
        <v>44332</v>
      </c>
      <c r="B105">
        <v>0</v>
      </c>
      <c r="C105">
        <v>0</v>
      </c>
    </row>
    <row r="106" spans="1:3" x14ac:dyDescent="0.55000000000000004">
      <c r="A106">
        <v>44333</v>
      </c>
      <c r="B106">
        <v>344653</v>
      </c>
      <c r="C106">
        <v>268670</v>
      </c>
    </row>
    <row r="107" spans="1:3" x14ac:dyDescent="0.55000000000000004">
      <c r="A107">
        <v>44333</v>
      </c>
      <c r="B107">
        <v>0</v>
      </c>
      <c r="C107">
        <v>0</v>
      </c>
    </row>
    <row r="108" spans="1:3" x14ac:dyDescent="0.55000000000000004">
      <c r="A108">
        <v>44333</v>
      </c>
      <c r="B108">
        <v>0</v>
      </c>
      <c r="C108">
        <v>0</v>
      </c>
    </row>
    <row r="109" spans="1:3" x14ac:dyDescent="0.55000000000000004">
      <c r="A109">
        <v>44334</v>
      </c>
      <c r="B109">
        <v>348961</v>
      </c>
      <c r="C109">
        <v>223761</v>
      </c>
    </row>
    <row r="110" spans="1:3" x14ac:dyDescent="0.55000000000000004">
      <c r="A110">
        <v>44334</v>
      </c>
      <c r="B110">
        <v>0</v>
      </c>
      <c r="C110">
        <v>0</v>
      </c>
    </row>
    <row r="111" spans="1:3" x14ac:dyDescent="0.55000000000000004">
      <c r="A111">
        <v>44334</v>
      </c>
      <c r="B111">
        <v>0</v>
      </c>
      <c r="C111">
        <v>0</v>
      </c>
    </row>
    <row r="112" spans="1:3" x14ac:dyDescent="0.55000000000000004">
      <c r="A112">
        <v>44335</v>
      </c>
      <c r="B112">
        <v>397054</v>
      </c>
      <c r="C112">
        <v>252695</v>
      </c>
    </row>
    <row r="113" spans="1:3" x14ac:dyDescent="0.55000000000000004">
      <c r="A113">
        <v>44335</v>
      </c>
      <c r="B113">
        <v>0</v>
      </c>
      <c r="C113">
        <v>0</v>
      </c>
    </row>
    <row r="114" spans="1:3" x14ac:dyDescent="0.55000000000000004">
      <c r="A114">
        <v>44335</v>
      </c>
      <c r="B114">
        <v>0</v>
      </c>
      <c r="C114">
        <v>0</v>
      </c>
    </row>
    <row r="115" spans="1:3" x14ac:dyDescent="0.55000000000000004">
      <c r="A115">
        <v>44336</v>
      </c>
      <c r="B115">
        <v>403690</v>
      </c>
      <c r="C115">
        <v>136126</v>
      </c>
    </row>
    <row r="116" spans="1:3" x14ac:dyDescent="0.55000000000000004">
      <c r="A116">
        <v>44336</v>
      </c>
      <c r="B116">
        <v>0</v>
      </c>
      <c r="C116">
        <v>0</v>
      </c>
    </row>
    <row r="117" spans="1:3" x14ac:dyDescent="0.55000000000000004">
      <c r="A117">
        <v>44336</v>
      </c>
      <c r="B117">
        <v>0</v>
      </c>
      <c r="C117">
        <v>0</v>
      </c>
    </row>
    <row r="118" spans="1:3" x14ac:dyDescent="0.55000000000000004">
      <c r="A118">
        <v>44337</v>
      </c>
      <c r="B118">
        <v>379923</v>
      </c>
      <c r="C118">
        <v>208874</v>
      </c>
    </row>
    <row r="119" spans="1:3" x14ac:dyDescent="0.55000000000000004">
      <c r="A119">
        <v>44337</v>
      </c>
      <c r="B119">
        <v>0</v>
      </c>
      <c r="C119">
        <v>0</v>
      </c>
    </row>
    <row r="120" spans="1:3" x14ac:dyDescent="0.55000000000000004">
      <c r="A120">
        <v>44337</v>
      </c>
      <c r="B120">
        <v>0</v>
      </c>
      <c r="C120">
        <v>0</v>
      </c>
    </row>
    <row r="121" spans="1:3" x14ac:dyDescent="0.55000000000000004">
      <c r="A121">
        <v>44338</v>
      </c>
      <c r="B121">
        <v>285303</v>
      </c>
      <c r="C121">
        <v>43345</v>
      </c>
    </row>
    <row r="122" spans="1:3" x14ac:dyDescent="0.55000000000000004">
      <c r="A122">
        <v>44338</v>
      </c>
      <c r="B122">
        <v>0</v>
      </c>
      <c r="C122">
        <v>0</v>
      </c>
    </row>
    <row r="123" spans="1:3" x14ac:dyDescent="0.55000000000000004">
      <c r="A123">
        <v>44338</v>
      </c>
      <c r="B123">
        <v>0</v>
      </c>
      <c r="C123">
        <v>0</v>
      </c>
    </row>
    <row r="124" spans="1:3" x14ac:dyDescent="0.55000000000000004">
      <c r="A124">
        <v>44339</v>
      </c>
      <c r="B124">
        <v>325814</v>
      </c>
      <c r="C124">
        <v>26257</v>
      </c>
    </row>
    <row r="125" spans="1:3" x14ac:dyDescent="0.55000000000000004">
      <c r="A125">
        <v>44339</v>
      </c>
      <c r="B125">
        <v>0</v>
      </c>
      <c r="C125">
        <v>0</v>
      </c>
    </row>
    <row r="126" spans="1:3" x14ac:dyDescent="0.55000000000000004">
      <c r="A126">
        <v>44339</v>
      </c>
      <c r="B126">
        <v>0</v>
      </c>
      <c r="C126">
        <v>0</v>
      </c>
    </row>
    <row r="127" spans="1:3" x14ac:dyDescent="0.55000000000000004">
      <c r="A127">
        <v>44340</v>
      </c>
      <c r="B127">
        <v>584522</v>
      </c>
      <c r="C127">
        <v>203996</v>
      </c>
    </row>
    <row r="128" spans="1:3" x14ac:dyDescent="0.55000000000000004">
      <c r="A128">
        <v>44340</v>
      </c>
      <c r="B128">
        <v>0</v>
      </c>
      <c r="C128">
        <v>0</v>
      </c>
    </row>
    <row r="129" spans="1:3" x14ac:dyDescent="0.55000000000000004">
      <c r="A129">
        <v>44340</v>
      </c>
      <c r="B129">
        <v>0</v>
      </c>
      <c r="C129">
        <v>0</v>
      </c>
    </row>
    <row r="130" spans="1:3" x14ac:dyDescent="0.55000000000000004">
      <c r="A130">
        <v>44341</v>
      </c>
      <c r="B130">
        <v>605326</v>
      </c>
      <c r="C130">
        <v>63066</v>
      </c>
    </row>
    <row r="131" spans="1:3" x14ac:dyDescent="0.55000000000000004">
      <c r="A131">
        <v>44341</v>
      </c>
      <c r="B131">
        <v>0</v>
      </c>
      <c r="C131">
        <v>0</v>
      </c>
    </row>
    <row r="132" spans="1:3" x14ac:dyDescent="0.55000000000000004">
      <c r="A132">
        <v>44341</v>
      </c>
      <c r="B132">
        <v>0</v>
      </c>
      <c r="C132">
        <v>0</v>
      </c>
    </row>
    <row r="133" spans="1:3" x14ac:dyDescent="0.55000000000000004">
      <c r="A133">
        <v>44342</v>
      </c>
      <c r="B133">
        <v>667053</v>
      </c>
      <c r="C133">
        <v>61851</v>
      </c>
    </row>
    <row r="134" spans="1:3" x14ac:dyDescent="0.55000000000000004">
      <c r="A134">
        <v>44342</v>
      </c>
      <c r="B134">
        <v>0</v>
      </c>
      <c r="C134">
        <v>0</v>
      </c>
    </row>
    <row r="135" spans="1:3" x14ac:dyDescent="0.55000000000000004">
      <c r="A135">
        <v>44342</v>
      </c>
      <c r="B135">
        <v>0</v>
      </c>
      <c r="C135">
        <v>0</v>
      </c>
    </row>
    <row r="136" spans="1:3" x14ac:dyDescent="0.55000000000000004">
      <c r="A136">
        <v>44343</v>
      </c>
      <c r="B136">
        <v>638267</v>
      </c>
      <c r="C136">
        <v>106682</v>
      </c>
    </row>
    <row r="137" spans="1:3" x14ac:dyDescent="0.55000000000000004">
      <c r="A137">
        <v>44343</v>
      </c>
      <c r="B137">
        <v>0</v>
      </c>
      <c r="C137">
        <v>0</v>
      </c>
    </row>
    <row r="138" spans="1:3" x14ac:dyDescent="0.55000000000000004">
      <c r="A138">
        <v>44343</v>
      </c>
      <c r="B138">
        <v>0</v>
      </c>
      <c r="C138">
        <v>0</v>
      </c>
    </row>
    <row r="139" spans="1:3" x14ac:dyDescent="0.55000000000000004">
      <c r="A139">
        <v>44344</v>
      </c>
      <c r="B139">
        <v>617068</v>
      </c>
      <c r="C139">
        <v>123354</v>
      </c>
    </row>
    <row r="140" spans="1:3" x14ac:dyDescent="0.55000000000000004">
      <c r="A140">
        <v>44344</v>
      </c>
      <c r="B140">
        <v>0</v>
      </c>
      <c r="C140">
        <v>0</v>
      </c>
    </row>
    <row r="141" spans="1:3" x14ac:dyDescent="0.55000000000000004">
      <c r="A141">
        <v>44344</v>
      </c>
      <c r="B141">
        <v>0</v>
      </c>
      <c r="C141">
        <v>0</v>
      </c>
    </row>
    <row r="142" spans="1:3" x14ac:dyDescent="0.55000000000000004">
      <c r="A142">
        <v>44345</v>
      </c>
      <c r="B142">
        <v>472262</v>
      </c>
      <c r="C142">
        <v>59490</v>
      </c>
    </row>
    <row r="143" spans="1:3" x14ac:dyDescent="0.55000000000000004">
      <c r="A143">
        <v>44345</v>
      </c>
      <c r="B143">
        <v>0</v>
      </c>
      <c r="C143">
        <v>0</v>
      </c>
    </row>
    <row r="144" spans="1:3" x14ac:dyDescent="0.55000000000000004">
      <c r="A144">
        <v>44345</v>
      </c>
      <c r="B144">
        <v>0</v>
      </c>
      <c r="C144">
        <v>0</v>
      </c>
    </row>
    <row r="145" spans="1:3" x14ac:dyDescent="0.55000000000000004">
      <c r="A145">
        <v>44346</v>
      </c>
      <c r="B145">
        <v>462690</v>
      </c>
      <c r="C145">
        <v>66386</v>
      </c>
    </row>
    <row r="146" spans="1:3" x14ac:dyDescent="0.55000000000000004">
      <c r="A146">
        <v>44346</v>
      </c>
      <c r="B146">
        <v>0</v>
      </c>
      <c r="C146">
        <v>0</v>
      </c>
    </row>
    <row r="147" spans="1:3" x14ac:dyDescent="0.55000000000000004">
      <c r="A147">
        <v>44346</v>
      </c>
      <c r="B147">
        <v>0</v>
      </c>
      <c r="C147">
        <v>0</v>
      </c>
    </row>
    <row r="148" spans="1:3" x14ac:dyDescent="0.55000000000000004">
      <c r="A148">
        <v>44347</v>
      </c>
      <c r="B148">
        <v>665855</v>
      </c>
      <c r="C148">
        <v>237003</v>
      </c>
    </row>
    <row r="149" spans="1:3" x14ac:dyDescent="0.55000000000000004">
      <c r="A149">
        <v>44347</v>
      </c>
      <c r="B149">
        <v>0</v>
      </c>
      <c r="C149">
        <v>0</v>
      </c>
    </row>
    <row r="150" spans="1:3" x14ac:dyDescent="0.55000000000000004">
      <c r="A150">
        <v>44347</v>
      </c>
      <c r="B150">
        <v>0</v>
      </c>
      <c r="C150">
        <v>0</v>
      </c>
    </row>
    <row r="151" spans="1:3" x14ac:dyDescent="0.55000000000000004">
      <c r="A151">
        <v>44348</v>
      </c>
      <c r="B151">
        <v>711596</v>
      </c>
      <c r="C151">
        <v>209534</v>
      </c>
    </row>
    <row r="152" spans="1:3" x14ac:dyDescent="0.55000000000000004">
      <c r="A152">
        <v>44348</v>
      </c>
      <c r="B152">
        <v>0</v>
      </c>
      <c r="C152">
        <v>0</v>
      </c>
    </row>
    <row r="153" spans="1:3" x14ac:dyDescent="0.55000000000000004">
      <c r="A153">
        <v>44348</v>
      </c>
      <c r="B153">
        <v>0</v>
      </c>
      <c r="C153">
        <v>0</v>
      </c>
    </row>
    <row r="154" spans="1:3" x14ac:dyDescent="0.55000000000000004">
      <c r="A154">
        <v>44349</v>
      </c>
      <c r="B154">
        <v>737565</v>
      </c>
      <c r="C154">
        <v>231801</v>
      </c>
    </row>
    <row r="155" spans="1:3" x14ac:dyDescent="0.55000000000000004">
      <c r="A155" s="27">
        <v>44349</v>
      </c>
      <c r="B155">
        <v>0</v>
      </c>
      <c r="C155">
        <v>0</v>
      </c>
    </row>
    <row r="156" spans="1:3" x14ac:dyDescent="0.55000000000000004">
      <c r="A156" s="27">
        <v>44349</v>
      </c>
      <c r="B156" s="27">
        <v>0</v>
      </c>
      <c r="C156" s="27">
        <v>0</v>
      </c>
    </row>
    <row r="157" spans="1:3" x14ac:dyDescent="0.55000000000000004">
      <c r="A157" s="27">
        <v>44350</v>
      </c>
      <c r="B157" s="27">
        <v>729556</v>
      </c>
      <c r="C157" s="27">
        <v>225121</v>
      </c>
    </row>
    <row r="158" spans="1:3" x14ac:dyDescent="0.55000000000000004">
      <c r="A158" s="27">
        <v>44350</v>
      </c>
      <c r="B158" s="27">
        <v>0</v>
      </c>
      <c r="C158" s="27">
        <v>0</v>
      </c>
    </row>
    <row r="159" spans="1:3" x14ac:dyDescent="0.55000000000000004">
      <c r="A159" s="27">
        <v>44350</v>
      </c>
      <c r="B159" s="27">
        <v>0</v>
      </c>
      <c r="C159" s="27">
        <v>0</v>
      </c>
    </row>
    <row r="160" spans="1:3" x14ac:dyDescent="0.55000000000000004">
      <c r="A160" s="27">
        <v>44351</v>
      </c>
      <c r="B160" s="27">
        <v>716109</v>
      </c>
      <c r="C160" s="27">
        <v>217070</v>
      </c>
    </row>
    <row r="161" spans="1:3" x14ac:dyDescent="0.55000000000000004">
      <c r="A161" s="27">
        <v>44351</v>
      </c>
      <c r="B161" s="27">
        <v>0</v>
      </c>
      <c r="C161" s="27">
        <v>0</v>
      </c>
    </row>
    <row r="162" spans="1:3" x14ac:dyDescent="0.55000000000000004">
      <c r="A162" s="27">
        <v>44351</v>
      </c>
      <c r="B162" s="27">
        <v>0</v>
      </c>
      <c r="C162" s="27">
        <v>0</v>
      </c>
    </row>
    <row r="163" spans="1:3" x14ac:dyDescent="0.55000000000000004">
      <c r="A163" s="27">
        <v>44352</v>
      </c>
      <c r="B163" s="27">
        <v>615791</v>
      </c>
      <c r="C163" s="27">
        <v>127292</v>
      </c>
    </row>
    <row r="164" spans="1:3" x14ac:dyDescent="0.55000000000000004">
      <c r="A164" s="27">
        <v>44352</v>
      </c>
      <c r="B164" s="27">
        <v>0</v>
      </c>
      <c r="C164" s="27">
        <v>0</v>
      </c>
    </row>
    <row r="165" spans="1:3" x14ac:dyDescent="0.55000000000000004">
      <c r="A165" s="27">
        <v>44352</v>
      </c>
      <c r="B165" s="27">
        <v>0</v>
      </c>
      <c r="C165" s="27">
        <v>0</v>
      </c>
    </row>
    <row r="166" spans="1:3" x14ac:dyDescent="0.55000000000000004">
      <c r="A166" s="27">
        <v>44353</v>
      </c>
      <c r="B166" s="27">
        <v>562573</v>
      </c>
      <c r="C166" s="27">
        <v>179463</v>
      </c>
    </row>
    <row r="167" spans="1:3" x14ac:dyDescent="0.55000000000000004">
      <c r="A167" s="27">
        <v>44353</v>
      </c>
      <c r="B167" s="27">
        <v>0</v>
      </c>
      <c r="C167" s="27">
        <v>0</v>
      </c>
    </row>
    <row r="168" spans="1:3" x14ac:dyDescent="0.55000000000000004">
      <c r="A168" s="27">
        <v>44353</v>
      </c>
      <c r="B168" s="27">
        <v>0</v>
      </c>
      <c r="C168" s="27">
        <v>0</v>
      </c>
    </row>
    <row r="169" spans="1:3" x14ac:dyDescent="0.55000000000000004">
      <c r="A169" s="27">
        <v>44354</v>
      </c>
      <c r="B169" s="27">
        <v>769499</v>
      </c>
      <c r="C169" s="27">
        <v>322752</v>
      </c>
    </row>
    <row r="170" spans="1:3" x14ac:dyDescent="0.55000000000000004">
      <c r="A170" s="27">
        <v>44354</v>
      </c>
      <c r="B170" s="27">
        <v>0</v>
      </c>
      <c r="C170" s="27">
        <v>0</v>
      </c>
    </row>
    <row r="171" spans="1:3" x14ac:dyDescent="0.55000000000000004">
      <c r="A171" s="27">
        <v>44354</v>
      </c>
      <c r="B171" s="27">
        <v>0</v>
      </c>
      <c r="C171" s="27">
        <v>0</v>
      </c>
    </row>
    <row r="172" spans="1:3" x14ac:dyDescent="0.55000000000000004">
      <c r="A172" s="27">
        <v>44355</v>
      </c>
      <c r="B172" s="27">
        <v>792827</v>
      </c>
      <c r="C172" s="27">
        <v>320872</v>
      </c>
    </row>
    <row r="173" spans="1:3" x14ac:dyDescent="0.55000000000000004">
      <c r="A173" s="27">
        <v>44355</v>
      </c>
      <c r="B173" s="27">
        <v>0</v>
      </c>
      <c r="C173" s="27">
        <v>0</v>
      </c>
    </row>
    <row r="174" spans="1:3" x14ac:dyDescent="0.55000000000000004">
      <c r="A174" s="27">
        <v>44355</v>
      </c>
      <c r="B174" s="27">
        <v>0</v>
      </c>
      <c r="C174" s="27">
        <v>0</v>
      </c>
    </row>
    <row r="175" spans="1:3" x14ac:dyDescent="0.55000000000000004">
      <c r="A175" s="27">
        <v>44356</v>
      </c>
      <c r="B175" s="27">
        <v>771746</v>
      </c>
      <c r="C175" s="27">
        <v>384464</v>
      </c>
    </row>
    <row r="176" spans="1:3" x14ac:dyDescent="0.55000000000000004">
      <c r="A176" s="27">
        <v>44356</v>
      </c>
      <c r="B176" s="27">
        <v>0</v>
      </c>
      <c r="C176" s="27">
        <v>0</v>
      </c>
    </row>
    <row r="177" spans="1:3" x14ac:dyDescent="0.55000000000000004">
      <c r="A177" s="27">
        <v>44356</v>
      </c>
      <c r="B177" s="27">
        <v>0</v>
      </c>
      <c r="C177" s="27">
        <v>0</v>
      </c>
    </row>
    <row r="178" spans="1:3" x14ac:dyDescent="0.55000000000000004">
      <c r="A178" s="27">
        <v>44357</v>
      </c>
      <c r="B178" s="27">
        <v>743621</v>
      </c>
      <c r="C178" s="27">
        <v>384178</v>
      </c>
    </row>
    <row r="179" spans="1:3" x14ac:dyDescent="0.55000000000000004">
      <c r="A179" s="27">
        <v>44357</v>
      </c>
      <c r="B179" s="27">
        <v>0</v>
      </c>
      <c r="C179" s="27">
        <v>0</v>
      </c>
    </row>
    <row r="180" spans="1:3" x14ac:dyDescent="0.55000000000000004">
      <c r="A180" s="27">
        <v>44357</v>
      </c>
      <c r="B180" s="27">
        <v>0</v>
      </c>
      <c r="C180" s="27">
        <v>0</v>
      </c>
    </row>
    <row r="181" spans="1:3" x14ac:dyDescent="0.55000000000000004">
      <c r="A181" s="27">
        <v>44358</v>
      </c>
      <c r="B181" s="27">
        <v>751342</v>
      </c>
      <c r="C181" s="27">
        <v>356938</v>
      </c>
    </row>
    <row r="182" spans="1:3" x14ac:dyDescent="0.55000000000000004">
      <c r="A182" s="27">
        <v>44358</v>
      </c>
      <c r="B182" s="27">
        <v>0</v>
      </c>
      <c r="C182" s="27">
        <v>0</v>
      </c>
    </row>
    <row r="183" spans="1:3" x14ac:dyDescent="0.55000000000000004">
      <c r="A183" s="27">
        <v>44358</v>
      </c>
      <c r="B183" s="27">
        <v>0</v>
      </c>
      <c r="C183" s="27">
        <v>0</v>
      </c>
    </row>
    <row r="184" spans="1:3" x14ac:dyDescent="0.55000000000000004">
      <c r="A184" s="27">
        <v>44359</v>
      </c>
      <c r="B184" s="27">
        <v>655256</v>
      </c>
      <c r="C184" s="27">
        <v>273335</v>
      </c>
    </row>
    <row r="185" spans="1:3" x14ac:dyDescent="0.55000000000000004">
      <c r="A185" s="27">
        <v>44359</v>
      </c>
      <c r="B185" s="27">
        <v>0</v>
      </c>
      <c r="C185" s="27">
        <v>0</v>
      </c>
    </row>
    <row r="186" spans="1:3" x14ac:dyDescent="0.55000000000000004">
      <c r="A186" s="27">
        <v>44359</v>
      </c>
      <c r="B186" s="27">
        <v>0</v>
      </c>
      <c r="C186" s="27">
        <v>0</v>
      </c>
    </row>
    <row r="187" spans="1:3" x14ac:dyDescent="0.55000000000000004">
      <c r="A187" s="27">
        <v>44360</v>
      </c>
      <c r="B187" s="27">
        <v>599584</v>
      </c>
      <c r="C187" s="27">
        <v>315815</v>
      </c>
    </row>
    <row r="188" spans="1:3" x14ac:dyDescent="0.55000000000000004">
      <c r="A188" s="27">
        <v>44360</v>
      </c>
      <c r="B188" s="27">
        <v>0</v>
      </c>
      <c r="C188" s="27">
        <v>0</v>
      </c>
    </row>
    <row r="189" spans="1:3" x14ac:dyDescent="0.55000000000000004">
      <c r="A189" s="27">
        <v>44360</v>
      </c>
      <c r="B189" s="27">
        <v>0</v>
      </c>
      <c r="C189" s="27">
        <v>0</v>
      </c>
    </row>
    <row r="190" spans="1:3" x14ac:dyDescent="0.55000000000000004">
      <c r="A190" s="27">
        <v>44361</v>
      </c>
      <c r="B190" s="27">
        <v>691172</v>
      </c>
      <c r="C190" s="27">
        <v>537130</v>
      </c>
    </row>
    <row r="191" spans="1:3" x14ac:dyDescent="0.55000000000000004">
      <c r="A191" s="27">
        <v>44361</v>
      </c>
      <c r="B191" s="27">
        <v>0</v>
      </c>
      <c r="C191" s="27">
        <v>0</v>
      </c>
    </row>
    <row r="192" spans="1:3" x14ac:dyDescent="0.55000000000000004">
      <c r="A192" s="27">
        <v>44361</v>
      </c>
      <c r="B192" s="27">
        <v>0</v>
      </c>
      <c r="C192" s="27">
        <v>0</v>
      </c>
    </row>
    <row r="193" spans="1:3" x14ac:dyDescent="0.55000000000000004">
      <c r="A193" s="27">
        <v>44362</v>
      </c>
      <c r="B193" s="27">
        <v>692678</v>
      </c>
      <c r="C193" s="27">
        <v>551463</v>
      </c>
    </row>
    <row r="194" spans="1:3" x14ac:dyDescent="0.55000000000000004">
      <c r="A194" s="27">
        <v>44362</v>
      </c>
      <c r="B194" s="27">
        <v>0</v>
      </c>
      <c r="C194" s="27">
        <v>0</v>
      </c>
    </row>
    <row r="195" spans="1:3" x14ac:dyDescent="0.55000000000000004">
      <c r="A195" s="27">
        <v>44362</v>
      </c>
      <c r="B195" s="27">
        <v>0</v>
      </c>
      <c r="C195" s="27">
        <v>0</v>
      </c>
    </row>
    <row r="196" spans="1:3" x14ac:dyDescent="0.55000000000000004">
      <c r="A196" s="27">
        <v>44363</v>
      </c>
      <c r="B196" s="27">
        <v>676325</v>
      </c>
      <c r="C196" s="27">
        <v>603338</v>
      </c>
    </row>
    <row r="197" spans="1:3" x14ac:dyDescent="0.55000000000000004">
      <c r="A197" s="27">
        <v>44363</v>
      </c>
      <c r="B197" s="27">
        <v>0</v>
      </c>
      <c r="C197" s="27">
        <v>0</v>
      </c>
    </row>
    <row r="198" spans="1:3" x14ac:dyDescent="0.55000000000000004">
      <c r="A198" s="27">
        <v>44363</v>
      </c>
      <c r="B198" s="27">
        <v>0</v>
      </c>
      <c r="C198" s="27">
        <v>0</v>
      </c>
    </row>
    <row r="199" spans="1:3" x14ac:dyDescent="0.55000000000000004">
      <c r="A199" s="27">
        <v>44364</v>
      </c>
      <c r="B199" s="27">
        <v>687115</v>
      </c>
      <c r="C199" s="27">
        <v>595389</v>
      </c>
    </row>
    <row r="200" spans="1:3" x14ac:dyDescent="0.55000000000000004">
      <c r="A200" s="27">
        <v>44364</v>
      </c>
      <c r="B200" s="27">
        <v>0</v>
      </c>
      <c r="C200" s="27">
        <v>0</v>
      </c>
    </row>
    <row r="201" spans="1:3" x14ac:dyDescent="0.55000000000000004">
      <c r="A201" s="27">
        <v>44364</v>
      </c>
      <c r="B201" s="27">
        <v>0</v>
      </c>
      <c r="C201" s="27">
        <v>0</v>
      </c>
    </row>
    <row r="202" spans="1:3" x14ac:dyDescent="0.55000000000000004">
      <c r="A202" s="27">
        <v>44365</v>
      </c>
      <c r="B202" s="27">
        <v>669048</v>
      </c>
      <c r="C202" s="27">
        <v>567820</v>
      </c>
    </row>
    <row r="203" spans="1:3" x14ac:dyDescent="0.55000000000000004">
      <c r="A203" s="27">
        <v>44365</v>
      </c>
      <c r="B203" s="27">
        <v>0</v>
      </c>
      <c r="C203" s="27">
        <v>0</v>
      </c>
    </row>
    <row r="204" spans="1:3" x14ac:dyDescent="0.55000000000000004">
      <c r="A204" s="27">
        <v>44365</v>
      </c>
      <c r="B204" s="27">
        <v>0</v>
      </c>
      <c r="C204" s="27">
        <v>0</v>
      </c>
    </row>
    <row r="205" spans="1:3" x14ac:dyDescent="0.55000000000000004">
      <c r="A205" s="27">
        <v>44366</v>
      </c>
      <c r="B205" s="27">
        <v>655209</v>
      </c>
      <c r="C205" s="27">
        <v>439431</v>
      </c>
    </row>
    <row r="206" spans="1:3" x14ac:dyDescent="0.55000000000000004">
      <c r="A206" s="27">
        <v>44366</v>
      </c>
      <c r="B206" s="27">
        <v>0</v>
      </c>
      <c r="C206" s="27">
        <v>0</v>
      </c>
    </row>
    <row r="207" spans="1:3" x14ac:dyDescent="0.55000000000000004">
      <c r="A207" s="27">
        <v>44366</v>
      </c>
      <c r="B207" s="27">
        <v>0</v>
      </c>
      <c r="C207" s="27">
        <v>0</v>
      </c>
    </row>
    <row r="208" spans="1:3" x14ac:dyDescent="0.55000000000000004">
      <c r="A208" s="27">
        <v>44367</v>
      </c>
      <c r="B208" s="27">
        <v>655374</v>
      </c>
      <c r="C208" s="27">
        <v>437733</v>
      </c>
    </row>
    <row r="209" spans="1:3" x14ac:dyDescent="0.55000000000000004">
      <c r="A209" s="27">
        <v>44367</v>
      </c>
      <c r="B209" s="27">
        <v>0</v>
      </c>
      <c r="C209" s="27">
        <v>0</v>
      </c>
    </row>
    <row r="210" spans="1:3" x14ac:dyDescent="0.55000000000000004">
      <c r="A210" s="27">
        <v>44367</v>
      </c>
      <c r="B210" s="27">
        <v>0</v>
      </c>
      <c r="C210" s="27">
        <v>0</v>
      </c>
    </row>
    <row r="211" spans="1:3" x14ac:dyDescent="0.55000000000000004">
      <c r="A211" s="27">
        <v>44368</v>
      </c>
      <c r="B211" s="27">
        <v>746378</v>
      </c>
      <c r="C211" s="27">
        <v>621942</v>
      </c>
    </row>
    <row r="212" spans="1:3" x14ac:dyDescent="0.55000000000000004">
      <c r="A212" s="27">
        <v>44368</v>
      </c>
      <c r="B212" s="27">
        <v>0</v>
      </c>
      <c r="C212" s="27">
        <v>0</v>
      </c>
    </row>
    <row r="213" spans="1:3" x14ac:dyDescent="0.55000000000000004">
      <c r="A213" s="27">
        <v>44368</v>
      </c>
      <c r="B213" s="27">
        <v>0</v>
      </c>
      <c r="C213" s="27">
        <v>0</v>
      </c>
    </row>
    <row r="214" spans="1:3" x14ac:dyDescent="0.55000000000000004">
      <c r="A214" s="27">
        <v>44369</v>
      </c>
      <c r="B214" s="27">
        <v>746613</v>
      </c>
      <c r="C214" s="27">
        <v>650095</v>
      </c>
    </row>
    <row r="215" spans="1:3" x14ac:dyDescent="0.55000000000000004">
      <c r="A215" s="27">
        <v>44369</v>
      </c>
      <c r="B215" s="27">
        <v>0</v>
      </c>
      <c r="C215" s="27">
        <v>0</v>
      </c>
    </row>
    <row r="216" spans="1:3" x14ac:dyDescent="0.55000000000000004">
      <c r="A216" s="27">
        <v>44369</v>
      </c>
      <c r="B216" s="27">
        <v>0</v>
      </c>
      <c r="C216" s="27">
        <v>0</v>
      </c>
    </row>
    <row r="217" spans="1:3" x14ac:dyDescent="0.55000000000000004">
      <c r="A217" s="27">
        <v>44370</v>
      </c>
      <c r="B217" s="27">
        <v>757786</v>
      </c>
      <c r="C217" s="27">
        <v>681762</v>
      </c>
    </row>
    <row r="218" spans="1:3" x14ac:dyDescent="0.55000000000000004">
      <c r="A218" s="27">
        <v>44370</v>
      </c>
      <c r="B218" s="27">
        <v>0</v>
      </c>
      <c r="C218" s="27">
        <v>0</v>
      </c>
    </row>
    <row r="219" spans="1:3" x14ac:dyDescent="0.55000000000000004">
      <c r="A219" s="27">
        <v>44370</v>
      </c>
      <c r="B219" s="27">
        <v>0</v>
      </c>
      <c r="C219" s="27">
        <v>0</v>
      </c>
    </row>
    <row r="220" spans="1:3" x14ac:dyDescent="0.55000000000000004">
      <c r="A220" s="27">
        <v>44371</v>
      </c>
      <c r="B220" s="27">
        <v>733955</v>
      </c>
      <c r="C220" s="27">
        <v>688533</v>
      </c>
    </row>
    <row r="221" spans="1:3" x14ac:dyDescent="0.55000000000000004">
      <c r="A221" s="27">
        <v>44371</v>
      </c>
      <c r="B221" s="27">
        <v>0</v>
      </c>
      <c r="C221" s="27">
        <v>0</v>
      </c>
    </row>
    <row r="222" spans="1:3" x14ac:dyDescent="0.55000000000000004">
      <c r="A222" s="27">
        <v>44371</v>
      </c>
      <c r="B222" s="27">
        <v>0</v>
      </c>
      <c r="C222" s="27">
        <v>0</v>
      </c>
    </row>
    <row r="223" spans="1:3" x14ac:dyDescent="0.55000000000000004">
      <c r="A223" s="27">
        <v>44372</v>
      </c>
      <c r="B223" s="27">
        <v>727638</v>
      </c>
      <c r="C223" s="27">
        <v>691741</v>
      </c>
    </row>
    <row r="224" spans="1:3" x14ac:dyDescent="0.55000000000000004">
      <c r="A224" s="27">
        <v>44372</v>
      </c>
      <c r="B224" s="27">
        <v>0</v>
      </c>
      <c r="C224" s="27">
        <v>0</v>
      </c>
    </row>
    <row r="225" spans="1:3" x14ac:dyDescent="0.55000000000000004">
      <c r="A225" s="27">
        <v>44372</v>
      </c>
      <c r="B225" s="27">
        <v>0</v>
      </c>
      <c r="C225" s="27">
        <v>0</v>
      </c>
    </row>
    <row r="226" spans="1:3" x14ac:dyDescent="0.55000000000000004">
      <c r="A226" s="27">
        <v>44373</v>
      </c>
      <c r="B226" s="27">
        <v>721016</v>
      </c>
      <c r="C226" s="27">
        <v>582092</v>
      </c>
    </row>
    <row r="227" spans="1:3" x14ac:dyDescent="0.55000000000000004">
      <c r="A227" s="27">
        <v>44373</v>
      </c>
      <c r="B227" s="27">
        <v>0</v>
      </c>
      <c r="C227" s="27">
        <v>0</v>
      </c>
    </row>
    <row r="228" spans="1:3" x14ac:dyDescent="0.55000000000000004">
      <c r="A228" s="27">
        <v>44373</v>
      </c>
      <c r="B228" s="27">
        <v>0</v>
      </c>
      <c r="C228" s="27">
        <v>0</v>
      </c>
    </row>
    <row r="229" spans="1:3" x14ac:dyDescent="0.55000000000000004">
      <c r="A229" s="27">
        <v>44374</v>
      </c>
      <c r="B229" s="27">
        <v>753381</v>
      </c>
      <c r="C229" s="27">
        <v>535478</v>
      </c>
    </row>
    <row r="230" spans="1:3" x14ac:dyDescent="0.55000000000000004">
      <c r="A230" s="27">
        <v>44374</v>
      </c>
      <c r="B230" s="27">
        <v>0</v>
      </c>
      <c r="C230" s="27">
        <v>0</v>
      </c>
    </row>
    <row r="231" spans="1:3" x14ac:dyDescent="0.55000000000000004">
      <c r="A231" s="27">
        <v>44374</v>
      </c>
      <c r="B231" s="27">
        <v>0</v>
      </c>
      <c r="C231" s="27">
        <v>0</v>
      </c>
    </row>
    <row r="232" spans="1:3" x14ac:dyDescent="0.55000000000000004">
      <c r="A232" s="27">
        <v>44375</v>
      </c>
      <c r="B232" s="27">
        <v>749168</v>
      </c>
      <c r="C232" s="27">
        <v>699832</v>
      </c>
    </row>
    <row r="233" spans="1:3" x14ac:dyDescent="0.55000000000000004">
      <c r="A233" s="27">
        <v>44375</v>
      </c>
      <c r="B233" s="27">
        <v>0</v>
      </c>
      <c r="C233" s="27">
        <v>0</v>
      </c>
    </row>
    <row r="234" spans="1:3" x14ac:dyDescent="0.55000000000000004">
      <c r="A234" s="27">
        <v>44375</v>
      </c>
      <c r="B234" s="27">
        <v>0</v>
      </c>
      <c r="C234" s="27">
        <v>0</v>
      </c>
    </row>
    <row r="235" spans="1:3" x14ac:dyDescent="0.55000000000000004">
      <c r="A235" s="27">
        <v>44376</v>
      </c>
      <c r="B235" s="27">
        <v>756394</v>
      </c>
      <c r="C235" s="27">
        <v>733517</v>
      </c>
    </row>
    <row r="236" spans="1:3" x14ac:dyDescent="0.55000000000000004">
      <c r="A236" s="27">
        <v>44376</v>
      </c>
      <c r="B236" s="27">
        <v>0</v>
      </c>
      <c r="C236" s="27">
        <v>0</v>
      </c>
    </row>
    <row r="237" spans="1:3" x14ac:dyDescent="0.55000000000000004">
      <c r="A237" s="27">
        <v>44376</v>
      </c>
      <c r="B237" s="27">
        <v>0</v>
      </c>
      <c r="C237" s="27">
        <v>0</v>
      </c>
    </row>
    <row r="238" spans="1:3" x14ac:dyDescent="0.55000000000000004">
      <c r="A238" s="27">
        <v>44377</v>
      </c>
      <c r="B238" s="27">
        <v>791039</v>
      </c>
      <c r="C238" s="27">
        <v>721447</v>
      </c>
    </row>
    <row r="239" spans="1:3" x14ac:dyDescent="0.55000000000000004">
      <c r="A239" s="27">
        <v>44377</v>
      </c>
      <c r="B239" s="27">
        <v>0</v>
      </c>
      <c r="C239" s="27">
        <v>0</v>
      </c>
    </row>
    <row r="240" spans="1:3" x14ac:dyDescent="0.55000000000000004">
      <c r="A240" s="27">
        <v>44377</v>
      </c>
      <c r="B240" s="27">
        <v>0</v>
      </c>
      <c r="C240" s="27">
        <v>0</v>
      </c>
    </row>
    <row r="241" spans="1:3" x14ac:dyDescent="0.55000000000000004">
      <c r="A241" s="27">
        <v>44378</v>
      </c>
      <c r="B241" s="27">
        <v>601551</v>
      </c>
      <c r="C241" s="27">
        <v>696380</v>
      </c>
    </row>
    <row r="242" spans="1:3" x14ac:dyDescent="0.55000000000000004">
      <c r="A242" s="27">
        <v>44378</v>
      </c>
      <c r="B242" s="27">
        <v>0</v>
      </c>
      <c r="C242" s="27">
        <v>0</v>
      </c>
    </row>
    <row r="243" spans="1:3" x14ac:dyDescent="0.55000000000000004">
      <c r="A243" s="27">
        <v>44378</v>
      </c>
      <c r="B243" s="27">
        <v>0</v>
      </c>
      <c r="C243" s="27">
        <v>0</v>
      </c>
    </row>
    <row r="244" spans="1:3" x14ac:dyDescent="0.55000000000000004">
      <c r="A244" s="27">
        <v>44379</v>
      </c>
      <c r="B244" s="27">
        <v>544502</v>
      </c>
      <c r="C244" s="27">
        <v>705607</v>
      </c>
    </row>
    <row r="245" spans="1:3" x14ac:dyDescent="0.55000000000000004">
      <c r="A245" s="27">
        <v>44379</v>
      </c>
      <c r="B245" s="27">
        <v>0</v>
      </c>
      <c r="C245" s="27">
        <v>0</v>
      </c>
    </row>
    <row r="246" spans="1:3" x14ac:dyDescent="0.55000000000000004">
      <c r="A246" s="27">
        <v>44379</v>
      </c>
      <c r="B246" s="27">
        <v>0</v>
      </c>
      <c r="C246" s="27">
        <v>0</v>
      </c>
    </row>
    <row r="247" spans="1:3" x14ac:dyDescent="0.55000000000000004">
      <c r="A247" s="27">
        <v>44380</v>
      </c>
      <c r="B247" s="27">
        <v>816594</v>
      </c>
      <c r="C247" s="27">
        <v>602205</v>
      </c>
    </row>
    <row r="248" spans="1:3" x14ac:dyDescent="0.55000000000000004">
      <c r="A248" s="27">
        <v>44380</v>
      </c>
      <c r="B248" s="27">
        <v>0</v>
      </c>
      <c r="C248" s="27">
        <v>0</v>
      </c>
    </row>
    <row r="249" spans="1:3" x14ac:dyDescent="0.55000000000000004">
      <c r="A249" s="27">
        <v>44380</v>
      </c>
      <c r="B249" s="27">
        <v>0</v>
      </c>
      <c r="C249" s="27">
        <v>0</v>
      </c>
    </row>
    <row r="250" spans="1:3" x14ac:dyDescent="0.55000000000000004">
      <c r="A250" s="27">
        <v>44381</v>
      </c>
      <c r="B250" s="27">
        <v>794178</v>
      </c>
      <c r="C250" s="27">
        <v>535396</v>
      </c>
    </row>
    <row r="251" spans="1:3" x14ac:dyDescent="0.55000000000000004">
      <c r="A251" s="27">
        <v>44381</v>
      </c>
      <c r="B251" s="27">
        <v>0</v>
      </c>
      <c r="C251" s="27">
        <v>0</v>
      </c>
    </row>
    <row r="252" spans="1:3" x14ac:dyDescent="0.55000000000000004">
      <c r="A252" s="27">
        <v>44381</v>
      </c>
      <c r="B252" s="27">
        <v>0</v>
      </c>
      <c r="C252" s="27">
        <v>0</v>
      </c>
    </row>
    <row r="253" spans="1:3" x14ac:dyDescent="0.55000000000000004">
      <c r="A253" s="27">
        <v>44382</v>
      </c>
      <c r="B253" s="27">
        <v>915260</v>
      </c>
      <c r="C253" s="27">
        <v>644379</v>
      </c>
    </row>
    <row r="254" spans="1:3" x14ac:dyDescent="0.55000000000000004">
      <c r="A254" s="27">
        <v>44382</v>
      </c>
      <c r="B254" s="27">
        <v>0</v>
      </c>
      <c r="C254" s="27">
        <v>0</v>
      </c>
    </row>
    <row r="255" spans="1:3" x14ac:dyDescent="0.55000000000000004">
      <c r="A255" s="27">
        <v>44382</v>
      </c>
      <c r="B255" s="27">
        <v>0</v>
      </c>
      <c r="C255" s="27">
        <v>0</v>
      </c>
    </row>
    <row r="256" spans="1:3" x14ac:dyDescent="0.55000000000000004">
      <c r="A256" s="27">
        <v>44383</v>
      </c>
      <c r="B256" s="27">
        <v>949063</v>
      </c>
      <c r="C256" s="27">
        <v>657900</v>
      </c>
    </row>
    <row r="257" spans="1:3" x14ac:dyDescent="0.55000000000000004">
      <c r="A257" s="27">
        <v>44383</v>
      </c>
      <c r="B257" s="27">
        <v>0</v>
      </c>
      <c r="C257" s="27">
        <v>0</v>
      </c>
    </row>
    <row r="258" spans="1:3" x14ac:dyDescent="0.55000000000000004">
      <c r="A258" s="27">
        <v>44383</v>
      </c>
      <c r="B258" s="27">
        <v>0</v>
      </c>
      <c r="C258" s="27">
        <v>0</v>
      </c>
    </row>
    <row r="259" spans="1:3" x14ac:dyDescent="0.55000000000000004">
      <c r="A259" s="27">
        <v>44384</v>
      </c>
      <c r="B259" s="27">
        <v>966797</v>
      </c>
      <c r="C259" s="27">
        <v>632991</v>
      </c>
    </row>
    <row r="260" spans="1:3" x14ac:dyDescent="0.55000000000000004">
      <c r="A260" s="27">
        <v>44384</v>
      </c>
      <c r="B260" s="27">
        <v>0</v>
      </c>
      <c r="C260" s="27">
        <v>0</v>
      </c>
    </row>
    <row r="261" spans="1:3" x14ac:dyDescent="0.55000000000000004">
      <c r="A261" s="27">
        <v>44384</v>
      </c>
      <c r="B261" s="27">
        <v>0</v>
      </c>
      <c r="C261" s="27">
        <v>0</v>
      </c>
    </row>
    <row r="262" spans="1:3" x14ac:dyDescent="0.55000000000000004">
      <c r="A262" s="27">
        <v>44385</v>
      </c>
      <c r="B262" s="27">
        <v>964801</v>
      </c>
      <c r="C262" s="27">
        <v>630586</v>
      </c>
    </row>
    <row r="263" spans="1:3" x14ac:dyDescent="0.55000000000000004">
      <c r="A263" s="27">
        <v>44385</v>
      </c>
      <c r="B263" s="27">
        <v>0</v>
      </c>
      <c r="C263" s="27">
        <v>0</v>
      </c>
    </row>
    <row r="264" spans="1:3" x14ac:dyDescent="0.55000000000000004">
      <c r="A264" s="27">
        <v>44385</v>
      </c>
      <c r="B264" s="27">
        <v>0</v>
      </c>
      <c r="C264" s="27">
        <v>0</v>
      </c>
    </row>
    <row r="265" spans="1:3" x14ac:dyDescent="0.55000000000000004">
      <c r="A265" s="27">
        <v>44386</v>
      </c>
      <c r="B265" s="27">
        <v>965630</v>
      </c>
      <c r="C265" s="27">
        <v>627542</v>
      </c>
    </row>
    <row r="266" spans="1:3" x14ac:dyDescent="0.55000000000000004">
      <c r="A266" s="27">
        <v>44386</v>
      </c>
      <c r="B266" s="27">
        <v>0</v>
      </c>
      <c r="C266" s="27">
        <v>0</v>
      </c>
    </row>
    <row r="267" spans="1:3" x14ac:dyDescent="0.55000000000000004">
      <c r="A267" s="27">
        <v>44386</v>
      </c>
      <c r="B267" s="27">
        <v>0</v>
      </c>
      <c r="C267" s="27">
        <v>0</v>
      </c>
    </row>
    <row r="268" spans="1:3" x14ac:dyDescent="0.55000000000000004">
      <c r="A268" s="27">
        <v>44387</v>
      </c>
      <c r="B268" s="27">
        <v>959553</v>
      </c>
      <c r="C268" s="27">
        <v>606604</v>
      </c>
    </row>
    <row r="269" spans="1:3" x14ac:dyDescent="0.55000000000000004">
      <c r="A269" s="27">
        <v>44387</v>
      </c>
      <c r="B269" s="27">
        <v>0</v>
      </c>
      <c r="C269" s="27">
        <v>0</v>
      </c>
    </row>
    <row r="270" spans="1:3" x14ac:dyDescent="0.55000000000000004">
      <c r="A270" s="27">
        <v>44387</v>
      </c>
      <c r="B270" s="27">
        <v>0</v>
      </c>
      <c r="C270" s="27">
        <v>0</v>
      </c>
    </row>
    <row r="271" spans="1:3" x14ac:dyDescent="0.55000000000000004">
      <c r="A271" s="27">
        <v>44388</v>
      </c>
      <c r="B271" s="27">
        <v>713680</v>
      </c>
      <c r="C271" s="27">
        <v>616655</v>
      </c>
    </row>
    <row r="272" spans="1:3" x14ac:dyDescent="0.55000000000000004">
      <c r="A272" s="27">
        <v>44388</v>
      </c>
      <c r="B272" s="27">
        <v>0</v>
      </c>
      <c r="C272" s="27">
        <v>0</v>
      </c>
    </row>
    <row r="273" spans="1:3" x14ac:dyDescent="0.55000000000000004">
      <c r="A273" s="27">
        <v>44388</v>
      </c>
      <c r="B273" s="27">
        <v>0</v>
      </c>
      <c r="C273" s="27">
        <v>0</v>
      </c>
    </row>
    <row r="274" spans="1:3" x14ac:dyDescent="0.55000000000000004">
      <c r="A274" s="27">
        <v>44389</v>
      </c>
      <c r="B274" s="27">
        <v>802058</v>
      </c>
      <c r="C274" s="27">
        <v>670225</v>
      </c>
    </row>
    <row r="275" spans="1:3" x14ac:dyDescent="0.55000000000000004">
      <c r="A275" s="27">
        <v>44389</v>
      </c>
      <c r="B275" s="27">
        <v>0</v>
      </c>
      <c r="C275" s="27">
        <v>0</v>
      </c>
    </row>
    <row r="276" spans="1:3" x14ac:dyDescent="0.55000000000000004">
      <c r="A276" s="27">
        <v>44389</v>
      </c>
      <c r="B276" s="27">
        <v>0</v>
      </c>
      <c r="C276" s="27">
        <v>0</v>
      </c>
    </row>
    <row r="277" spans="1:3" x14ac:dyDescent="0.55000000000000004">
      <c r="A277" s="27">
        <v>44390</v>
      </c>
      <c r="B277" s="27">
        <v>830303</v>
      </c>
      <c r="C277" s="27">
        <v>654171</v>
      </c>
    </row>
    <row r="278" spans="1:3" x14ac:dyDescent="0.55000000000000004">
      <c r="A278" s="27">
        <v>44390</v>
      </c>
      <c r="B278" s="27">
        <v>0</v>
      </c>
      <c r="C278" s="27">
        <v>0</v>
      </c>
    </row>
    <row r="279" spans="1:3" x14ac:dyDescent="0.55000000000000004">
      <c r="A279" s="27">
        <v>44390</v>
      </c>
      <c r="B279" s="27">
        <v>0</v>
      </c>
      <c r="C279" s="27">
        <v>0</v>
      </c>
    </row>
    <row r="280" spans="1:3" x14ac:dyDescent="0.55000000000000004">
      <c r="A280" s="27">
        <v>44391</v>
      </c>
      <c r="B280" s="27">
        <v>809635</v>
      </c>
      <c r="C280" s="27">
        <v>661117</v>
      </c>
    </row>
    <row r="281" spans="1:3" x14ac:dyDescent="0.55000000000000004">
      <c r="A281" s="27">
        <v>44391</v>
      </c>
      <c r="B281" s="27">
        <v>0</v>
      </c>
      <c r="C281" s="27">
        <v>0</v>
      </c>
    </row>
    <row r="282" spans="1:3" x14ac:dyDescent="0.55000000000000004">
      <c r="A282" s="27">
        <v>44391</v>
      </c>
      <c r="B282" s="27">
        <v>0</v>
      </c>
      <c r="C282" s="27">
        <v>0</v>
      </c>
    </row>
    <row r="283" spans="1:3" x14ac:dyDescent="0.55000000000000004">
      <c r="A283" s="27">
        <v>44392</v>
      </c>
      <c r="B283" s="27">
        <v>790921</v>
      </c>
      <c r="C283" s="27">
        <v>636319</v>
      </c>
    </row>
    <row r="284" spans="1:3" x14ac:dyDescent="0.55000000000000004">
      <c r="A284" s="27">
        <v>44392</v>
      </c>
      <c r="B284" s="27">
        <v>0</v>
      </c>
      <c r="C284" s="27">
        <v>0</v>
      </c>
    </row>
    <row r="285" spans="1:3" x14ac:dyDescent="0.55000000000000004">
      <c r="A285" s="27">
        <v>44392</v>
      </c>
      <c r="B285" s="27">
        <v>0</v>
      </c>
      <c r="C285" s="27">
        <v>0</v>
      </c>
    </row>
    <row r="286" spans="1:3" x14ac:dyDescent="0.55000000000000004">
      <c r="A286" s="27">
        <v>44393</v>
      </c>
      <c r="B286" s="27">
        <v>824749</v>
      </c>
      <c r="C286" s="27">
        <v>626734</v>
      </c>
    </row>
    <row r="287" spans="1:3" x14ac:dyDescent="0.55000000000000004">
      <c r="A287" s="27">
        <v>44393</v>
      </c>
      <c r="B287" s="27">
        <v>0</v>
      </c>
      <c r="C287" s="27">
        <v>0</v>
      </c>
    </row>
    <row r="288" spans="1:3" x14ac:dyDescent="0.55000000000000004">
      <c r="A288" s="27">
        <v>44393</v>
      </c>
      <c r="B288" s="27">
        <v>0</v>
      </c>
      <c r="C288" s="27">
        <v>0</v>
      </c>
    </row>
    <row r="289" spans="1:3" x14ac:dyDescent="0.55000000000000004">
      <c r="A289" s="27">
        <v>44394</v>
      </c>
      <c r="B289" s="27">
        <v>772488</v>
      </c>
      <c r="C289" s="27">
        <v>633122</v>
      </c>
    </row>
    <row r="290" spans="1:3" x14ac:dyDescent="0.55000000000000004">
      <c r="A290" s="27">
        <v>44394</v>
      </c>
      <c r="B290" s="27">
        <v>0</v>
      </c>
      <c r="C290" s="27">
        <v>0</v>
      </c>
    </row>
    <row r="291" spans="1:3" x14ac:dyDescent="0.55000000000000004">
      <c r="A291" s="27">
        <v>44394</v>
      </c>
      <c r="B291" s="27">
        <v>0</v>
      </c>
      <c r="C291" s="27">
        <v>0</v>
      </c>
    </row>
    <row r="292" spans="1:3" x14ac:dyDescent="0.55000000000000004">
      <c r="A292" s="27">
        <v>44395</v>
      </c>
      <c r="B292" s="27">
        <v>579482</v>
      </c>
      <c r="C292" s="27">
        <v>650120</v>
      </c>
    </row>
    <row r="293" spans="1:3" x14ac:dyDescent="0.55000000000000004">
      <c r="A293" s="27">
        <v>44395</v>
      </c>
      <c r="B293" s="27">
        <v>0</v>
      </c>
      <c r="C293" s="27">
        <v>0</v>
      </c>
    </row>
    <row r="294" spans="1:3" x14ac:dyDescent="0.55000000000000004">
      <c r="A294" s="27">
        <v>44395</v>
      </c>
      <c r="B294" s="27">
        <v>0</v>
      </c>
      <c r="C294" s="27">
        <v>0</v>
      </c>
    </row>
    <row r="295" spans="1:3" x14ac:dyDescent="0.55000000000000004">
      <c r="A295" s="27">
        <v>44396</v>
      </c>
      <c r="B295" s="27">
        <v>484420</v>
      </c>
      <c r="C295" s="27">
        <v>627436</v>
      </c>
    </row>
    <row r="296" spans="1:3" x14ac:dyDescent="0.55000000000000004">
      <c r="A296" s="27">
        <v>44396</v>
      </c>
      <c r="B296" s="27">
        <v>0</v>
      </c>
      <c r="C296" s="27">
        <v>0</v>
      </c>
    </row>
    <row r="297" spans="1:3" x14ac:dyDescent="0.55000000000000004">
      <c r="A297" s="27">
        <v>44396</v>
      </c>
      <c r="B297" s="27">
        <v>0</v>
      </c>
      <c r="C297" s="27">
        <v>0</v>
      </c>
    </row>
    <row r="298" spans="1:3" x14ac:dyDescent="0.55000000000000004">
      <c r="A298" s="27">
        <v>44397</v>
      </c>
      <c r="B298" s="27">
        <v>741856</v>
      </c>
      <c r="C298" s="27">
        <v>640663</v>
      </c>
    </row>
    <row r="299" spans="1:3" x14ac:dyDescent="0.55000000000000004">
      <c r="A299" s="27">
        <v>44397</v>
      </c>
      <c r="B299" s="27">
        <v>0</v>
      </c>
      <c r="C299" s="27">
        <v>0</v>
      </c>
    </row>
    <row r="300" spans="1:3" x14ac:dyDescent="0.55000000000000004">
      <c r="A300" s="27">
        <v>44397</v>
      </c>
      <c r="B300" s="27">
        <v>0</v>
      </c>
      <c r="C300" s="27">
        <v>0</v>
      </c>
    </row>
    <row r="301" spans="1:3" x14ac:dyDescent="0.55000000000000004">
      <c r="A301" s="27">
        <v>44398</v>
      </c>
      <c r="B301" s="27">
        <v>673200</v>
      </c>
      <c r="C301" s="27">
        <v>685893</v>
      </c>
    </row>
    <row r="302" spans="1:3" x14ac:dyDescent="0.55000000000000004">
      <c r="A302" s="27">
        <v>44398</v>
      </c>
      <c r="B302" s="27">
        <v>0</v>
      </c>
      <c r="C302" s="27">
        <v>0</v>
      </c>
    </row>
    <row r="303" spans="1:3" x14ac:dyDescent="0.55000000000000004">
      <c r="A303" s="27">
        <v>44398</v>
      </c>
      <c r="B303" s="27">
        <v>0</v>
      </c>
      <c r="C303" s="27">
        <v>0</v>
      </c>
    </row>
    <row r="304" spans="1:3" x14ac:dyDescent="0.55000000000000004">
      <c r="A304" s="27">
        <v>44399</v>
      </c>
      <c r="B304" s="27">
        <v>284787</v>
      </c>
      <c r="C304" s="27">
        <v>272616</v>
      </c>
    </row>
    <row r="305" spans="1:3" x14ac:dyDescent="0.55000000000000004">
      <c r="A305" s="27">
        <v>44399</v>
      </c>
      <c r="B305" s="27">
        <v>0</v>
      </c>
      <c r="C305" s="27">
        <v>0</v>
      </c>
    </row>
    <row r="306" spans="1:3" x14ac:dyDescent="0.55000000000000004">
      <c r="A306" s="27">
        <v>44399</v>
      </c>
      <c r="B306" s="27">
        <v>0</v>
      </c>
      <c r="C306" s="27">
        <v>0</v>
      </c>
    </row>
    <row r="307" spans="1:3" x14ac:dyDescent="0.55000000000000004">
      <c r="A307" s="27">
        <v>44400</v>
      </c>
      <c r="B307" s="27">
        <v>223520</v>
      </c>
      <c r="C307" s="27">
        <v>192994</v>
      </c>
    </row>
    <row r="308" spans="1:3" x14ac:dyDescent="0.55000000000000004">
      <c r="A308" s="27">
        <v>44400</v>
      </c>
      <c r="B308" s="27">
        <v>0</v>
      </c>
      <c r="C308" s="27">
        <v>0</v>
      </c>
    </row>
    <row r="309" spans="1:3" x14ac:dyDescent="0.55000000000000004">
      <c r="A309" s="27">
        <v>44400</v>
      </c>
      <c r="B309" s="27">
        <v>0</v>
      </c>
      <c r="C309" s="27">
        <v>0</v>
      </c>
    </row>
    <row r="310" spans="1:3" x14ac:dyDescent="0.55000000000000004">
      <c r="A310" s="27">
        <v>44401</v>
      </c>
      <c r="B310" s="27">
        <v>431518</v>
      </c>
      <c r="C310" s="27">
        <v>727916</v>
      </c>
    </row>
    <row r="311" spans="1:3" x14ac:dyDescent="0.55000000000000004">
      <c r="A311" s="27">
        <v>44401</v>
      </c>
      <c r="B311" s="27">
        <v>0</v>
      </c>
      <c r="C311" s="27">
        <v>0</v>
      </c>
    </row>
    <row r="312" spans="1:3" x14ac:dyDescent="0.55000000000000004">
      <c r="A312" s="27">
        <v>44401</v>
      </c>
      <c r="B312" s="27">
        <v>0</v>
      </c>
      <c r="C312" s="27">
        <v>0</v>
      </c>
    </row>
    <row r="313" spans="1:3" x14ac:dyDescent="0.55000000000000004">
      <c r="A313" s="27">
        <v>44402</v>
      </c>
      <c r="B313" s="27">
        <v>387142</v>
      </c>
      <c r="C313" s="27">
        <v>677149</v>
      </c>
    </row>
    <row r="314" spans="1:3" x14ac:dyDescent="0.55000000000000004">
      <c r="A314" s="27">
        <v>44402</v>
      </c>
      <c r="B314" s="27">
        <v>0</v>
      </c>
      <c r="C314" s="27">
        <v>0</v>
      </c>
    </row>
    <row r="315" spans="1:3" x14ac:dyDescent="0.55000000000000004">
      <c r="A315" s="27">
        <v>44402</v>
      </c>
      <c r="B315" s="27">
        <v>0</v>
      </c>
      <c r="C315" s="27">
        <v>0</v>
      </c>
    </row>
    <row r="316" spans="1:3" x14ac:dyDescent="0.55000000000000004">
      <c r="A316" s="27">
        <v>44403</v>
      </c>
      <c r="B316" s="27">
        <v>537913</v>
      </c>
      <c r="C316" s="27">
        <v>765108</v>
      </c>
    </row>
    <row r="317" spans="1:3" x14ac:dyDescent="0.55000000000000004">
      <c r="A317" s="27">
        <v>44403</v>
      </c>
      <c r="B317" s="27">
        <v>0</v>
      </c>
      <c r="C317" s="27">
        <v>0</v>
      </c>
    </row>
    <row r="318" spans="1:3" x14ac:dyDescent="0.55000000000000004">
      <c r="A318" s="27">
        <v>44403</v>
      </c>
      <c r="B318" s="27">
        <v>0</v>
      </c>
      <c r="C318" s="27">
        <v>0</v>
      </c>
    </row>
    <row r="319" spans="1:3" x14ac:dyDescent="0.55000000000000004">
      <c r="A319" s="27">
        <v>44404</v>
      </c>
      <c r="B319" s="27">
        <v>578723</v>
      </c>
      <c r="C319" s="27">
        <v>763026</v>
      </c>
    </row>
    <row r="320" spans="1:3" x14ac:dyDescent="0.55000000000000004">
      <c r="A320" s="27">
        <v>44404</v>
      </c>
      <c r="B320" s="27">
        <v>0</v>
      </c>
      <c r="C320" s="27">
        <v>0</v>
      </c>
    </row>
    <row r="321" spans="1:3" x14ac:dyDescent="0.55000000000000004">
      <c r="A321" s="27">
        <v>44404</v>
      </c>
      <c r="B321" s="27">
        <v>0</v>
      </c>
      <c r="C321" s="27">
        <v>0</v>
      </c>
    </row>
    <row r="322" spans="1:3" x14ac:dyDescent="0.55000000000000004">
      <c r="A322" s="27">
        <v>44405</v>
      </c>
      <c r="B322" s="27">
        <v>566013</v>
      </c>
      <c r="C322" s="27">
        <v>770699</v>
      </c>
    </row>
    <row r="323" spans="1:3" x14ac:dyDescent="0.55000000000000004">
      <c r="A323" s="27">
        <v>44405</v>
      </c>
      <c r="B323" s="27">
        <v>0</v>
      </c>
      <c r="C323" s="27">
        <v>0</v>
      </c>
    </row>
    <row r="324" spans="1:3" x14ac:dyDescent="0.55000000000000004">
      <c r="A324" s="27">
        <v>44405</v>
      </c>
      <c r="B324" s="27">
        <v>0</v>
      </c>
      <c r="C324" s="27">
        <v>0</v>
      </c>
    </row>
    <row r="325" spans="1:3" x14ac:dyDescent="0.55000000000000004">
      <c r="A325" s="27">
        <v>44406</v>
      </c>
      <c r="B325" s="27">
        <v>564259</v>
      </c>
      <c r="C325" s="27">
        <v>756023</v>
      </c>
    </row>
    <row r="326" spans="1:3" x14ac:dyDescent="0.55000000000000004">
      <c r="A326" s="27">
        <v>44406</v>
      </c>
      <c r="B326" s="27">
        <v>0</v>
      </c>
      <c r="C326" s="27">
        <v>0</v>
      </c>
    </row>
    <row r="327" spans="1:3" x14ac:dyDescent="0.55000000000000004">
      <c r="A327" s="27">
        <v>44406</v>
      </c>
      <c r="B327" s="27">
        <v>0</v>
      </c>
      <c r="C327" s="27">
        <v>0</v>
      </c>
    </row>
    <row r="328" spans="1:3" x14ac:dyDescent="0.55000000000000004">
      <c r="A328" s="27">
        <v>44407</v>
      </c>
      <c r="B328" s="27">
        <v>593761</v>
      </c>
      <c r="C328" s="27">
        <v>761132</v>
      </c>
    </row>
    <row r="329" spans="1:3" x14ac:dyDescent="0.55000000000000004">
      <c r="A329" s="27">
        <v>44407</v>
      </c>
      <c r="B329" s="27">
        <v>0</v>
      </c>
      <c r="C329" s="27">
        <v>0</v>
      </c>
    </row>
    <row r="330" spans="1:3" x14ac:dyDescent="0.55000000000000004">
      <c r="A330" s="27">
        <v>44407</v>
      </c>
      <c r="B330" s="27">
        <v>0</v>
      </c>
      <c r="C330" s="27">
        <v>0</v>
      </c>
    </row>
    <row r="331" spans="1:3" x14ac:dyDescent="0.55000000000000004">
      <c r="A331" s="27">
        <v>44408</v>
      </c>
      <c r="B331" s="27">
        <v>606777</v>
      </c>
      <c r="C331" s="27">
        <v>784349</v>
      </c>
    </row>
    <row r="332" spans="1:3" x14ac:dyDescent="0.55000000000000004">
      <c r="A332" s="27">
        <v>44408</v>
      </c>
      <c r="B332" s="27">
        <v>0</v>
      </c>
      <c r="C332" s="27">
        <v>0</v>
      </c>
    </row>
    <row r="333" spans="1:3" x14ac:dyDescent="0.55000000000000004">
      <c r="A333" s="27">
        <v>44408</v>
      </c>
      <c r="B333" s="27">
        <v>0</v>
      </c>
      <c r="C333" s="27">
        <v>0</v>
      </c>
    </row>
    <row r="334" spans="1:3" x14ac:dyDescent="0.55000000000000004">
      <c r="A334" s="27">
        <v>44409</v>
      </c>
      <c r="B334" s="27">
        <v>434875</v>
      </c>
      <c r="C334" s="27">
        <v>1056151</v>
      </c>
    </row>
    <row r="335" spans="1:3" x14ac:dyDescent="0.55000000000000004">
      <c r="A335" s="27">
        <v>44409</v>
      </c>
      <c r="B335" s="27">
        <v>0</v>
      </c>
      <c r="C335" s="27">
        <v>0</v>
      </c>
    </row>
    <row r="336" spans="1:3" x14ac:dyDescent="0.55000000000000004">
      <c r="A336" s="27">
        <v>44409</v>
      </c>
      <c r="B336" s="27">
        <v>0</v>
      </c>
      <c r="C336" s="27">
        <v>0</v>
      </c>
    </row>
    <row r="337" spans="1:3" x14ac:dyDescent="0.55000000000000004">
      <c r="A337" s="27">
        <v>44410</v>
      </c>
      <c r="B337" s="27">
        <v>532570</v>
      </c>
      <c r="C337" s="27">
        <v>555796</v>
      </c>
    </row>
    <row r="338" spans="1:3" x14ac:dyDescent="0.55000000000000004">
      <c r="A338" s="27">
        <v>44410</v>
      </c>
      <c r="B338" s="27">
        <v>0</v>
      </c>
      <c r="C338" s="27">
        <v>0</v>
      </c>
    </row>
    <row r="339" spans="1:3" x14ac:dyDescent="0.55000000000000004">
      <c r="A339" s="27">
        <v>44410</v>
      </c>
      <c r="B339" s="27">
        <v>0</v>
      </c>
      <c r="C339" s="27">
        <v>0</v>
      </c>
    </row>
    <row r="340" spans="1:3" x14ac:dyDescent="0.55000000000000004">
      <c r="A340" s="27">
        <v>44411</v>
      </c>
      <c r="B340" s="27">
        <v>549614</v>
      </c>
      <c r="C340" s="27">
        <v>588961</v>
      </c>
    </row>
    <row r="341" spans="1:3" x14ac:dyDescent="0.55000000000000004">
      <c r="A341" s="27">
        <v>44411</v>
      </c>
      <c r="B341" s="27">
        <v>0</v>
      </c>
      <c r="C341" s="27">
        <v>0</v>
      </c>
    </row>
    <row r="342" spans="1:3" x14ac:dyDescent="0.55000000000000004">
      <c r="A342" s="27">
        <v>44411</v>
      </c>
      <c r="B342" s="27">
        <v>0</v>
      </c>
      <c r="C342" s="27">
        <v>0</v>
      </c>
    </row>
    <row r="343" spans="1:3" x14ac:dyDescent="0.55000000000000004">
      <c r="A343" s="27">
        <v>44412</v>
      </c>
      <c r="B343" s="27">
        <v>541428</v>
      </c>
      <c r="C343" s="27">
        <v>585585</v>
      </c>
    </row>
    <row r="344" spans="1:3" x14ac:dyDescent="0.55000000000000004">
      <c r="A344" s="27">
        <v>44412</v>
      </c>
      <c r="B344" s="27">
        <v>0</v>
      </c>
      <c r="C344" s="27">
        <v>0</v>
      </c>
    </row>
    <row r="345" spans="1:3" x14ac:dyDescent="0.55000000000000004">
      <c r="A345" s="27">
        <v>44412</v>
      </c>
      <c r="B345" s="27">
        <v>0</v>
      </c>
      <c r="C345" s="27">
        <v>0</v>
      </c>
    </row>
    <row r="346" spans="1:3" x14ac:dyDescent="0.55000000000000004">
      <c r="A346" s="27">
        <v>44413</v>
      </c>
      <c r="B346" s="27">
        <v>531038</v>
      </c>
      <c r="C346" s="27">
        <v>573871</v>
      </c>
    </row>
    <row r="347" spans="1:3" x14ac:dyDescent="0.55000000000000004">
      <c r="A347" s="27">
        <v>44413</v>
      </c>
      <c r="B347" s="27">
        <v>0</v>
      </c>
      <c r="C347" s="27">
        <v>0</v>
      </c>
    </row>
    <row r="348" spans="1:3" x14ac:dyDescent="0.55000000000000004">
      <c r="A348" s="27">
        <v>44413</v>
      </c>
      <c r="B348" s="27">
        <v>0</v>
      </c>
      <c r="C348" s="27">
        <v>0</v>
      </c>
    </row>
    <row r="349" spans="1:3" x14ac:dyDescent="0.55000000000000004">
      <c r="A349" s="27">
        <v>44414</v>
      </c>
      <c r="B349" s="27">
        <v>548307</v>
      </c>
      <c r="C349" s="27">
        <v>605441</v>
      </c>
    </row>
    <row r="350" spans="1:3" x14ac:dyDescent="0.55000000000000004">
      <c r="A350" s="27">
        <v>44414</v>
      </c>
      <c r="B350" s="27">
        <v>0</v>
      </c>
      <c r="C350" s="27">
        <v>0</v>
      </c>
    </row>
    <row r="351" spans="1:3" x14ac:dyDescent="0.55000000000000004">
      <c r="A351" s="27">
        <v>44414</v>
      </c>
      <c r="B351" s="27">
        <v>0</v>
      </c>
      <c r="C351" s="27">
        <v>0</v>
      </c>
    </row>
    <row r="352" spans="1:3" x14ac:dyDescent="0.55000000000000004">
      <c r="A352" s="27">
        <v>44415</v>
      </c>
      <c r="B352" s="27">
        <v>677710</v>
      </c>
      <c r="C352" s="27">
        <v>622917</v>
      </c>
    </row>
    <row r="353" spans="1:3" x14ac:dyDescent="0.55000000000000004">
      <c r="A353" s="27">
        <v>44415</v>
      </c>
      <c r="B353" s="27">
        <v>0</v>
      </c>
      <c r="C353" s="27">
        <v>0</v>
      </c>
    </row>
    <row r="354" spans="1:3" x14ac:dyDescent="0.55000000000000004">
      <c r="A354" s="27">
        <v>44415</v>
      </c>
      <c r="B354" s="27">
        <v>0</v>
      </c>
      <c r="C354" s="27">
        <v>0</v>
      </c>
    </row>
    <row r="355" spans="1:3" x14ac:dyDescent="0.55000000000000004">
      <c r="A355" s="27">
        <v>44416</v>
      </c>
      <c r="B355" s="27">
        <v>-3901992</v>
      </c>
      <c r="C355" s="27">
        <v>-314658</v>
      </c>
    </row>
    <row r="356" spans="1:3" x14ac:dyDescent="0.55000000000000004">
      <c r="A356" s="27">
        <v>44416</v>
      </c>
      <c r="B356" s="27">
        <v>0</v>
      </c>
      <c r="C356" s="27">
        <v>0</v>
      </c>
    </row>
    <row r="357" spans="1:3" x14ac:dyDescent="0.55000000000000004">
      <c r="A357" s="27">
        <v>44416</v>
      </c>
      <c r="B357" s="27">
        <v>0</v>
      </c>
      <c r="C357" s="27">
        <v>0</v>
      </c>
    </row>
    <row r="358" spans="1:3" x14ac:dyDescent="0.55000000000000004">
      <c r="A358" s="27">
        <v>44417</v>
      </c>
      <c r="B358" s="27">
        <v>160811</v>
      </c>
      <c r="C358" s="27">
        <v>100060</v>
      </c>
    </row>
    <row r="359" spans="1:3" x14ac:dyDescent="0.55000000000000004">
      <c r="A359" s="27">
        <v>44417</v>
      </c>
      <c r="B359" s="27">
        <v>0</v>
      </c>
      <c r="C359" s="27">
        <v>0</v>
      </c>
    </row>
    <row r="360" spans="1:3" x14ac:dyDescent="0.55000000000000004">
      <c r="A360" s="27">
        <v>44417</v>
      </c>
      <c r="B360" s="27">
        <v>0</v>
      </c>
      <c r="C360" s="27">
        <v>0</v>
      </c>
    </row>
    <row r="361" spans="1:3" x14ac:dyDescent="0.55000000000000004">
      <c r="A361" s="27">
        <v>44418</v>
      </c>
      <c r="B361" s="27">
        <v>465461</v>
      </c>
      <c r="C361" s="27">
        <v>565778</v>
      </c>
    </row>
    <row r="362" spans="1:3" x14ac:dyDescent="0.55000000000000004">
      <c r="A362" s="27">
        <v>44418</v>
      </c>
      <c r="B362" s="27">
        <v>0</v>
      </c>
      <c r="C362" s="27">
        <v>0</v>
      </c>
    </row>
    <row r="363" spans="1:3" x14ac:dyDescent="0.55000000000000004">
      <c r="A363" s="27">
        <v>44418</v>
      </c>
      <c r="B363" s="27">
        <v>0</v>
      </c>
      <c r="C363" s="27">
        <v>0</v>
      </c>
    </row>
    <row r="364" spans="1:3" x14ac:dyDescent="0.55000000000000004">
      <c r="A364" s="27">
        <v>44419</v>
      </c>
      <c r="B364" s="27">
        <v>478189</v>
      </c>
      <c r="C364" s="27">
        <v>492417</v>
      </c>
    </row>
    <row r="365" spans="1:3" x14ac:dyDescent="0.55000000000000004">
      <c r="A365" s="27">
        <v>44419</v>
      </c>
      <c r="B365" s="27">
        <v>0</v>
      </c>
      <c r="C365" s="27">
        <v>0</v>
      </c>
    </row>
    <row r="366" spans="1:3" x14ac:dyDescent="0.55000000000000004">
      <c r="A366" s="27">
        <v>44419</v>
      </c>
      <c r="B366" s="27">
        <v>0</v>
      </c>
      <c r="C366" s="27">
        <v>0</v>
      </c>
    </row>
    <row r="367" spans="1:3" x14ac:dyDescent="0.55000000000000004">
      <c r="A367" s="27">
        <v>44420</v>
      </c>
      <c r="B367" s="27">
        <v>469842</v>
      </c>
      <c r="C367" s="27">
        <v>223860</v>
      </c>
    </row>
    <row r="368" spans="1:3" x14ac:dyDescent="0.55000000000000004">
      <c r="A368" s="27">
        <v>44420</v>
      </c>
      <c r="B368" s="27">
        <v>0</v>
      </c>
      <c r="C368" s="27">
        <v>0</v>
      </c>
    </row>
    <row r="369" spans="1:3" x14ac:dyDescent="0.55000000000000004">
      <c r="A369" s="27">
        <v>44420</v>
      </c>
      <c r="B369" s="27">
        <v>0</v>
      </c>
      <c r="C369" s="27">
        <v>0</v>
      </c>
    </row>
    <row r="370" spans="1:3" x14ac:dyDescent="0.55000000000000004">
      <c r="A370" s="27">
        <v>44421</v>
      </c>
      <c r="B370" s="27">
        <v>328224</v>
      </c>
      <c r="C370" s="27">
        <v>134135</v>
      </c>
    </row>
    <row r="371" spans="1:3" x14ac:dyDescent="0.55000000000000004">
      <c r="A371" s="27">
        <v>44421</v>
      </c>
      <c r="B371" s="27">
        <v>0</v>
      </c>
      <c r="C371" s="27">
        <v>0</v>
      </c>
    </row>
    <row r="372" spans="1:3" x14ac:dyDescent="0.55000000000000004">
      <c r="A372" s="27">
        <v>44421</v>
      </c>
      <c r="B372" s="27">
        <v>0</v>
      </c>
      <c r="C372" s="27">
        <v>0</v>
      </c>
    </row>
    <row r="373" spans="1:3" x14ac:dyDescent="0.55000000000000004">
      <c r="A373" s="27">
        <v>44422</v>
      </c>
      <c r="B373" s="27">
        <v>344963</v>
      </c>
      <c r="C373" s="27">
        <v>249423</v>
      </c>
    </row>
    <row r="374" spans="1:3" x14ac:dyDescent="0.55000000000000004">
      <c r="A374" s="27">
        <v>44422</v>
      </c>
      <c r="B374" s="27">
        <v>0</v>
      </c>
      <c r="C374" s="27">
        <v>0</v>
      </c>
    </row>
    <row r="375" spans="1:3" x14ac:dyDescent="0.55000000000000004">
      <c r="A375" s="27">
        <v>44422</v>
      </c>
      <c r="B375" s="27">
        <v>0</v>
      </c>
      <c r="C375" s="27">
        <v>0</v>
      </c>
    </row>
    <row r="376" spans="1:3" x14ac:dyDescent="0.55000000000000004">
      <c r="A376" s="27">
        <v>44423</v>
      </c>
      <c r="B376" s="27">
        <v>-7105565</v>
      </c>
      <c r="C376" s="27">
        <v>-2493116</v>
      </c>
    </row>
    <row r="377" spans="1:3" x14ac:dyDescent="0.55000000000000004">
      <c r="A377" s="27">
        <v>44423</v>
      </c>
      <c r="B377" s="27">
        <v>0</v>
      </c>
      <c r="C377" s="27">
        <v>0</v>
      </c>
    </row>
    <row r="378" spans="1:3" x14ac:dyDescent="0.55000000000000004">
      <c r="A378" s="27">
        <v>44423</v>
      </c>
      <c r="B378" s="27">
        <v>0</v>
      </c>
      <c r="C378" s="27">
        <v>0</v>
      </c>
    </row>
    <row r="379" spans="1:3" x14ac:dyDescent="0.55000000000000004">
      <c r="A379" s="27">
        <v>44424</v>
      </c>
      <c r="B379" s="27">
        <v>413760</v>
      </c>
      <c r="C379" s="27">
        <v>356385</v>
      </c>
    </row>
    <row r="380" spans="1:3" x14ac:dyDescent="0.55000000000000004">
      <c r="A380" s="27">
        <v>44424</v>
      </c>
      <c r="B380" s="27">
        <v>0</v>
      </c>
      <c r="C380" s="27">
        <v>0</v>
      </c>
    </row>
    <row r="381" spans="1:3" x14ac:dyDescent="0.55000000000000004">
      <c r="A381" s="27">
        <v>44424</v>
      </c>
      <c r="B381" s="27">
        <v>0</v>
      </c>
      <c r="C381" s="27">
        <v>0</v>
      </c>
    </row>
    <row r="382" spans="1:3" x14ac:dyDescent="0.55000000000000004">
      <c r="A382" s="27">
        <v>44425</v>
      </c>
      <c r="B382" s="27">
        <v>521709</v>
      </c>
      <c r="C382" s="27">
        <v>441463</v>
      </c>
    </row>
    <row r="383" spans="1:3" x14ac:dyDescent="0.55000000000000004">
      <c r="A383" s="27">
        <v>44425</v>
      </c>
      <c r="B383" s="27">
        <v>0</v>
      </c>
      <c r="C383" s="27">
        <v>0</v>
      </c>
    </row>
    <row r="384" spans="1:3" x14ac:dyDescent="0.55000000000000004">
      <c r="A384" s="27">
        <v>44425</v>
      </c>
      <c r="B384" s="27">
        <v>0</v>
      </c>
      <c r="C384" s="27">
        <v>0</v>
      </c>
    </row>
    <row r="385" spans="1:3" x14ac:dyDescent="0.55000000000000004">
      <c r="A385" s="27">
        <v>44426</v>
      </c>
      <c r="B385" s="27">
        <v>548060</v>
      </c>
      <c r="C385" s="27">
        <v>430616</v>
      </c>
    </row>
    <row r="386" spans="1:3" x14ac:dyDescent="0.55000000000000004">
      <c r="A386" s="27">
        <v>44426</v>
      </c>
      <c r="B386" s="27">
        <v>0</v>
      </c>
      <c r="C386" s="27">
        <v>0</v>
      </c>
    </row>
    <row r="387" spans="1:3" x14ac:dyDescent="0.55000000000000004">
      <c r="A387" s="27">
        <v>44426</v>
      </c>
      <c r="B387" s="27">
        <v>0</v>
      </c>
      <c r="C387" s="27">
        <v>0</v>
      </c>
    </row>
    <row r="388" spans="1:3" x14ac:dyDescent="0.55000000000000004">
      <c r="A388" s="27">
        <v>44427</v>
      </c>
      <c r="B388" s="27">
        <v>545756</v>
      </c>
      <c r="C388" s="27">
        <v>418897</v>
      </c>
    </row>
    <row r="389" spans="1:3" x14ac:dyDescent="0.55000000000000004">
      <c r="A389" s="27">
        <v>44427</v>
      </c>
      <c r="B389" s="27">
        <v>0</v>
      </c>
      <c r="C389" s="27">
        <v>0</v>
      </c>
    </row>
    <row r="390" spans="1:3" x14ac:dyDescent="0.55000000000000004">
      <c r="A390" s="27">
        <v>44427</v>
      </c>
      <c r="B390" s="27">
        <v>0</v>
      </c>
      <c r="C390" s="27">
        <v>0</v>
      </c>
    </row>
    <row r="391" spans="1:3" x14ac:dyDescent="0.55000000000000004">
      <c r="A391" s="27">
        <v>44428</v>
      </c>
      <c r="B391" s="27">
        <v>575975</v>
      </c>
      <c r="C391" s="27">
        <v>463322</v>
      </c>
    </row>
    <row r="392" spans="1:3" x14ac:dyDescent="0.55000000000000004">
      <c r="A392" s="27">
        <v>44428</v>
      </c>
      <c r="B392" s="27">
        <v>0</v>
      </c>
      <c r="C392" s="27">
        <v>0</v>
      </c>
    </row>
    <row r="393" spans="1:3" x14ac:dyDescent="0.55000000000000004">
      <c r="A393" s="27">
        <v>44428</v>
      </c>
      <c r="B393" s="27">
        <v>0</v>
      </c>
      <c r="C393" s="27">
        <v>0</v>
      </c>
    </row>
    <row r="394" spans="1:3" x14ac:dyDescent="0.55000000000000004">
      <c r="A394" s="27">
        <v>44429</v>
      </c>
      <c r="B394" s="27">
        <v>686889</v>
      </c>
      <c r="C394" s="27">
        <v>523102</v>
      </c>
    </row>
    <row r="395" spans="1:3" x14ac:dyDescent="0.55000000000000004">
      <c r="A395" s="27">
        <v>44429</v>
      </c>
      <c r="B395" s="27">
        <v>0</v>
      </c>
      <c r="C395" s="27">
        <v>0</v>
      </c>
    </row>
    <row r="396" spans="1:3" x14ac:dyDescent="0.55000000000000004">
      <c r="A396" s="27">
        <v>44429</v>
      </c>
      <c r="B396" s="27">
        <v>0</v>
      </c>
      <c r="C396" s="27">
        <v>0</v>
      </c>
    </row>
    <row r="397" spans="1:3" x14ac:dyDescent="0.55000000000000004">
      <c r="A397" s="27">
        <v>44430</v>
      </c>
      <c r="B397" s="27">
        <v>-10567925</v>
      </c>
      <c r="C397" s="27">
        <v>-5385948</v>
      </c>
    </row>
    <row r="398" spans="1:3" x14ac:dyDescent="0.55000000000000004">
      <c r="A398" s="27">
        <v>44430</v>
      </c>
      <c r="B398" s="27">
        <v>0</v>
      </c>
      <c r="C398" s="27">
        <v>0</v>
      </c>
    </row>
    <row r="399" spans="1:3" x14ac:dyDescent="0.55000000000000004">
      <c r="A399" s="27">
        <v>44430</v>
      </c>
      <c r="B399" s="27">
        <v>0</v>
      </c>
      <c r="C399" s="27">
        <v>0</v>
      </c>
    </row>
    <row r="400" spans="1:3" x14ac:dyDescent="0.55000000000000004">
      <c r="A400" s="27">
        <v>44431</v>
      </c>
      <c r="B400" s="27">
        <v>517615</v>
      </c>
      <c r="C400" s="27">
        <v>432817</v>
      </c>
    </row>
    <row r="401" spans="1:3" x14ac:dyDescent="0.55000000000000004">
      <c r="A401" s="27">
        <v>44431</v>
      </c>
      <c r="B401" s="27">
        <v>0</v>
      </c>
      <c r="C401" s="27">
        <v>0</v>
      </c>
    </row>
    <row r="402" spans="1:3" x14ac:dyDescent="0.55000000000000004">
      <c r="A402" s="27">
        <v>44431</v>
      </c>
      <c r="B402" s="27">
        <v>0</v>
      </c>
      <c r="C402" s="27">
        <v>0</v>
      </c>
    </row>
    <row r="403" spans="1:3" x14ac:dyDescent="0.55000000000000004">
      <c r="A403" s="27">
        <v>44432</v>
      </c>
      <c r="B403" s="27">
        <v>573117</v>
      </c>
      <c r="C403" s="27">
        <v>448882</v>
      </c>
    </row>
    <row r="404" spans="1:3" x14ac:dyDescent="0.55000000000000004">
      <c r="A404" s="27">
        <v>44432</v>
      </c>
      <c r="B404" s="27">
        <v>0</v>
      </c>
      <c r="C404" s="27">
        <v>0</v>
      </c>
    </row>
    <row r="405" spans="1:3" x14ac:dyDescent="0.55000000000000004">
      <c r="A405" s="27">
        <v>44432</v>
      </c>
      <c r="B405" s="27">
        <v>0</v>
      </c>
      <c r="C405" s="27">
        <v>0</v>
      </c>
    </row>
    <row r="406" spans="1:3" x14ac:dyDescent="0.55000000000000004">
      <c r="A406" s="27">
        <v>44433</v>
      </c>
      <c r="B406" s="27">
        <v>565152</v>
      </c>
      <c r="C406" s="27">
        <v>443360</v>
      </c>
    </row>
    <row r="407" spans="1:3" x14ac:dyDescent="0.55000000000000004">
      <c r="A407" s="27">
        <v>44433</v>
      </c>
      <c r="B407" s="27">
        <v>0</v>
      </c>
      <c r="C407" s="27">
        <v>0</v>
      </c>
    </row>
    <row r="408" spans="1:3" x14ac:dyDescent="0.55000000000000004">
      <c r="A408" s="27">
        <v>44433</v>
      </c>
      <c r="B408" s="27">
        <v>0</v>
      </c>
      <c r="C408" s="27">
        <v>0</v>
      </c>
    </row>
    <row r="409" spans="1:3" x14ac:dyDescent="0.55000000000000004">
      <c r="A409" s="27">
        <v>44434</v>
      </c>
      <c r="B409" s="27">
        <v>535617</v>
      </c>
      <c r="C409" s="27">
        <v>428018</v>
      </c>
    </row>
    <row r="410" spans="1:3" x14ac:dyDescent="0.55000000000000004">
      <c r="A410" s="27">
        <v>44434</v>
      </c>
      <c r="B410" s="27">
        <v>0</v>
      </c>
      <c r="C410" s="27">
        <v>0</v>
      </c>
    </row>
    <row r="411" spans="1:3" x14ac:dyDescent="0.55000000000000004">
      <c r="A411" s="27">
        <v>44434</v>
      </c>
      <c r="B411" s="27">
        <v>0</v>
      </c>
      <c r="C411" s="27">
        <v>0</v>
      </c>
    </row>
    <row r="412" spans="1:3" x14ac:dyDescent="0.55000000000000004">
      <c r="A412" s="27">
        <v>44435</v>
      </c>
      <c r="B412" s="27">
        <v>597653</v>
      </c>
      <c r="C412" s="27">
        <v>472573</v>
      </c>
    </row>
    <row r="413" spans="1:3" x14ac:dyDescent="0.55000000000000004">
      <c r="A413" s="27">
        <v>44435</v>
      </c>
      <c r="B413" s="27">
        <v>0</v>
      </c>
      <c r="C413" s="27">
        <v>0</v>
      </c>
    </row>
    <row r="414" spans="1:3" x14ac:dyDescent="0.55000000000000004">
      <c r="A414" s="27">
        <v>44435</v>
      </c>
      <c r="B414" s="27">
        <v>0</v>
      </c>
      <c r="C414" s="27">
        <v>0</v>
      </c>
    </row>
    <row r="415" spans="1:3" x14ac:dyDescent="0.55000000000000004">
      <c r="A415" s="27">
        <v>44436</v>
      </c>
      <c r="B415" s="27">
        <v>690922</v>
      </c>
      <c r="C415" s="27">
        <v>585655</v>
      </c>
    </row>
    <row r="416" spans="1:3" x14ac:dyDescent="0.55000000000000004">
      <c r="A416" s="27">
        <v>44436</v>
      </c>
      <c r="B416" s="27">
        <v>0</v>
      </c>
      <c r="C416" s="27">
        <v>0</v>
      </c>
    </row>
    <row r="417" spans="1:3" x14ac:dyDescent="0.55000000000000004">
      <c r="A417" s="27">
        <v>44436</v>
      </c>
      <c r="B417" s="27">
        <v>0</v>
      </c>
      <c r="C417" s="27">
        <v>0</v>
      </c>
    </row>
    <row r="418" spans="1:3" x14ac:dyDescent="0.55000000000000004">
      <c r="A418" s="27">
        <v>44437</v>
      </c>
      <c r="B418" s="27">
        <v>-14297290</v>
      </c>
      <c r="C418" s="27">
        <v>-9138846</v>
      </c>
    </row>
    <row r="419" spans="1:3" x14ac:dyDescent="0.55000000000000004">
      <c r="A419" s="27">
        <v>44437</v>
      </c>
      <c r="B419" s="27">
        <v>0</v>
      </c>
      <c r="C419" s="27">
        <v>0</v>
      </c>
    </row>
    <row r="420" spans="1:3" x14ac:dyDescent="0.55000000000000004">
      <c r="A420" s="27">
        <v>44437</v>
      </c>
      <c r="B420" s="27">
        <v>0</v>
      </c>
      <c r="C420" s="27">
        <v>0</v>
      </c>
    </row>
    <row r="421" spans="1:3" x14ac:dyDescent="0.55000000000000004">
      <c r="A421" s="27">
        <v>44438</v>
      </c>
      <c r="B421" s="27">
        <v>344203</v>
      </c>
      <c r="C421" s="27">
        <v>135152</v>
      </c>
    </row>
    <row r="422" spans="1:3" x14ac:dyDescent="0.55000000000000004">
      <c r="A422" s="27">
        <v>44438</v>
      </c>
      <c r="B422" s="27">
        <v>0</v>
      </c>
      <c r="C422" s="27">
        <v>0</v>
      </c>
    </row>
    <row r="423" spans="1:3" x14ac:dyDescent="0.55000000000000004">
      <c r="A423" s="27">
        <v>44438</v>
      </c>
      <c r="B423" s="27">
        <v>0</v>
      </c>
      <c r="C423" s="27">
        <v>0</v>
      </c>
    </row>
    <row r="424" spans="1:3" x14ac:dyDescent="0.55000000000000004">
      <c r="A424" s="27">
        <v>44439</v>
      </c>
      <c r="B424" s="27">
        <v>583574</v>
      </c>
      <c r="C424" s="27">
        <v>376280</v>
      </c>
    </row>
    <row r="425" spans="1:3" x14ac:dyDescent="0.55000000000000004">
      <c r="A425" s="27">
        <v>44439</v>
      </c>
      <c r="B425" s="27">
        <v>0</v>
      </c>
      <c r="C425" s="27">
        <v>0</v>
      </c>
    </row>
    <row r="426" spans="1:3" x14ac:dyDescent="0.55000000000000004">
      <c r="A426" s="27">
        <v>44439</v>
      </c>
      <c r="B426" s="27">
        <v>0</v>
      </c>
      <c r="C426" s="27">
        <v>0</v>
      </c>
    </row>
    <row r="427" spans="1:3" x14ac:dyDescent="0.55000000000000004">
      <c r="A427" s="27">
        <v>44440</v>
      </c>
      <c r="B427" s="27">
        <v>561318</v>
      </c>
      <c r="C427" s="27">
        <v>350710</v>
      </c>
    </row>
    <row r="428" spans="1:3" x14ac:dyDescent="0.55000000000000004">
      <c r="A428" s="27">
        <v>44440</v>
      </c>
      <c r="B428" s="27">
        <v>0</v>
      </c>
      <c r="C428" s="27">
        <v>0</v>
      </c>
    </row>
    <row r="429" spans="1:3" x14ac:dyDescent="0.55000000000000004">
      <c r="A429" s="27">
        <v>44440</v>
      </c>
      <c r="B429" s="27">
        <v>0</v>
      </c>
      <c r="C429" s="27">
        <v>0</v>
      </c>
    </row>
    <row r="430" spans="1:3" x14ac:dyDescent="0.55000000000000004">
      <c r="A430" s="27">
        <v>44441</v>
      </c>
      <c r="B430" s="27">
        <v>350039</v>
      </c>
      <c r="C430" s="27">
        <v>349248</v>
      </c>
    </row>
    <row r="431" spans="1:3" x14ac:dyDescent="0.55000000000000004">
      <c r="A431" s="27">
        <v>44441</v>
      </c>
      <c r="B431" s="27">
        <v>0</v>
      </c>
      <c r="C431" s="27">
        <v>0</v>
      </c>
    </row>
    <row r="432" spans="1:3" x14ac:dyDescent="0.55000000000000004">
      <c r="A432" s="27">
        <v>44441</v>
      </c>
      <c r="B432" s="27">
        <v>0</v>
      </c>
      <c r="C432" s="27">
        <v>0</v>
      </c>
    </row>
    <row r="433" spans="1:3" x14ac:dyDescent="0.55000000000000004">
      <c r="A433" s="27">
        <v>44442</v>
      </c>
      <c r="B433" s="27">
        <v>619208</v>
      </c>
      <c r="C433" s="27">
        <v>259977</v>
      </c>
    </row>
    <row r="434" spans="1:3" x14ac:dyDescent="0.55000000000000004">
      <c r="A434" s="27">
        <v>44442</v>
      </c>
      <c r="B434" s="27">
        <v>0</v>
      </c>
      <c r="C434" s="27">
        <v>0</v>
      </c>
    </row>
    <row r="435" spans="1:3" x14ac:dyDescent="0.55000000000000004">
      <c r="A435" s="27">
        <v>44442</v>
      </c>
      <c r="B435" s="27">
        <v>0</v>
      </c>
      <c r="C435" s="27">
        <v>0</v>
      </c>
    </row>
    <row r="436" spans="1:3" x14ac:dyDescent="0.55000000000000004">
      <c r="A436" s="27">
        <v>44443</v>
      </c>
      <c r="B436" s="27">
        <v>834351</v>
      </c>
      <c r="C436" s="27">
        <v>305558</v>
      </c>
    </row>
    <row r="437" spans="1:3" x14ac:dyDescent="0.55000000000000004">
      <c r="A437" s="27">
        <v>44443</v>
      </c>
      <c r="B437" s="27">
        <v>0</v>
      </c>
      <c r="C437" s="27">
        <v>0</v>
      </c>
    </row>
    <row r="438" spans="1:3" x14ac:dyDescent="0.55000000000000004">
      <c r="A438" s="27">
        <v>44443</v>
      </c>
      <c r="B438" s="27">
        <v>0</v>
      </c>
      <c r="C438" s="27">
        <v>0</v>
      </c>
    </row>
    <row r="439" spans="1:3" x14ac:dyDescent="0.55000000000000004">
      <c r="A439" s="27">
        <v>44444</v>
      </c>
      <c r="B439" s="27">
        <v>-12800445</v>
      </c>
      <c r="C439" s="27">
        <v>-8842489</v>
      </c>
    </row>
    <row r="440" spans="1:3" x14ac:dyDescent="0.55000000000000004">
      <c r="A440" s="27">
        <v>44444</v>
      </c>
      <c r="B440" s="27">
        <v>0</v>
      </c>
      <c r="C440" s="27">
        <v>0</v>
      </c>
    </row>
    <row r="441" spans="1:3" x14ac:dyDescent="0.55000000000000004">
      <c r="A441" s="27">
        <v>44444</v>
      </c>
      <c r="B441" s="27">
        <v>0</v>
      </c>
      <c r="C441" s="27">
        <v>0</v>
      </c>
    </row>
    <row r="442" spans="1:3" x14ac:dyDescent="0.55000000000000004">
      <c r="A442" s="27">
        <v>44445</v>
      </c>
      <c r="B442" s="27">
        <v>490168</v>
      </c>
      <c r="C442" s="27">
        <v>290669</v>
      </c>
    </row>
    <row r="443" spans="1:3" x14ac:dyDescent="0.55000000000000004">
      <c r="A443" s="27">
        <v>44445</v>
      </c>
      <c r="B443" s="27">
        <v>0</v>
      </c>
      <c r="C443" s="27">
        <v>0</v>
      </c>
    </row>
    <row r="444" spans="1:3" x14ac:dyDescent="0.55000000000000004">
      <c r="A444" s="27">
        <v>44445</v>
      </c>
      <c r="B444" s="27">
        <v>0</v>
      </c>
      <c r="C444" s="27">
        <v>0</v>
      </c>
    </row>
    <row r="445" spans="1:3" x14ac:dyDescent="0.55000000000000004">
      <c r="A445" s="27">
        <v>44446</v>
      </c>
      <c r="B445" s="27">
        <v>486124</v>
      </c>
      <c r="C445" s="27">
        <v>358023</v>
      </c>
    </row>
    <row r="446" spans="1:3" x14ac:dyDescent="0.55000000000000004">
      <c r="A446" s="27">
        <v>44446</v>
      </c>
      <c r="B446" s="27">
        <v>0</v>
      </c>
      <c r="C446" s="27">
        <v>0</v>
      </c>
    </row>
    <row r="447" spans="1:3" x14ac:dyDescent="0.55000000000000004">
      <c r="A447" s="27">
        <v>44446</v>
      </c>
      <c r="B447" s="27">
        <v>0</v>
      </c>
      <c r="C447" s="27">
        <v>0</v>
      </c>
    </row>
    <row r="448" spans="1:3" x14ac:dyDescent="0.55000000000000004">
      <c r="A448" s="27">
        <v>44447</v>
      </c>
      <c r="B448" s="27">
        <v>448984</v>
      </c>
      <c r="C448" s="27">
        <v>370622</v>
      </c>
    </row>
    <row r="449" spans="1:3" x14ac:dyDescent="0.55000000000000004">
      <c r="A449" s="27">
        <v>44447</v>
      </c>
      <c r="B449" s="27">
        <v>0</v>
      </c>
      <c r="C449" s="27">
        <v>0</v>
      </c>
    </row>
    <row r="450" spans="1:3" x14ac:dyDescent="0.55000000000000004">
      <c r="A450" s="27">
        <v>44447</v>
      </c>
      <c r="B450" s="27">
        <v>0</v>
      </c>
      <c r="C450" s="27">
        <v>0</v>
      </c>
    </row>
    <row r="451" spans="1:3" x14ac:dyDescent="0.55000000000000004">
      <c r="A451" s="27">
        <v>44448</v>
      </c>
      <c r="B451" s="27">
        <v>408155</v>
      </c>
      <c r="C451" s="27">
        <v>341276</v>
      </c>
    </row>
    <row r="452" spans="1:3" x14ac:dyDescent="0.55000000000000004">
      <c r="A452" s="27">
        <v>44448</v>
      </c>
      <c r="B452" s="27">
        <v>0</v>
      </c>
      <c r="C452" s="27">
        <v>0</v>
      </c>
    </row>
    <row r="453" spans="1:3" x14ac:dyDescent="0.55000000000000004">
      <c r="A453" s="27">
        <v>44448</v>
      </c>
      <c r="B453" s="27">
        <v>0</v>
      </c>
      <c r="C453" s="27">
        <v>0</v>
      </c>
    </row>
    <row r="454" spans="1:3" x14ac:dyDescent="0.55000000000000004">
      <c r="A454" s="27">
        <v>44449</v>
      </c>
      <c r="B454" s="27">
        <v>375505</v>
      </c>
      <c r="C454" s="27">
        <v>334725</v>
      </c>
    </row>
    <row r="455" spans="1:3" x14ac:dyDescent="0.55000000000000004">
      <c r="A455" s="27">
        <v>44449</v>
      </c>
      <c r="B455" s="27">
        <v>0</v>
      </c>
      <c r="C455" s="27">
        <v>0</v>
      </c>
    </row>
    <row r="456" spans="1:3" x14ac:dyDescent="0.55000000000000004">
      <c r="A456" s="27">
        <v>44449</v>
      </c>
      <c r="B456" s="27">
        <v>0</v>
      </c>
      <c r="C456" s="27">
        <v>0</v>
      </c>
    </row>
    <row r="457" spans="1:3" x14ac:dyDescent="0.55000000000000004">
      <c r="A457" s="27">
        <v>44450</v>
      </c>
      <c r="B457" s="27">
        <v>409391</v>
      </c>
      <c r="C457" s="27">
        <v>345626</v>
      </c>
    </row>
    <row r="458" spans="1:3" x14ac:dyDescent="0.55000000000000004">
      <c r="A458" s="27">
        <v>44450</v>
      </c>
      <c r="B458" s="27">
        <v>0</v>
      </c>
      <c r="C458" s="27">
        <v>0</v>
      </c>
    </row>
    <row r="459" spans="1:3" x14ac:dyDescent="0.55000000000000004">
      <c r="A459" s="27">
        <v>44450</v>
      </c>
      <c r="B459" s="27">
        <v>0</v>
      </c>
      <c r="C459" s="27">
        <v>0</v>
      </c>
    </row>
    <row r="460" spans="1:3" x14ac:dyDescent="0.55000000000000004">
      <c r="A460" s="27">
        <v>44451</v>
      </c>
      <c r="B460" s="27">
        <v>281488</v>
      </c>
      <c r="C460" s="27">
        <v>225056</v>
      </c>
    </row>
    <row r="461" spans="1:3" x14ac:dyDescent="0.55000000000000004">
      <c r="A461" s="27">
        <v>44451</v>
      </c>
      <c r="B461" s="27">
        <v>0</v>
      </c>
      <c r="C461" s="27">
        <v>0</v>
      </c>
    </row>
    <row r="462" spans="1:3" x14ac:dyDescent="0.55000000000000004">
      <c r="A462" s="27">
        <v>44451</v>
      </c>
      <c r="B462" s="27">
        <v>0</v>
      </c>
      <c r="C462" s="27">
        <v>0</v>
      </c>
    </row>
  </sheetData>
  <sortState xmlns:xlrd2="http://schemas.microsoft.com/office/spreadsheetml/2017/richdata2" ref="A1:C462">
    <sortCondition ref="A1:A1048576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63"/>
  <sheetViews>
    <sheetView workbookViewId="0">
      <selection sqref="A1:XFD1048576"/>
    </sheetView>
  </sheetViews>
  <sheetFormatPr defaultRowHeight="18" x14ac:dyDescent="0.55000000000000004"/>
  <cols>
    <col min="1" max="1" width="11.83203125" style="66" customWidth="1"/>
    <col min="2" max="2" width="5.25" style="66" bestFit="1" customWidth="1"/>
    <col min="3" max="3" width="11.83203125" style="66" bestFit="1" customWidth="1"/>
    <col min="4" max="4" width="13" style="66" bestFit="1" customWidth="1"/>
    <col min="5" max="5" width="16.08203125" style="66" bestFit="1" customWidth="1"/>
    <col min="6" max="6" width="17.25" style="66" bestFit="1" customWidth="1"/>
    <col min="7" max="7" width="13" style="66" bestFit="1" customWidth="1"/>
    <col min="8" max="8" width="16.08203125" style="66" bestFit="1" customWidth="1"/>
    <col min="9" max="9" width="17.25" style="66" bestFit="1" customWidth="1"/>
    <col min="10" max="10" width="13" style="66" bestFit="1" customWidth="1"/>
    <col min="11" max="11" width="16.08203125" style="66" bestFit="1" customWidth="1"/>
    <col min="12" max="12" width="17.25" style="66" bestFit="1" customWidth="1"/>
    <col min="13" max="13" width="13" style="66" bestFit="1" customWidth="1"/>
    <col min="14" max="14" width="16.08203125" style="66" bestFit="1" customWidth="1"/>
    <col min="15" max="15" width="19.33203125" style="66" bestFit="1" customWidth="1"/>
    <col min="16" max="16384" width="8.6640625" style="66"/>
  </cols>
  <sheetData>
    <row r="1" spans="1:15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5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O2" s="79" t="str">
        <f>"（" &amp; TEXT(MAX(A3:A160)+1,"m月d日") &amp; "公表時点）"</f>
        <v>（9月13日公表時点）</v>
      </c>
    </row>
    <row r="3" spans="1:15" x14ac:dyDescent="0.55000000000000004">
      <c r="A3" s="145" t="s">
        <v>323</v>
      </c>
      <c r="B3" s="145" t="s">
        <v>297</v>
      </c>
      <c r="C3" s="145" t="s">
        <v>298</v>
      </c>
      <c r="D3" s="142" t="s">
        <v>324</v>
      </c>
      <c r="E3" s="142"/>
      <c r="F3" s="142"/>
      <c r="G3" s="142"/>
      <c r="H3" s="142"/>
      <c r="I3" s="142"/>
      <c r="J3" s="142" t="s">
        <v>325</v>
      </c>
      <c r="K3" s="142"/>
      <c r="L3" s="142"/>
      <c r="M3" s="142"/>
      <c r="N3" s="142"/>
      <c r="O3" s="142"/>
    </row>
    <row r="4" spans="1:15" x14ac:dyDescent="0.55000000000000004">
      <c r="A4" s="145"/>
      <c r="B4" s="145"/>
      <c r="C4" s="145"/>
      <c r="D4" s="143" t="s">
        <v>299</v>
      </c>
      <c r="E4" s="143"/>
      <c r="F4" s="143"/>
      <c r="G4" s="143" t="s">
        <v>300</v>
      </c>
      <c r="H4" s="143"/>
      <c r="I4" s="143"/>
      <c r="J4" s="143" t="s">
        <v>299</v>
      </c>
      <c r="K4" s="143"/>
      <c r="L4" s="143"/>
      <c r="M4" s="143" t="s">
        <v>300</v>
      </c>
      <c r="N4" s="143"/>
      <c r="O4" s="143"/>
    </row>
    <row r="5" spans="1:15" x14ac:dyDescent="0.55000000000000004">
      <c r="A5" s="145"/>
      <c r="B5" s="145"/>
      <c r="C5" s="145"/>
      <c r="D5" s="115" t="s">
        <v>301</v>
      </c>
      <c r="E5" s="115" t="s">
        <v>302</v>
      </c>
      <c r="F5" s="115" t="s">
        <v>351</v>
      </c>
      <c r="G5" s="115" t="s">
        <v>301</v>
      </c>
      <c r="H5" s="115" t="s">
        <v>302</v>
      </c>
      <c r="I5" s="115" t="s">
        <v>351</v>
      </c>
      <c r="J5" s="115" t="s">
        <v>301</v>
      </c>
      <c r="K5" s="115" t="s">
        <v>302</v>
      </c>
      <c r="L5" s="115" t="s">
        <v>351</v>
      </c>
      <c r="M5" s="115" t="s">
        <v>301</v>
      </c>
      <c r="N5" s="115" t="s">
        <v>302</v>
      </c>
      <c r="O5" s="115" t="s">
        <v>351</v>
      </c>
    </row>
    <row r="6" spans="1:15" x14ac:dyDescent="0.55000000000000004">
      <c r="A6" s="144" t="s">
        <v>287</v>
      </c>
      <c r="B6" s="143"/>
      <c r="C6" s="62">
        <f t="shared" ref="C6:C14" ca="1" si="0">SUM(D6:I6)</f>
        <v>127330122</v>
      </c>
      <c r="D6" s="62">
        <f ca="1">SUM(OFFSET(D$6,1,0,MAX($A$6:$A160)-DATE(2021,4,12)+1,1))</f>
        <v>60154753</v>
      </c>
      <c r="E6" s="62">
        <f ca="1">SUM(OFFSET(E$6,1,0,MAX($A$6:$A160)-DATE(2021,4,12)+1,1))</f>
        <v>10609657</v>
      </c>
      <c r="F6" s="62">
        <f ca="1">SUM(OFFSET(F$6,1,0,MAX($A$6:$A160)-DATE(2021,4,12)+1,1))</f>
        <v>28786</v>
      </c>
      <c r="G6" s="62">
        <f ca="1">SUM(OFFSET(G$6,1,0,MAX($A$6:$A160)-DATE(2021,4,12)+1,1))</f>
        <v>49284621</v>
      </c>
      <c r="H6" s="62">
        <f ca="1">SUM(OFFSET(H$6,1,0,MAX($A$6:$A160)-DATE(2021,4,12)+1,1))</f>
        <v>7252276</v>
      </c>
      <c r="I6" s="62">
        <f ca="1">SUM(OFFSET(I$6,1,0,MAX($A$6:$A160)-DATE(2021,4,12)+1,1))</f>
        <v>29</v>
      </c>
      <c r="J6" s="62">
        <f ca="1">SUM(OFFSET(J$6,1,0,MAX($A$6:$A160)-DATE(2021,4,12)+1,1))</f>
        <v>31194376</v>
      </c>
      <c r="K6" s="62">
        <f ca="1">SUM(OFFSET(K$6,1,0,MAX($A$6:$A160)-DATE(2021,4,12)+1,1))</f>
        <v>876835</v>
      </c>
      <c r="L6" s="62">
        <f ca="1">SUM(OFFSET(L$6,1,0,MAX($A$6:$A160)-DATE(2021,4,12)+1,1))</f>
        <v>1237</v>
      </c>
      <c r="M6" s="62">
        <f ca="1">SUM(OFFSET(M$6,1,0,MAX($A$6:$A160)-DATE(2021,4,12)+1,1))</f>
        <v>30608336</v>
      </c>
      <c r="N6" s="62">
        <f ca="1">SUM(OFFSET(N$6,1,0,MAX($A$6:$A160)-DATE(2021,4,12)+1,1))</f>
        <v>853409</v>
      </c>
      <c r="O6" s="62">
        <f ca="1">SUM(OFFSET(O$6,1,0,MAX($A$6:$A160)-DATE(2021,4,12)+1,1))</f>
        <v>3</v>
      </c>
    </row>
    <row r="7" spans="1:15" x14ac:dyDescent="0.55000000000000004">
      <c r="A7" s="117">
        <v>44451</v>
      </c>
      <c r="B7" s="105" t="str">
        <f t="shared" ref="B7:B70" si="1">"(" &amp; TEXT(A7,"aaa") &amp; ")"</f>
        <v>(日)</v>
      </c>
      <c r="C7" s="62">
        <f t="shared" ref="C7:C9" si="2">SUM(D7:I7)</f>
        <v>562008</v>
      </c>
      <c r="D7" s="62">
        <v>220777</v>
      </c>
      <c r="E7" s="62">
        <v>60711</v>
      </c>
      <c r="F7" s="62">
        <v>1218</v>
      </c>
      <c r="G7" s="62">
        <v>223838</v>
      </c>
      <c r="H7" s="62">
        <v>55464</v>
      </c>
      <c r="I7" s="62">
        <v>0</v>
      </c>
      <c r="J7" s="62">
        <v>3800</v>
      </c>
      <c r="K7" s="62">
        <v>506</v>
      </c>
      <c r="L7" s="62">
        <v>45</v>
      </c>
      <c r="M7" s="62">
        <v>5449</v>
      </c>
      <c r="N7" s="62">
        <v>729</v>
      </c>
      <c r="O7" s="62">
        <v>0</v>
      </c>
    </row>
    <row r="8" spans="1:15" x14ac:dyDescent="0.55000000000000004">
      <c r="A8" s="117">
        <v>44450</v>
      </c>
      <c r="B8" s="105" t="str">
        <f t="shared" si="1"/>
        <v>(土)</v>
      </c>
      <c r="C8" s="62">
        <f t="shared" si="2"/>
        <v>815733</v>
      </c>
      <c r="D8" s="62">
        <v>329527</v>
      </c>
      <c r="E8" s="62">
        <v>79864</v>
      </c>
      <c r="F8" s="62">
        <v>1397</v>
      </c>
      <c r="G8" s="62">
        <v>344229</v>
      </c>
      <c r="H8" s="62">
        <v>60714</v>
      </c>
      <c r="I8" s="62">
        <v>2</v>
      </c>
      <c r="J8" s="62">
        <v>5673</v>
      </c>
      <c r="K8" s="62">
        <v>426</v>
      </c>
      <c r="L8" s="62">
        <v>33</v>
      </c>
      <c r="M8" s="62">
        <v>9626</v>
      </c>
      <c r="N8" s="62">
        <v>583</v>
      </c>
      <c r="O8" s="62">
        <v>0</v>
      </c>
    </row>
    <row r="9" spans="1:15" x14ac:dyDescent="0.55000000000000004">
      <c r="A9" s="117">
        <v>44449</v>
      </c>
      <c r="B9" s="105" t="str">
        <f t="shared" si="1"/>
        <v>(金)</v>
      </c>
      <c r="C9" s="62">
        <f t="shared" si="2"/>
        <v>763671</v>
      </c>
      <c r="D9" s="62">
        <v>299453</v>
      </c>
      <c r="E9" s="62">
        <v>76052</v>
      </c>
      <c r="F9" s="62">
        <v>1520</v>
      </c>
      <c r="G9" s="62">
        <v>333205</v>
      </c>
      <c r="H9" s="62">
        <v>53436</v>
      </c>
      <c r="I9" s="62">
        <v>5</v>
      </c>
      <c r="J9" s="62">
        <v>7224</v>
      </c>
      <c r="K9" s="62">
        <v>264</v>
      </c>
      <c r="L9" s="62">
        <v>70</v>
      </c>
      <c r="M9" s="62">
        <v>15743</v>
      </c>
      <c r="N9" s="62">
        <v>441</v>
      </c>
      <c r="O9" s="62">
        <v>0</v>
      </c>
    </row>
    <row r="10" spans="1:15" x14ac:dyDescent="0.55000000000000004">
      <c r="A10" s="117">
        <v>44448</v>
      </c>
      <c r="B10" s="105" t="str">
        <f t="shared" si="1"/>
        <v>(木)</v>
      </c>
      <c r="C10" s="62">
        <f t="shared" si="0"/>
        <v>804522</v>
      </c>
      <c r="D10" s="62">
        <v>318769</v>
      </c>
      <c r="E10" s="62">
        <v>89386</v>
      </c>
      <c r="F10" s="62">
        <v>1646</v>
      </c>
      <c r="G10" s="62">
        <v>339630</v>
      </c>
      <c r="H10" s="62">
        <v>55090</v>
      </c>
      <c r="I10" s="62">
        <v>1</v>
      </c>
      <c r="J10" s="62">
        <v>9466</v>
      </c>
      <c r="K10" s="62">
        <v>613</v>
      </c>
      <c r="L10" s="62">
        <v>92</v>
      </c>
      <c r="M10" s="62">
        <v>17423</v>
      </c>
      <c r="N10" s="62">
        <v>400</v>
      </c>
      <c r="O10" s="62">
        <v>0</v>
      </c>
    </row>
    <row r="11" spans="1:15" x14ac:dyDescent="0.55000000000000004">
      <c r="A11" s="117">
        <v>44447</v>
      </c>
      <c r="B11" s="105" t="str">
        <f t="shared" si="1"/>
        <v>(水)</v>
      </c>
      <c r="C11" s="62">
        <f t="shared" si="0"/>
        <v>876017</v>
      </c>
      <c r="D11" s="62">
        <v>355722</v>
      </c>
      <c r="E11" s="62">
        <v>93262</v>
      </c>
      <c r="F11" s="62">
        <v>1464</v>
      </c>
      <c r="G11" s="62">
        <v>369158</v>
      </c>
      <c r="H11" s="62">
        <v>56409</v>
      </c>
      <c r="I11" s="62">
        <v>2</v>
      </c>
      <c r="J11" s="62">
        <v>11182</v>
      </c>
      <c r="K11" s="62">
        <v>708</v>
      </c>
      <c r="L11" s="62">
        <v>65</v>
      </c>
      <c r="M11" s="62">
        <v>20612</v>
      </c>
      <c r="N11" s="62">
        <v>618</v>
      </c>
      <c r="O11" s="62">
        <v>0</v>
      </c>
    </row>
    <row r="12" spans="1:15" x14ac:dyDescent="0.55000000000000004">
      <c r="A12" s="117">
        <v>44446</v>
      </c>
      <c r="B12" s="105" t="str">
        <f t="shared" si="1"/>
        <v>(火)</v>
      </c>
      <c r="C12" s="62">
        <f t="shared" si="0"/>
        <v>906152</v>
      </c>
      <c r="D12" s="62">
        <v>384679</v>
      </c>
      <c r="E12" s="62">
        <v>101445</v>
      </c>
      <c r="F12" s="62">
        <v>1507</v>
      </c>
      <c r="G12" s="62">
        <v>356516</v>
      </c>
      <c r="H12" s="62">
        <v>62004</v>
      </c>
      <c r="I12" s="62">
        <v>1</v>
      </c>
      <c r="J12" s="62">
        <v>13226</v>
      </c>
      <c r="K12" s="62">
        <v>735</v>
      </c>
      <c r="L12" s="62">
        <v>79</v>
      </c>
      <c r="M12" s="62">
        <v>24267</v>
      </c>
      <c r="N12" s="62">
        <v>716</v>
      </c>
      <c r="O12" s="62">
        <v>0</v>
      </c>
    </row>
    <row r="13" spans="1:15" x14ac:dyDescent="0.55000000000000004">
      <c r="A13" s="117">
        <v>44445</v>
      </c>
      <c r="B13" s="105" t="str">
        <f t="shared" si="1"/>
        <v>(月)</v>
      </c>
      <c r="C13" s="62">
        <f t="shared" si="0"/>
        <v>835703</v>
      </c>
      <c r="D13" s="62">
        <v>388333</v>
      </c>
      <c r="E13" s="62">
        <v>101835</v>
      </c>
      <c r="F13" s="62">
        <v>1316</v>
      </c>
      <c r="G13" s="62">
        <v>289353</v>
      </c>
      <c r="H13" s="62">
        <v>54863</v>
      </c>
      <c r="I13" s="62">
        <v>3</v>
      </c>
      <c r="J13" s="62">
        <v>13292</v>
      </c>
      <c r="K13" s="62">
        <v>720</v>
      </c>
      <c r="L13" s="62">
        <v>63</v>
      </c>
      <c r="M13" s="62">
        <v>20170</v>
      </c>
      <c r="N13" s="62">
        <v>546</v>
      </c>
      <c r="O13" s="62">
        <v>0</v>
      </c>
    </row>
    <row r="14" spans="1:15" x14ac:dyDescent="0.55000000000000004">
      <c r="A14" s="117">
        <v>44444</v>
      </c>
      <c r="B14" s="105" t="str">
        <f t="shared" si="1"/>
        <v>(日)</v>
      </c>
      <c r="C14" s="62">
        <f t="shared" si="0"/>
        <v>1051358</v>
      </c>
      <c r="D14" s="62">
        <v>566214</v>
      </c>
      <c r="E14" s="62">
        <v>117282</v>
      </c>
      <c r="F14" s="62">
        <v>1011</v>
      </c>
      <c r="G14" s="62">
        <v>267979</v>
      </c>
      <c r="H14" s="62">
        <v>98871</v>
      </c>
      <c r="I14" s="62">
        <v>1</v>
      </c>
      <c r="J14" s="62">
        <v>10600</v>
      </c>
      <c r="K14" s="62">
        <v>835</v>
      </c>
      <c r="L14" s="62">
        <v>39</v>
      </c>
      <c r="M14" s="62">
        <v>8112</v>
      </c>
      <c r="N14" s="62">
        <v>1854</v>
      </c>
      <c r="O14" s="62">
        <v>0</v>
      </c>
    </row>
    <row r="15" spans="1:15" x14ac:dyDescent="0.55000000000000004">
      <c r="A15" s="117">
        <v>44443</v>
      </c>
      <c r="B15" s="105" t="str">
        <f t="shared" si="1"/>
        <v>(土)</v>
      </c>
      <c r="C15" s="62">
        <f t="shared" ref="C15:C17" si="3">SUM(D15:I15)</f>
        <v>1242253</v>
      </c>
      <c r="D15" s="62">
        <v>700973</v>
      </c>
      <c r="E15" s="62">
        <v>133378</v>
      </c>
      <c r="F15" s="62">
        <v>1229</v>
      </c>
      <c r="G15" s="62">
        <v>304329</v>
      </c>
      <c r="H15" s="62">
        <v>102344</v>
      </c>
      <c r="I15" s="62">
        <v>0</v>
      </c>
      <c r="J15" s="62">
        <v>12701</v>
      </c>
      <c r="K15" s="62">
        <v>737</v>
      </c>
      <c r="L15" s="62">
        <v>30</v>
      </c>
      <c r="M15" s="62">
        <v>9747</v>
      </c>
      <c r="N15" s="62">
        <v>1950</v>
      </c>
      <c r="O15" s="62">
        <v>0</v>
      </c>
    </row>
    <row r="16" spans="1:15" x14ac:dyDescent="0.55000000000000004">
      <c r="A16" s="117">
        <v>44442</v>
      </c>
      <c r="B16" s="105" t="str">
        <f t="shared" si="1"/>
        <v>(金)</v>
      </c>
      <c r="C16" s="62">
        <f t="shared" si="3"/>
        <v>974159</v>
      </c>
      <c r="D16" s="62">
        <v>513579</v>
      </c>
      <c r="E16" s="62">
        <v>105629</v>
      </c>
      <c r="F16" s="62">
        <v>1450</v>
      </c>
      <c r="G16" s="62">
        <v>258527</v>
      </c>
      <c r="H16" s="62">
        <v>94968</v>
      </c>
      <c r="I16" s="62">
        <v>6</v>
      </c>
      <c r="J16" s="62">
        <v>14075</v>
      </c>
      <c r="K16" s="62">
        <v>455</v>
      </c>
      <c r="L16" s="62">
        <v>50</v>
      </c>
      <c r="M16" s="62">
        <v>13416</v>
      </c>
      <c r="N16" s="62">
        <v>858</v>
      </c>
      <c r="O16" s="62">
        <v>1</v>
      </c>
    </row>
    <row r="17" spans="1:15" x14ac:dyDescent="0.55000000000000004">
      <c r="A17" s="117">
        <v>44441</v>
      </c>
      <c r="B17" s="105" t="str">
        <f t="shared" si="1"/>
        <v>(木)</v>
      </c>
      <c r="C17" s="62">
        <f t="shared" si="3"/>
        <v>792230</v>
      </c>
      <c r="D17" s="62">
        <v>242805</v>
      </c>
      <c r="E17" s="62">
        <v>107234</v>
      </c>
      <c r="F17" s="62">
        <v>1835</v>
      </c>
      <c r="G17" s="62">
        <v>347413</v>
      </c>
      <c r="H17" s="62">
        <v>92943</v>
      </c>
      <c r="I17" s="62">
        <v>0</v>
      </c>
      <c r="J17" s="62">
        <v>6553</v>
      </c>
      <c r="K17" s="62">
        <v>636</v>
      </c>
      <c r="L17" s="62">
        <v>104</v>
      </c>
      <c r="M17" s="62">
        <v>22306</v>
      </c>
      <c r="N17" s="62">
        <v>981</v>
      </c>
      <c r="O17" s="62">
        <v>0</v>
      </c>
    </row>
    <row r="18" spans="1:15" x14ac:dyDescent="0.55000000000000004">
      <c r="A18" s="117">
        <v>44440</v>
      </c>
      <c r="B18" s="105" t="str">
        <f t="shared" si="1"/>
        <v>(水)</v>
      </c>
      <c r="C18" s="62">
        <f>SUM(D18:I18)</f>
        <v>998776</v>
      </c>
      <c r="D18" s="62">
        <v>453532</v>
      </c>
      <c r="E18" s="62">
        <v>107786</v>
      </c>
      <c r="F18" s="62">
        <v>1676</v>
      </c>
      <c r="G18" s="62">
        <v>349034</v>
      </c>
      <c r="H18" s="62">
        <v>86747</v>
      </c>
      <c r="I18" s="62">
        <v>1</v>
      </c>
      <c r="J18" s="62">
        <v>16511</v>
      </c>
      <c r="K18" s="62">
        <v>728</v>
      </c>
      <c r="L18" s="62">
        <v>100</v>
      </c>
      <c r="M18" s="62">
        <v>25006</v>
      </c>
      <c r="N18" s="62">
        <v>1134</v>
      </c>
      <c r="O18" s="62">
        <v>0</v>
      </c>
    </row>
    <row r="19" spans="1:15" x14ac:dyDescent="0.55000000000000004">
      <c r="A19" s="117">
        <v>44439</v>
      </c>
      <c r="B19" s="105" t="str">
        <f t="shared" si="1"/>
        <v>(火)</v>
      </c>
      <c r="C19" s="62">
        <f t="shared" ref="C19:C25" si="4">SUM(D19:I19)</f>
        <v>1057451</v>
      </c>
      <c r="D19" s="62">
        <v>477535</v>
      </c>
      <c r="E19" s="62">
        <v>106039</v>
      </c>
      <c r="F19" s="62">
        <v>1599</v>
      </c>
      <c r="G19" s="62">
        <v>374681</v>
      </c>
      <c r="H19" s="62">
        <v>97597</v>
      </c>
      <c r="I19" s="62">
        <v>0</v>
      </c>
      <c r="J19" s="62">
        <v>19988</v>
      </c>
      <c r="K19" s="62">
        <v>633</v>
      </c>
      <c r="L19" s="62">
        <v>87</v>
      </c>
      <c r="M19" s="62">
        <v>32524</v>
      </c>
      <c r="N19" s="62">
        <v>1268</v>
      </c>
      <c r="O19" s="62">
        <v>0</v>
      </c>
    </row>
    <row r="20" spans="1:15" x14ac:dyDescent="0.55000000000000004">
      <c r="A20" s="117">
        <v>44438</v>
      </c>
      <c r="B20" s="105" t="str">
        <f t="shared" si="1"/>
        <v>(月)</v>
      </c>
      <c r="C20" s="62">
        <f t="shared" si="4"/>
        <v>582327</v>
      </c>
      <c r="D20" s="62">
        <v>240455</v>
      </c>
      <c r="E20" s="62">
        <v>103748</v>
      </c>
      <c r="F20" s="62">
        <v>1318</v>
      </c>
      <c r="G20" s="62">
        <v>133834</v>
      </c>
      <c r="H20" s="62">
        <v>102972</v>
      </c>
      <c r="I20" s="62">
        <v>0</v>
      </c>
      <c r="J20" s="62">
        <v>8420</v>
      </c>
      <c r="K20" s="62">
        <v>581</v>
      </c>
      <c r="L20" s="62">
        <v>69</v>
      </c>
      <c r="M20" s="62">
        <v>8974</v>
      </c>
      <c r="N20" s="62">
        <v>1216</v>
      </c>
      <c r="O20" s="62">
        <v>0</v>
      </c>
    </row>
    <row r="21" spans="1:15" x14ac:dyDescent="0.55000000000000004">
      <c r="A21" s="117">
        <v>44437</v>
      </c>
      <c r="B21" s="105" t="str">
        <f t="shared" si="1"/>
        <v>(日)</v>
      </c>
      <c r="C21" s="62">
        <f t="shared" si="4"/>
        <v>1165869</v>
      </c>
      <c r="D21" s="62">
        <v>462619</v>
      </c>
      <c r="E21" s="62">
        <v>105200</v>
      </c>
      <c r="F21" s="62">
        <v>1124</v>
      </c>
      <c r="G21" s="62">
        <v>492592</v>
      </c>
      <c r="H21" s="62">
        <v>104333</v>
      </c>
      <c r="I21" s="62">
        <v>1</v>
      </c>
      <c r="J21" s="62">
        <v>9289</v>
      </c>
      <c r="K21" s="62">
        <v>770</v>
      </c>
      <c r="L21" s="62">
        <v>48</v>
      </c>
      <c r="M21" s="62">
        <v>19442</v>
      </c>
      <c r="N21" s="62">
        <v>2620</v>
      </c>
      <c r="O21" s="62">
        <v>0</v>
      </c>
    </row>
    <row r="22" spans="1:15" x14ac:dyDescent="0.55000000000000004">
      <c r="A22" s="117">
        <v>44436</v>
      </c>
      <c r="B22" s="105" t="str">
        <f t="shared" si="1"/>
        <v>(土)</v>
      </c>
      <c r="C22" s="62">
        <f t="shared" si="4"/>
        <v>1389576</v>
      </c>
      <c r="D22" s="62">
        <v>570741</v>
      </c>
      <c r="E22" s="62">
        <v>120181</v>
      </c>
      <c r="F22" s="62">
        <v>536</v>
      </c>
      <c r="G22" s="62">
        <v>585119</v>
      </c>
      <c r="H22" s="62">
        <v>112999</v>
      </c>
      <c r="I22" s="62">
        <v>0</v>
      </c>
      <c r="J22" s="62">
        <v>12905</v>
      </c>
      <c r="K22" s="62">
        <v>678</v>
      </c>
      <c r="L22" s="62">
        <v>12</v>
      </c>
      <c r="M22" s="62">
        <v>31022</v>
      </c>
      <c r="N22" s="62">
        <v>3163</v>
      </c>
      <c r="O22" s="62">
        <v>0</v>
      </c>
    </row>
    <row r="23" spans="1:15" x14ac:dyDescent="0.55000000000000004">
      <c r="A23" s="117">
        <v>44435</v>
      </c>
      <c r="B23" s="105" t="str">
        <f t="shared" si="1"/>
        <v>(金)</v>
      </c>
      <c r="C23" s="62">
        <f t="shared" si="4"/>
        <v>1188196</v>
      </c>
      <c r="D23" s="62">
        <v>503432</v>
      </c>
      <c r="E23" s="62">
        <v>94221</v>
      </c>
      <c r="F23" s="62">
        <v>976</v>
      </c>
      <c r="G23" s="62">
        <v>471597</v>
      </c>
      <c r="H23" s="62">
        <v>117970</v>
      </c>
      <c r="I23" s="62">
        <v>0</v>
      </c>
      <c r="J23" s="62">
        <v>17431</v>
      </c>
      <c r="K23" s="62">
        <v>471</v>
      </c>
      <c r="L23" s="62">
        <v>21</v>
      </c>
      <c r="M23" s="62">
        <v>38329</v>
      </c>
      <c r="N23" s="62">
        <v>1475</v>
      </c>
      <c r="O23" s="62">
        <v>0</v>
      </c>
    </row>
    <row r="24" spans="1:15" x14ac:dyDescent="0.55000000000000004">
      <c r="A24" s="117">
        <v>44434</v>
      </c>
      <c r="B24" s="105" t="str">
        <f t="shared" si="1"/>
        <v>(木)</v>
      </c>
      <c r="C24" s="62">
        <f t="shared" si="4"/>
        <v>1073343</v>
      </c>
      <c r="D24" s="62">
        <v>451510</v>
      </c>
      <c r="E24" s="62">
        <v>84107</v>
      </c>
      <c r="F24" s="62">
        <v>2009</v>
      </c>
      <c r="G24" s="62">
        <v>426009</v>
      </c>
      <c r="H24" s="62">
        <v>109707</v>
      </c>
      <c r="I24" s="62">
        <v>1</v>
      </c>
      <c r="J24" s="62">
        <v>18328</v>
      </c>
      <c r="K24" s="62">
        <v>619</v>
      </c>
      <c r="L24" s="62">
        <v>64</v>
      </c>
      <c r="M24" s="62">
        <v>38930</v>
      </c>
      <c r="N24" s="62">
        <v>1688</v>
      </c>
      <c r="O24" s="62">
        <v>0</v>
      </c>
    </row>
    <row r="25" spans="1:15" x14ac:dyDescent="0.55000000000000004">
      <c r="A25" s="117">
        <v>44433</v>
      </c>
      <c r="B25" s="105" t="str">
        <f t="shared" si="1"/>
        <v>(水)</v>
      </c>
      <c r="C25" s="62">
        <f t="shared" si="4"/>
        <v>1126183</v>
      </c>
      <c r="D25" s="62">
        <v>463665</v>
      </c>
      <c r="E25" s="62">
        <v>101487</v>
      </c>
      <c r="F25" s="62">
        <v>1947</v>
      </c>
      <c r="G25" s="62">
        <v>441413</v>
      </c>
      <c r="H25" s="62">
        <v>117669</v>
      </c>
      <c r="I25" s="62">
        <v>2</v>
      </c>
      <c r="J25" s="62">
        <v>20838</v>
      </c>
      <c r="K25" s="62">
        <v>694</v>
      </c>
      <c r="L25" s="62">
        <v>64</v>
      </c>
      <c r="M25" s="62">
        <v>43853</v>
      </c>
      <c r="N25" s="62">
        <v>1921</v>
      </c>
      <c r="O25" s="62">
        <v>0</v>
      </c>
    </row>
    <row r="26" spans="1:15" x14ac:dyDescent="0.55000000000000004">
      <c r="A26" s="117">
        <v>44432</v>
      </c>
      <c r="B26" s="105" t="str">
        <f t="shared" si="1"/>
        <v>(火)</v>
      </c>
      <c r="C26" s="62">
        <f>SUM(D26:I26)</f>
        <v>1143546</v>
      </c>
      <c r="D26" s="62">
        <v>466209</v>
      </c>
      <c r="E26" s="62">
        <v>106908</v>
      </c>
      <c r="F26" s="62">
        <v>975</v>
      </c>
      <c r="G26" s="62">
        <v>447907</v>
      </c>
      <c r="H26" s="62">
        <v>121545</v>
      </c>
      <c r="I26" s="62">
        <v>2</v>
      </c>
      <c r="J26" s="62">
        <v>24594</v>
      </c>
      <c r="K26" s="62">
        <v>743</v>
      </c>
      <c r="L26" s="62">
        <v>48</v>
      </c>
      <c r="M26" s="62">
        <v>53274</v>
      </c>
      <c r="N26" s="62">
        <v>2146</v>
      </c>
      <c r="O26" s="62">
        <v>1</v>
      </c>
    </row>
    <row r="27" spans="1:15" x14ac:dyDescent="0.55000000000000004">
      <c r="A27" s="117">
        <v>44431</v>
      </c>
      <c r="B27" s="105" t="str">
        <f t="shared" si="1"/>
        <v>(月)</v>
      </c>
      <c r="C27" s="62">
        <f>SUM(D27:I27)</f>
        <v>1085237</v>
      </c>
      <c r="D27" s="62">
        <v>430129</v>
      </c>
      <c r="E27" s="62">
        <v>87486</v>
      </c>
      <c r="F27" s="62">
        <v>989</v>
      </c>
      <c r="G27" s="62">
        <v>431828</v>
      </c>
      <c r="H27" s="62">
        <v>134804</v>
      </c>
      <c r="I27" s="62">
        <v>1</v>
      </c>
      <c r="J27" s="62">
        <v>23019</v>
      </c>
      <c r="K27" s="62">
        <v>659</v>
      </c>
      <c r="L27" s="62">
        <v>50</v>
      </c>
      <c r="M27" s="62">
        <v>56999</v>
      </c>
      <c r="N27" s="62">
        <v>2847</v>
      </c>
      <c r="O27" s="67">
        <v>1</v>
      </c>
    </row>
    <row r="28" spans="1:15" x14ac:dyDescent="0.55000000000000004">
      <c r="A28" s="117">
        <v>44430</v>
      </c>
      <c r="B28" s="105" t="str">
        <f t="shared" si="1"/>
        <v>(日)</v>
      </c>
      <c r="C28" s="62">
        <f>SUM(D28:I28)</f>
        <v>1176135</v>
      </c>
      <c r="D28" s="62">
        <v>507491</v>
      </c>
      <c r="E28" s="62">
        <v>100326</v>
      </c>
      <c r="F28" s="62">
        <v>0</v>
      </c>
      <c r="G28" s="62">
        <v>440284</v>
      </c>
      <c r="H28" s="62">
        <v>128034</v>
      </c>
      <c r="I28" s="62">
        <v>0</v>
      </c>
      <c r="J28" s="62">
        <v>11438</v>
      </c>
      <c r="K28" s="62">
        <v>833</v>
      </c>
      <c r="L28" s="62">
        <v>0</v>
      </c>
      <c r="M28" s="62">
        <v>33222</v>
      </c>
      <c r="N28" s="62">
        <v>4306</v>
      </c>
      <c r="O28" s="67">
        <v>0</v>
      </c>
    </row>
    <row r="29" spans="1:15" x14ac:dyDescent="0.55000000000000004">
      <c r="A29" s="117">
        <v>44429</v>
      </c>
      <c r="B29" s="105" t="str">
        <f t="shared" si="1"/>
        <v>(土)</v>
      </c>
      <c r="C29" s="62">
        <f t="shared" ref="C29:C91" si="5">SUM(D29:I29)</f>
        <v>1351709</v>
      </c>
      <c r="D29" s="67">
        <v>592938</v>
      </c>
      <c r="E29" s="62">
        <v>93951</v>
      </c>
      <c r="F29" s="62">
        <v>42</v>
      </c>
      <c r="G29" s="62">
        <v>523060</v>
      </c>
      <c r="H29" s="62">
        <v>141718</v>
      </c>
      <c r="I29" s="62">
        <v>0</v>
      </c>
      <c r="J29" s="62">
        <v>16580</v>
      </c>
      <c r="K29" s="62">
        <v>688</v>
      </c>
      <c r="L29" s="62">
        <v>3</v>
      </c>
      <c r="M29" s="62">
        <v>61288</v>
      </c>
      <c r="N29" s="62">
        <v>4528</v>
      </c>
      <c r="O29" s="67">
        <v>0</v>
      </c>
    </row>
    <row r="30" spans="1:15" x14ac:dyDescent="0.55000000000000004">
      <c r="A30" s="117">
        <v>44428</v>
      </c>
      <c r="B30" s="105" t="str">
        <f t="shared" si="1"/>
        <v>(金)</v>
      </c>
      <c r="C30" s="62">
        <f t="shared" si="5"/>
        <v>1184231</v>
      </c>
      <c r="D30" s="62">
        <v>499652</v>
      </c>
      <c r="E30" s="62">
        <v>76323</v>
      </c>
      <c r="F30" s="62">
        <v>0</v>
      </c>
      <c r="G30" s="62">
        <v>463322</v>
      </c>
      <c r="H30" s="62">
        <v>144934</v>
      </c>
      <c r="I30" s="62">
        <v>0</v>
      </c>
      <c r="J30" s="62">
        <v>24028</v>
      </c>
      <c r="K30" s="62">
        <v>422</v>
      </c>
      <c r="L30" s="62">
        <v>0</v>
      </c>
      <c r="M30" s="62">
        <v>77954</v>
      </c>
      <c r="N30" s="62">
        <v>2538</v>
      </c>
      <c r="O30" s="67">
        <v>0</v>
      </c>
    </row>
    <row r="31" spans="1:15" x14ac:dyDescent="0.55000000000000004">
      <c r="A31" s="117">
        <v>44427</v>
      </c>
      <c r="B31" s="105" t="str">
        <f t="shared" si="1"/>
        <v>(木)</v>
      </c>
      <c r="C31" s="62">
        <f t="shared" si="5"/>
        <v>1106674</v>
      </c>
      <c r="D31" s="62">
        <v>460134</v>
      </c>
      <c r="E31" s="62">
        <v>85622</v>
      </c>
      <c r="F31" s="62">
        <v>1</v>
      </c>
      <c r="G31" s="62">
        <v>418896</v>
      </c>
      <c r="H31" s="62">
        <v>142021</v>
      </c>
      <c r="I31" s="62">
        <v>0</v>
      </c>
      <c r="J31" s="62">
        <v>24075</v>
      </c>
      <c r="K31" s="62">
        <v>578</v>
      </c>
      <c r="L31" s="62">
        <v>1</v>
      </c>
      <c r="M31" s="62">
        <v>77828</v>
      </c>
      <c r="N31" s="62">
        <v>3313</v>
      </c>
      <c r="O31" s="67">
        <v>0</v>
      </c>
    </row>
    <row r="32" spans="1:15" x14ac:dyDescent="0.55000000000000004">
      <c r="A32" s="117">
        <v>44426</v>
      </c>
      <c r="B32" s="105" t="str">
        <f t="shared" si="1"/>
        <v>(水)</v>
      </c>
      <c r="C32" s="62">
        <f t="shared" si="5"/>
        <v>1145065</v>
      </c>
      <c r="D32" s="62">
        <v>472454</v>
      </c>
      <c r="E32" s="62">
        <v>75606</v>
      </c>
      <c r="F32" s="62">
        <v>0</v>
      </c>
      <c r="G32" s="62">
        <v>430616</v>
      </c>
      <c r="H32" s="62">
        <v>166389</v>
      </c>
      <c r="I32" s="62">
        <v>0</v>
      </c>
      <c r="J32" s="62">
        <v>27309</v>
      </c>
      <c r="K32" s="62">
        <v>657</v>
      </c>
      <c r="L32" s="62">
        <v>0</v>
      </c>
      <c r="M32" s="62">
        <v>85626</v>
      </c>
      <c r="N32" s="62">
        <v>3193</v>
      </c>
      <c r="O32" s="62">
        <v>0</v>
      </c>
    </row>
    <row r="33" spans="1:15" x14ac:dyDescent="0.55000000000000004">
      <c r="A33" s="117">
        <v>44425</v>
      </c>
      <c r="B33" s="105" t="str">
        <f t="shared" si="1"/>
        <v>(火)</v>
      </c>
      <c r="C33" s="62">
        <f t="shared" si="5"/>
        <v>1133584</v>
      </c>
      <c r="D33" s="62">
        <v>446572</v>
      </c>
      <c r="E33" s="62">
        <v>75137</v>
      </c>
      <c r="F33" s="62">
        <v>1</v>
      </c>
      <c r="G33" s="62">
        <v>441462</v>
      </c>
      <c r="H33" s="62">
        <v>170412</v>
      </c>
      <c r="I33" s="62">
        <v>0</v>
      </c>
      <c r="J33" s="62">
        <v>30107</v>
      </c>
      <c r="K33" s="62">
        <v>630</v>
      </c>
      <c r="L33" s="62">
        <v>0</v>
      </c>
      <c r="M33" s="62">
        <v>102195</v>
      </c>
      <c r="N33" s="62">
        <v>2649</v>
      </c>
      <c r="O33" s="62">
        <v>0</v>
      </c>
    </row>
    <row r="34" spans="1:15" x14ac:dyDescent="0.55000000000000004">
      <c r="A34" s="117">
        <v>44424</v>
      </c>
      <c r="B34" s="105" t="str">
        <f t="shared" si="1"/>
        <v>(月)</v>
      </c>
      <c r="C34" s="62">
        <f t="shared" si="5"/>
        <v>917062</v>
      </c>
      <c r="D34" s="62">
        <v>345110</v>
      </c>
      <c r="E34" s="62">
        <v>68650</v>
      </c>
      <c r="F34" s="62">
        <v>0</v>
      </c>
      <c r="G34" s="62">
        <v>356385</v>
      </c>
      <c r="H34" s="62">
        <v>146917</v>
      </c>
      <c r="I34" s="62">
        <v>0</v>
      </c>
      <c r="J34" s="62">
        <v>23858</v>
      </c>
      <c r="K34" s="62">
        <v>555</v>
      </c>
      <c r="L34" s="62">
        <v>0</v>
      </c>
      <c r="M34" s="62">
        <v>83663</v>
      </c>
      <c r="N34" s="62">
        <v>2623</v>
      </c>
      <c r="O34" s="62">
        <v>0</v>
      </c>
    </row>
    <row r="35" spans="1:15" x14ac:dyDescent="0.55000000000000004">
      <c r="A35" s="117">
        <v>44423</v>
      </c>
      <c r="B35" s="105" t="str">
        <f t="shared" si="1"/>
        <v>(日)</v>
      </c>
      <c r="C35" s="62">
        <f t="shared" si="5"/>
        <v>699555</v>
      </c>
      <c r="D35" s="62">
        <v>275695</v>
      </c>
      <c r="E35" s="62">
        <v>84657</v>
      </c>
      <c r="F35" s="62">
        <v>0</v>
      </c>
      <c r="G35" s="62">
        <v>242962</v>
      </c>
      <c r="H35" s="62">
        <v>96241</v>
      </c>
      <c r="I35" s="62">
        <v>0</v>
      </c>
      <c r="J35" s="62">
        <v>7110</v>
      </c>
      <c r="K35" s="62">
        <v>929</v>
      </c>
      <c r="L35" s="62">
        <v>0</v>
      </c>
      <c r="M35" s="62">
        <v>34878</v>
      </c>
      <c r="N35" s="62">
        <v>2362</v>
      </c>
      <c r="O35" s="62">
        <v>0</v>
      </c>
    </row>
    <row r="36" spans="1:15" x14ac:dyDescent="0.55000000000000004">
      <c r="A36" s="117">
        <v>44422</v>
      </c>
      <c r="B36" s="118" t="str">
        <f t="shared" si="1"/>
        <v>(土)</v>
      </c>
      <c r="C36" s="62">
        <f t="shared" si="5"/>
        <v>706204</v>
      </c>
      <c r="D36" s="62">
        <v>265024</v>
      </c>
      <c r="E36" s="62">
        <v>79939</v>
      </c>
      <c r="F36" s="62">
        <v>0</v>
      </c>
      <c r="G36" s="62">
        <v>249423</v>
      </c>
      <c r="H36" s="62">
        <v>111818</v>
      </c>
      <c r="I36" s="62">
        <v>0</v>
      </c>
      <c r="J36" s="62">
        <v>8409</v>
      </c>
      <c r="K36" s="62">
        <v>803</v>
      </c>
      <c r="L36" s="62">
        <v>0</v>
      </c>
      <c r="M36" s="62">
        <v>42966</v>
      </c>
      <c r="N36" s="62">
        <v>2498</v>
      </c>
      <c r="O36" s="62">
        <v>0</v>
      </c>
    </row>
    <row r="37" spans="1:15" x14ac:dyDescent="0.55000000000000004">
      <c r="A37" s="117">
        <v>44421</v>
      </c>
      <c r="B37" s="105" t="str">
        <f t="shared" si="1"/>
        <v>(金)</v>
      </c>
      <c r="C37" s="62">
        <f t="shared" si="5"/>
        <v>604837</v>
      </c>
      <c r="D37" s="62">
        <v>260770</v>
      </c>
      <c r="E37" s="62">
        <v>67454</v>
      </c>
      <c r="F37" s="62">
        <v>0</v>
      </c>
      <c r="G37" s="62">
        <v>134135</v>
      </c>
      <c r="H37" s="62">
        <v>142478</v>
      </c>
      <c r="I37" s="62">
        <v>0</v>
      </c>
      <c r="J37" s="62">
        <v>13996</v>
      </c>
      <c r="K37" s="62">
        <v>606</v>
      </c>
      <c r="L37" s="62">
        <v>0</v>
      </c>
      <c r="M37" s="62">
        <v>23031</v>
      </c>
      <c r="N37" s="62">
        <v>3423</v>
      </c>
      <c r="O37" s="62">
        <v>0</v>
      </c>
    </row>
    <row r="38" spans="1:15" x14ac:dyDescent="0.55000000000000004">
      <c r="A38" s="117">
        <v>44420</v>
      </c>
      <c r="B38" s="118" t="str">
        <f t="shared" si="1"/>
        <v>(木)</v>
      </c>
      <c r="C38" s="62">
        <f t="shared" si="5"/>
        <v>837591</v>
      </c>
      <c r="D38" s="62">
        <v>392898</v>
      </c>
      <c r="E38" s="62">
        <v>76944</v>
      </c>
      <c r="F38" s="62">
        <v>0</v>
      </c>
      <c r="G38" s="62">
        <v>223860</v>
      </c>
      <c r="H38" s="62">
        <v>143889</v>
      </c>
      <c r="I38" s="62">
        <v>0</v>
      </c>
      <c r="J38" s="62">
        <v>23769</v>
      </c>
      <c r="K38" s="62">
        <v>777</v>
      </c>
      <c r="L38" s="62">
        <v>0</v>
      </c>
      <c r="M38" s="62">
        <v>48540</v>
      </c>
      <c r="N38" s="62">
        <v>3450</v>
      </c>
      <c r="O38" s="62">
        <v>0</v>
      </c>
    </row>
    <row r="39" spans="1:15" x14ac:dyDescent="0.55000000000000004">
      <c r="A39" s="117">
        <v>44419</v>
      </c>
      <c r="B39" s="105" t="str">
        <f t="shared" si="1"/>
        <v>(水)</v>
      </c>
      <c r="C39" s="62">
        <f t="shared" si="5"/>
        <v>1137799</v>
      </c>
      <c r="D39" s="62">
        <v>399723</v>
      </c>
      <c r="E39" s="62">
        <v>78466</v>
      </c>
      <c r="F39" s="62">
        <v>0</v>
      </c>
      <c r="G39" s="62">
        <v>492417</v>
      </c>
      <c r="H39" s="62">
        <v>167193</v>
      </c>
      <c r="I39" s="62">
        <v>0</v>
      </c>
      <c r="J39" s="62">
        <v>26674</v>
      </c>
      <c r="K39" s="62">
        <v>711</v>
      </c>
      <c r="L39" s="62">
        <v>0</v>
      </c>
      <c r="M39" s="62">
        <v>136895</v>
      </c>
      <c r="N39" s="62">
        <v>2641</v>
      </c>
      <c r="O39" s="62">
        <v>0</v>
      </c>
    </row>
    <row r="40" spans="1:15" x14ac:dyDescent="0.55000000000000004">
      <c r="A40" s="117">
        <v>44418</v>
      </c>
      <c r="B40" s="118" t="str">
        <f t="shared" si="1"/>
        <v>(火)</v>
      </c>
      <c r="C40" s="62">
        <f t="shared" si="5"/>
        <v>1211415</v>
      </c>
      <c r="D40" s="62">
        <v>386661</v>
      </c>
      <c r="E40" s="62">
        <v>78800</v>
      </c>
      <c r="F40" s="62">
        <v>0</v>
      </c>
      <c r="G40" s="62">
        <v>565778</v>
      </c>
      <c r="H40" s="62">
        <v>180176</v>
      </c>
      <c r="I40" s="62">
        <v>0</v>
      </c>
      <c r="J40" s="62">
        <v>30600</v>
      </c>
      <c r="K40" s="62">
        <v>712</v>
      </c>
      <c r="L40" s="62">
        <v>0</v>
      </c>
      <c r="M40" s="62">
        <v>172934</v>
      </c>
      <c r="N40" s="62">
        <v>3063</v>
      </c>
      <c r="O40" s="62">
        <v>0</v>
      </c>
    </row>
    <row r="41" spans="1:15" x14ac:dyDescent="0.55000000000000004">
      <c r="A41" s="117">
        <v>44417</v>
      </c>
      <c r="B41" s="105" t="str">
        <f t="shared" si="1"/>
        <v>(月)</v>
      </c>
      <c r="C41" s="62">
        <f t="shared" si="5"/>
        <v>340020</v>
      </c>
      <c r="D41" s="62">
        <v>101932</v>
      </c>
      <c r="E41" s="62">
        <v>58879</v>
      </c>
      <c r="F41" s="62">
        <v>0</v>
      </c>
      <c r="G41" s="62">
        <v>100060</v>
      </c>
      <c r="H41" s="62">
        <v>79149</v>
      </c>
      <c r="I41" s="62">
        <v>0</v>
      </c>
      <c r="J41" s="62">
        <v>3397</v>
      </c>
      <c r="K41" s="62">
        <v>662</v>
      </c>
      <c r="L41" s="62">
        <v>0</v>
      </c>
      <c r="M41" s="62">
        <v>20073</v>
      </c>
      <c r="N41" s="62">
        <v>2078</v>
      </c>
      <c r="O41" s="62">
        <v>0</v>
      </c>
    </row>
    <row r="42" spans="1:15" x14ac:dyDescent="0.55000000000000004">
      <c r="A42" s="117">
        <v>44416</v>
      </c>
      <c r="B42" s="118" t="str">
        <f t="shared" si="1"/>
        <v>(日)</v>
      </c>
      <c r="C42" s="62">
        <f t="shared" si="5"/>
        <v>1171228</v>
      </c>
      <c r="D42" s="62">
        <v>488648</v>
      </c>
      <c r="E42" s="62">
        <v>104401</v>
      </c>
      <c r="F42" s="62">
        <v>0</v>
      </c>
      <c r="G42" s="62">
        <v>437560</v>
      </c>
      <c r="H42" s="62">
        <v>140619</v>
      </c>
      <c r="I42" s="62">
        <v>0</v>
      </c>
      <c r="J42" s="62">
        <v>16907</v>
      </c>
      <c r="K42" s="62">
        <v>1872</v>
      </c>
      <c r="L42" s="62">
        <v>0</v>
      </c>
      <c r="M42" s="62">
        <v>97733</v>
      </c>
      <c r="N42" s="62">
        <v>2546</v>
      </c>
      <c r="O42" s="62">
        <v>0</v>
      </c>
    </row>
    <row r="43" spans="1:15" x14ac:dyDescent="0.55000000000000004">
      <c r="A43" s="117">
        <v>44415</v>
      </c>
      <c r="B43" s="105" t="str">
        <f t="shared" si="1"/>
        <v>(土)</v>
      </c>
      <c r="C43" s="62">
        <f t="shared" si="5"/>
        <v>1486419</v>
      </c>
      <c r="D43" s="62">
        <v>575759</v>
      </c>
      <c r="E43" s="62">
        <v>101951</v>
      </c>
      <c r="F43" s="62">
        <v>0</v>
      </c>
      <c r="G43" s="62">
        <v>622917</v>
      </c>
      <c r="H43" s="62">
        <v>185792</v>
      </c>
      <c r="I43" s="62">
        <v>0</v>
      </c>
      <c r="J43" s="62">
        <v>26617</v>
      </c>
      <c r="K43" s="62">
        <v>1958</v>
      </c>
      <c r="L43" s="62">
        <v>0</v>
      </c>
      <c r="M43" s="62">
        <v>159453</v>
      </c>
      <c r="N43" s="62">
        <v>2669</v>
      </c>
      <c r="O43" s="62">
        <v>0</v>
      </c>
    </row>
    <row r="44" spans="1:15" x14ac:dyDescent="0.55000000000000004">
      <c r="A44" s="117">
        <v>44414</v>
      </c>
      <c r="B44" s="118" t="str">
        <f t="shared" si="1"/>
        <v>(金)</v>
      </c>
      <c r="C44" s="62">
        <f t="shared" si="5"/>
        <v>1373038</v>
      </c>
      <c r="D44" s="62">
        <v>460305</v>
      </c>
      <c r="E44" s="62">
        <v>88002</v>
      </c>
      <c r="F44" s="62">
        <v>0</v>
      </c>
      <c r="G44" s="62">
        <v>605441</v>
      </c>
      <c r="H44" s="62">
        <v>219290</v>
      </c>
      <c r="I44" s="62">
        <v>0</v>
      </c>
      <c r="J44" s="62">
        <v>35021</v>
      </c>
      <c r="K44" s="62">
        <v>714</v>
      </c>
      <c r="L44" s="62">
        <v>0</v>
      </c>
      <c r="M44" s="62">
        <v>211526</v>
      </c>
      <c r="N44" s="62">
        <v>3000</v>
      </c>
      <c r="O44" s="62">
        <v>0</v>
      </c>
    </row>
    <row r="45" spans="1:15" x14ac:dyDescent="0.55000000000000004">
      <c r="A45" s="117">
        <v>44413</v>
      </c>
      <c r="B45" s="105" t="str">
        <f t="shared" si="1"/>
        <v>(木)</v>
      </c>
      <c r="C45" s="62">
        <f t="shared" si="5"/>
        <v>1309533</v>
      </c>
      <c r="D45" s="62">
        <v>434939</v>
      </c>
      <c r="E45" s="62">
        <v>96099</v>
      </c>
      <c r="F45" s="62">
        <v>0</v>
      </c>
      <c r="G45" s="62">
        <v>573871</v>
      </c>
      <c r="H45" s="62">
        <v>204624</v>
      </c>
      <c r="I45" s="62">
        <v>0</v>
      </c>
      <c r="J45" s="62">
        <v>35757</v>
      </c>
      <c r="K45" s="62">
        <v>931</v>
      </c>
      <c r="L45" s="62">
        <v>0</v>
      </c>
      <c r="M45" s="62">
        <v>217712</v>
      </c>
      <c r="N45" s="62">
        <v>3131</v>
      </c>
      <c r="O45" s="62">
        <v>0</v>
      </c>
    </row>
    <row r="46" spans="1:15" x14ac:dyDescent="0.55000000000000004">
      <c r="A46" s="117">
        <v>44412</v>
      </c>
      <c r="B46" s="118" t="str">
        <f t="shared" si="1"/>
        <v>(水)</v>
      </c>
      <c r="C46" s="62">
        <f t="shared" si="5"/>
        <v>1309961</v>
      </c>
      <c r="D46" s="62">
        <v>448444</v>
      </c>
      <c r="E46" s="62">
        <v>92984</v>
      </c>
      <c r="F46" s="62">
        <v>0</v>
      </c>
      <c r="G46" s="62">
        <v>585585</v>
      </c>
      <c r="H46" s="62">
        <v>182948</v>
      </c>
      <c r="I46" s="62">
        <v>0</v>
      </c>
      <c r="J46" s="62">
        <v>39860</v>
      </c>
      <c r="K46" s="62">
        <v>945</v>
      </c>
      <c r="L46" s="62">
        <v>0</v>
      </c>
      <c r="M46" s="62">
        <v>235509</v>
      </c>
      <c r="N46" s="62">
        <v>3270</v>
      </c>
      <c r="O46" s="62">
        <v>0</v>
      </c>
    </row>
    <row r="47" spans="1:15" x14ac:dyDescent="0.55000000000000004">
      <c r="A47" s="117">
        <v>44411</v>
      </c>
      <c r="B47" s="105" t="str">
        <f t="shared" si="1"/>
        <v>(火)</v>
      </c>
      <c r="C47" s="62">
        <f t="shared" si="5"/>
        <v>1318531</v>
      </c>
      <c r="D47" s="62">
        <v>452122</v>
      </c>
      <c r="E47" s="62">
        <v>97492</v>
      </c>
      <c r="F47" s="62">
        <v>0</v>
      </c>
      <c r="G47" s="62">
        <v>588961</v>
      </c>
      <c r="H47" s="62">
        <v>179956</v>
      </c>
      <c r="I47" s="62">
        <v>0</v>
      </c>
      <c r="J47" s="62">
        <v>48192</v>
      </c>
      <c r="K47" s="62">
        <v>970</v>
      </c>
      <c r="L47" s="62">
        <v>0</v>
      </c>
      <c r="M47" s="62">
        <v>262770</v>
      </c>
      <c r="N47" s="62">
        <v>3000</v>
      </c>
      <c r="O47" s="62">
        <v>0</v>
      </c>
    </row>
    <row r="48" spans="1:15" x14ac:dyDescent="0.55000000000000004">
      <c r="A48" s="117">
        <v>44410</v>
      </c>
      <c r="B48" s="118" t="str">
        <f t="shared" si="1"/>
        <v>(月)</v>
      </c>
      <c r="C48" s="62">
        <f t="shared" si="5"/>
        <v>1261874</v>
      </c>
      <c r="D48" s="62">
        <v>430894</v>
      </c>
      <c r="E48" s="62">
        <v>101676</v>
      </c>
      <c r="F48" s="62">
        <v>0</v>
      </c>
      <c r="G48" s="62">
        <v>555796</v>
      </c>
      <c r="H48" s="62">
        <v>173508</v>
      </c>
      <c r="I48" s="62">
        <v>0</v>
      </c>
      <c r="J48" s="62">
        <v>51423</v>
      </c>
      <c r="K48" s="62">
        <v>991</v>
      </c>
      <c r="L48" s="62">
        <v>0</v>
      </c>
      <c r="M48" s="62">
        <v>254620</v>
      </c>
      <c r="N48" s="62">
        <v>3218</v>
      </c>
      <c r="O48" s="62">
        <v>0</v>
      </c>
    </row>
    <row r="49" spans="1:15" x14ac:dyDescent="0.55000000000000004">
      <c r="A49" s="117">
        <v>44409</v>
      </c>
      <c r="B49" s="105" t="str">
        <f t="shared" si="1"/>
        <v>(日)</v>
      </c>
      <c r="C49" s="62">
        <f t="shared" si="5"/>
        <v>1177153</v>
      </c>
      <c r="D49" s="62">
        <v>428798</v>
      </c>
      <c r="E49" s="62">
        <v>103732</v>
      </c>
      <c r="F49" s="62">
        <v>0</v>
      </c>
      <c r="G49" s="62">
        <v>529736</v>
      </c>
      <c r="H49" s="62">
        <v>114887</v>
      </c>
      <c r="I49" s="62">
        <v>0</v>
      </c>
      <c r="J49" s="62">
        <v>26088</v>
      </c>
      <c r="K49" s="62">
        <v>2545</v>
      </c>
      <c r="L49" s="62">
        <v>0</v>
      </c>
      <c r="M49" s="62">
        <v>205721</v>
      </c>
      <c r="N49" s="62">
        <v>5641</v>
      </c>
      <c r="O49" s="62">
        <v>0</v>
      </c>
    </row>
    <row r="50" spans="1:15" x14ac:dyDescent="0.55000000000000004">
      <c r="A50" s="117">
        <v>44408</v>
      </c>
      <c r="B50" s="118" t="str">
        <f t="shared" si="1"/>
        <v>(土)</v>
      </c>
      <c r="C50" s="62">
        <f t="shared" si="5"/>
        <v>1538350</v>
      </c>
      <c r="D50" s="62">
        <v>493368</v>
      </c>
      <c r="E50" s="62">
        <v>113409</v>
      </c>
      <c r="F50" s="62">
        <v>0</v>
      </c>
      <c r="G50" s="62">
        <v>784349</v>
      </c>
      <c r="H50" s="62">
        <v>147224</v>
      </c>
      <c r="I50" s="62">
        <v>0</v>
      </c>
      <c r="J50" s="62">
        <v>52760</v>
      </c>
      <c r="K50" s="62">
        <v>3226</v>
      </c>
      <c r="L50" s="62">
        <v>0</v>
      </c>
      <c r="M50" s="62">
        <v>391491</v>
      </c>
      <c r="N50" s="62">
        <v>11255</v>
      </c>
      <c r="O50" s="62">
        <v>0</v>
      </c>
    </row>
    <row r="51" spans="1:15" x14ac:dyDescent="0.55000000000000004">
      <c r="A51" s="117">
        <v>44407</v>
      </c>
      <c r="B51" s="105" t="str">
        <f t="shared" si="1"/>
        <v>(金)</v>
      </c>
      <c r="C51" s="62">
        <f t="shared" si="5"/>
        <v>1492485</v>
      </c>
      <c r="D51" s="62">
        <v>451710</v>
      </c>
      <c r="E51" s="62">
        <v>130591</v>
      </c>
      <c r="F51" s="62">
        <v>0</v>
      </c>
      <c r="G51" s="62">
        <v>732004</v>
      </c>
      <c r="H51" s="62">
        <v>178180</v>
      </c>
      <c r="I51" s="62">
        <v>0</v>
      </c>
      <c r="J51" s="62">
        <v>73003</v>
      </c>
      <c r="K51" s="62">
        <v>1440</v>
      </c>
      <c r="L51" s="62">
        <v>0</v>
      </c>
      <c r="M51" s="62">
        <v>409621</v>
      </c>
      <c r="N51" s="62">
        <v>9402</v>
      </c>
      <c r="O51" s="62">
        <v>0</v>
      </c>
    </row>
    <row r="52" spans="1:15" x14ac:dyDescent="0.55000000000000004">
      <c r="A52" s="117">
        <v>44406</v>
      </c>
      <c r="B52" s="118" t="str">
        <f t="shared" si="1"/>
        <v>(木)</v>
      </c>
      <c r="C52" s="62">
        <f t="shared" si="5"/>
        <v>1438419</v>
      </c>
      <c r="D52" s="62">
        <v>421294</v>
      </c>
      <c r="E52" s="62">
        <v>133868</v>
      </c>
      <c r="F52" s="62">
        <v>0</v>
      </c>
      <c r="G52" s="62">
        <v>734748</v>
      </c>
      <c r="H52" s="62">
        <v>148509</v>
      </c>
      <c r="I52" s="62">
        <v>0</v>
      </c>
      <c r="J52" s="62">
        <v>71951</v>
      </c>
      <c r="K52" s="62">
        <v>1467</v>
      </c>
      <c r="L52" s="62">
        <v>0</v>
      </c>
      <c r="M52" s="62">
        <v>456226</v>
      </c>
      <c r="N52" s="62">
        <v>9329</v>
      </c>
      <c r="O52" s="62">
        <v>0</v>
      </c>
    </row>
    <row r="53" spans="1:15" x14ac:dyDescent="0.55000000000000004">
      <c r="A53" s="117">
        <v>44405</v>
      </c>
      <c r="B53" s="105" t="str">
        <f t="shared" si="1"/>
        <v>(水)</v>
      </c>
      <c r="C53" s="62">
        <f t="shared" si="5"/>
        <v>1454979</v>
      </c>
      <c r="D53" s="62">
        <v>424504</v>
      </c>
      <c r="E53" s="62">
        <v>129709</v>
      </c>
      <c r="F53" s="62">
        <v>0</v>
      </c>
      <c r="G53" s="62">
        <v>752252</v>
      </c>
      <c r="H53" s="62">
        <v>148514</v>
      </c>
      <c r="I53" s="62">
        <v>0</v>
      </c>
      <c r="J53" s="62">
        <v>77851</v>
      </c>
      <c r="K53" s="62">
        <v>1327</v>
      </c>
      <c r="L53" s="62">
        <v>0</v>
      </c>
      <c r="M53" s="62">
        <v>484143</v>
      </c>
      <c r="N53" s="62">
        <v>13213</v>
      </c>
      <c r="O53" s="62">
        <v>0</v>
      </c>
    </row>
    <row r="54" spans="1:15" x14ac:dyDescent="0.55000000000000004">
      <c r="A54" s="117">
        <v>44404</v>
      </c>
      <c r="B54" s="118" t="str">
        <f t="shared" si="1"/>
        <v>(火)</v>
      </c>
      <c r="C54" s="62">
        <f t="shared" si="5"/>
        <v>1431331</v>
      </c>
      <c r="D54" s="62">
        <v>429959</v>
      </c>
      <c r="E54" s="62">
        <v>132241</v>
      </c>
      <c r="F54" s="62">
        <v>0</v>
      </c>
      <c r="G54" s="62">
        <v>736828</v>
      </c>
      <c r="H54" s="62">
        <v>132303</v>
      </c>
      <c r="I54" s="62">
        <v>0</v>
      </c>
      <c r="J54" s="62">
        <v>91809</v>
      </c>
      <c r="K54" s="62">
        <v>1465</v>
      </c>
      <c r="L54" s="62">
        <v>0</v>
      </c>
      <c r="M54" s="62">
        <v>487378</v>
      </c>
      <c r="N54" s="62">
        <v>12716</v>
      </c>
      <c r="O54" s="62">
        <v>0</v>
      </c>
    </row>
    <row r="55" spans="1:15" x14ac:dyDescent="0.55000000000000004">
      <c r="A55" s="117">
        <v>44403</v>
      </c>
      <c r="B55" s="105" t="str">
        <f t="shared" si="1"/>
        <v>(月)</v>
      </c>
      <c r="C55" s="62">
        <f t="shared" si="5"/>
        <v>1361473</v>
      </c>
      <c r="D55" s="62">
        <v>362784</v>
      </c>
      <c r="E55" s="62">
        <v>148899</v>
      </c>
      <c r="F55" s="62">
        <v>0</v>
      </c>
      <c r="G55" s="62">
        <v>722193</v>
      </c>
      <c r="H55" s="62">
        <v>127597</v>
      </c>
      <c r="I55" s="62">
        <v>0</v>
      </c>
      <c r="J55" s="62">
        <v>79545</v>
      </c>
      <c r="K55" s="62">
        <v>1812</v>
      </c>
      <c r="L55" s="62">
        <v>0</v>
      </c>
      <c r="M55" s="62">
        <v>492332</v>
      </c>
      <c r="N55" s="62">
        <v>14717</v>
      </c>
      <c r="O55" s="62">
        <v>0</v>
      </c>
    </row>
    <row r="56" spans="1:15" x14ac:dyDescent="0.55000000000000004">
      <c r="A56" s="117">
        <v>44402</v>
      </c>
      <c r="B56" s="118" t="str">
        <f t="shared" si="1"/>
        <v>(日)</v>
      </c>
      <c r="C56" s="62">
        <f t="shared" si="5"/>
        <v>1145192</v>
      </c>
      <c r="D56" s="62">
        <v>267649</v>
      </c>
      <c r="E56" s="62">
        <v>119493</v>
      </c>
      <c r="F56" s="62">
        <v>0</v>
      </c>
      <c r="G56" s="62">
        <v>677149</v>
      </c>
      <c r="H56" s="62">
        <v>80901</v>
      </c>
      <c r="I56" s="62">
        <v>0</v>
      </c>
      <c r="J56" s="62">
        <v>38083</v>
      </c>
      <c r="K56" s="62">
        <v>4319</v>
      </c>
      <c r="L56" s="62">
        <v>0</v>
      </c>
      <c r="M56" s="62">
        <v>456020</v>
      </c>
      <c r="N56" s="62">
        <v>16828</v>
      </c>
      <c r="O56" s="62">
        <v>0</v>
      </c>
    </row>
    <row r="57" spans="1:15" x14ac:dyDescent="0.55000000000000004">
      <c r="A57" s="117">
        <v>44401</v>
      </c>
      <c r="B57" s="105" t="str">
        <f t="shared" si="1"/>
        <v>(土)</v>
      </c>
      <c r="C57" s="62">
        <f t="shared" si="5"/>
        <v>1240758</v>
      </c>
      <c r="D57" s="62">
        <v>298412</v>
      </c>
      <c r="E57" s="62">
        <v>133106</v>
      </c>
      <c r="F57" s="62">
        <v>0</v>
      </c>
      <c r="G57" s="62">
        <v>727916</v>
      </c>
      <c r="H57" s="62">
        <v>81324</v>
      </c>
      <c r="I57" s="62">
        <v>0</v>
      </c>
      <c r="J57" s="62">
        <v>49228</v>
      </c>
      <c r="K57" s="62">
        <v>4638</v>
      </c>
      <c r="L57" s="62">
        <v>0</v>
      </c>
      <c r="M57" s="62">
        <v>502259</v>
      </c>
      <c r="N57" s="62">
        <v>21552</v>
      </c>
      <c r="O57" s="62">
        <v>0</v>
      </c>
    </row>
    <row r="58" spans="1:15" x14ac:dyDescent="0.55000000000000004">
      <c r="A58" s="117">
        <v>44400</v>
      </c>
      <c r="B58" s="118" t="str">
        <f t="shared" si="1"/>
        <v>(金)</v>
      </c>
      <c r="C58" s="62">
        <f t="shared" si="5"/>
        <v>476605</v>
      </c>
      <c r="D58" s="62">
        <v>125741</v>
      </c>
      <c r="E58" s="62">
        <v>97779</v>
      </c>
      <c r="F58" s="62">
        <v>0</v>
      </c>
      <c r="G58" s="62">
        <v>192994</v>
      </c>
      <c r="H58" s="62">
        <v>60091</v>
      </c>
      <c r="I58" s="62">
        <v>0</v>
      </c>
      <c r="J58" s="62">
        <v>15967</v>
      </c>
      <c r="K58" s="62">
        <v>2128</v>
      </c>
      <c r="L58" s="62">
        <v>0</v>
      </c>
      <c r="M58" s="62">
        <v>132709</v>
      </c>
      <c r="N58" s="62">
        <v>18002</v>
      </c>
      <c r="O58" s="62">
        <v>0</v>
      </c>
    </row>
    <row r="59" spans="1:15" x14ac:dyDescent="0.55000000000000004">
      <c r="A59" s="117">
        <v>44399</v>
      </c>
      <c r="B59" s="105" t="str">
        <f t="shared" si="1"/>
        <v>(木)</v>
      </c>
      <c r="C59" s="62">
        <f t="shared" si="5"/>
        <v>610225</v>
      </c>
      <c r="D59" s="62">
        <v>183395</v>
      </c>
      <c r="E59" s="62">
        <v>101392</v>
      </c>
      <c r="F59" s="62">
        <v>0</v>
      </c>
      <c r="G59" s="62">
        <v>272616</v>
      </c>
      <c r="H59" s="62">
        <v>52822</v>
      </c>
      <c r="I59" s="62">
        <v>0</v>
      </c>
      <c r="J59" s="62">
        <v>28930</v>
      </c>
      <c r="K59" s="62">
        <v>3105</v>
      </c>
      <c r="L59" s="62">
        <v>0</v>
      </c>
      <c r="M59" s="62">
        <v>207499</v>
      </c>
      <c r="N59" s="62">
        <v>18700</v>
      </c>
      <c r="O59" s="62">
        <v>0</v>
      </c>
    </row>
    <row r="60" spans="1:15" x14ac:dyDescent="0.55000000000000004">
      <c r="A60" s="117">
        <v>44398</v>
      </c>
      <c r="B60" s="118" t="str">
        <f t="shared" si="1"/>
        <v>(水)</v>
      </c>
      <c r="C60" s="62">
        <f t="shared" si="5"/>
        <v>1391995</v>
      </c>
      <c r="D60" s="62">
        <v>485933</v>
      </c>
      <c r="E60" s="62">
        <v>183277</v>
      </c>
      <c r="F60" s="62">
        <v>0</v>
      </c>
      <c r="G60" s="62">
        <v>643017</v>
      </c>
      <c r="H60" s="62">
        <v>79768</v>
      </c>
      <c r="I60" s="62">
        <v>0</v>
      </c>
      <c r="J60" s="62">
        <v>123829</v>
      </c>
      <c r="K60" s="62">
        <v>2756</v>
      </c>
      <c r="L60" s="62">
        <v>0</v>
      </c>
      <c r="M60" s="62">
        <v>504621</v>
      </c>
      <c r="N60" s="62">
        <v>19951</v>
      </c>
      <c r="O60" s="62">
        <v>0</v>
      </c>
    </row>
    <row r="61" spans="1:15" x14ac:dyDescent="0.55000000000000004">
      <c r="A61" s="117">
        <v>44397</v>
      </c>
      <c r="B61" s="105" t="str">
        <f t="shared" si="1"/>
        <v>(火)</v>
      </c>
      <c r="C61" s="62">
        <f t="shared" si="5"/>
        <v>1383547</v>
      </c>
      <c r="D61" s="62">
        <v>524677</v>
      </c>
      <c r="E61" s="62">
        <v>176648</v>
      </c>
      <c r="F61" s="62">
        <v>0</v>
      </c>
      <c r="G61" s="62">
        <v>607623</v>
      </c>
      <c r="H61" s="62">
        <v>74599</v>
      </c>
      <c r="I61" s="62">
        <v>0</v>
      </c>
      <c r="J61" s="62">
        <v>150679</v>
      </c>
      <c r="K61" s="62">
        <v>2656</v>
      </c>
      <c r="L61" s="62">
        <v>0</v>
      </c>
      <c r="M61" s="62">
        <v>490342</v>
      </c>
      <c r="N61" s="62">
        <v>23458</v>
      </c>
      <c r="O61" s="62">
        <v>0</v>
      </c>
    </row>
    <row r="62" spans="1:15" x14ac:dyDescent="0.55000000000000004">
      <c r="A62" s="117">
        <v>44396</v>
      </c>
      <c r="B62" s="118" t="str">
        <f t="shared" si="1"/>
        <v>(月)</v>
      </c>
      <c r="C62" s="62">
        <f t="shared" si="5"/>
        <v>1065068</v>
      </c>
      <c r="D62" s="62">
        <v>271003</v>
      </c>
      <c r="E62" s="62">
        <v>169220</v>
      </c>
      <c r="F62" s="62">
        <v>0</v>
      </c>
      <c r="G62" s="62">
        <v>559465</v>
      </c>
      <c r="H62" s="62">
        <v>65380</v>
      </c>
      <c r="I62" s="62">
        <v>0</v>
      </c>
      <c r="J62" s="62">
        <v>67947</v>
      </c>
      <c r="K62" s="62">
        <v>3157</v>
      </c>
      <c r="L62" s="62">
        <v>0</v>
      </c>
      <c r="M62" s="62">
        <v>456908</v>
      </c>
      <c r="N62" s="62">
        <v>22849</v>
      </c>
      <c r="O62" s="62">
        <v>0</v>
      </c>
    </row>
    <row r="63" spans="1:15" x14ac:dyDescent="0.55000000000000004">
      <c r="A63" s="117">
        <v>44395</v>
      </c>
      <c r="B63" s="105" t="str">
        <f t="shared" si="1"/>
        <v>(日)</v>
      </c>
      <c r="C63" s="62">
        <f t="shared" si="5"/>
        <v>1272538</v>
      </c>
      <c r="D63" s="62">
        <v>457171</v>
      </c>
      <c r="E63" s="62">
        <v>122311</v>
      </c>
      <c r="F63" s="62">
        <v>0</v>
      </c>
      <c r="G63" s="62">
        <v>650120</v>
      </c>
      <c r="H63" s="62">
        <v>42936</v>
      </c>
      <c r="I63" s="62">
        <v>0</v>
      </c>
      <c r="J63" s="62">
        <v>94618</v>
      </c>
      <c r="K63" s="62">
        <v>3241</v>
      </c>
      <c r="L63" s="62">
        <v>0</v>
      </c>
      <c r="M63" s="62">
        <v>536611</v>
      </c>
      <c r="N63" s="62">
        <v>28396</v>
      </c>
      <c r="O63" s="62">
        <v>0</v>
      </c>
    </row>
    <row r="64" spans="1:15" x14ac:dyDescent="0.55000000000000004">
      <c r="A64" s="117">
        <v>44394</v>
      </c>
      <c r="B64" s="118" t="str">
        <f t="shared" si="1"/>
        <v>(土)</v>
      </c>
      <c r="C64" s="62">
        <f t="shared" si="5"/>
        <v>1443429</v>
      </c>
      <c r="D64" s="62">
        <v>620385</v>
      </c>
      <c r="E64" s="62">
        <v>152103</v>
      </c>
      <c r="F64" s="62">
        <v>0</v>
      </c>
      <c r="G64" s="62">
        <v>633122</v>
      </c>
      <c r="H64" s="62">
        <v>37819</v>
      </c>
      <c r="I64" s="62">
        <v>0</v>
      </c>
      <c r="J64" s="62">
        <v>153327</v>
      </c>
      <c r="K64" s="62">
        <v>2876</v>
      </c>
      <c r="L64" s="62">
        <v>0</v>
      </c>
      <c r="M64" s="62">
        <v>527474</v>
      </c>
      <c r="N64" s="62">
        <v>29341</v>
      </c>
      <c r="O64" s="62">
        <v>0</v>
      </c>
    </row>
    <row r="65" spans="1:15" x14ac:dyDescent="0.55000000000000004">
      <c r="A65" s="117">
        <v>44393</v>
      </c>
      <c r="B65" s="105" t="str">
        <f t="shared" si="1"/>
        <v>(金)</v>
      </c>
      <c r="C65" s="62">
        <f t="shared" si="5"/>
        <v>1418262</v>
      </c>
      <c r="D65" s="62">
        <v>604045</v>
      </c>
      <c r="E65" s="62">
        <v>192436</v>
      </c>
      <c r="F65" s="62">
        <v>0</v>
      </c>
      <c r="G65" s="62">
        <v>589548</v>
      </c>
      <c r="H65" s="62">
        <v>32233</v>
      </c>
      <c r="I65" s="62">
        <v>0</v>
      </c>
      <c r="J65" s="62">
        <v>202813</v>
      </c>
      <c r="K65" s="62">
        <v>2182</v>
      </c>
      <c r="L65" s="62">
        <v>0</v>
      </c>
      <c r="M65" s="62">
        <v>498954</v>
      </c>
      <c r="N65" s="62">
        <v>24414</v>
      </c>
      <c r="O65" s="62">
        <v>0</v>
      </c>
    </row>
    <row r="66" spans="1:15" x14ac:dyDescent="0.55000000000000004">
      <c r="A66" s="117">
        <v>44392</v>
      </c>
      <c r="B66" s="118" t="str">
        <f t="shared" si="1"/>
        <v>(木)</v>
      </c>
      <c r="C66" s="62">
        <f t="shared" si="5"/>
        <v>1402614</v>
      </c>
      <c r="D66" s="62">
        <v>582696</v>
      </c>
      <c r="E66" s="62">
        <v>183129</v>
      </c>
      <c r="F66" s="62">
        <v>0</v>
      </c>
      <c r="G66" s="62">
        <v>603128</v>
      </c>
      <c r="H66" s="62">
        <v>33661</v>
      </c>
      <c r="I66" s="62">
        <v>0</v>
      </c>
      <c r="J66" s="62">
        <v>208992</v>
      </c>
      <c r="K66" s="62">
        <v>5251</v>
      </c>
      <c r="L66" s="62">
        <v>0</v>
      </c>
      <c r="M66" s="62">
        <v>531662</v>
      </c>
      <c r="N66" s="62">
        <v>28668</v>
      </c>
      <c r="O66" s="62">
        <v>0</v>
      </c>
    </row>
    <row r="67" spans="1:15" x14ac:dyDescent="0.55000000000000004">
      <c r="A67" s="117">
        <v>44391</v>
      </c>
      <c r="B67" s="105" t="str">
        <f t="shared" si="1"/>
        <v>(水)</v>
      </c>
      <c r="C67" s="62">
        <f t="shared" si="5"/>
        <v>1442773</v>
      </c>
      <c r="D67" s="62">
        <v>597497</v>
      </c>
      <c r="E67" s="62">
        <v>189784</v>
      </c>
      <c r="F67" s="62">
        <v>0</v>
      </c>
      <c r="G67" s="62">
        <v>621314</v>
      </c>
      <c r="H67" s="62">
        <v>34178</v>
      </c>
      <c r="I67" s="62">
        <v>0</v>
      </c>
      <c r="J67" s="62">
        <v>230573</v>
      </c>
      <c r="K67" s="62">
        <v>1923</v>
      </c>
      <c r="L67" s="62">
        <v>0</v>
      </c>
      <c r="M67" s="62">
        <v>552881</v>
      </c>
      <c r="N67" s="62">
        <v>28279</v>
      </c>
      <c r="O67" s="62">
        <v>0</v>
      </c>
    </row>
    <row r="68" spans="1:15" x14ac:dyDescent="0.55000000000000004">
      <c r="A68" s="117">
        <v>44390</v>
      </c>
      <c r="B68" s="118" t="str">
        <f t="shared" si="1"/>
        <v>(火)</v>
      </c>
      <c r="C68" s="62">
        <f t="shared" si="5"/>
        <v>1443875</v>
      </c>
      <c r="D68" s="62">
        <v>598557</v>
      </c>
      <c r="E68" s="62">
        <v>196640</v>
      </c>
      <c r="F68" s="62">
        <v>0</v>
      </c>
      <c r="G68" s="62">
        <v>615832</v>
      </c>
      <c r="H68" s="62">
        <v>32846</v>
      </c>
      <c r="I68" s="62">
        <v>0</v>
      </c>
      <c r="J68" s="62">
        <v>257735</v>
      </c>
      <c r="K68" s="62">
        <v>2332</v>
      </c>
      <c r="L68" s="62">
        <v>0</v>
      </c>
      <c r="M68" s="62">
        <v>554756</v>
      </c>
      <c r="N68" s="62">
        <v>28541</v>
      </c>
      <c r="O68" s="62">
        <v>0</v>
      </c>
    </row>
    <row r="69" spans="1:15" x14ac:dyDescent="0.55000000000000004">
      <c r="A69" s="117">
        <v>44389</v>
      </c>
      <c r="B69" s="105" t="str">
        <f t="shared" si="1"/>
        <v>(月)</v>
      </c>
      <c r="C69" s="62">
        <f t="shared" si="5"/>
        <v>1363040</v>
      </c>
      <c r="D69" s="62">
        <v>563862</v>
      </c>
      <c r="E69" s="62">
        <v>168481</v>
      </c>
      <c r="F69" s="62">
        <v>0</v>
      </c>
      <c r="G69" s="62">
        <v>598356</v>
      </c>
      <c r="H69" s="62">
        <v>32341</v>
      </c>
      <c r="I69" s="62">
        <v>0</v>
      </c>
      <c r="J69" s="62">
        <v>253096</v>
      </c>
      <c r="K69" s="62">
        <v>1872</v>
      </c>
      <c r="L69" s="62">
        <v>0</v>
      </c>
      <c r="M69" s="62">
        <v>546228</v>
      </c>
      <c r="N69" s="62">
        <v>28590</v>
      </c>
      <c r="O69" s="62">
        <v>0</v>
      </c>
    </row>
    <row r="70" spans="1:15" x14ac:dyDescent="0.55000000000000004">
      <c r="A70" s="117">
        <v>44388</v>
      </c>
      <c r="B70" s="118" t="str">
        <f t="shared" si="1"/>
        <v>(日)</v>
      </c>
      <c r="C70" s="62">
        <f t="shared" si="5"/>
        <v>1363931</v>
      </c>
      <c r="D70" s="62">
        <v>558094</v>
      </c>
      <c r="E70" s="62">
        <v>155586</v>
      </c>
      <c r="F70" s="62">
        <v>0</v>
      </c>
      <c r="G70" s="62">
        <v>616655</v>
      </c>
      <c r="H70" s="62">
        <v>33596</v>
      </c>
      <c r="I70" s="62">
        <v>0</v>
      </c>
      <c r="J70" s="62">
        <v>209533</v>
      </c>
      <c r="K70" s="62">
        <v>3204</v>
      </c>
      <c r="L70" s="62">
        <v>0</v>
      </c>
      <c r="M70" s="62">
        <v>557314</v>
      </c>
      <c r="N70" s="62">
        <v>30466</v>
      </c>
      <c r="O70" s="62">
        <v>0</v>
      </c>
    </row>
    <row r="71" spans="1:15" x14ac:dyDescent="0.55000000000000004">
      <c r="A71" s="117">
        <v>44387</v>
      </c>
      <c r="B71" s="105" t="str">
        <f t="shared" ref="B71:B81" si="6">"(" &amp; TEXT(A71,"aaa") &amp; ")"</f>
        <v>(土)</v>
      </c>
      <c r="C71" s="62">
        <f t="shared" si="5"/>
        <v>1599244</v>
      </c>
      <c r="D71" s="62">
        <v>756765</v>
      </c>
      <c r="E71" s="62">
        <v>202788</v>
      </c>
      <c r="F71" s="62">
        <v>0</v>
      </c>
      <c r="G71" s="62">
        <v>606604</v>
      </c>
      <c r="H71" s="62">
        <v>33087</v>
      </c>
      <c r="I71" s="62">
        <v>0</v>
      </c>
      <c r="J71" s="62">
        <v>364578</v>
      </c>
      <c r="K71" s="62">
        <v>3689</v>
      </c>
      <c r="L71" s="62">
        <v>0</v>
      </c>
      <c r="M71" s="62">
        <v>552188</v>
      </c>
      <c r="N71" s="62">
        <v>30319</v>
      </c>
      <c r="O71" s="62">
        <v>0</v>
      </c>
    </row>
    <row r="72" spans="1:15" x14ac:dyDescent="0.55000000000000004">
      <c r="A72" s="117">
        <v>44386</v>
      </c>
      <c r="B72" s="118" t="str">
        <f t="shared" si="6"/>
        <v>(金)</v>
      </c>
      <c r="C72" s="62">
        <f t="shared" si="5"/>
        <v>1544208</v>
      </c>
      <c r="D72" s="62">
        <v>705941</v>
      </c>
      <c r="E72" s="62">
        <v>227730</v>
      </c>
      <c r="F72" s="62">
        <v>0</v>
      </c>
      <c r="G72" s="62">
        <v>581189</v>
      </c>
      <c r="H72" s="62">
        <v>29348</v>
      </c>
      <c r="I72" s="62">
        <v>0</v>
      </c>
      <c r="J72" s="62">
        <v>384587</v>
      </c>
      <c r="K72" s="62">
        <v>3071</v>
      </c>
      <c r="L72" s="62">
        <v>0</v>
      </c>
      <c r="M72" s="62">
        <v>534854</v>
      </c>
      <c r="N72" s="62">
        <v>26621</v>
      </c>
      <c r="O72" s="62">
        <v>0</v>
      </c>
    </row>
    <row r="73" spans="1:15" x14ac:dyDescent="0.55000000000000004">
      <c r="A73" s="117">
        <v>44385</v>
      </c>
      <c r="B73" s="105" t="str">
        <f t="shared" si="6"/>
        <v>(木)</v>
      </c>
      <c r="C73" s="62">
        <f t="shared" si="5"/>
        <v>1540939</v>
      </c>
      <c r="D73" s="62">
        <v>710134</v>
      </c>
      <c r="E73" s="62">
        <v>217931</v>
      </c>
      <c r="F73" s="62">
        <v>0</v>
      </c>
      <c r="G73" s="62">
        <v>583982</v>
      </c>
      <c r="H73" s="62">
        <v>28892</v>
      </c>
      <c r="I73" s="62">
        <v>0</v>
      </c>
      <c r="J73" s="62">
        <v>428629</v>
      </c>
      <c r="K73" s="62">
        <v>3244</v>
      </c>
      <c r="L73" s="62">
        <v>0</v>
      </c>
      <c r="M73" s="62">
        <v>546945</v>
      </c>
      <c r="N73" s="62">
        <v>26322</v>
      </c>
      <c r="O73" s="62">
        <v>0</v>
      </c>
    </row>
    <row r="74" spans="1:15" x14ac:dyDescent="0.55000000000000004">
      <c r="A74" s="117">
        <v>44384</v>
      </c>
      <c r="B74" s="118" t="str">
        <f t="shared" si="6"/>
        <v>(水)</v>
      </c>
      <c r="C74" s="62">
        <f t="shared" si="5"/>
        <v>1550207</v>
      </c>
      <c r="D74" s="62">
        <v>736363</v>
      </c>
      <c r="E74" s="62">
        <v>199469</v>
      </c>
      <c r="F74" s="62">
        <v>0</v>
      </c>
      <c r="G74" s="62">
        <v>587303</v>
      </c>
      <c r="H74" s="62">
        <v>27072</v>
      </c>
      <c r="I74" s="62">
        <v>0</v>
      </c>
      <c r="J74" s="62">
        <v>464126</v>
      </c>
      <c r="K74" s="62">
        <v>3447</v>
      </c>
      <c r="L74" s="62">
        <v>0</v>
      </c>
      <c r="M74" s="62">
        <v>551545</v>
      </c>
      <c r="N74" s="62">
        <v>24912</v>
      </c>
      <c r="O74" s="62">
        <v>0</v>
      </c>
    </row>
    <row r="75" spans="1:15" x14ac:dyDescent="0.55000000000000004">
      <c r="A75" s="117">
        <v>44383</v>
      </c>
      <c r="B75" s="105" t="str">
        <f t="shared" si="6"/>
        <v>(火)</v>
      </c>
      <c r="C75" s="62">
        <f t="shared" si="5"/>
        <v>1536177</v>
      </c>
      <c r="D75" s="62">
        <v>705796</v>
      </c>
      <c r="E75" s="62">
        <v>196676</v>
      </c>
      <c r="F75" s="62">
        <v>0</v>
      </c>
      <c r="G75" s="62">
        <v>604726</v>
      </c>
      <c r="H75" s="62">
        <v>28979</v>
      </c>
      <c r="I75" s="62">
        <v>0</v>
      </c>
      <c r="J75" s="62">
        <v>456266</v>
      </c>
      <c r="K75" s="62">
        <v>3112</v>
      </c>
      <c r="L75" s="62">
        <v>0</v>
      </c>
      <c r="M75" s="62">
        <v>572622</v>
      </c>
      <c r="N75" s="62">
        <v>27016</v>
      </c>
      <c r="O75" s="62">
        <v>0</v>
      </c>
    </row>
    <row r="76" spans="1:15" x14ac:dyDescent="0.55000000000000004">
      <c r="A76" s="117">
        <v>44382</v>
      </c>
      <c r="B76" s="118" t="str">
        <f t="shared" si="6"/>
        <v>(月)</v>
      </c>
      <c r="C76" s="62">
        <f t="shared" si="5"/>
        <v>1443039</v>
      </c>
      <c r="D76" s="62">
        <v>666613</v>
      </c>
      <c r="E76" s="62">
        <v>184969</v>
      </c>
      <c r="F76" s="62">
        <v>0</v>
      </c>
      <c r="G76" s="62">
        <v>562968</v>
      </c>
      <c r="H76" s="62">
        <v>28489</v>
      </c>
      <c r="I76" s="62">
        <v>0</v>
      </c>
      <c r="J76" s="62">
        <v>446027</v>
      </c>
      <c r="K76" s="62">
        <v>3155</v>
      </c>
      <c r="L76" s="62">
        <v>0</v>
      </c>
      <c r="M76" s="62">
        <v>534948</v>
      </c>
      <c r="N76" s="62">
        <v>26725</v>
      </c>
      <c r="O76" s="62">
        <v>0</v>
      </c>
    </row>
    <row r="77" spans="1:15" x14ac:dyDescent="0.55000000000000004">
      <c r="A77" s="117">
        <v>44381</v>
      </c>
      <c r="B77" s="105" t="str">
        <f t="shared" si="6"/>
        <v>(日)</v>
      </c>
      <c r="C77" s="62">
        <f t="shared" si="5"/>
        <v>1351889</v>
      </c>
      <c r="D77" s="62">
        <v>672027</v>
      </c>
      <c r="E77" s="62">
        <v>122151</v>
      </c>
      <c r="F77" s="62">
        <v>0</v>
      </c>
      <c r="G77" s="62">
        <v>535396</v>
      </c>
      <c r="H77" s="62">
        <v>22315</v>
      </c>
      <c r="I77" s="62">
        <v>0</v>
      </c>
      <c r="J77" s="62">
        <v>446068</v>
      </c>
      <c r="K77" s="62">
        <v>4883</v>
      </c>
      <c r="L77" s="62">
        <v>0</v>
      </c>
      <c r="M77" s="62">
        <v>507326</v>
      </c>
      <c r="N77" s="62">
        <v>21407</v>
      </c>
      <c r="O77" s="62">
        <v>0</v>
      </c>
    </row>
    <row r="78" spans="1:15" x14ac:dyDescent="0.55000000000000004">
      <c r="A78" s="117">
        <v>44380</v>
      </c>
      <c r="B78" s="118" t="str">
        <f t="shared" si="6"/>
        <v>(土)</v>
      </c>
      <c r="C78" s="62">
        <f t="shared" si="5"/>
        <v>1438684</v>
      </c>
      <c r="D78" s="62">
        <v>669580</v>
      </c>
      <c r="E78" s="62">
        <v>147014</v>
      </c>
      <c r="F78" s="62">
        <v>0</v>
      </c>
      <c r="G78" s="62">
        <v>602205</v>
      </c>
      <c r="H78" s="62">
        <v>19885</v>
      </c>
      <c r="I78" s="62">
        <v>0</v>
      </c>
      <c r="J78" s="62">
        <v>452056</v>
      </c>
      <c r="K78" s="62">
        <v>9903</v>
      </c>
      <c r="L78" s="62">
        <v>0</v>
      </c>
      <c r="M78" s="62">
        <v>570867</v>
      </c>
      <c r="N78" s="62">
        <v>18696</v>
      </c>
      <c r="O78" s="62">
        <v>0</v>
      </c>
    </row>
    <row r="79" spans="1:15" x14ac:dyDescent="0.55000000000000004">
      <c r="A79" s="117">
        <v>44379</v>
      </c>
      <c r="B79" s="105" t="str">
        <f t="shared" si="6"/>
        <v>(金)</v>
      </c>
      <c r="C79" s="62">
        <f t="shared" si="5"/>
        <v>1187853</v>
      </c>
      <c r="D79" s="62">
        <v>348267</v>
      </c>
      <c r="E79" s="62">
        <v>169851</v>
      </c>
      <c r="F79" s="62">
        <v>0</v>
      </c>
      <c r="G79" s="62">
        <v>650167</v>
      </c>
      <c r="H79" s="62">
        <v>19568</v>
      </c>
      <c r="I79" s="62">
        <v>0</v>
      </c>
      <c r="J79" s="62">
        <v>236793</v>
      </c>
      <c r="K79" s="62">
        <v>7704</v>
      </c>
      <c r="L79" s="62">
        <v>0</v>
      </c>
      <c r="M79" s="62">
        <v>618949</v>
      </c>
      <c r="N79" s="62">
        <v>18420</v>
      </c>
      <c r="O79" s="62">
        <v>0</v>
      </c>
    </row>
    <row r="80" spans="1:15" x14ac:dyDescent="0.55000000000000004">
      <c r="A80" s="117">
        <v>44378</v>
      </c>
      <c r="B80" s="118" t="str">
        <f t="shared" si="6"/>
        <v>(木)</v>
      </c>
      <c r="C80" s="62">
        <f t="shared" si="5"/>
        <v>1222734</v>
      </c>
      <c r="D80" s="62">
        <v>408070</v>
      </c>
      <c r="E80" s="62">
        <v>156546</v>
      </c>
      <c r="F80" s="62">
        <v>0</v>
      </c>
      <c r="G80" s="62">
        <v>638518</v>
      </c>
      <c r="H80" s="62">
        <v>19600</v>
      </c>
      <c r="I80" s="62">
        <v>0</v>
      </c>
      <c r="J80" s="62">
        <v>305058</v>
      </c>
      <c r="K80" s="62">
        <v>7803</v>
      </c>
      <c r="L80" s="62">
        <v>0</v>
      </c>
      <c r="M80" s="62">
        <v>612148</v>
      </c>
      <c r="N80" s="62">
        <v>18576</v>
      </c>
      <c r="O80" s="62">
        <v>0</v>
      </c>
    </row>
    <row r="81" spans="1:15" x14ac:dyDescent="0.55000000000000004">
      <c r="A81" s="117">
        <v>44377</v>
      </c>
      <c r="B81" s="105" t="str">
        <f t="shared" si="6"/>
        <v>(水)</v>
      </c>
      <c r="C81" s="62">
        <f t="shared" si="5"/>
        <v>1452450</v>
      </c>
      <c r="D81" s="62">
        <v>613019</v>
      </c>
      <c r="E81" s="62">
        <v>145919</v>
      </c>
      <c r="F81" s="62">
        <v>0</v>
      </c>
      <c r="G81" s="62">
        <v>674369</v>
      </c>
      <c r="H81" s="62">
        <v>19143</v>
      </c>
      <c r="I81" s="62">
        <v>0</v>
      </c>
      <c r="J81" s="62">
        <v>479942</v>
      </c>
      <c r="K81" s="62">
        <v>11458</v>
      </c>
      <c r="L81" s="62">
        <v>0</v>
      </c>
      <c r="M81" s="62">
        <v>642965</v>
      </c>
      <c r="N81" s="62">
        <v>18124</v>
      </c>
      <c r="O81" s="62">
        <v>0</v>
      </c>
    </row>
    <row r="82" spans="1:15" x14ac:dyDescent="0.55000000000000004">
      <c r="A82" s="117">
        <v>44376</v>
      </c>
      <c r="B82" s="118" t="str">
        <f>"(" &amp; TEXT(A82,"aaa") &amp; ")"</f>
        <v>(火)</v>
      </c>
      <c r="C82" s="62">
        <f t="shared" si="5"/>
        <v>1414596</v>
      </c>
      <c r="D82" s="62">
        <v>595833</v>
      </c>
      <c r="E82" s="62">
        <v>121125</v>
      </c>
      <c r="F82" s="62">
        <v>0</v>
      </c>
      <c r="G82" s="62">
        <v>678472</v>
      </c>
      <c r="H82" s="62">
        <v>19166</v>
      </c>
      <c r="I82" s="62">
        <v>0</v>
      </c>
      <c r="J82" s="62">
        <v>474672</v>
      </c>
      <c r="K82" s="62">
        <v>10992</v>
      </c>
      <c r="L82" s="62">
        <v>0</v>
      </c>
      <c r="M82" s="62">
        <v>649616</v>
      </c>
      <c r="N82" s="62">
        <v>18083</v>
      </c>
      <c r="O82" s="62">
        <v>0</v>
      </c>
    </row>
    <row r="83" spans="1:15" x14ac:dyDescent="0.55000000000000004">
      <c r="A83" s="117">
        <v>44375</v>
      </c>
      <c r="B83" s="105" t="str">
        <f t="shared" ref="B83:B107" si="7">"(" &amp; TEXT(A83,"aaa") &amp; ")"</f>
        <v>(月)</v>
      </c>
      <c r="C83" s="62">
        <f t="shared" si="5"/>
        <v>1307880</v>
      </c>
      <c r="D83" s="62">
        <v>556995</v>
      </c>
      <c r="E83" s="62">
        <v>113064</v>
      </c>
      <c r="F83" s="62">
        <v>0</v>
      </c>
      <c r="G83" s="62">
        <v>619286</v>
      </c>
      <c r="H83" s="62">
        <v>18535</v>
      </c>
      <c r="I83" s="62">
        <v>0</v>
      </c>
      <c r="J83" s="62">
        <v>450513</v>
      </c>
      <c r="K83" s="62">
        <v>12608</v>
      </c>
      <c r="L83" s="62">
        <v>0</v>
      </c>
      <c r="M83" s="62">
        <v>594747</v>
      </c>
      <c r="N83" s="62">
        <v>17596</v>
      </c>
      <c r="O83" s="62">
        <v>0</v>
      </c>
    </row>
    <row r="84" spans="1:15" x14ac:dyDescent="0.55000000000000004">
      <c r="A84" s="117">
        <v>44374</v>
      </c>
      <c r="B84" s="105" t="str">
        <f t="shared" si="7"/>
        <v>(日)</v>
      </c>
      <c r="C84" s="62">
        <f t="shared" si="5"/>
        <v>1293469</v>
      </c>
      <c r="D84" s="62">
        <v>664062</v>
      </c>
      <c r="E84" s="62">
        <v>89319</v>
      </c>
      <c r="F84" s="62">
        <v>0</v>
      </c>
      <c r="G84" s="62">
        <v>535478</v>
      </c>
      <c r="H84" s="62">
        <v>4610</v>
      </c>
      <c r="I84" s="62">
        <v>0</v>
      </c>
      <c r="J84" s="62">
        <v>538735</v>
      </c>
      <c r="K84" s="62">
        <v>15537</v>
      </c>
      <c r="L84" s="62">
        <v>0</v>
      </c>
      <c r="M84" s="62">
        <v>514264</v>
      </c>
      <c r="N84" s="62">
        <v>4395</v>
      </c>
      <c r="O84" s="62">
        <v>0</v>
      </c>
    </row>
    <row r="85" spans="1:15" x14ac:dyDescent="0.55000000000000004">
      <c r="A85" s="117">
        <v>44373</v>
      </c>
      <c r="B85" s="105" t="str">
        <f t="shared" si="7"/>
        <v>(土)</v>
      </c>
      <c r="C85" s="62">
        <f t="shared" si="5"/>
        <v>1306891</v>
      </c>
      <c r="D85" s="62">
        <v>632918</v>
      </c>
      <c r="E85" s="62">
        <v>88098</v>
      </c>
      <c r="F85" s="62">
        <v>0</v>
      </c>
      <c r="G85" s="62">
        <v>582092</v>
      </c>
      <c r="H85" s="62">
        <v>3783</v>
      </c>
      <c r="I85" s="62">
        <v>0</v>
      </c>
      <c r="J85" s="62">
        <v>515769</v>
      </c>
      <c r="K85" s="62">
        <v>18972</v>
      </c>
      <c r="L85" s="62">
        <v>0</v>
      </c>
      <c r="M85" s="62">
        <v>558016</v>
      </c>
      <c r="N85" s="62">
        <v>3562</v>
      </c>
      <c r="O85" s="62">
        <v>0</v>
      </c>
    </row>
    <row r="86" spans="1:15" x14ac:dyDescent="0.55000000000000004">
      <c r="A86" s="117">
        <v>44372</v>
      </c>
      <c r="B86" s="105" t="str">
        <f t="shared" si="7"/>
        <v>(金)</v>
      </c>
      <c r="C86" s="62">
        <f t="shared" si="5"/>
        <v>1294840</v>
      </c>
      <c r="D86" s="62">
        <v>582383</v>
      </c>
      <c r="E86" s="62">
        <v>91960</v>
      </c>
      <c r="F86" s="62">
        <v>0</v>
      </c>
      <c r="G86" s="62">
        <v>616681</v>
      </c>
      <c r="H86" s="62">
        <v>3816</v>
      </c>
      <c r="I86" s="62">
        <v>0</v>
      </c>
      <c r="J86" s="62">
        <v>485983</v>
      </c>
      <c r="K86" s="62">
        <v>14388</v>
      </c>
      <c r="L86" s="62">
        <v>0</v>
      </c>
      <c r="M86" s="62">
        <v>587600</v>
      </c>
      <c r="N86" s="62">
        <v>3606</v>
      </c>
      <c r="O86" s="62">
        <v>0</v>
      </c>
    </row>
    <row r="87" spans="1:15" x14ac:dyDescent="0.55000000000000004">
      <c r="A87" s="117">
        <v>44371</v>
      </c>
      <c r="B87" s="105" t="str">
        <f t="shared" si="7"/>
        <v>(木)</v>
      </c>
      <c r="C87" s="62">
        <f t="shared" si="5"/>
        <v>1316417</v>
      </c>
      <c r="D87" s="62">
        <v>604681</v>
      </c>
      <c r="E87" s="62">
        <v>83892</v>
      </c>
      <c r="F87" s="62">
        <v>0</v>
      </c>
      <c r="G87" s="62">
        <v>624494</v>
      </c>
      <c r="H87" s="62">
        <v>3350</v>
      </c>
      <c r="I87" s="62">
        <v>0</v>
      </c>
      <c r="J87" s="62">
        <v>523496</v>
      </c>
      <c r="K87" s="62">
        <v>14536</v>
      </c>
      <c r="L87" s="62">
        <v>0</v>
      </c>
      <c r="M87" s="62">
        <v>598030</v>
      </c>
      <c r="N87" s="62">
        <v>3167</v>
      </c>
      <c r="O87" s="62">
        <v>0</v>
      </c>
    </row>
    <row r="88" spans="1:15" x14ac:dyDescent="0.55000000000000004">
      <c r="A88" s="117">
        <v>44370</v>
      </c>
      <c r="B88" s="105" t="str">
        <f t="shared" si="7"/>
        <v>(水)</v>
      </c>
      <c r="C88" s="62">
        <f t="shared" si="5"/>
        <v>1331455</v>
      </c>
      <c r="D88" s="62">
        <v>617899</v>
      </c>
      <c r="E88" s="62">
        <v>88233</v>
      </c>
      <c r="F88" s="62">
        <v>0</v>
      </c>
      <c r="G88" s="62">
        <v>621930</v>
      </c>
      <c r="H88" s="62">
        <v>3393</v>
      </c>
      <c r="I88" s="62">
        <v>0</v>
      </c>
      <c r="J88" s="62">
        <v>544218</v>
      </c>
      <c r="K88" s="62">
        <v>15170</v>
      </c>
      <c r="L88" s="62">
        <v>0</v>
      </c>
      <c r="M88" s="62">
        <v>596513</v>
      </c>
      <c r="N88" s="62">
        <v>3192</v>
      </c>
      <c r="O88" s="62">
        <v>0</v>
      </c>
    </row>
    <row r="89" spans="1:15" x14ac:dyDescent="0.55000000000000004">
      <c r="A89" s="117">
        <v>44369</v>
      </c>
      <c r="B89" s="105" t="str">
        <f t="shared" si="7"/>
        <v>(火)</v>
      </c>
      <c r="C89" s="62">
        <f t="shared" si="5"/>
        <v>1305311</v>
      </c>
      <c r="D89" s="62">
        <v>615490</v>
      </c>
      <c r="E89" s="62">
        <v>84704</v>
      </c>
      <c r="F89" s="62">
        <v>0</v>
      </c>
      <c r="G89" s="62">
        <v>602379</v>
      </c>
      <c r="H89" s="62">
        <v>2738</v>
      </c>
      <c r="I89" s="62">
        <v>0</v>
      </c>
      <c r="J89" s="62">
        <v>548318</v>
      </c>
      <c r="K89" s="62">
        <v>18811</v>
      </c>
      <c r="L89" s="62">
        <v>0</v>
      </c>
      <c r="M89" s="62">
        <v>578898</v>
      </c>
      <c r="N89" s="62">
        <v>2591</v>
      </c>
      <c r="O89" s="62">
        <v>0</v>
      </c>
    </row>
    <row r="90" spans="1:15" x14ac:dyDescent="0.55000000000000004">
      <c r="A90" s="117">
        <v>44368</v>
      </c>
      <c r="B90" s="105" t="str">
        <f t="shared" si="7"/>
        <v>(月)</v>
      </c>
      <c r="C90" s="62">
        <f t="shared" si="5"/>
        <v>1172783</v>
      </c>
      <c r="D90" s="62">
        <v>594462</v>
      </c>
      <c r="E90" s="62">
        <v>76919</v>
      </c>
      <c r="F90" s="62">
        <v>0</v>
      </c>
      <c r="G90" s="62">
        <v>498159</v>
      </c>
      <c r="H90" s="62">
        <v>3243</v>
      </c>
      <c r="I90" s="62">
        <v>0</v>
      </c>
      <c r="J90" s="62">
        <v>538333</v>
      </c>
      <c r="K90" s="62">
        <v>18807</v>
      </c>
      <c r="L90" s="62">
        <v>0</v>
      </c>
      <c r="M90" s="62">
        <v>479924</v>
      </c>
      <c r="N90" s="62">
        <v>3118</v>
      </c>
      <c r="O90" s="62">
        <v>0</v>
      </c>
    </row>
    <row r="91" spans="1:15" x14ac:dyDescent="0.55000000000000004">
      <c r="A91" s="117">
        <v>44367</v>
      </c>
      <c r="B91" s="105" t="str">
        <f t="shared" si="7"/>
        <v>(日)</v>
      </c>
      <c r="C91" s="62">
        <f t="shared" si="5"/>
        <v>1093107</v>
      </c>
      <c r="D91" s="62">
        <v>610449</v>
      </c>
      <c r="E91" s="62">
        <v>44925</v>
      </c>
      <c r="F91" s="62">
        <v>0</v>
      </c>
      <c r="G91" s="62">
        <v>437733</v>
      </c>
      <c r="H91" s="62">
        <v>0</v>
      </c>
      <c r="I91" s="62">
        <v>0</v>
      </c>
      <c r="J91" s="62">
        <v>547776</v>
      </c>
      <c r="K91" s="62">
        <v>23472</v>
      </c>
      <c r="L91" s="62">
        <v>0</v>
      </c>
      <c r="M91" s="62">
        <v>423644</v>
      </c>
      <c r="N91" s="62">
        <v>0</v>
      </c>
      <c r="O91" s="62">
        <v>0</v>
      </c>
    </row>
    <row r="92" spans="1:15" x14ac:dyDescent="0.55000000000000004">
      <c r="A92" s="117">
        <v>44366</v>
      </c>
      <c r="B92" s="105" t="str">
        <f t="shared" si="7"/>
        <v>(土)</v>
      </c>
      <c r="C92" s="62">
        <f t="shared" ref="C92:C155" si="8">SUM(D92:I92)</f>
        <v>1094640</v>
      </c>
      <c r="D92" s="62">
        <v>613792</v>
      </c>
      <c r="E92" s="62">
        <v>41417</v>
      </c>
      <c r="F92" s="62">
        <v>0</v>
      </c>
      <c r="G92" s="62">
        <v>439431</v>
      </c>
      <c r="H92" s="62">
        <v>0</v>
      </c>
      <c r="I92" s="62">
        <v>0</v>
      </c>
      <c r="J92" s="62">
        <v>554187</v>
      </c>
      <c r="K92" s="62">
        <v>24735</v>
      </c>
      <c r="L92" s="62">
        <v>0</v>
      </c>
      <c r="M92" s="62">
        <v>421353</v>
      </c>
      <c r="N92" s="62">
        <v>0</v>
      </c>
      <c r="O92" s="62">
        <v>0</v>
      </c>
    </row>
    <row r="93" spans="1:15" x14ac:dyDescent="0.55000000000000004">
      <c r="A93" s="117">
        <v>44365</v>
      </c>
      <c r="B93" s="105" t="str">
        <f t="shared" si="7"/>
        <v>(金)</v>
      </c>
      <c r="C93" s="62">
        <f t="shared" si="8"/>
        <v>1110920</v>
      </c>
      <c r="D93" s="62">
        <v>583835</v>
      </c>
      <c r="E93" s="62">
        <v>32956</v>
      </c>
      <c r="F93" s="62">
        <v>0</v>
      </c>
      <c r="G93" s="62">
        <v>494129</v>
      </c>
      <c r="H93" s="62">
        <v>0</v>
      </c>
      <c r="I93" s="62">
        <v>0</v>
      </c>
      <c r="J93" s="62">
        <v>532262</v>
      </c>
      <c r="K93" s="62">
        <v>19948</v>
      </c>
      <c r="L93" s="62">
        <v>0</v>
      </c>
      <c r="M93" s="62">
        <v>469959</v>
      </c>
      <c r="N93" s="62">
        <v>0</v>
      </c>
      <c r="O93" s="62">
        <v>0</v>
      </c>
    </row>
    <row r="94" spans="1:15" x14ac:dyDescent="0.55000000000000004">
      <c r="A94" s="117">
        <v>44364</v>
      </c>
      <c r="B94" s="105" t="str">
        <f t="shared" si="7"/>
        <v>(木)</v>
      </c>
      <c r="C94" s="62">
        <f t="shared" si="8"/>
        <v>1153174</v>
      </c>
      <c r="D94" s="62">
        <v>600851</v>
      </c>
      <c r="E94" s="62">
        <v>34727</v>
      </c>
      <c r="F94" s="62">
        <v>0</v>
      </c>
      <c r="G94" s="62">
        <v>517596</v>
      </c>
      <c r="H94" s="62">
        <v>0</v>
      </c>
      <c r="I94" s="62">
        <v>0</v>
      </c>
      <c r="J94" s="62">
        <v>555816</v>
      </c>
      <c r="K94" s="62">
        <v>24306</v>
      </c>
      <c r="L94" s="62">
        <v>0</v>
      </c>
      <c r="M94" s="62">
        <v>494283</v>
      </c>
      <c r="N94" s="62">
        <v>0</v>
      </c>
      <c r="O94" s="62">
        <v>0</v>
      </c>
    </row>
    <row r="95" spans="1:15" x14ac:dyDescent="0.55000000000000004">
      <c r="A95" s="117">
        <v>44363</v>
      </c>
      <c r="B95" s="105" t="str">
        <f t="shared" si="7"/>
        <v>(水)</v>
      </c>
      <c r="C95" s="62">
        <f t="shared" si="8"/>
        <v>1160928</v>
      </c>
      <c r="D95" s="62">
        <v>594829</v>
      </c>
      <c r="E95" s="62">
        <v>34802</v>
      </c>
      <c r="F95" s="62">
        <v>0</v>
      </c>
      <c r="G95" s="62">
        <v>531297</v>
      </c>
      <c r="H95" s="62">
        <v>0</v>
      </c>
      <c r="I95" s="62">
        <v>0</v>
      </c>
      <c r="J95" s="62">
        <v>553383</v>
      </c>
      <c r="K95" s="62">
        <v>25906</v>
      </c>
      <c r="L95" s="62">
        <v>0</v>
      </c>
      <c r="M95" s="62">
        <v>506509</v>
      </c>
      <c r="N95" s="62">
        <v>0</v>
      </c>
      <c r="O95" s="62">
        <v>0</v>
      </c>
    </row>
    <row r="96" spans="1:15" x14ac:dyDescent="0.55000000000000004">
      <c r="A96" s="117">
        <v>44362</v>
      </c>
      <c r="B96" s="105" t="str">
        <f t="shared" si="7"/>
        <v>(火)</v>
      </c>
      <c r="C96" s="62">
        <f t="shared" si="8"/>
        <v>1128778</v>
      </c>
      <c r="D96" s="68">
        <v>615735</v>
      </c>
      <c r="E96" s="68">
        <v>33528</v>
      </c>
      <c r="F96" s="62">
        <v>0</v>
      </c>
      <c r="G96" s="68">
        <v>479515</v>
      </c>
      <c r="H96" s="62">
        <v>0</v>
      </c>
      <c r="I96" s="62">
        <v>0</v>
      </c>
      <c r="J96" s="68">
        <v>577941</v>
      </c>
      <c r="K96" s="68">
        <v>26304</v>
      </c>
      <c r="L96" s="62">
        <v>0</v>
      </c>
      <c r="M96" s="68">
        <v>456295</v>
      </c>
      <c r="N96" s="62">
        <v>0</v>
      </c>
      <c r="O96" s="62">
        <v>0</v>
      </c>
    </row>
    <row r="97" spans="1:15" x14ac:dyDescent="0.55000000000000004">
      <c r="A97" s="117">
        <v>44361</v>
      </c>
      <c r="B97" s="105" t="str">
        <f t="shared" si="7"/>
        <v>(月)</v>
      </c>
      <c r="C97" s="62">
        <f t="shared" si="8"/>
        <v>1013337</v>
      </c>
      <c r="D97" s="68">
        <v>568570</v>
      </c>
      <c r="E97" s="68">
        <v>31173</v>
      </c>
      <c r="F97" s="62">
        <v>0</v>
      </c>
      <c r="G97" s="68">
        <v>413594</v>
      </c>
      <c r="H97" s="62">
        <v>0</v>
      </c>
      <c r="I97" s="62">
        <v>0</v>
      </c>
      <c r="J97" s="68">
        <v>536017</v>
      </c>
      <c r="K97" s="68">
        <v>27170</v>
      </c>
      <c r="L97" s="62">
        <v>0</v>
      </c>
      <c r="M97" s="68">
        <v>395024</v>
      </c>
      <c r="N97" s="62">
        <v>0</v>
      </c>
      <c r="O97" s="62">
        <v>0</v>
      </c>
    </row>
    <row r="98" spans="1:15" x14ac:dyDescent="0.55000000000000004">
      <c r="A98" s="117">
        <v>44360</v>
      </c>
      <c r="B98" s="105" t="str">
        <f t="shared" si="7"/>
        <v>(日)</v>
      </c>
      <c r="C98" s="62">
        <f t="shared" si="8"/>
        <v>915399</v>
      </c>
      <c r="D98" s="68">
        <v>561702</v>
      </c>
      <c r="E98" s="68">
        <v>37882</v>
      </c>
      <c r="F98" s="62">
        <v>0</v>
      </c>
      <c r="G98" s="68">
        <v>315815</v>
      </c>
      <c r="H98" s="62">
        <v>0</v>
      </c>
      <c r="I98" s="62">
        <v>0</v>
      </c>
      <c r="J98" s="68">
        <v>529501</v>
      </c>
      <c r="K98" s="68">
        <v>30811</v>
      </c>
      <c r="L98" s="62">
        <v>0</v>
      </c>
      <c r="M98" s="68">
        <v>304711</v>
      </c>
      <c r="N98" s="62">
        <v>0</v>
      </c>
      <c r="O98" s="62">
        <v>0</v>
      </c>
    </row>
    <row r="99" spans="1:15" x14ac:dyDescent="0.55000000000000004">
      <c r="A99" s="117">
        <v>44359</v>
      </c>
      <c r="B99" s="105" t="str">
        <f t="shared" si="7"/>
        <v>(土)</v>
      </c>
      <c r="C99" s="62">
        <f t="shared" si="8"/>
        <v>928591</v>
      </c>
      <c r="D99" s="68">
        <v>621790</v>
      </c>
      <c r="E99" s="68">
        <v>33466</v>
      </c>
      <c r="F99" s="62">
        <v>0</v>
      </c>
      <c r="G99" s="68">
        <v>273335</v>
      </c>
      <c r="H99" s="62">
        <v>0</v>
      </c>
      <c r="I99" s="62">
        <v>0</v>
      </c>
      <c r="J99" s="68">
        <v>587432</v>
      </c>
      <c r="K99" s="68">
        <v>30600</v>
      </c>
      <c r="L99" s="62">
        <v>0</v>
      </c>
      <c r="M99" s="68">
        <v>258946</v>
      </c>
      <c r="N99" s="62">
        <v>0</v>
      </c>
      <c r="O99" s="62">
        <v>0</v>
      </c>
    </row>
    <row r="100" spans="1:15" x14ac:dyDescent="0.55000000000000004">
      <c r="A100" s="117">
        <v>44358</v>
      </c>
      <c r="B100" s="105" t="str">
        <f t="shared" si="7"/>
        <v>(金)</v>
      </c>
      <c r="C100" s="62">
        <f t="shared" si="8"/>
        <v>960297</v>
      </c>
      <c r="D100" s="68">
        <v>664721</v>
      </c>
      <c r="E100" s="68">
        <v>30118</v>
      </c>
      <c r="F100" s="62">
        <v>0</v>
      </c>
      <c r="G100" s="68">
        <v>265458</v>
      </c>
      <c r="H100" s="62">
        <v>0</v>
      </c>
      <c r="I100" s="62">
        <v>0</v>
      </c>
      <c r="J100" s="68">
        <v>627781</v>
      </c>
      <c r="K100" s="68">
        <v>27053</v>
      </c>
      <c r="L100" s="62">
        <v>0</v>
      </c>
      <c r="M100" s="68">
        <v>244532</v>
      </c>
      <c r="N100" s="62">
        <v>0</v>
      </c>
      <c r="O100" s="62">
        <v>0</v>
      </c>
    </row>
    <row r="101" spans="1:15" x14ac:dyDescent="0.55000000000000004">
      <c r="A101" s="117">
        <v>44357</v>
      </c>
      <c r="B101" s="105" t="str">
        <f t="shared" si="7"/>
        <v>(木)</v>
      </c>
      <c r="C101" s="62">
        <f t="shared" si="8"/>
        <v>991208</v>
      </c>
      <c r="D101" s="68">
        <v>660000</v>
      </c>
      <c r="E101" s="68">
        <v>29652</v>
      </c>
      <c r="F101" s="62">
        <v>0</v>
      </c>
      <c r="G101" s="68">
        <v>301556</v>
      </c>
      <c r="H101" s="62">
        <v>0</v>
      </c>
      <c r="I101" s="62">
        <v>0</v>
      </c>
      <c r="J101" s="68">
        <v>626846</v>
      </c>
      <c r="K101" s="68">
        <v>26982</v>
      </c>
      <c r="L101" s="62">
        <v>0</v>
      </c>
      <c r="M101" s="68">
        <v>279641</v>
      </c>
      <c r="N101" s="62">
        <v>0</v>
      </c>
      <c r="O101" s="62">
        <v>0</v>
      </c>
    </row>
    <row r="102" spans="1:15" x14ac:dyDescent="0.55000000000000004">
      <c r="A102" s="117">
        <v>44356</v>
      </c>
      <c r="B102" s="105" t="str">
        <f t="shared" si="7"/>
        <v>(水)</v>
      </c>
      <c r="C102" s="62">
        <f t="shared" si="8"/>
        <v>988826</v>
      </c>
      <c r="D102" s="68">
        <v>675308</v>
      </c>
      <c r="E102" s="68">
        <v>27697</v>
      </c>
      <c r="F102" s="62">
        <v>0</v>
      </c>
      <c r="G102" s="68">
        <v>285821</v>
      </c>
      <c r="H102" s="62">
        <v>0</v>
      </c>
      <c r="I102" s="62">
        <v>0</v>
      </c>
      <c r="J102" s="68">
        <v>642276</v>
      </c>
      <c r="K102" s="68">
        <v>25535</v>
      </c>
      <c r="L102" s="62">
        <v>0</v>
      </c>
      <c r="M102" s="68">
        <v>265238</v>
      </c>
      <c r="N102" s="62">
        <v>0</v>
      </c>
      <c r="O102" s="62">
        <v>0</v>
      </c>
    </row>
    <row r="103" spans="1:15" x14ac:dyDescent="0.55000000000000004">
      <c r="A103" s="117">
        <v>44355</v>
      </c>
      <c r="B103" s="105" t="str">
        <f t="shared" si="7"/>
        <v>(火)</v>
      </c>
      <c r="C103" s="62">
        <f t="shared" si="8"/>
        <v>951777</v>
      </c>
      <c r="D103" s="68">
        <v>690840</v>
      </c>
      <c r="E103" s="68">
        <v>29308</v>
      </c>
      <c r="F103" s="62">
        <v>0</v>
      </c>
      <c r="G103" s="68">
        <v>231629</v>
      </c>
      <c r="H103" s="62">
        <v>0</v>
      </c>
      <c r="I103" s="62">
        <v>0</v>
      </c>
      <c r="J103" s="68">
        <v>659996</v>
      </c>
      <c r="K103" s="68">
        <v>27632</v>
      </c>
      <c r="L103" s="62">
        <v>0</v>
      </c>
      <c r="M103" s="68">
        <v>214173</v>
      </c>
      <c r="N103" s="62">
        <v>0</v>
      </c>
      <c r="O103" s="62">
        <v>0</v>
      </c>
    </row>
    <row r="104" spans="1:15" x14ac:dyDescent="0.55000000000000004">
      <c r="A104" s="117">
        <v>44354</v>
      </c>
      <c r="B104" s="105" t="str">
        <f t="shared" si="7"/>
        <v>(月)</v>
      </c>
      <c r="C104" s="62">
        <f t="shared" si="8"/>
        <v>852914</v>
      </c>
      <c r="D104" s="68">
        <v>633757</v>
      </c>
      <c r="E104" s="68">
        <v>29161</v>
      </c>
      <c r="F104" s="62">
        <v>0</v>
      </c>
      <c r="G104" s="68">
        <v>189996</v>
      </c>
      <c r="H104" s="62">
        <v>0</v>
      </c>
      <c r="I104" s="62">
        <v>0</v>
      </c>
      <c r="J104" s="68">
        <v>607782</v>
      </c>
      <c r="K104" s="68">
        <v>27382</v>
      </c>
      <c r="L104" s="62">
        <v>0</v>
      </c>
      <c r="M104" s="68">
        <v>175891</v>
      </c>
      <c r="N104" s="62">
        <v>0</v>
      </c>
      <c r="O104" s="62">
        <v>0</v>
      </c>
    </row>
    <row r="105" spans="1:15" x14ac:dyDescent="0.55000000000000004">
      <c r="A105" s="65">
        <v>44353</v>
      </c>
      <c r="B105" s="105" t="str">
        <f t="shared" si="7"/>
        <v>(日)</v>
      </c>
      <c r="C105" s="62">
        <f t="shared" si="8"/>
        <v>742036</v>
      </c>
      <c r="D105" s="68">
        <v>539719</v>
      </c>
      <c r="E105" s="68">
        <v>22854</v>
      </c>
      <c r="F105" s="62">
        <v>0</v>
      </c>
      <c r="G105" s="68">
        <v>179463</v>
      </c>
      <c r="H105" s="62">
        <v>0</v>
      </c>
      <c r="I105" s="62">
        <v>0</v>
      </c>
      <c r="J105" s="68">
        <v>517235</v>
      </c>
      <c r="K105" s="68">
        <v>21670</v>
      </c>
      <c r="L105" s="62">
        <v>0</v>
      </c>
      <c r="M105" s="68">
        <v>172788</v>
      </c>
      <c r="N105" s="62">
        <v>0</v>
      </c>
      <c r="O105" s="62">
        <v>0</v>
      </c>
    </row>
    <row r="106" spans="1:15" x14ac:dyDescent="0.55000000000000004">
      <c r="A106" s="65">
        <v>44352</v>
      </c>
      <c r="B106" s="105" t="str">
        <f t="shared" si="7"/>
        <v>(土)</v>
      </c>
      <c r="C106" s="62">
        <f t="shared" si="8"/>
        <v>743083</v>
      </c>
      <c r="D106" s="68">
        <v>595401</v>
      </c>
      <c r="E106" s="68">
        <v>20390</v>
      </c>
      <c r="F106" s="62">
        <v>0</v>
      </c>
      <c r="G106" s="68">
        <v>127292</v>
      </c>
      <c r="H106" s="62">
        <v>0</v>
      </c>
      <c r="I106" s="62">
        <v>0</v>
      </c>
      <c r="J106" s="68">
        <v>570027</v>
      </c>
      <c r="K106" s="68">
        <v>19063</v>
      </c>
      <c r="L106" s="62">
        <v>0</v>
      </c>
      <c r="M106" s="68">
        <v>116915</v>
      </c>
      <c r="N106" s="62">
        <v>0</v>
      </c>
      <c r="O106" s="62">
        <v>0</v>
      </c>
    </row>
    <row r="107" spans="1:15" x14ac:dyDescent="0.55000000000000004">
      <c r="A107" s="65">
        <v>44351</v>
      </c>
      <c r="B107" s="105" t="str">
        <f t="shared" si="7"/>
        <v>(金)</v>
      </c>
      <c r="C107" s="62">
        <f t="shared" si="8"/>
        <v>773976</v>
      </c>
      <c r="D107" s="68">
        <v>632270</v>
      </c>
      <c r="E107" s="68">
        <v>20276</v>
      </c>
      <c r="F107" s="62">
        <v>0</v>
      </c>
      <c r="G107" s="68">
        <v>121430</v>
      </c>
      <c r="H107" s="62">
        <v>0</v>
      </c>
      <c r="I107" s="62">
        <v>0</v>
      </c>
      <c r="J107" s="68">
        <v>602838</v>
      </c>
      <c r="K107" s="68">
        <v>18987</v>
      </c>
      <c r="L107" s="62">
        <v>0</v>
      </c>
      <c r="M107" s="68">
        <v>104360</v>
      </c>
      <c r="N107" s="62">
        <v>0</v>
      </c>
      <c r="O107" s="62">
        <v>0</v>
      </c>
    </row>
    <row r="108" spans="1:15" x14ac:dyDescent="0.55000000000000004">
      <c r="A108" s="65">
        <v>44350</v>
      </c>
      <c r="B108" s="105" t="str">
        <f>"(" &amp; TEXT(A108,"aaa") &amp; ")"</f>
        <v>(木)</v>
      </c>
      <c r="C108" s="62">
        <f t="shared" si="8"/>
        <v>811520</v>
      </c>
      <c r="D108" s="68">
        <v>649691</v>
      </c>
      <c r="E108" s="68">
        <v>20099</v>
      </c>
      <c r="F108" s="62">
        <v>0</v>
      </c>
      <c r="G108" s="68">
        <v>141730</v>
      </c>
      <c r="H108" s="62">
        <v>0</v>
      </c>
      <c r="I108" s="62">
        <v>0</v>
      </c>
      <c r="J108" s="68">
        <v>620521</v>
      </c>
      <c r="K108" s="68">
        <v>18958</v>
      </c>
      <c r="L108" s="62">
        <v>0</v>
      </c>
      <c r="M108" s="68">
        <v>125140</v>
      </c>
      <c r="N108" s="62">
        <v>0</v>
      </c>
      <c r="O108" s="62">
        <v>0</v>
      </c>
    </row>
    <row r="109" spans="1:15" x14ac:dyDescent="0.55000000000000004">
      <c r="A109" s="65">
        <v>44349</v>
      </c>
      <c r="B109" s="105" t="str">
        <f t="shared" ref="B109:B160" si="9">"(" &amp; TEXT(A109,"aaa") &amp; ")"</f>
        <v>(水)</v>
      </c>
      <c r="C109" s="62">
        <f t="shared" si="8"/>
        <v>810240</v>
      </c>
      <c r="D109" s="68">
        <v>646410</v>
      </c>
      <c r="E109" s="68">
        <v>19699</v>
      </c>
      <c r="F109" s="62">
        <v>0</v>
      </c>
      <c r="G109" s="68">
        <v>144131</v>
      </c>
      <c r="H109" s="62">
        <v>0</v>
      </c>
      <c r="I109" s="62">
        <v>0</v>
      </c>
      <c r="J109" s="68">
        <v>618918</v>
      </c>
      <c r="K109" s="68">
        <v>18596</v>
      </c>
      <c r="L109" s="62">
        <v>0</v>
      </c>
      <c r="M109" s="68">
        <v>127100</v>
      </c>
      <c r="N109" s="62">
        <v>0</v>
      </c>
      <c r="O109" s="62">
        <v>0</v>
      </c>
    </row>
    <row r="110" spans="1:15" x14ac:dyDescent="0.55000000000000004">
      <c r="A110" s="65">
        <v>44348</v>
      </c>
      <c r="B110" s="105" t="str">
        <f t="shared" si="9"/>
        <v>(火)</v>
      </c>
      <c r="C110" s="62">
        <f t="shared" si="8"/>
        <v>762073</v>
      </c>
      <c r="D110" s="68">
        <v>625971</v>
      </c>
      <c r="E110" s="68">
        <v>19238</v>
      </c>
      <c r="F110" s="62">
        <v>0</v>
      </c>
      <c r="G110" s="68">
        <v>116864</v>
      </c>
      <c r="H110" s="62">
        <v>0</v>
      </c>
      <c r="I110" s="62">
        <v>0</v>
      </c>
      <c r="J110" s="68">
        <v>600373</v>
      </c>
      <c r="K110" s="68">
        <v>18227</v>
      </c>
      <c r="L110" s="62">
        <v>0</v>
      </c>
      <c r="M110" s="68">
        <v>100619</v>
      </c>
      <c r="N110" s="62">
        <v>0</v>
      </c>
      <c r="O110" s="62">
        <v>0</v>
      </c>
    </row>
    <row r="111" spans="1:15" x14ac:dyDescent="0.55000000000000004">
      <c r="A111" s="65">
        <v>44347</v>
      </c>
      <c r="B111" s="105" t="str">
        <f t="shared" si="9"/>
        <v>(月)</v>
      </c>
      <c r="C111" s="62">
        <f t="shared" si="8"/>
        <v>629603</v>
      </c>
      <c r="D111" s="68">
        <v>515510</v>
      </c>
      <c r="E111" s="68">
        <v>18340</v>
      </c>
      <c r="F111" s="62">
        <v>0</v>
      </c>
      <c r="G111" s="68">
        <v>95753</v>
      </c>
      <c r="H111" s="62">
        <v>0</v>
      </c>
      <c r="I111" s="62">
        <v>0</v>
      </c>
      <c r="J111" s="68">
        <v>493595</v>
      </c>
      <c r="K111" s="68">
        <v>17284</v>
      </c>
      <c r="L111" s="62">
        <v>0</v>
      </c>
      <c r="M111" s="68">
        <v>78080</v>
      </c>
      <c r="N111" s="62">
        <v>0</v>
      </c>
      <c r="O111" s="62">
        <v>0</v>
      </c>
    </row>
    <row r="112" spans="1:15" x14ac:dyDescent="0.55000000000000004">
      <c r="A112" s="65">
        <v>44346</v>
      </c>
      <c r="B112" s="105" t="str">
        <f t="shared" si="9"/>
        <v>(日)</v>
      </c>
      <c r="C112" s="62">
        <f t="shared" si="8"/>
        <v>529076</v>
      </c>
      <c r="D112" s="68">
        <v>446740</v>
      </c>
      <c r="E112" s="68">
        <v>15950</v>
      </c>
      <c r="F112" s="62">
        <v>0</v>
      </c>
      <c r="G112" s="68">
        <v>66386</v>
      </c>
      <c r="H112" s="62">
        <v>0</v>
      </c>
      <c r="I112" s="62">
        <v>0</v>
      </c>
      <c r="J112" s="68">
        <v>430456</v>
      </c>
      <c r="K112" s="68">
        <v>15159</v>
      </c>
      <c r="L112" s="62">
        <v>0</v>
      </c>
      <c r="M112" s="68">
        <v>59198</v>
      </c>
      <c r="N112" s="62">
        <v>0</v>
      </c>
      <c r="O112" s="62">
        <v>0</v>
      </c>
    </row>
    <row r="113" spans="1:15" x14ac:dyDescent="0.55000000000000004">
      <c r="A113" s="65">
        <v>44345</v>
      </c>
      <c r="B113" s="105" t="str">
        <f t="shared" si="9"/>
        <v>(土)</v>
      </c>
      <c r="C113" s="62">
        <f t="shared" si="8"/>
        <v>531752</v>
      </c>
      <c r="D113" s="68">
        <v>456739</v>
      </c>
      <c r="E113" s="68">
        <v>15523</v>
      </c>
      <c r="F113" s="62">
        <v>0</v>
      </c>
      <c r="G113" s="68">
        <v>59490</v>
      </c>
      <c r="H113" s="62">
        <v>0</v>
      </c>
      <c r="I113" s="62">
        <v>0</v>
      </c>
      <c r="J113" s="68">
        <v>436056</v>
      </c>
      <c r="K113" s="68">
        <v>14743</v>
      </c>
      <c r="L113" s="62">
        <v>0</v>
      </c>
      <c r="M113" s="68">
        <v>47207</v>
      </c>
      <c r="N113" s="62">
        <v>0</v>
      </c>
      <c r="O113" s="62">
        <v>0</v>
      </c>
    </row>
    <row r="114" spans="1:15" x14ac:dyDescent="0.55000000000000004">
      <c r="A114" s="65">
        <v>44344</v>
      </c>
      <c r="B114" s="105" t="str">
        <f t="shared" si="9"/>
        <v>(金)</v>
      </c>
      <c r="C114" s="62">
        <f t="shared" si="8"/>
        <v>575906</v>
      </c>
      <c r="D114" s="68">
        <v>515078</v>
      </c>
      <c r="E114" s="68">
        <v>14249</v>
      </c>
      <c r="F114" s="62">
        <v>0</v>
      </c>
      <c r="G114" s="68">
        <v>46579</v>
      </c>
      <c r="H114" s="62">
        <v>0</v>
      </c>
      <c r="I114" s="62">
        <v>0</v>
      </c>
      <c r="J114" s="68">
        <v>486502</v>
      </c>
      <c r="K114" s="68">
        <v>13549</v>
      </c>
      <c r="L114" s="62">
        <v>0</v>
      </c>
      <c r="M114" s="68">
        <v>29986</v>
      </c>
      <c r="N114" s="62">
        <v>0</v>
      </c>
      <c r="O114" s="62">
        <v>0</v>
      </c>
    </row>
    <row r="115" spans="1:15" x14ac:dyDescent="0.55000000000000004">
      <c r="A115" s="65">
        <v>44343</v>
      </c>
      <c r="B115" s="105" t="str">
        <f t="shared" si="9"/>
        <v>(木)</v>
      </c>
      <c r="C115" s="62">
        <f t="shared" si="8"/>
        <v>599800</v>
      </c>
      <c r="D115" s="68">
        <v>541617</v>
      </c>
      <c r="E115" s="68">
        <v>12393</v>
      </c>
      <c r="F115" s="62">
        <v>0</v>
      </c>
      <c r="G115" s="68">
        <v>45790</v>
      </c>
      <c r="H115" s="62">
        <v>0</v>
      </c>
      <c r="I115" s="62">
        <v>0</v>
      </c>
      <c r="J115" s="68">
        <v>512256</v>
      </c>
      <c r="K115" s="68">
        <v>11842</v>
      </c>
      <c r="L115" s="62">
        <v>0</v>
      </c>
      <c r="M115" s="68">
        <v>32264</v>
      </c>
      <c r="N115" s="62">
        <v>0</v>
      </c>
      <c r="O115" s="62">
        <v>0</v>
      </c>
    </row>
    <row r="116" spans="1:15" x14ac:dyDescent="0.55000000000000004">
      <c r="A116" s="65">
        <v>44342</v>
      </c>
      <c r="B116" s="105" t="str">
        <f t="shared" si="9"/>
        <v>(水)</v>
      </c>
      <c r="C116" s="62">
        <f t="shared" si="8"/>
        <v>586315</v>
      </c>
      <c r="D116" s="68">
        <v>562172</v>
      </c>
      <c r="E116" s="68">
        <v>11466</v>
      </c>
      <c r="F116" s="62">
        <v>0</v>
      </c>
      <c r="G116" s="68">
        <v>12677</v>
      </c>
      <c r="H116" s="62">
        <v>0</v>
      </c>
      <c r="I116" s="62">
        <v>0</v>
      </c>
      <c r="J116" s="68">
        <v>530563</v>
      </c>
      <c r="K116" s="68">
        <v>10852</v>
      </c>
      <c r="L116" s="62">
        <v>0</v>
      </c>
      <c r="M116" s="68">
        <v>9201</v>
      </c>
      <c r="N116" s="62">
        <v>0</v>
      </c>
      <c r="O116" s="62">
        <v>0</v>
      </c>
    </row>
    <row r="117" spans="1:15" x14ac:dyDescent="0.55000000000000004">
      <c r="A117" s="65">
        <v>44341</v>
      </c>
      <c r="B117" s="105" t="str">
        <f t="shared" si="9"/>
        <v>(火)</v>
      </c>
      <c r="C117" s="62">
        <f t="shared" si="8"/>
        <v>528740</v>
      </c>
      <c r="D117" s="68">
        <v>507977</v>
      </c>
      <c r="E117" s="68">
        <v>9759</v>
      </c>
      <c r="F117" s="62">
        <v>0</v>
      </c>
      <c r="G117" s="68">
        <v>11004</v>
      </c>
      <c r="H117" s="62">
        <v>0</v>
      </c>
      <c r="I117" s="62">
        <v>0</v>
      </c>
      <c r="J117" s="68">
        <v>479266</v>
      </c>
      <c r="K117" s="68">
        <v>9337</v>
      </c>
      <c r="L117" s="62">
        <v>0</v>
      </c>
      <c r="M117" s="68">
        <v>7712</v>
      </c>
      <c r="N117" s="62">
        <v>0</v>
      </c>
      <c r="O117" s="62">
        <v>0</v>
      </c>
    </row>
    <row r="118" spans="1:15" x14ac:dyDescent="0.55000000000000004">
      <c r="A118" s="65">
        <v>44340</v>
      </c>
      <c r="B118" s="105" t="str">
        <f t="shared" si="9"/>
        <v>(月)</v>
      </c>
      <c r="C118" s="62">
        <f t="shared" si="8"/>
        <v>457929</v>
      </c>
      <c r="D118" s="68">
        <v>437945</v>
      </c>
      <c r="E118" s="68">
        <v>9817</v>
      </c>
      <c r="F118" s="62">
        <v>0</v>
      </c>
      <c r="G118" s="68">
        <v>10167</v>
      </c>
      <c r="H118" s="62">
        <v>0</v>
      </c>
      <c r="I118" s="62">
        <v>0</v>
      </c>
      <c r="J118" s="68">
        <v>415208</v>
      </c>
      <c r="K118" s="68">
        <v>9365</v>
      </c>
      <c r="L118" s="62">
        <v>0</v>
      </c>
      <c r="M118" s="68">
        <v>6916</v>
      </c>
      <c r="N118" s="62">
        <v>0</v>
      </c>
      <c r="O118" s="62">
        <v>0</v>
      </c>
    </row>
    <row r="119" spans="1:15" x14ac:dyDescent="0.55000000000000004">
      <c r="A119" s="65">
        <v>44339</v>
      </c>
      <c r="B119" s="105" t="str">
        <f t="shared" si="9"/>
        <v>(日)</v>
      </c>
      <c r="C119" s="62">
        <f t="shared" si="8"/>
        <v>352071</v>
      </c>
      <c r="D119" s="68">
        <v>325814</v>
      </c>
      <c r="E119" s="68">
        <v>0</v>
      </c>
      <c r="F119" s="62">
        <v>0</v>
      </c>
      <c r="G119" s="68">
        <v>26257</v>
      </c>
      <c r="H119" s="62">
        <v>0</v>
      </c>
      <c r="I119" s="62">
        <v>0</v>
      </c>
      <c r="J119" s="68">
        <v>313218</v>
      </c>
      <c r="K119" s="68">
        <v>0</v>
      </c>
      <c r="L119" s="62">
        <v>0</v>
      </c>
      <c r="M119" s="68">
        <v>20787</v>
      </c>
      <c r="N119" s="62">
        <v>0</v>
      </c>
      <c r="O119" s="62">
        <v>0</v>
      </c>
    </row>
    <row r="120" spans="1:15" x14ac:dyDescent="0.55000000000000004">
      <c r="A120" s="65">
        <v>44338</v>
      </c>
      <c r="B120" s="105" t="str">
        <f t="shared" si="9"/>
        <v>(土)</v>
      </c>
      <c r="C120" s="62">
        <f t="shared" si="8"/>
        <v>328648</v>
      </c>
      <c r="D120" s="68">
        <v>285303</v>
      </c>
      <c r="E120" s="68">
        <v>0</v>
      </c>
      <c r="F120" s="62">
        <v>0</v>
      </c>
      <c r="G120" s="68">
        <v>43345</v>
      </c>
      <c r="H120" s="62">
        <v>0</v>
      </c>
      <c r="I120" s="62">
        <v>0</v>
      </c>
      <c r="J120" s="68">
        <v>268078</v>
      </c>
      <c r="K120" s="68">
        <v>0</v>
      </c>
      <c r="L120" s="62">
        <v>0</v>
      </c>
      <c r="M120" s="68">
        <v>23036</v>
      </c>
      <c r="N120" s="62">
        <v>0</v>
      </c>
      <c r="O120" s="62">
        <v>0</v>
      </c>
    </row>
    <row r="121" spans="1:15" x14ac:dyDescent="0.55000000000000004">
      <c r="A121" s="65">
        <v>44337</v>
      </c>
      <c r="B121" s="105" t="str">
        <f t="shared" si="9"/>
        <v>(金)</v>
      </c>
      <c r="C121" s="62">
        <f t="shared" si="8"/>
        <v>339776</v>
      </c>
      <c r="D121" s="68">
        <v>280005</v>
      </c>
      <c r="E121" s="68">
        <v>0</v>
      </c>
      <c r="F121" s="62">
        <v>0</v>
      </c>
      <c r="G121" s="68">
        <v>59771</v>
      </c>
      <c r="H121" s="62">
        <v>0</v>
      </c>
      <c r="I121" s="62">
        <v>0</v>
      </c>
      <c r="J121" s="68">
        <v>254260</v>
      </c>
      <c r="K121" s="68">
        <v>0</v>
      </c>
      <c r="L121" s="62">
        <v>0</v>
      </c>
      <c r="M121" s="68">
        <v>25395</v>
      </c>
      <c r="N121" s="62">
        <v>0</v>
      </c>
      <c r="O121" s="62">
        <v>0</v>
      </c>
    </row>
    <row r="122" spans="1:15" x14ac:dyDescent="0.55000000000000004">
      <c r="A122" s="65">
        <v>44336</v>
      </c>
      <c r="B122" s="105" t="str">
        <f t="shared" si="9"/>
        <v>(木)</v>
      </c>
      <c r="C122" s="62">
        <f t="shared" si="8"/>
        <v>349283</v>
      </c>
      <c r="D122" s="68">
        <v>322268</v>
      </c>
      <c r="E122" s="68">
        <v>0</v>
      </c>
      <c r="F122" s="62">
        <v>0</v>
      </c>
      <c r="G122" s="68">
        <v>27015</v>
      </c>
      <c r="H122" s="62">
        <v>0</v>
      </c>
      <c r="I122" s="62">
        <v>0</v>
      </c>
      <c r="J122" s="68">
        <v>293993</v>
      </c>
      <c r="K122" s="68">
        <v>0</v>
      </c>
      <c r="L122" s="62">
        <v>0</v>
      </c>
      <c r="M122" s="68">
        <v>14162</v>
      </c>
      <c r="N122" s="62">
        <v>0</v>
      </c>
      <c r="O122" s="62">
        <v>0</v>
      </c>
    </row>
    <row r="123" spans="1:15" x14ac:dyDescent="0.55000000000000004">
      <c r="A123" s="65">
        <v>44335</v>
      </c>
      <c r="B123" s="105" t="str">
        <f t="shared" si="9"/>
        <v>(水)</v>
      </c>
      <c r="C123" s="62">
        <f t="shared" si="8"/>
        <v>381883</v>
      </c>
      <c r="D123" s="68">
        <v>308891</v>
      </c>
      <c r="E123" s="68">
        <v>0</v>
      </c>
      <c r="F123" s="62">
        <v>0</v>
      </c>
      <c r="G123" s="68">
        <v>72992</v>
      </c>
      <c r="H123" s="62">
        <v>0</v>
      </c>
      <c r="I123" s="62">
        <v>0</v>
      </c>
      <c r="J123" s="68">
        <v>282559</v>
      </c>
      <c r="K123" s="68">
        <v>0</v>
      </c>
      <c r="L123" s="62">
        <v>0</v>
      </c>
      <c r="M123" s="68">
        <v>34544</v>
      </c>
      <c r="N123" s="62">
        <v>0</v>
      </c>
      <c r="O123" s="62">
        <v>0</v>
      </c>
    </row>
    <row r="124" spans="1:15" x14ac:dyDescent="0.55000000000000004">
      <c r="A124" s="65">
        <v>44334</v>
      </c>
      <c r="B124" s="105" t="str">
        <f t="shared" si="9"/>
        <v>(火)</v>
      </c>
      <c r="C124" s="62">
        <f t="shared" si="8"/>
        <v>322478</v>
      </c>
      <c r="D124" s="68">
        <v>254384</v>
      </c>
      <c r="E124" s="68">
        <v>0</v>
      </c>
      <c r="F124" s="62">
        <v>0</v>
      </c>
      <c r="G124" s="68">
        <v>68094</v>
      </c>
      <c r="H124" s="62">
        <v>0</v>
      </c>
      <c r="I124" s="62">
        <v>0</v>
      </c>
      <c r="J124" s="68">
        <v>231708</v>
      </c>
      <c r="K124" s="68">
        <v>0</v>
      </c>
      <c r="L124" s="62">
        <v>0</v>
      </c>
      <c r="M124" s="68">
        <v>35395</v>
      </c>
      <c r="N124" s="62">
        <v>0</v>
      </c>
      <c r="O124" s="62">
        <v>0</v>
      </c>
    </row>
    <row r="125" spans="1:15" x14ac:dyDescent="0.55000000000000004">
      <c r="A125" s="65">
        <v>44333</v>
      </c>
      <c r="B125" s="105" t="str">
        <f t="shared" si="9"/>
        <v>(月)</v>
      </c>
      <c r="C125" s="62">
        <f t="shared" si="8"/>
        <v>263757</v>
      </c>
      <c r="D125" s="68">
        <v>210810</v>
      </c>
      <c r="E125" s="68">
        <v>0</v>
      </c>
      <c r="F125" s="62">
        <v>0</v>
      </c>
      <c r="G125" s="68">
        <v>52947</v>
      </c>
      <c r="H125" s="62">
        <v>0</v>
      </c>
      <c r="I125" s="62">
        <v>0</v>
      </c>
      <c r="J125" s="68">
        <v>192206</v>
      </c>
      <c r="K125" s="68">
        <v>0</v>
      </c>
      <c r="L125" s="62">
        <v>0</v>
      </c>
      <c r="M125" s="68">
        <v>26527</v>
      </c>
      <c r="N125" s="62">
        <v>0</v>
      </c>
      <c r="O125" s="62">
        <v>0</v>
      </c>
    </row>
    <row r="126" spans="1:15" x14ac:dyDescent="0.55000000000000004">
      <c r="A126" s="65">
        <v>44332</v>
      </c>
      <c r="B126" s="105" t="str">
        <f t="shared" si="9"/>
        <v>(日)</v>
      </c>
      <c r="C126" s="62">
        <f t="shared" si="8"/>
        <v>210065</v>
      </c>
      <c r="D126" s="68">
        <v>187015</v>
      </c>
      <c r="E126" s="68">
        <v>0</v>
      </c>
      <c r="F126" s="62">
        <v>0</v>
      </c>
      <c r="G126" s="68">
        <v>23050</v>
      </c>
      <c r="H126" s="62">
        <v>0</v>
      </c>
      <c r="I126" s="62">
        <v>0</v>
      </c>
      <c r="J126" s="68">
        <v>178974</v>
      </c>
      <c r="K126" s="68">
        <v>0</v>
      </c>
      <c r="L126" s="62">
        <v>0</v>
      </c>
      <c r="M126" s="68">
        <v>14944</v>
      </c>
      <c r="N126" s="62">
        <v>0</v>
      </c>
      <c r="O126" s="62">
        <v>0</v>
      </c>
    </row>
    <row r="127" spans="1:15" x14ac:dyDescent="0.55000000000000004">
      <c r="A127" s="65">
        <v>44331</v>
      </c>
      <c r="B127" s="105" t="str">
        <f t="shared" si="9"/>
        <v>(土)</v>
      </c>
      <c r="C127" s="62">
        <f t="shared" si="8"/>
        <v>172199</v>
      </c>
      <c r="D127" s="68">
        <v>137752</v>
      </c>
      <c r="E127" s="68">
        <v>0</v>
      </c>
      <c r="F127" s="62">
        <v>0</v>
      </c>
      <c r="G127" s="68">
        <v>34447</v>
      </c>
      <c r="H127" s="62">
        <v>0</v>
      </c>
      <c r="I127" s="62">
        <v>0</v>
      </c>
      <c r="J127" s="68">
        <v>125579</v>
      </c>
      <c r="K127" s="68">
        <v>0</v>
      </c>
      <c r="L127" s="62">
        <v>0</v>
      </c>
      <c r="M127" s="68">
        <v>16044</v>
      </c>
      <c r="N127" s="62">
        <v>0</v>
      </c>
      <c r="O127" s="62">
        <v>0</v>
      </c>
    </row>
    <row r="128" spans="1:15" x14ac:dyDescent="0.55000000000000004">
      <c r="A128" s="65">
        <v>44330</v>
      </c>
      <c r="B128" s="105" t="str">
        <f t="shared" si="9"/>
        <v>(金)</v>
      </c>
      <c r="C128" s="62">
        <f t="shared" si="8"/>
        <v>186284</v>
      </c>
      <c r="D128" s="68">
        <v>136451</v>
      </c>
      <c r="E128" s="68">
        <v>0</v>
      </c>
      <c r="F128" s="62">
        <v>0</v>
      </c>
      <c r="G128" s="68">
        <v>49833</v>
      </c>
      <c r="H128" s="62">
        <v>0</v>
      </c>
      <c r="I128" s="62">
        <v>0</v>
      </c>
      <c r="J128" s="68">
        <v>114604</v>
      </c>
      <c r="K128" s="68">
        <v>0</v>
      </c>
      <c r="L128" s="62">
        <v>0</v>
      </c>
      <c r="M128" s="68">
        <v>18577</v>
      </c>
      <c r="N128" s="62">
        <v>0</v>
      </c>
      <c r="O128" s="62">
        <v>0</v>
      </c>
    </row>
    <row r="129" spans="1:15" x14ac:dyDescent="0.55000000000000004">
      <c r="A129" s="65">
        <v>44329</v>
      </c>
      <c r="B129" s="105" t="str">
        <f t="shared" si="9"/>
        <v>(木)</v>
      </c>
      <c r="C129" s="62">
        <f t="shared" si="8"/>
        <v>212243</v>
      </c>
      <c r="D129" s="68">
        <v>158497</v>
      </c>
      <c r="E129" s="68">
        <v>0</v>
      </c>
      <c r="F129" s="62">
        <v>0</v>
      </c>
      <c r="G129" s="68">
        <v>53746</v>
      </c>
      <c r="H129" s="62">
        <v>0</v>
      </c>
      <c r="I129" s="62">
        <v>0</v>
      </c>
      <c r="J129" s="68">
        <v>136515</v>
      </c>
      <c r="K129" s="68">
        <v>0</v>
      </c>
      <c r="L129" s="62">
        <v>0</v>
      </c>
      <c r="M129" s="68">
        <v>25224</v>
      </c>
      <c r="N129" s="62">
        <v>0</v>
      </c>
      <c r="O129" s="62">
        <v>0</v>
      </c>
    </row>
    <row r="130" spans="1:15" x14ac:dyDescent="0.55000000000000004">
      <c r="A130" s="65">
        <v>44328</v>
      </c>
      <c r="B130" s="105" t="str">
        <f t="shared" si="9"/>
        <v>(水)</v>
      </c>
      <c r="C130" s="62">
        <f t="shared" si="8"/>
        <v>217589</v>
      </c>
      <c r="D130" s="68">
        <v>162673</v>
      </c>
      <c r="E130" s="68">
        <v>0</v>
      </c>
      <c r="F130" s="62">
        <v>0</v>
      </c>
      <c r="G130" s="68">
        <v>54916</v>
      </c>
      <c r="H130" s="62">
        <v>0</v>
      </c>
      <c r="I130" s="62">
        <v>0</v>
      </c>
      <c r="J130" s="68">
        <v>139810</v>
      </c>
      <c r="K130" s="68">
        <v>0</v>
      </c>
      <c r="L130" s="62">
        <v>0</v>
      </c>
      <c r="M130" s="68">
        <v>26365</v>
      </c>
      <c r="N130" s="62">
        <v>0</v>
      </c>
      <c r="O130" s="62">
        <v>0</v>
      </c>
    </row>
    <row r="131" spans="1:15" x14ac:dyDescent="0.55000000000000004">
      <c r="A131" s="65">
        <v>44327</v>
      </c>
      <c r="B131" s="105" t="str">
        <f t="shared" si="9"/>
        <v>(火)</v>
      </c>
      <c r="C131" s="62">
        <f t="shared" si="8"/>
        <v>178295</v>
      </c>
      <c r="D131" s="68">
        <v>132089</v>
      </c>
      <c r="E131" s="68">
        <v>0</v>
      </c>
      <c r="F131" s="62">
        <v>0</v>
      </c>
      <c r="G131" s="68">
        <v>46206</v>
      </c>
      <c r="H131" s="62">
        <v>0</v>
      </c>
      <c r="I131" s="62">
        <v>0</v>
      </c>
      <c r="J131" s="68">
        <v>109949</v>
      </c>
      <c r="K131" s="68">
        <v>0</v>
      </c>
      <c r="L131" s="62">
        <v>0</v>
      </c>
      <c r="M131" s="68">
        <v>22312</v>
      </c>
      <c r="N131" s="62">
        <v>0</v>
      </c>
      <c r="O131" s="62">
        <v>0</v>
      </c>
    </row>
    <row r="132" spans="1:15" x14ac:dyDescent="0.55000000000000004">
      <c r="A132" s="65">
        <v>44326</v>
      </c>
      <c r="B132" s="105" t="str">
        <f t="shared" si="9"/>
        <v>(月)</v>
      </c>
      <c r="C132" s="62">
        <f t="shared" si="8"/>
        <v>135961</v>
      </c>
      <c r="D132" s="68">
        <v>106273</v>
      </c>
      <c r="E132" s="68">
        <v>0</v>
      </c>
      <c r="F132" s="62">
        <v>0</v>
      </c>
      <c r="G132" s="68">
        <v>29688</v>
      </c>
      <c r="H132" s="62">
        <v>0</v>
      </c>
      <c r="I132" s="62">
        <v>0</v>
      </c>
      <c r="J132" s="68">
        <v>86806</v>
      </c>
      <c r="K132" s="68">
        <v>0</v>
      </c>
      <c r="L132" s="62">
        <v>0</v>
      </c>
      <c r="M132" s="68">
        <v>14237</v>
      </c>
      <c r="N132" s="62">
        <v>0</v>
      </c>
      <c r="O132" s="62">
        <v>0</v>
      </c>
    </row>
    <row r="133" spans="1:15" x14ac:dyDescent="0.55000000000000004">
      <c r="A133" s="65">
        <v>44325</v>
      </c>
      <c r="B133" s="105" t="str">
        <f t="shared" si="9"/>
        <v>(日)</v>
      </c>
      <c r="C133" s="62">
        <f t="shared" si="8"/>
        <v>83696</v>
      </c>
      <c r="D133" s="68">
        <v>74920</v>
      </c>
      <c r="E133" s="68">
        <v>0</v>
      </c>
      <c r="F133" s="62">
        <v>0</v>
      </c>
      <c r="G133" s="68">
        <v>8776</v>
      </c>
      <c r="H133" s="62">
        <v>0</v>
      </c>
      <c r="I133" s="62">
        <v>0</v>
      </c>
      <c r="J133" s="68">
        <v>66864</v>
      </c>
      <c r="K133" s="68">
        <v>0</v>
      </c>
      <c r="L133" s="62">
        <v>0</v>
      </c>
      <c r="M133" s="68">
        <v>5810</v>
      </c>
      <c r="N133" s="62">
        <v>0</v>
      </c>
      <c r="O133" s="62">
        <v>0</v>
      </c>
    </row>
    <row r="134" spans="1:15" x14ac:dyDescent="0.55000000000000004">
      <c r="A134" s="65">
        <v>44324</v>
      </c>
      <c r="B134" s="105" t="str">
        <f t="shared" si="9"/>
        <v>(土)</v>
      </c>
      <c r="C134" s="62">
        <f t="shared" si="8"/>
        <v>70113</v>
      </c>
      <c r="D134" s="68">
        <v>62337</v>
      </c>
      <c r="E134" s="68">
        <v>0</v>
      </c>
      <c r="F134" s="62">
        <v>0</v>
      </c>
      <c r="G134" s="68">
        <v>7776</v>
      </c>
      <c r="H134" s="62">
        <v>0</v>
      </c>
      <c r="I134" s="62">
        <v>0</v>
      </c>
      <c r="J134" s="68">
        <v>50001</v>
      </c>
      <c r="K134" s="68">
        <v>0</v>
      </c>
      <c r="L134" s="62">
        <v>0</v>
      </c>
      <c r="M134" s="68">
        <v>4015</v>
      </c>
      <c r="N134" s="62">
        <v>0</v>
      </c>
      <c r="O134" s="62">
        <v>0</v>
      </c>
    </row>
    <row r="135" spans="1:15" x14ac:dyDescent="0.55000000000000004">
      <c r="A135" s="65">
        <v>44323</v>
      </c>
      <c r="B135" s="105" t="str">
        <f t="shared" si="9"/>
        <v>(金)</v>
      </c>
      <c r="C135" s="62">
        <f t="shared" si="8"/>
        <v>60668</v>
      </c>
      <c r="D135" s="68">
        <v>49945</v>
      </c>
      <c r="E135" s="68">
        <v>0</v>
      </c>
      <c r="F135" s="62">
        <v>0</v>
      </c>
      <c r="G135" s="68">
        <v>10723</v>
      </c>
      <c r="H135" s="62">
        <v>0</v>
      </c>
      <c r="I135" s="62">
        <v>0</v>
      </c>
      <c r="J135" s="68">
        <v>32863</v>
      </c>
      <c r="K135" s="68">
        <v>0</v>
      </c>
      <c r="L135" s="62">
        <v>0</v>
      </c>
      <c r="M135" s="68">
        <v>4575</v>
      </c>
      <c r="N135" s="62">
        <v>0</v>
      </c>
      <c r="O135" s="62">
        <v>0</v>
      </c>
    </row>
    <row r="136" spans="1:15" x14ac:dyDescent="0.55000000000000004">
      <c r="A136" s="65">
        <v>44322</v>
      </c>
      <c r="B136" s="105" t="str">
        <f t="shared" si="9"/>
        <v>(木)</v>
      </c>
      <c r="C136" s="62">
        <f t="shared" si="8"/>
        <v>56526</v>
      </c>
      <c r="D136" s="68">
        <v>48020</v>
      </c>
      <c r="E136" s="68">
        <v>0</v>
      </c>
      <c r="F136" s="62">
        <v>0</v>
      </c>
      <c r="G136" s="68">
        <v>8506</v>
      </c>
      <c r="H136" s="62">
        <v>0</v>
      </c>
      <c r="I136" s="62">
        <v>0</v>
      </c>
      <c r="J136" s="68">
        <v>34173</v>
      </c>
      <c r="K136" s="68">
        <v>0</v>
      </c>
      <c r="L136" s="62">
        <v>0</v>
      </c>
      <c r="M136" s="68">
        <v>4871</v>
      </c>
      <c r="N136" s="62">
        <v>0</v>
      </c>
      <c r="O136" s="62">
        <v>0</v>
      </c>
    </row>
    <row r="137" spans="1:15" x14ac:dyDescent="0.55000000000000004">
      <c r="A137" s="65">
        <v>44321</v>
      </c>
      <c r="B137" s="105" t="str">
        <f t="shared" si="9"/>
        <v>(水)</v>
      </c>
      <c r="C137" s="62">
        <f t="shared" si="8"/>
        <v>10999</v>
      </c>
      <c r="D137" s="68">
        <v>10077</v>
      </c>
      <c r="E137" s="68">
        <v>0</v>
      </c>
      <c r="F137" s="62">
        <v>0</v>
      </c>
      <c r="G137" s="68">
        <v>922</v>
      </c>
      <c r="H137" s="62">
        <v>0</v>
      </c>
      <c r="I137" s="62">
        <v>0</v>
      </c>
      <c r="J137" s="68">
        <v>8397</v>
      </c>
      <c r="K137" s="68">
        <v>0</v>
      </c>
      <c r="L137" s="62">
        <v>0</v>
      </c>
      <c r="M137" s="68">
        <v>745</v>
      </c>
      <c r="N137" s="62">
        <v>0</v>
      </c>
      <c r="O137" s="62">
        <v>0</v>
      </c>
    </row>
    <row r="138" spans="1:15" x14ac:dyDescent="0.55000000000000004">
      <c r="A138" s="65">
        <v>44320</v>
      </c>
      <c r="B138" s="105" t="str">
        <f t="shared" si="9"/>
        <v>(火)</v>
      </c>
      <c r="C138" s="62">
        <f t="shared" si="8"/>
        <v>9329</v>
      </c>
      <c r="D138" s="68">
        <v>8591</v>
      </c>
      <c r="E138" s="68">
        <v>0</v>
      </c>
      <c r="F138" s="62">
        <v>0</v>
      </c>
      <c r="G138" s="68">
        <v>738</v>
      </c>
      <c r="H138" s="62">
        <v>0</v>
      </c>
      <c r="I138" s="62">
        <v>0</v>
      </c>
      <c r="J138" s="68">
        <v>6866</v>
      </c>
      <c r="K138" s="68">
        <v>0</v>
      </c>
      <c r="L138" s="62">
        <v>0</v>
      </c>
      <c r="M138" s="68">
        <v>545</v>
      </c>
      <c r="N138" s="62">
        <v>0</v>
      </c>
      <c r="O138" s="62">
        <v>0</v>
      </c>
    </row>
    <row r="139" spans="1:15" x14ac:dyDescent="0.55000000000000004">
      <c r="A139" s="65">
        <v>44319</v>
      </c>
      <c r="B139" s="105" t="str">
        <f t="shared" si="9"/>
        <v>(月)</v>
      </c>
      <c r="C139" s="62">
        <f t="shared" si="8"/>
        <v>8560</v>
      </c>
      <c r="D139" s="68">
        <v>7693</v>
      </c>
      <c r="E139" s="68">
        <v>0</v>
      </c>
      <c r="F139" s="62">
        <v>0</v>
      </c>
      <c r="G139" s="68">
        <v>867</v>
      </c>
      <c r="H139" s="62">
        <v>0</v>
      </c>
      <c r="I139" s="62">
        <v>0</v>
      </c>
      <c r="J139" s="68">
        <v>5908</v>
      </c>
      <c r="K139" s="68">
        <v>0</v>
      </c>
      <c r="L139" s="62">
        <v>0</v>
      </c>
      <c r="M139" s="68">
        <v>786</v>
      </c>
      <c r="N139" s="62">
        <v>0</v>
      </c>
      <c r="O139" s="62">
        <v>0</v>
      </c>
    </row>
    <row r="140" spans="1:15" x14ac:dyDescent="0.55000000000000004">
      <c r="A140" s="65">
        <v>44318</v>
      </c>
      <c r="B140" s="105" t="str">
        <f t="shared" si="9"/>
        <v>(日)</v>
      </c>
      <c r="C140" s="62">
        <f t="shared" si="8"/>
        <v>26568</v>
      </c>
      <c r="D140" s="68">
        <v>26568</v>
      </c>
      <c r="E140" s="68">
        <v>0</v>
      </c>
      <c r="F140" s="62">
        <v>0</v>
      </c>
      <c r="G140" s="68">
        <v>0</v>
      </c>
      <c r="H140" s="62">
        <v>0</v>
      </c>
      <c r="I140" s="62">
        <v>0</v>
      </c>
      <c r="J140" s="68">
        <v>20790</v>
      </c>
      <c r="K140" s="68">
        <v>0</v>
      </c>
      <c r="L140" s="62">
        <v>0</v>
      </c>
      <c r="M140" s="68">
        <v>0</v>
      </c>
      <c r="N140" s="62">
        <v>0</v>
      </c>
      <c r="O140" s="62">
        <v>0</v>
      </c>
    </row>
    <row r="141" spans="1:15" x14ac:dyDescent="0.55000000000000004">
      <c r="A141" s="65">
        <v>44317</v>
      </c>
      <c r="B141" s="105" t="str">
        <f t="shared" si="9"/>
        <v>(土)</v>
      </c>
      <c r="C141" s="62">
        <f t="shared" si="8"/>
        <v>40831</v>
      </c>
      <c r="D141" s="68">
        <v>40831</v>
      </c>
      <c r="E141" s="68">
        <v>0</v>
      </c>
      <c r="F141" s="62">
        <v>0</v>
      </c>
      <c r="G141" s="68">
        <v>0</v>
      </c>
      <c r="H141" s="62">
        <v>0</v>
      </c>
      <c r="I141" s="62">
        <v>0</v>
      </c>
      <c r="J141" s="68">
        <v>22110</v>
      </c>
      <c r="K141" s="68">
        <v>0</v>
      </c>
      <c r="L141" s="62">
        <v>0</v>
      </c>
      <c r="M141" s="68">
        <v>0</v>
      </c>
      <c r="N141" s="62">
        <v>0</v>
      </c>
      <c r="O141" s="62">
        <v>0</v>
      </c>
    </row>
    <row r="142" spans="1:15" x14ac:dyDescent="0.55000000000000004">
      <c r="A142" s="65">
        <v>44316</v>
      </c>
      <c r="B142" s="105" t="str">
        <f t="shared" si="9"/>
        <v>(金)</v>
      </c>
      <c r="C142" s="62">
        <f t="shared" si="8"/>
        <v>66005</v>
      </c>
      <c r="D142" s="68">
        <v>66005</v>
      </c>
      <c r="E142" s="68">
        <v>0</v>
      </c>
      <c r="F142" s="62">
        <v>0</v>
      </c>
      <c r="G142" s="68">
        <v>0</v>
      </c>
      <c r="H142" s="62">
        <v>0</v>
      </c>
      <c r="I142" s="62">
        <v>0</v>
      </c>
      <c r="J142" s="68">
        <v>27766</v>
      </c>
      <c r="K142" s="68">
        <v>0</v>
      </c>
      <c r="L142" s="62">
        <v>0</v>
      </c>
      <c r="M142" s="68">
        <v>0</v>
      </c>
      <c r="N142" s="62">
        <v>0</v>
      </c>
      <c r="O142" s="62">
        <v>0</v>
      </c>
    </row>
    <row r="143" spans="1:15" x14ac:dyDescent="0.55000000000000004">
      <c r="A143" s="65">
        <v>44315</v>
      </c>
      <c r="B143" s="105" t="str">
        <f>"(" &amp; TEXT(A143,"aaa") &amp; ")"</f>
        <v>(木)</v>
      </c>
      <c r="C143" s="62">
        <f t="shared" si="8"/>
        <v>20541</v>
      </c>
      <c r="D143" s="68">
        <v>20541</v>
      </c>
      <c r="E143" s="68">
        <v>0</v>
      </c>
      <c r="F143" s="62">
        <v>0</v>
      </c>
      <c r="G143" s="68">
        <v>0</v>
      </c>
      <c r="H143" s="62">
        <v>0</v>
      </c>
      <c r="I143" s="62">
        <v>0</v>
      </c>
      <c r="J143" s="68">
        <v>13380</v>
      </c>
      <c r="K143" s="68">
        <v>0</v>
      </c>
      <c r="L143" s="62">
        <v>0</v>
      </c>
      <c r="M143" s="68">
        <v>0</v>
      </c>
      <c r="N143" s="62">
        <v>0</v>
      </c>
      <c r="O143" s="62">
        <v>0</v>
      </c>
    </row>
    <row r="144" spans="1:15" x14ac:dyDescent="0.55000000000000004">
      <c r="A144" s="65">
        <v>44314</v>
      </c>
      <c r="B144" s="105" t="str">
        <f t="shared" si="9"/>
        <v>(水)</v>
      </c>
      <c r="C144" s="62">
        <f t="shared" si="8"/>
        <v>87959</v>
      </c>
      <c r="D144" s="68">
        <v>87959</v>
      </c>
      <c r="E144" s="68">
        <v>0</v>
      </c>
      <c r="F144" s="62">
        <v>0</v>
      </c>
      <c r="G144" s="68">
        <v>0</v>
      </c>
      <c r="H144" s="62">
        <v>0</v>
      </c>
      <c r="I144" s="62">
        <v>0</v>
      </c>
      <c r="J144" s="68">
        <v>38237</v>
      </c>
      <c r="K144" s="68">
        <v>0</v>
      </c>
      <c r="L144" s="62">
        <v>0</v>
      </c>
      <c r="M144" s="68">
        <v>0</v>
      </c>
      <c r="N144" s="62">
        <v>0</v>
      </c>
      <c r="O144" s="62">
        <v>0</v>
      </c>
    </row>
    <row r="145" spans="1:15" x14ac:dyDescent="0.55000000000000004">
      <c r="A145" s="65">
        <v>44313</v>
      </c>
      <c r="B145" s="105" t="str">
        <f t="shared" si="9"/>
        <v>(火)</v>
      </c>
      <c r="C145" s="62">
        <f t="shared" si="8"/>
        <v>81164</v>
      </c>
      <c r="D145" s="68">
        <v>81164</v>
      </c>
      <c r="E145" s="68">
        <v>0</v>
      </c>
      <c r="F145" s="62">
        <v>0</v>
      </c>
      <c r="G145" s="68">
        <v>0</v>
      </c>
      <c r="H145" s="62">
        <v>0</v>
      </c>
      <c r="I145" s="62">
        <v>0</v>
      </c>
      <c r="J145" s="68">
        <v>38759</v>
      </c>
      <c r="K145" s="68">
        <v>0</v>
      </c>
      <c r="L145" s="62">
        <v>0</v>
      </c>
      <c r="M145" s="68">
        <v>0</v>
      </c>
      <c r="N145" s="62">
        <v>0</v>
      </c>
      <c r="O145" s="62">
        <v>0</v>
      </c>
    </row>
    <row r="146" spans="1:15" x14ac:dyDescent="0.55000000000000004">
      <c r="A146" s="65">
        <v>44312</v>
      </c>
      <c r="B146" s="105" t="str">
        <f t="shared" si="9"/>
        <v>(月)</v>
      </c>
      <c r="C146" s="62">
        <f t="shared" si="8"/>
        <v>61878</v>
      </c>
      <c r="D146" s="68">
        <v>61878</v>
      </c>
      <c r="E146" s="68">
        <v>0</v>
      </c>
      <c r="F146" s="62">
        <v>0</v>
      </c>
      <c r="G146" s="68">
        <v>0</v>
      </c>
      <c r="H146" s="62">
        <v>0</v>
      </c>
      <c r="I146" s="62">
        <v>0</v>
      </c>
      <c r="J146" s="68">
        <v>28851</v>
      </c>
      <c r="K146" s="68">
        <v>0</v>
      </c>
      <c r="L146" s="62">
        <v>0</v>
      </c>
      <c r="M146" s="68">
        <v>0</v>
      </c>
      <c r="N146" s="62">
        <v>0</v>
      </c>
      <c r="O146" s="62">
        <v>0</v>
      </c>
    </row>
    <row r="147" spans="1:15" x14ac:dyDescent="0.55000000000000004">
      <c r="A147" s="65">
        <v>44311</v>
      </c>
      <c r="B147" s="105" t="str">
        <f t="shared" si="9"/>
        <v>(日)</v>
      </c>
      <c r="C147" s="62">
        <f t="shared" si="8"/>
        <v>25321</v>
      </c>
      <c r="D147" s="68">
        <v>25321</v>
      </c>
      <c r="E147" s="68">
        <v>0</v>
      </c>
      <c r="F147" s="62">
        <v>0</v>
      </c>
      <c r="G147" s="68">
        <v>0</v>
      </c>
      <c r="H147" s="62">
        <v>0</v>
      </c>
      <c r="I147" s="62">
        <v>0</v>
      </c>
      <c r="J147" s="68">
        <v>15647</v>
      </c>
      <c r="K147" s="68">
        <v>0</v>
      </c>
      <c r="L147" s="62">
        <v>0</v>
      </c>
      <c r="M147" s="68">
        <v>0</v>
      </c>
      <c r="N147" s="62">
        <v>0</v>
      </c>
      <c r="O147" s="62">
        <v>0</v>
      </c>
    </row>
    <row r="148" spans="1:15" x14ac:dyDescent="0.55000000000000004">
      <c r="A148" s="65">
        <v>44310</v>
      </c>
      <c r="B148" s="105" t="str">
        <f t="shared" si="9"/>
        <v>(土)</v>
      </c>
      <c r="C148" s="62">
        <f t="shared" si="8"/>
        <v>36665</v>
      </c>
      <c r="D148" s="68">
        <v>36665</v>
      </c>
      <c r="E148" s="68">
        <v>0</v>
      </c>
      <c r="F148" s="62">
        <v>0</v>
      </c>
      <c r="G148" s="68">
        <v>0</v>
      </c>
      <c r="H148" s="62">
        <v>0</v>
      </c>
      <c r="I148" s="62">
        <v>0</v>
      </c>
      <c r="J148" s="68">
        <v>16771</v>
      </c>
      <c r="K148" s="68">
        <v>0</v>
      </c>
      <c r="L148" s="62">
        <v>0</v>
      </c>
      <c r="M148" s="68">
        <v>0</v>
      </c>
      <c r="N148" s="62">
        <v>0</v>
      </c>
      <c r="O148" s="62">
        <v>0</v>
      </c>
    </row>
    <row r="149" spans="1:15" x14ac:dyDescent="0.55000000000000004">
      <c r="A149" s="65">
        <v>44309</v>
      </c>
      <c r="B149" s="105" t="str">
        <f t="shared" si="9"/>
        <v>(金)</v>
      </c>
      <c r="C149" s="62">
        <f t="shared" si="8"/>
        <v>57568</v>
      </c>
      <c r="D149" s="68">
        <v>57568</v>
      </c>
      <c r="E149" s="68">
        <v>0</v>
      </c>
      <c r="F149" s="62">
        <v>0</v>
      </c>
      <c r="G149" s="68">
        <v>0</v>
      </c>
      <c r="H149" s="62">
        <v>0</v>
      </c>
      <c r="I149" s="62">
        <v>0</v>
      </c>
      <c r="J149" s="68">
        <v>19808</v>
      </c>
      <c r="K149" s="68">
        <v>0</v>
      </c>
      <c r="L149" s="62">
        <v>0</v>
      </c>
      <c r="M149" s="68">
        <v>0</v>
      </c>
      <c r="N149" s="62">
        <v>0</v>
      </c>
      <c r="O149" s="62">
        <v>0</v>
      </c>
    </row>
    <row r="150" spans="1:15" x14ac:dyDescent="0.55000000000000004">
      <c r="A150" s="65">
        <v>44308</v>
      </c>
      <c r="B150" s="105" t="str">
        <f t="shared" si="9"/>
        <v>(木)</v>
      </c>
      <c r="C150" s="62">
        <f t="shared" si="8"/>
        <v>61333</v>
      </c>
      <c r="D150" s="68">
        <v>61333</v>
      </c>
      <c r="E150" s="68">
        <v>0</v>
      </c>
      <c r="F150" s="62">
        <v>0</v>
      </c>
      <c r="G150" s="68">
        <v>0</v>
      </c>
      <c r="H150" s="62">
        <v>0</v>
      </c>
      <c r="I150" s="62">
        <v>0</v>
      </c>
      <c r="J150" s="68">
        <v>26356</v>
      </c>
      <c r="K150" s="68">
        <v>0</v>
      </c>
      <c r="L150" s="62">
        <v>0</v>
      </c>
      <c r="M150" s="68">
        <v>0</v>
      </c>
      <c r="N150" s="62">
        <v>0</v>
      </c>
      <c r="O150" s="62">
        <v>0</v>
      </c>
    </row>
    <row r="151" spans="1:15" x14ac:dyDescent="0.55000000000000004">
      <c r="A151" s="65">
        <v>44307</v>
      </c>
      <c r="B151" s="105" t="str">
        <f t="shared" si="9"/>
        <v>(水)</v>
      </c>
      <c r="C151" s="62">
        <f t="shared" si="8"/>
        <v>63905</v>
      </c>
      <c r="D151" s="68">
        <v>63905</v>
      </c>
      <c r="E151" s="68">
        <v>0</v>
      </c>
      <c r="F151" s="62">
        <v>0</v>
      </c>
      <c r="G151" s="68">
        <v>0</v>
      </c>
      <c r="H151" s="62">
        <v>0</v>
      </c>
      <c r="I151" s="62">
        <v>0</v>
      </c>
      <c r="J151" s="68">
        <v>27833</v>
      </c>
      <c r="K151" s="68">
        <v>0</v>
      </c>
      <c r="L151" s="62">
        <v>0</v>
      </c>
      <c r="M151" s="68">
        <v>0</v>
      </c>
      <c r="N151" s="62">
        <v>0</v>
      </c>
      <c r="O151" s="62">
        <v>0</v>
      </c>
    </row>
    <row r="152" spans="1:15" x14ac:dyDescent="0.55000000000000004">
      <c r="A152" s="65">
        <v>44306</v>
      </c>
      <c r="B152" s="105" t="str">
        <f t="shared" si="9"/>
        <v>(火)</v>
      </c>
      <c r="C152" s="62">
        <f t="shared" si="8"/>
        <v>53168</v>
      </c>
      <c r="D152" s="68">
        <v>53168</v>
      </c>
      <c r="E152" s="68">
        <v>0</v>
      </c>
      <c r="F152" s="62">
        <v>0</v>
      </c>
      <c r="G152" s="68">
        <v>0</v>
      </c>
      <c r="H152" s="62">
        <v>0</v>
      </c>
      <c r="I152" s="62">
        <v>0</v>
      </c>
      <c r="J152" s="68">
        <v>23474</v>
      </c>
      <c r="K152" s="68">
        <v>0</v>
      </c>
      <c r="L152" s="62">
        <v>0</v>
      </c>
      <c r="M152" s="68">
        <v>0</v>
      </c>
      <c r="N152" s="62">
        <v>0</v>
      </c>
      <c r="O152" s="62">
        <v>0</v>
      </c>
    </row>
    <row r="153" spans="1:15" x14ac:dyDescent="0.55000000000000004">
      <c r="A153" s="65">
        <v>44305</v>
      </c>
      <c r="B153" s="105" t="str">
        <f t="shared" si="9"/>
        <v>(月)</v>
      </c>
      <c r="C153" s="62">
        <f t="shared" si="8"/>
        <v>34300</v>
      </c>
      <c r="D153" s="68">
        <v>34300</v>
      </c>
      <c r="E153" s="68">
        <v>0</v>
      </c>
      <c r="F153" s="62">
        <v>0</v>
      </c>
      <c r="G153" s="68">
        <v>0</v>
      </c>
      <c r="H153" s="62">
        <v>0</v>
      </c>
      <c r="I153" s="62">
        <v>0</v>
      </c>
      <c r="J153" s="68">
        <v>14903</v>
      </c>
      <c r="K153" s="68">
        <v>0</v>
      </c>
      <c r="L153" s="62">
        <v>0</v>
      </c>
      <c r="M153" s="68">
        <v>0</v>
      </c>
      <c r="N153" s="62">
        <v>0</v>
      </c>
      <c r="O153" s="62">
        <v>0</v>
      </c>
    </row>
    <row r="154" spans="1:15" x14ac:dyDescent="0.55000000000000004">
      <c r="A154" s="65">
        <v>44304</v>
      </c>
      <c r="B154" s="105" t="str">
        <f t="shared" si="9"/>
        <v>(日)</v>
      </c>
      <c r="C154" s="62">
        <f t="shared" si="8"/>
        <v>9359</v>
      </c>
      <c r="D154" s="68">
        <v>9359</v>
      </c>
      <c r="E154" s="68">
        <v>0</v>
      </c>
      <c r="F154" s="62">
        <v>0</v>
      </c>
      <c r="G154" s="68">
        <v>0</v>
      </c>
      <c r="H154" s="62">
        <v>0</v>
      </c>
      <c r="I154" s="62">
        <v>0</v>
      </c>
      <c r="J154" s="68">
        <v>5758</v>
      </c>
      <c r="K154" s="68">
        <v>0</v>
      </c>
      <c r="L154" s="62">
        <v>0</v>
      </c>
      <c r="M154" s="68">
        <v>0</v>
      </c>
      <c r="N154" s="62">
        <v>0</v>
      </c>
      <c r="O154" s="62">
        <v>0</v>
      </c>
    </row>
    <row r="155" spans="1:15" x14ac:dyDescent="0.55000000000000004">
      <c r="A155" s="65">
        <v>44303</v>
      </c>
      <c r="B155" s="105" t="str">
        <f t="shared" si="9"/>
        <v>(土)</v>
      </c>
      <c r="C155" s="62">
        <f t="shared" si="8"/>
        <v>7791</v>
      </c>
      <c r="D155" s="68">
        <v>7791</v>
      </c>
      <c r="E155" s="68">
        <v>0</v>
      </c>
      <c r="F155" s="62">
        <v>0</v>
      </c>
      <c r="G155" s="68">
        <v>0</v>
      </c>
      <c r="H155" s="62">
        <v>0</v>
      </c>
      <c r="I155" s="62">
        <v>0</v>
      </c>
      <c r="J155" s="68">
        <v>3704</v>
      </c>
      <c r="K155" s="68">
        <v>0</v>
      </c>
      <c r="L155" s="62">
        <v>0</v>
      </c>
      <c r="M155" s="68">
        <v>0</v>
      </c>
      <c r="N155" s="62">
        <v>0</v>
      </c>
      <c r="O155" s="62">
        <v>0</v>
      </c>
    </row>
    <row r="156" spans="1:15" x14ac:dyDescent="0.55000000000000004">
      <c r="A156" s="65">
        <v>44302</v>
      </c>
      <c r="B156" s="105" t="str">
        <f t="shared" si="9"/>
        <v>(金)</v>
      </c>
      <c r="C156" s="62">
        <f t="shared" ref="C156:C160" si="10">SUM(D156:I156)</f>
        <v>10431</v>
      </c>
      <c r="D156" s="68">
        <v>10431</v>
      </c>
      <c r="E156" s="68">
        <v>0</v>
      </c>
      <c r="F156" s="62">
        <v>0</v>
      </c>
      <c r="G156" s="68">
        <v>0</v>
      </c>
      <c r="H156" s="62">
        <v>0</v>
      </c>
      <c r="I156" s="62">
        <v>0</v>
      </c>
      <c r="J156" s="68">
        <v>3427</v>
      </c>
      <c r="K156" s="68">
        <v>0</v>
      </c>
      <c r="L156" s="62">
        <v>0</v>
      </c>
      <c r="M156" s="68">
        <v>0</v>
      </c>
      <c r="N156" s="62">
        <v>0</v>
      </c>
      <c r="O156" s="62">
        <v>0</v>
      </c>
    </row>
    <row r="157" spans="1:15" x14ac:dyDescent="0.55000000000000004">
      <c r="A157" s="65">
        <v>44301</v>
      </c>
      <c r="B157" s="105" t="str">
        <f t="shared" si="9"/>
        <v>(木)</v>
      </c>
      <c r="C157" s="62">
        <f t="shared" si="10"/>
        <v>9024</v>
      </c>
      <c r="D157" s="68">
        <v>9024</v>
      </c>
      <c r="E157" s="68">
        <v>0</v>
      </c>
      <c r="F157" s="62">
        <v>0</v>
      </c>
      <c r="G157" s="68">
        <v>0</v>
      </c>
      <c r="H157" s="62">
        <v>0</v>
      </c>
      <c r="I157" s="62">
        <v>0</v>
      </c>
      <c r="J157" s="68">
        <v>4429</v>
      </c>
      <c r="K157" s="68">
        <v>0</v>
      </c>
      <c r="L157" s="62">
        <v>0</v>
      </c>
      <c r="M157" s="68">
        <v>0</v>
      </c>
      <c r="N157" s="62">
        <v>0</v>
      </c>
      <c r="O157" s="62">
        <v>0</v>
      </c>
    </row>
    <row r="158" spans="1:15" x14ac:dyDescent="0.55000000000000004">
      <c r="A158" s="65">
        <v>44300</v>
      </c>
      <c r="B158" s="105" t="str">
        <f t="shared" si="9"/>
        <v>(水)</v>
      </c>
      <c r="C158" s="62">
        <f t="shared" si="10"/>
        <v>5211</v>
      </c>
      <c r="D158" s="68">
        <v>5211</v>
      </c>
      <c r="E158" s="68">
        <v>0</v>
      </c>
      <c r="F158" s="62">
        <v>0</v>
      </c>
      <c r="G158" s="68">
        <v>0</v>
      </c>
      <c r="H158" s="62">
        <v>0</v>
      </c>
      <c r="I158" s="62">
        <v>0</v>
      </c>
      <c r="J158" s="68">
        <v>3244</v>
      </c>
      <c r="K158" s="68">
        <v>0</v>
      </c>
      <c r="L158" s="62">
        <v>0</v>
      </c>
      <c r="M158" s="68">
        <v>0</v>
      </c>
      <c r="N158" s="62">
        <v>0</v>
      </c>
      <c r="O158" s="62">
        <v>0</v>
      </c>
    </row>
    <row r="159" spans="1:15" x14ac:dyDescent="0.55000000000000004">
      <c r="A159" s="65">
        <v>44299</v>
      </c>
      <c r="B159" s="105" t="str">
        <f t="shared" si="9"/>
        <v>(火)</v>
      </c>
      <c r="C159" s="62">
        <f t="shared" si="10"/>
        <v>4028</v>
      </c>
      <c r="D159" s="68">
        <v>4028</v>
      </c>
      <c r="E159" s="68">
        <v>0</v>
      </c>
      <c r="F159" s="62">
        <v>0</v>
      </c>
      <c r="G159" s="68">
        <v>0</v>
      </c>
      <c r="H159" s="62">
        <v>0</v>
      </c>
      <c r="I159" s="62">
        <v>0</v>
      </c>
      <c r="J159" s="68">
        <v>2778</v>
      </c>
      <c r="K159" s="68">
        <v>0</v>
      </c>
      <c r="L159" s="62">
        <v>0</v>
      </c>
      <c r="M159" s="68">
        <v>0</v>
      </c>
      <c r="N159" s="62">
        <v>0</v>
      </c>
      <c r="O159" s="62">
        <v>0</v>
      </c>
    </row>
    <row r="160" spans="1:15" x14ac:dyDescent="0.55000000000000004">
      <c r="A160" s="65">
        <v>44298</v>
      </c>
      <c r="B160" s="105" t="str">
        <f t="shared" si="9"/>
        <v>(月)</v>
      </c>
      <c r="C160" s="62">
        <f t="shared" si="10"/>
        <v>4821</v>
      </c>
      <c r="D160" s="80">
        <v>4821</v>
      </c>
      <c r="E160" s="80">
        <v>0</v>
      </c>
      <c r="F160" s="62">
        <v>0</v>
      </c>
      <c r="G160" s="80">
        <v>0</v>
      </c>
      <c r="H160" s="62">
        <v>0</v>
      </c>
      <c r="I160" s="62">
        <v>0</v>
      </c>
      <c r="J160" s="80">
        <v>3444</v>
      </c>
      <c r="K160" s="80">
        <v>0</v>
      </c>
      <c r="L160" s="62">
        <v>0</v>
      </c>
      <c r="M160" s="80">
        <v>0</v>
      </c>
      <c r="N160" s="62">
        <v>0</v>
      </c>
      <c r="O160" s="62">
        <v>0</v>
      </c>
    </row>
    <row r="161" spans="1:14" x14ac:dyDescent="0.55000000000000004">
      <c r="A161" s="78"/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78"/>
      <c r="N161" s="78"/>
    </row>
    <row r="162" spans="1:14" x14ac:dyDescent="0.55000000000000004">
      <c r="A162" s="78" t="s">
        <v>326</v>
      </c>
      <c r="B162" s="78"/>
    </row>
    <row r="163" spans="1:14" x14ac:dyDescent="0.55000000000000004">
      <c r="A163" s="81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4" t="s">
        <v>328</v>
      </c>
    </row>
    <row r="3" spans="1:9" x14ac:dyDescent="0.55000000000000004">
      <c r="A3" s="147" t="s">
        <v>296</v>
      </c>
      <c r="B3" s="145" t="s">
        <v>297</v>
      </c>
      <c r="C3" s="143" t="s">
        <v>298</v>
      </c>
      <c r="D3" s="143" t="s">
        <v>299</v>
      </c>
      <c r="E3" s="146"/>
      <c r="F3" s="143" t="s">
        <v>300</v>
      </c>
      <c r="G3" s="146"/>
      <c r="H3" s="76"/>
      <c r="I3" s="76"/>
    </row>
    <row r="4" spans="1:9" x14ac:dyDescent="0.55000000000000004">
      <c r="A4" s="146"/>
      <c r="B4" s="148"/>
      <c r="C4" s="146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44" t="s">
        <v>287</v>
      </c>
      <c r="B5" s="146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2">
        <v>44407</v>
      </c>
      <c r="B6" s="104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2">
        <v>44406</v>
      </c>
      <c r="B7" s="104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2">
        <v>44405</v>
      </c>
      <c r="B8" s="104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2">
        <v>44404</v>
      </c>
      <c r="B9" s="104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2">
        <v>44403</v>
      </c>
      <c r="B10" s="104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2">
        <v>44398</v>
      </c>
      <c r="B11" s="104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2">
        <v>44397</v>
      </c>
      <c r="B12" s="104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2">
        <v>44396</v>
      </c>
      <c r="B13" s="104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2">
        <v>44393</v>
      </c>
      <c r="B14" s="104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2">
        <v>44392</v>
      </c>
      <c r="B15" s="104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2">
        <v>44391</v>
      </c>
      <c r="B16" s="104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2">
        <v>44390</v>
      </c>
      <c r="B17" s="104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2">
        <v>44389</v>
      </c>
      <c r="B18" s="104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2">
        <v>44386</v>
      </c>
      <c r="B19" s="104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2">
        <v>44385</v>
      </c>
      <c r="B20" s="104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2">
        <v>44384</v>
      </c>
      <c r="B21" s="104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2">
        <v>44383</v>
      </c>
      <c r="B22" s="104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2">
        <v>44382</v>
      </c>
      <c r="B23" s="104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2">
        <v>44379</v>
      </c>
      <c r="B24" s="104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2">
        <v>44378</v>
      </c>
      <c r="B25" s="104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2">
        <v>44377</v>
      </c>
      <c r="B26" s="104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2">
        <v>44376</v>
      </c>
      <c r="B27" s="104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2">
        <v>44375</v>
      </c>
      <c r="B28" s="104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2">
        <v>44372</v>
      </c>
      <c r="B29" s="104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2">
        <v>44371</v>
      </c>
      <c r="B30" s="104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2">
        <v>44370</v>
      </c>
      <c r="B31" s="104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2">
        <v>44369</v>
      </c>
      <c r="B32" s="104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2">
        <v>44368</v>
      </c>
      <c r="B33" s="104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2">
        <v>44365</v>
      </c>
      <c r="B34" s="104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2">
        <v>44364</v>
      </c>
      <c r="B35" s="104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2">
        <v>44363</v>
      </c>
      <c r="B36" s="104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2">
        <v>44362</v>
      </c>
      <c r="B37" s="104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2">
        <v>44361</v>
      </c>
      <c r="B38" s="104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2">
        <v>44358</v>
      </c>
      <c r="B39" s="104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2">
        <v>44357</v>
      </c>
      <c r="B40" s="104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2">
        <v>44356</v>
      </c>
      <c r="B41" s="104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2">
        <v>44355</v>
      </c>
      <c r="B42" s="104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2">
        <v>44354</v>
      </c>
      <c r="B43" s="104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2">
        <v>44351</v>
      </c>
      <c r="B44" s="104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3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4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333</v>
      </c>
    </row>
    <row r="2" spans="1:9" x14ac:dyDescent="0.55000000000000004">
      <c r="G2" s="84" t="s">
        <v>362</v>
      </c>
    </row>
    <row r="3" spans="1:9" x14ac:dyDescent="0.55000000000000004">
      <c r="A3" s="149" t="s">
        <v>331</v>
      </c>
      <c r="B3" s="145" t="s">
        <v>297</v>
      </c>
      <c r="C3" s="145" t="s">
        <v>334</v>
      </c>
      <c r="D3" s="145" t="s">
        <v>297</v>
      </c>
      <c r="E3" s="143" t="s">
        <v>298</v>
      </c>
      <c r="F3" s="112" t="s">
        <v>299</v>
      </c>
      <c r="G3" s="112" t="s">
        <v>300</v>
      </c>
      <c r="H3" s="76"/>
      <c r="I3" s="76"/>
    </row>
    <row r="4" spans="1:9" x14ac:dyDescent="0.55000000000000004">
      <c r="A4" s="145"/>
      <c r="B4" s="145"/>
      <c r="C4" s="145"/>
      <c r="D4" s="145"/>
      <c r="E4" s="143"/>
      <c r="F4" s="114" t="s">
        <v>302</v>
      </c>
      <c r="G4" s="114" t="s">
        <v>302</v>
      </c>
      <c r="H4" s="75"/>
      <c r="I4" s="75"/>
    </row>
    <row r="5" spans="1:9" x14ac:dyDescent="0.55000000000000004">
      <c r="A5" s="111">
        <v>44447</v>
      </c>
      <c r="B5" s="113" t="s">
        <v>306</v>
      </c>
      <c r="C5" s="111">
        <v>44444</v>
      </c>
      <c r="D5" s="113" t="s">
        <v>335</v>
      </c>
      <c r="E5" s="85">
        <v>14362075</v>
      </c>
      <c r="F5" s="85">
        <v>8141454</v>
      </c>
      <c r="G5" s="85">
        <v>6220621</v>
      </c>
      <c r="H5" s="75"/>
      <c r="I5" s="75"/>
    </row>
    <row r="6" spans="1:9" x14ac:dyDescent="0.55000000000000004">
      <c r="A6" s="111">
        <v>44440</v>
      </c>
      <c r="B6" s="113" t="s">
        <v>306</v>
      </c>
      <c r="C6" s="111">
        <v>44437</v>
      </c>
      <c r="D6" s="113" t="s">
        <v>335</v>
      </c>
      <c r="E6" s="85">
        <v>13225021</v>
      </c>
      <c r="F6" s="85">
        <v>7426698</v>
      </c>
      <c r="G6" s="85">
        <v>5798323</v>
      </c>
      <c r="H6" s="75"/>
      <c r="I6" s="75"/>
    </row>
    <row r="7" spans="1:9" x14ac:dyDescent="0.55000000000000004">
      <c r="A7" s="111">
        <v>44433</v>
      </c>
      <c r="B7" s="113" t="s">
        <v>306</v>
      </c>
      <c r="C7" s="111">
        <v>44430</v>
      </c>
      <c r="D7" s="113" t="s">
        <v>335</v>
      </c>
      <c r="E7" s="85">
        <v>12029002</v>
      </c>
      <c r="F7" s="85">
        <v>7013578</v>
      </c>
      <c r="G7" s="85">
        <v>5015424</v>
      </c>
      <c r="H7" s="75"/>
      <c r="I7" s="75"/>
    </row>
    <row r="8" spans="1:9" x14ac:dyDescent="0.55000000000000004">
      <c r="A8" s="111">
        <v>44426</v>
      </c>
      <c r="B8" s="113" t="s">
        <v>306</v>
      </c>
      <c r="C8" s="111">
        <v>44423</v>
      </c>
      <c r="D8" s="113" t="s">
        <v>335</v>
      </c>
      <c r="E8" s="85">
        <v>10579702</v>
      </c>
      <c r="F8" s="85">
        <v>6761659</v>
      </c>
      <c r="G8" s="85">
        <v>3818043</v>
      </c>
      <c r="H8" s="75"/>
      <c r="I8" s="75"/>
    </row>
    <row r="9" spans="1:9" x14ac:dyDescent="0.55000000000000004">
      <c r="A9" s="111">
        <v>44419</v>
      </c>
      <c r="B9" s="113" t="s">
        <v>306</v>
      </c>
      <c r="C9" s="111">
        <v>44416</v>
      </c>
      <c r="D9" s="113" t="s">
        <v>335</v>
      </c>
      <c r="E9" s="85">
        <v>9282019</v>
      </c>
      <c r="F9" s="85">
        <v>6577221</v>
      </c>
      <c r="G9" s="85">
        <v>2704798</v>
      </c>
      <c r="H9" s="75"/>
      <c r="I9" s="75"/>
    </row>
    <row r="10" spans="1:9" x14ac:dyDescent="0.55000000000000004">
      <c r="A10" s="111">
        <v>44412</v>
      </c>
      <c r="B10" s="113" t="s">
        <v>306</v>
      </c>
      <c r="C10" s="111">
        <v>44409</v>
      </c>
      <c r="D10" s="113" t="s">
        <v>335</v>
      </c>
      <c r="E10" s="85">
        <v>7723380</v>
      </c>
      <c r="F10" s="85">
        <v>6269246</v>
      </c>
      <c r="G10" s="85">
        <v>1454134</v>
      </c>
      <c r="H10" s="75"/>
      <c r="I10" s="75"/>
    </row>
    <row r="11" spans="1:9" x14ac:dyDescent="0.55000000000000004">
      <c r="A11" s="86"/>
      <c r="B11" s="74"/>
      <c r="C11" s="74"/>
      <c r="D11" s="74"/>
      <c r="E11" s="74"/>
      <c r="F11" s="74"/>
      <c r="G11" s="75"/>
      <c r="H11" s="75"/>
    </row>
    <row r="12" spans="1:9" x14ac:dyDescent="0.55000000000000004">
      <c r="A12" s="76" t="s">
        <v>332</v>
      </c>
      <c r="B12" s="75"/>
      <c r="C12" s="75"/>
      <c r="D12" s="75"/>
      <c r="E12" s="75"/>
      <c r="F12" s="75"/>
      <c r="G12" s="76"/>
      <c r="H12" s="75"/>
    </row>
    <row r="13" spans="1:9" x14ac:dyDescent="0.55000000000000004">
      <c r="A13" s="76"/>
      <c r="B13" s="76"/>
      <c r="C13" s="76"/>
      <c r="D13" s="76"/>
      <c r="E13" s="76"/>
      <c r="F13" s="76"/>
      <c r="G13" s="76"/>
      <c r="H13" s="75"/>
    </row>
    <row r="14" spans="1:9" x14ac:dyDescent="0.55000000000000004">
      <c r="H14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36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336</v>
      </c>
    </row>
    <row r="2" spans="1:9" x14ac:dyDescent="0.55000000000000004">
      <c r="G2" s="100" t="str">
        <f ca="1">"（" &amp; DBCS(MONTH(OFFSET($A$4,1,0))) &amp; "月" &amp; DBCS(DAY(OFFSET($A$4,1,0))) &amp; "日公表時点）"</f>
        <v>（９月１３日公表時点）</v>
      </c>
    </row>
    <row r="3" spans="1:9" x14ac:dyDescent="0.55000000000000004">
      <c r="A3" s="149" t="s">
        <v>331</v>
      </c>
      <c r="B3" s="145" t="s">
        <v>297</v>
      </c>
      <c r="C3" s="145" t="s">
        <v>334</v>
      </c>
      <c r="D3" s="145" t="s">
        <v>297</v>
      </c>
      <c r="E3" s="143" t="s">
        <v>337</v>
      </c>
      <c r="F3" s="116" t="s">
        <v>299</v>
      </c>
      <c r="G3" s="116" t="s">
        <v>300</v>
      </c>
      <c r="H3" s="76"/>
      <c r="I3" s="76"/>
    </row>
    <row r="4" spans="1:9" x14ac:dyDescent="0.55000000000000004">
      <c r="A4" s="145"/>
      <c r="B4" s="145"/>
      <c r="C4" s="145"/>
      <c r="D4" s="145"/>
      <c r="E4" s="143"/>
      <c r="F4" s="115" t="s">
        <v>302</v>
      </c>
      <c r="G4" s="115" t="s">
        <v>302</v>
      </c>
      <c r="H4" s="75"/>
      <c r="I4" s="75"/>
    </row>
    <row r="5" spans="1:9" x14ac:dyDescent="0.55000000000000004">
      <c r="A5" s="117">
        <v>44452</v>
      </c>
      <c r="B5" s="118" t="s">
        <v>350</v>
      </c>
      <c r="C5" s="117">
        <v>44444</v>
      </c>
      <c r="D5" s="118" t="s">
        <v>348</v>
      </c>
      <c r="E5" s="85">
        <v>9673723</v>
      </c>
      <c r="F5" s="85">
        <v>5630938</v>
      </c>
      <c r="G5" s="85">
        <v>4042785</v>
      </c>
      <c r="H5" s="75"/>
      <c r="I5" s="75"/>
    </row>
    <row r="6" spans="1:9" x14ac:dyDescent="0.55000000000000004">
      <c r="A6" s="117">
        <v>44449</v>
      </c>
      <c r="B6" s="118" t="s">
        <v>347</v>
      </c>
      <c r="C6" s="117">
        <v>44444</v>
      </c>
      <c r="D6" s="118" t="s">
        <v>348</v>
      </c>
      <c r="E6" s="85">
        <v>9364622</v>
      </c>
      <c r="F6" s="85">
        <v>5477379</v>
      </c>
      <c r="G6" s="85">
        <v>3887243</v>
      </c>
      <c r="H6" s="75"/>
      <c r="I6" s="75"/>
    </row>
    <row r="7" spans="1:9" x14ac:dyDescent="0.55000000000000004">
      <c r="A7" s="117">
        <v>44448</v>
      </c>
      <c r="B7" s="118" t="s">
        <v>316</v>
      </c>
      <c r="C7" s="117">
        <v>44444</v>
      </c>
      <c r="D7" s="118" t="s">
        <v>348</v>
      </c>
      <c r="E7" s="85">
        <v>9087375</v>
      </c>
      <c r="F7" s="85">
        <v>5323073</v>
      </c>
      <c r="G7" s="85">
        <v>3764302</v>
      </c>
      <c r="H7" s="75"/>
      <c r="I7" s="75"/>
    </row>
    <row r="8" spans="1:9" x14ac:dyDescent="0.55000000000000004">
      <c r="A8" s="117">
        <v>44447</v>
      </c>
      <c r="B8" s="118" t="s">
        <v>352</v>
      </c>
      <c r="C8" s="117">
        <v>44444</v>
      </c>
      <c r="D8" s="118" t="s">
        <v>348</v>
      </c>
      <c r="E8" s="85">
        <v>8831775</v>
      </c>
      <c r="F8" s="85">
        <v>5194005</v>
      </c>
      <c r="G8" s="85">
        <v>3637770</v>
      </c>
      <c r="H8" s="75"/>
      <c r="I8" s="75"/>
    </row>
    <row r="9" spans="1:9" x14ac:dyDescent="0.55000000000000004">
      <c r="A9" s="117">
        <v>44446</v>
      </c>
      <c r="B9" s="118" t="s">
        <v>349</v>
      </c>
      <c r="C9" s="117">
        <v>44437</v>
      </c>
      <c r="D9" s="118" t="s">
        <v>348</v>
      </c>
      <c r="E9" s="85">
        <v>8015343</v>
      </c>
      <c r="F9" s="85">
        <v>4705820</v>
      </c>
      <c r="G9" s="85">
        <v>3309523</v>
      </c>
      <c r="H9" s="75"/>
      <c r="I9" s="75"/>
    </row>
    <row r="10" spans="1:9" x14ac:dyDescent="0.55000000000000004">
      <c r="A10" s="117">
        <v>44445</v>
      </c>
      <c r="B10" s="118" t="s">
        <v>350</v>
      </c>
      <c r="C10" s="117">
        <v>44437</v>
      </c>
      <c r="D10" s="118" t="s">
        <v>348</v>
      </c>
      <c r="E10" s="85">
        <v>7832204</v>
      </c>
      <c r="F10" s="85">
        <v>4609625</v>
      </c>
      <c r="G10" s="85">
        <v>3222579</v>
      </c>
      <c r="H10" s="75"/>
      <c r="I10" s="75"/>
    </row>
    <row r="11" spans="1:9" x14ac:dyDescent="0.55000000000000004">
      <c r="A11" s="117">
        <v>44442</v>
      </c>
      <c r="B11" s="118" t="s">
        <v>347</v>
      </c>
      <c r="C11" s="117">
        <v>44437</v>
      </c>
      <c r="D11" s="118" t="s">
        <v>348</v>
      </c>
      <c r="E11" s="85">
        <v>7532648</v>
      </c>
      <c r="F11" s="85">
        <v>4446465</v>
      </c>
      <c r="G11" s="85">
        <v>3086183</v>
      </c>
      <c r="H11" s="75"/>
      <c r="I11" s="75"/>
    </row>
    <row r="12" spans="1:9" x14ac:dyDescent="0.55000000000000004">
      <c r="A12" s="117">
        <v>44441</v>
      </c>
      <c r="B12" s="118" t="s">
        <v>316</v>
      </c>
      <c r="C12" s="117">
        <v>44437</v>
      </c>
      <c r="D12" s="118" t="s">
        <v>348</v>
      </c>
      <c r="E12" s="85">
        <v>7293150</v>
      </c>
      <c r="F12" s="85">
        <v>4323860</v>
      </c>
      <c r="G12" s="85">
        <v>2969290</v>
      </c>
      <c r="H12" s="75"/>
      <c r="I12" s="75"/>
    </row>
    <row r="13" spans="1:9" x14ac:dyDescent="0.55000000000000004">
      <c r="A13" s="117">
        <v>44440</v>
      </c>
      <c r="B13" s="118" t="s">
        <v>352</v>
      </c>
      <c r="C13" s="117">
        <v>44437</v>
      </c>
      <c r="D13" s="118" t="s">
        <v>348</v>
      </c>
      <c r="E13" s="85">
        <v>7049347</v>
      </c>
      <c r="F13" s="85">
        <v>4206037</v>
      </c>
      <c r="G13" s="85">
        <v>2843310</v>
      </c>
      <c r="H13" s="75"/>
      <c r="I13" s="75"/>
    </row>
    <row r="14" spans="1:9" x14ac:dyDescent="0.55000000000000004">
      <c r="A14" s="117">
        <v>44439</v>
      </c>
      <c r="B14" s="118" t="s">
        <v>349</v>
      </c>
      <c r="C14" s="117">
        <v>44430</v>
      </c>
      <c r="D14" s="118" t="s">
        <v>348</v>
      </c>
      <c r="E14" s="85">
        <v>6366259</v>
      </c>
      <c r="F14" s="85">
        <v>3939155</v>
      </c>
      <c r="G14" s="85">
        <v>2427104</v>
      </c>
      <c r="H14" s="75"/>
      <c r="I14" s="75"/>
    </row>
    <row r="15" spans="1:9" x14ac:dyDescent="0.55000000000000004">
      <c r="A15" s="117">
        <v>44438</v>
      </c>
      <c r="B15" s="118" t="s">
        <v>350</v>
      </c>
      <c r="C15" s="117">
        <v>44430</v>
      </c>
      <c r="D15" s="118" t="s">
        <v>348</v>
      </c>
      <c r="E15" s="85">
        <v>6130651</v>
      </c>
      <c r="F15" s="85">
        <v>3818332</v>
      </c>
      <c r="G15" s="85">
        <v>2312319</v>
      </c>
      <c r="H15" s="75"/>
      <c r="I15" s="75"/>
    </row>
    <row r="16" spans="1:9" x14ac:dyDescent="0.55000000000000004">
      <c r="A16" s="117">
        <v>44435</v>
      </c>
      <c r="B16" s="118" t="s">
        <v>347</v>
      </c>
      <c r="C16" s="117">
        <v>44430</v>
      </c>
      <c r="D16" s="118" t="s">
        <v>348</v>
      </c>
      <c r="E16" s="85">
        <v>5767203</v>
      </c>
      <c r="F16" s="85">
        <v>3613973</v>
      </c>
      <c r="G16" s="85">
        <v>2153230</v>
      </c>
      <c r="H16" s="75"/>
      <c r="I16" s="75"/>
    </row>
    <row r="17" spans="1:9" x14ac:dyDescent="0.55000000000000004">
      <c r="A17" s="117">
        <v>44434</v>
      </c>
      <c r="B17" s="118" t="s">
        <v>316</v>
      </c>
      <c r="C17" s="117">
        <v>44430</v>
      </c>
      <c r="D17" s="118" t="s">
        <v>348</v>
      </c>
      <c r="E17" s="85">
        <v>5515725</v>
      </c>
      <c r="F17" s="85">
        <v>3481057</v>
      </c>
      <c r="G17" s="85">
        <v>2034668</v>
      </c>
      <c r="H17" s="75"/>
      <c r="I17" s="75"/>
    </row>
    <row r="18" spans="1:9" x14ac:dyDescent="0.55000000000000004">
      <c r="A18" s="117">
        <v>44433</v>
      </c>
      <c r="B18" s="118" t="s">
        <v>352</v>
      </c>
      <c r="C18" s="117">
        <v>44430</v>
      </c>
      <c r="D18" s="118" t="s">
        <v>348</v>
      </c>
      <c r="E18" s="85">
        <v>5251138</v>
      </c>
      <c r="F18" s="85">
        <v>3336803</v>
      </c>
      <c r="G18" s="85">
        <v>1914335</v>
      </c>
      <c r="H18" s="75"/>
      <c r="I18" s="75"/>
    </row>
    <row r="19" spans="1:9" x14ac:dyDescent="0.55000000000000004">
      <c r="A19" s="117">
        <v>44432</v>
      </c>
      <c r="B19" s="118" t="s">
        <v>349</v>
      </c>
      <c r="C19" s="117">
        <v>44423</v>
      </c>
      <c r="D19" s="118" t="s">
        <v>348</v>
      </c>
      <c r="E19" s="85">
        <v>4642683</v>
      </c>
      <c r="F19" s="85">
        <v>3121870</v>
      </c>
      <c r="G19" s="85">
        <v>1520813</v>
      </c>
      <c r="H19" s="75"/>
      <c r="I19" s="75"/>
    </row>
    <row r="20" spans="1:9" x14ac:dyDescent="0.55000000000000004">
      <c r="A20" s="117">
        <v>44431</v>
      </c>
      <c r="B20" s="118" t="s">
        <v>350</v>
      </c>
      <c r="C20" s="117">
        <v>44423</v>
      </c>
      <c r="D20" s="118" t="s">
        <v>348</v>
      </c>
      <c r="E20" s="85">
        <v>4441321</v>
      </c>
      <c r="F20" s="85">
        <v>3000348</v>
      </c>
      <c r="G20" s="85">
        <v>1440973</v>
      </c>
      <c r="H20" s="75"/>
      <c r="I20" s="75"/>
    </row>
    <row r="21" spans="1:9" x14ac:dyDescent="0.55000000000000004">
      <c r="A21" s="117">
        <v>44428</v>
      </c>
      <c r="B21" s="118" t="s">
        <v>347</v>
      </c>
      <c r="C21" s="117">
        <v>44423</v>
      </c>
      <c r="D21" s="118" t="s">
        <v>348</v>
      </c>
      <c r="E21" s="85">
        <v>4130976</v>
      </c>
      <c r="F21" s="85">
        <v>2827197</v>
      </c>
      <c r="G21" s="85">
        <v>1303779</v>
      </c>
      <c r="H21" s="75"/>
      <c r="I21" s="75"/>
    </row>
    <row r="22" spans="1:9" x14ac:dyDescent="0.55000000000000004">
      <c r="A22" s="117">
        <v>44427</v>
      </c>
      <c r="B22" s="118" t="s">
        <v>316</v>
      </c>
      <c r="C22" s="117">
        <v>44423</v>
      </c>
      <c r="D22" s="118" t="s">
        <v>348</v>
      </c>
      <c r="E22" s="85">
        <v>3902839</v>
      </c>
      <c r="F22" s="85">
        <v>2705274</v>
      </c>
      <c r="G22" s="85">
        <v>1197565</v>
      </c>
      <c r="H22" s="75"/>
      <c r="I22" s="75"/>
    </row>
    <row r="23" spans="1:9" x14ac:dyDescent="0.55000000000000004">
      <c r="A23" s="117">
        <v>44426</v>
      </c>
      <c r="B23" s="118" t="str">
        <f t="shared" ref="B23:B28" si="0">"("&amp;TEXT(A23,"AAA")&amp;")"</f>
        <v>(水)</v>
      </c>
      <c r="C23" s="117">
        <v>44423</v>
      </c>
      <c r="D23" s="118" t="str">
        <f t="shared" ref="D23:D28" si="1">"("&amp;TEXT(C23,"AAA")&amp;")"</f>
        <v>(日)</v>
      </c>
      <c r="E23" s="85">
        <v>3663878</v>
      </c>
      <c r="F23" s="85">
        <v>2572887</v>
      </c>
      <c r="G23" s="85">
        <v>1090991</v>
      </c>
      <c r="H23" s="75"/>
      <c r="I23" s="75"/>
    </row>
    <row r="24" spans="1:9" x14ac:dyDescent="0.55000000000000004">
      <c r="A24" s="117">
        <v>44425</v>
      </c>
      <c r="B24" s="118" t="str">
        <f t="shared" si="0"/>
        <v>(火)</v>
      </c>
      <c r="C24" s="117">
        <v>44416</v>
      </c>
      <c r="D24" s="118" t="str">
        <f t="shared" si="1"/>
        <v>(日)</v>
      </c>
      <c r="E24" s="85">
        <v>3224734</v>
      </c>
      <c r="F24" s="85">
        <v>2409948</v>
      </c>
      <c r="G24" s="85">
        <v>814786</v>
      </c>
      <c r="H24" s="75"/>
      <c r="I24" s="75"/>
    </row>
    <row r="25" spans="1:9" x14ac:dyDescent="0.55000000000000004">
      <c r="A25" s="117">
        <v>44424</v>
      </c>
      <c r="B25" s="118" t="str">
        <f t="shared" si="0"/>
        <v>(月)</v>
      </c>
      <c r="C25" s="117">
        <v>44416</v>
      </c>
      <c r="D25" s="118" t="str">
        <f t="shared" si="1"/>
        <v>(日)</v>
      </c>
      <c r="E25" s="85">
        <v>3080184</v>
      </c>
      <c r="F25" s="85">
        <v>2325181</v>
      </c>
      <c r="G25" s="85">
        <v>755003</v>
      </c>
      <c r="H25" s="75"/>
      <c r="I25" s="75"/>
    </row>
    <row r="26" spans="1:9" x14ac:dyDescent="0.55000000000000004">
      <c r="A26" s="117">
        <v>44421</v>
      </c>
      <c r="B26" s="118" t="str">
        <f t="shared" si="0"/>
        <v>(金)</v>
      </c>
      <c r="C26" s="117">
        <v>44416</v>
      </c>
      <c r="D26" s="118" t="str">
        <f t="shared" si="1"/>
        <v>(日)</v>
      </c>
      <c r="E26" s="85">
        <v>2899381</v>
      </c>
      <c r="F26" s="85">
        <v>2215605</v>
      </c>
      <c r="G26" s="85">
        <v>683776</v>
      </c>
      <c r="H26" s="75"/>
      <c r="I26" s="75"/>
    </row>
    <row r="27" spans="1:9" x14ac:dyDescent="0.55000000000000004">
      <c r="A27" s="117">
        <v>44420</v>
      </c>
      <c r="B27" s="118" t="str">
        <f t="shared" si="0"/>
        <v>(木)</v>
      </c>
      <c r="C27" s="117">
        <v>44416</v>
      </c>
      <c r="D27" s="118" t="str">
        <f t="shared" si="1"/>
        <v>(日)</v>
      </c>
      <c r="E27" s="85">
        <v>2748556</v>
      </c>
      <c r="F27" s="85">
        <v>2115570</v>
      </c>
      <c r="G27" s="85">
        <v>632986</v>
      </c>
      <c r="H27" s="75"/>
      <c r="I27" s="75"/>
    </row>
    <row r="28" spans="1:9" x14ac:dyDescent="0.55000000000000004">
      <c r="A28" s="117">
        <v>44419</v>
      </c>
      <c r="B28" s="118" t="str">
        <f t="shared" si="0"/>
        <v>(水)</v>
      </c>
      <c r="C28" s="117">
        <v>44416</v>
      </c>
      <c r="D28" s="118" t="str">
        <f t="shared" si="1"/>
        <v>(日)</v>
      </c>
      <c r="E28" s="85">
        <v>2576423</v>
      </c>
      <c r="F28" s="85">
        <v>2005958</v>
      </c>
      <c r="G28" s="85">
        <v>570465</v>
      </c>
      <c r="H28" s="75"/>
      <c r="I28" s="75"/>
    </row>
    <row r="29" spans="1:9" x14ac:dyDescent="0.55000000000000004">
      <c r="A29" s="117">
        <v>44418</v>
      </c>
      <c r="B29" s="118" t="s">
        <v>338</v>
      </c>
      <c r="C29" s="117">
        <v>44409</v>
      </c>
      <c r="D29" s="118" t="s">
        <v>335</v>
      </c>
      <c r="E29" s="85">
        <v>2107992</v>
      </c>
      <c r="F29" s="85">
        <v>1814876</v>
      </c>
      <c r="G29" s="85">
        <v>293116</v>
      </c>
      <c r="H29" s="75"/>
      <c r="I29" s="75"/>
    </row>
    <row r="30" spans="1:9" x14ac:dyDescent="0.55000000000000004">
      <c r="A30" s="117">
        <v>44414</v>
      </c>
      <c r="B30" s="118" t="s">
        <v>309</v>
      </c>
      <c r="C30" s="117">
        <v>44409</v>
      </c>
      <c r="D30" s="118" t="s">
        <v>335</v>
      </c>
      <c r="E30" s="85">
        <v>1774733</v>
      </c>
      <c r="F30" s="85">
        <v>1551425</v>
      </c>
      <c r="G30" s="85">
        <v>223308</v>
      </c>
      <c r="H30" s="75"/>
      <c r="I30" s="75"/>
    </row>
    <row r="31" spans="1:9" x14ac:dyDescent="0.55000000000000004">
      <c r="A31" s="117">
        <v>44413</v>
      </c>
      <c r="B31" s="118" t="s">
        <v>310</v>
      </c>
      <c r="C31" s="117">
        <v>44409</v>
      </c>
      <c r="D31" s="118" t="s">
        <v>335</v>
      </c>
      <c r="E31" s="85">
        <v>1774269</v>
      </c>
      <c r="F31" s="85">
        <v>1550961</v>
      </c>
      <c r="G31" s="85">
        <v>223308</v>
      </c>
      <c r="H31" s="75"/>
      <c r="I31" s="75"/>
    </row>
    <row r="32" spans="1:9" x14ac:dyDescent="0.55000000000000004">
      <c r="A32" s="117">
        <v>44412</v>
      </c>
      <c r="B32" s="118" t="s">
        <v>306</v>
      </c>
      <c r="C32" s="117">
        <v>44409</v>
      </c>
      <c r="D32" s="118" t="s">
        <v>335</v>
      </c>
      <c r="E32" s="85">
        <v>1637626</v>
      </c>
      <c r="F32" s="85">
        <v>1449639</v>
      </c>
      <c r="G32" s="85">
        <v>187987</v>
      </c>
      <c r="H32" s="75"/>
      <c r="I32" s="75"/>
    </row>
    <row r="33" spans="1:8" x14ac:dyDescent="0.55000000000000004">
      <c r="A33" s="86"/>
      <c r="B33" s="74"/>
      <c r="C33" s="74"/>
      <c r="D33" s="74"/>
      <c r="E33" s="74"/>
      <c r="F33" s="74"/>
      <c r="G33" s="75"/>
      <c r="H33" s="75"/>
    </row>
    <row r="34" spans="1:8" x14ac:dyDescent="0.55000000000000004">
      <c r="A34" s="76" t="s">
        <v>339</v>
      </c>
      <c r="B34" s="75"/>
      <c r="C34" s="75"/>
      <c r="D34" s="75"/>
      <c r="E34" s="75"/>
      <c r="F34" s="75"/>
      <c r="G34" s="76"/>
      <c r="H34" s="75"/>
    </row>
    <row r="35" spans="1:8" x14ac:dyDescent="0.55000000000000004">
      <c r="A35" s="76"/>
      <c r="B35" s="76"/>
      <c r="C35" s="76"/>
      <c r="D35" s="76"/>
      <c r="E35" s="76"/>
      <c r="F35" s="76"/>
      <c r="G35" s="76"/>
      <c r="H35" s="75"/>
    </row>
    <row r="36" spans="1:8" x14ac:dyDescent="0.55000000000000004">
      <c r="H36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Sheet1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2021-09-13T13:53:07Z</dcterms:modified>
</cp:coreProperties>
</file>