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F364E41-2416-4874-BFF6-F805800CC040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" i="9" l="1"/>
  <c r="B73" i="9"/>
  <c r="C72" i="9"/>
  <c r="B72" i="9"/>
  <c r="C71" i="9"/>
  <c r="B71" i="9"/>
  <c r="C70" i="9"/>
  <c r="B70" i="9"/>
  <c r="C69" i="9"/>
  <c r="B69" i="9"/>
  <c r="C68" i="9"/>
  <c r="B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<sst xmlns="http://schemas.openxmlformats.org/spreadsheetml/2006/main" count="32534" uniqueCount="390">
  <si>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</si>
  <si>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</si>
  <si>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</si>
  <si>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</si>
  <si>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</si>
  <si>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</si>
  <si>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</si>
  <si>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</si>
  <si>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</si>
  <si>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</si>
  <si>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</si>
  <si>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</si>
  <si>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</si>
  <si>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</si>
  <si>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</si>
  <si>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</si>
  <si>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</si>
  <si>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</si>
  <si>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</si>
  <si>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</si>
  <si>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</si>
  <si>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</si>
  <si>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</si>
  <si>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</si>
  <si>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</si>
  <si>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</si>
  <si>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</si>
  <si>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</si>
  <si>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</si>
  <si>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</si>
  <si>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</si>
  <si>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</si>
  <si>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</si>
  <si>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</si>
  <si>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</si>
  <si>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</si>
  <si>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</si>
  <si>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</si>
  <si>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</si>
  <si>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</si>
  <si>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</si>
  <si>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</si>
  <si>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</si>
  <si>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</si>
  <si>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</si>
  <si>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</si>
  <si>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</si>
  <si>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</si>
  <si>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</si>
  <si>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</si>
  <si>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</si>
  <si>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</si>
  <si>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</si>
  <si>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</si>
  <si>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</si>
  <si>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</si>
  <si>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</si>
  <si>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</si>
  <si>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</si>
  <si>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</si>
  <si>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</si>
  <si>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</si>
  <si>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</si>
  <si>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</si>
  <si>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</si>
  <si>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</si>
  <si>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</si>
  <si>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</si>
  <si>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</si>
  <si>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</si>
  <si>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</si>
  <si>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</si>
  <si>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</si>
  <si>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</si>
  <si>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</si>
  <si>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</si>
  <si>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</si>
  <si>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</si>
  <si>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</si>
  <si>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</si>
  <si>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</si>
  <si>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</si>
  <si>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</si>
  <si>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</si>
  <si>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</si>
  <si>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</si>
  <si>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</si>
  <si>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</si>
  <si>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</si>
  <si>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</si>
  <si>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</si>
  <si>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</si>
  <si>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</si>
  <si>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</si>
  <si>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</si>
  <si>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</si>
  <si>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</si>
  <si>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</si>
  <si>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</si>
  <si>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</si>
  <si>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</si>
  <si>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</si>
  <si>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</si>
  <si>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</si>
  <si>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</si>
  <si>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</si>
  <si>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</si>
  <si>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</si>
  <si>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</si>
  <si>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</si>
  <si>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</si>
  <si>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</si>
  <si>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</si>
  <si>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</si>
  <si>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</si>
  <si>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</si>
  <si>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</si>
  <si>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</si>
  <si>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</si>
  <si>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</si>
  <si>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</si>
  <si>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</si>
  <si>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</si>
  <si>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</si>
  <si>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</si>
  <si>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</si>
  <si>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</si>
  <si>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</si>
  <si>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</si>
  <si>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</si>
  <si>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</si>
  <si>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</si>
  <si>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</si>
  <si>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</si>
  <si>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</si>
  <si>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</si>
  <si>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</si>
  <si>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</si>
  <si>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</si>
  <si>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</si>
  <si>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</si>
  <si>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</si>
  <si>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</si>
  <si>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</si>
  <si>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</si>
  <si>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</si>
  <si>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</si>
  <si>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</si>
  <si>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</si>
  <si>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</si>
  <si>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</si>
  <si>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</si>
  <si>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</si>
  <si>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</si>
  <si>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</si>
  <si>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</si>
  <si>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</si>
  <si>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</si>
  <si>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</si>
  <si>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</si>
  <si>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</si>
  <si>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</si>
  <si>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</si>
  <si>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</si>
  <si>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</si>
  <si>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</si>
  <si>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</si>
  <si>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</si>
  <si>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</si>
  <si>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</si>
  <si>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</si>
  <si>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</si>
  <si>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</si>
  <si>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</si>
  <si>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</si>
  <si>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</si>
  <si>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</si>
  <si>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</si>
  <si>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</si>
  <si>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</si>
  <si>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</si>
  <si>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</si>
  <si>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</si>
  <si>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</si>
  <si>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</si>
  <si>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</si>
  <si>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</si>
  <si>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</si>
  <si>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</si>
  <si>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</si>
  <si>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</si>
  <si>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</si>
  <si>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</si>
  <si>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</si>
  <si>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</si>
  <si>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</si>
  <si>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</si>
  <si>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</si>
  <si>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</si>
  <si>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</si>
  <si>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</si>
  <si>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</si>
  <si>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</si>
  <si>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</si>
  <si>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</si>
  <si>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</si>
  <si>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</si>
  <si>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</si>
  <si>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</si>
  <si>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</si>
  <si>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</si>
  <si>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</si>
  <si>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</si>
  <si>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</si>
  <si>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</si>
  <si>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</si>
  <si>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</si>
  <si>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</si>
  <si>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</si>
  <si>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</si>
  <si>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</si>
  <si>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</si>
  <si>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</si>
  <si>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</si>
  <si>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</si>
  <si>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</si>
  <si>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</si>
  <si>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</si>
  <si>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</si>
  <si>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</si>
  <si>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</si>
  <si>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</si>
  <si>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</si>
  <si>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</si>
  <si>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</si>
  <si>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</si>
  <si>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</si>
  <si>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</si>
  <si>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</si>
  <si>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</si>
  <si>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</si>
  <si>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</si>
  <si>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</si>
  <si>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</si>
  <si>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</si>
  <si>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</si>
  <si>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</si>
  <si>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</si>
  <si>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</si>
  <si>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</si>
  <si>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</si>
  <si>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</si>
  <si>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</si>
  <si>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</si>
  <si>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</si>
  <si>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</si>
  <si>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</si>
  <si>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</si>
  <si>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</si>
  <si>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</si>
  <si>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</si>
  <si>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</si>
  <si>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</si>
  <si>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</si>
  <si>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</si>
  <si>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</si>
  <si>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</si>
  <si>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</si>
  <si>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</si>
  <si>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</si>
  <si>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</si>
  <si>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</si>
  <si>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</si>
  <si>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</si>
  <si>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</si>
  <si>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</si>
  <si>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</si>
  <si>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</si>
  <si>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</si>
  <si>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</si>
  <si>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</si>
  <si>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</si>
  <si>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</si>
  <si>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</si>
  <si>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</si>
  <si>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</si>
  <si>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</si>
  <si>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</si>
  <si>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</si>
  <si>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</si>
  <si>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</si>
  <si>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</si>
  <si>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</si>
  <si>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</si>
  <si>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</si>
  <si>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</si>
  <si>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</si>
  <si>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</si>
  <si>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</si>
  <si>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</si>
  <si>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</si>
  <si>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</si>
  <si>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</si>
  <si>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</si>
  <si>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</si>
  <si>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</si>
  <si>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</si>
  <si>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</si>
  <si>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</si>
  <si>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</si>
  <si>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</si>
  <si>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</si>
  <si>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</si>
  <si>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</si>
  <si>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</si>
  <si>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</si>
  <si>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</si>
  <si>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</si>
  <si>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</si>
  <si>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</si>
  <si>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</si>
  <si>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</si>
  <si>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</si>
  <si>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</si>
  <si>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</si>
  <si>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</si>
  <si>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</si>
  <si>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</si>
  <si>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</si>
  <si>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</si>
  <si>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</si>
  <si>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</si>
  <si>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</si>
  <si>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</si>
  <si>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</si>
  <si>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</si>
  <si>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</si>
  <si>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</si>
  <si>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</si>
  <si>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</si>
  <si>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</si>
  <si>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</si>
  <si>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</si>
  <si>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</si>
  <si>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</si>
  <si>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</si>
  <si>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</si>
  <si>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</si>
  <si>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</si>
  <si>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</si>
  <si>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</si>
  <si>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</si>
  <si>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</si>
  <si>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</si>
  <si>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</si>
  <si>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</si>
  <si>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</si>
  <si>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</si>
  <si>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</si>
  <si>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</si>
  <si>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</si>
  <si>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</si>
  <si>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</si>
  <si>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</si>
  <si>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</si>
  <si>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</si>
  <si>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</si>
  <si>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</si>
  <si>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</si>
  <si>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</si>
  <si>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</si>
  <si>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</si>
  <si>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</si>
  <si>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</si>
  <si>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</si>
  <si>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</si>
  <si>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</si>
  <si>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</si>
  <si>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</si>
  <si>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</si>
  <si>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</si>
  <si>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t>（7月21日公表時点）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</si>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</sst>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71"/>
  <sheetViews>
    <sheetView workbookViewId="0">
      <pane ySplit="1" topLeftCell="A1556" activePane="bottomLeft" state="frozen"/>
      <selection activeCell="A23173" sqref="A23173:H23219"/>
      <selection pane="bottomLeft" activeCell="A23173" sqref="A23173:H2321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14524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41141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8868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98449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149492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187012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187019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203925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35867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23696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282821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282908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19408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295869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39509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24043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7142</v>
      </c>
      <c r="P1320" s="27">
        <v>840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8146</v>
      </c>
      <c r="P1323" s="27">
        <v>756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312566</v>
      </c>
      <c r="P1329" s="27">
        <v>70624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140493</v>
      </c>
      <c r="P1332" s="27">
        <v>52255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59424</v>
      </c>
      <c r="P1335" s="27">
        <v>6948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72381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254809</v>
      </c>
      <c r="P1341" s="27">
        <v>91931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214528</v>
      </c>
      <c r="P1344" s="27">
        <v>115038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237986</v>
      </c>
      <c r="P1347" s="27">
        <v>142295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245739</v>
      </c>
      <c r="P1350" s="27">
        <v>168504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230276</v>
      </c>
      <c r="P1353" s="27">
        <v>182052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135634</v>
      </c>
      <c r="P1356" s="27">
        <v>30086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185238</v>
      </c>
      <c r="P1359" s="27">
        <v>20995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338634</v>
      </c>
      <c r="P1362" s="27">
        <v>260196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340345</v>
      </c>
      <c r="P1365" s="27">
        <v>213228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387658</v>
      </c>
      <c r="P1368" s="27">
        <v>239651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394650</v>
      </c>
      <c r="P1371" s="27">
        <v>132034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370693</v>
      </c>
      <c r="P1374" s="27">
        <v>197537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280072</v>
      </c>
      <c r="P1377" s="27">
        <v>39564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322757</v>
      </c>
      <c r="P1380" s="27">
        <v>23414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571920</v>
      </c>
      <c r="P1383" s="27">
        <v>203235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591031</v>
      </c>
      <c r="P1386" s="27">
        <v>62102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653498</v>
      </c>
      <c r="P1389" s="27">
        <v>60687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625537</v>
      </c>
      <c r="P1392" s="27">
        <v>101946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604125</v>
      </c>
      <c r="P1395" s="27">
        <v>116967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465231</v>
      </c>
      <c r="P1398" s="27">
        <v>55917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456590</v>
      </c>
      <c r="P1401" s="27">
        <v>63823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655813</v>
      </c>
      <c r="P1404" s="27">
        <v>230327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693077</v>
      </c>
      <c r="P1407" s="27">
        <v>198270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718854</v>
      </c>
      <c r="P1410" s="27">
        <v>220234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709750</v>
      </c>
      <c r="P1413" s="27">
        <v>214073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697693</v>
      </c>
      <c r="P1416" s="27">
        <v>206170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603425</v>
      </c>
      <c r="P1419" s="27">
        <v>122745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555383</v>
      </c>
      <c r="P1422" s="27">
        <v>177401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750765</v>
      </c>
      <c r="P1425" s="27">
        <v>312687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771105</v>
      </c>
      <c r="P1428" s="27">
        <v>307118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750137</v>
      </c>
      <c r="P1431" s="27">
        <v>368797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721219</v>
      </c>
      <c r="P1434" s="27">
        <v>367095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728338</v>
      </c>
      <c r="P1437" s="27">
        <v>342702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641131</v>
      </c>
      <c r="P1440" s="27">
        <v>266907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585371</v>
      </c>
      <c r="P1443" s="27">
        <v>312968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671305</v>
      </c>
      <c r="P1446" s="27">
        <v>521767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667706</v>
      </c>
      <c r="P1449" s="27">
        <v>531697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652650</v>
      </c>
      <c r="P1452" s="27">
        <v>584808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668160</v>
      </c>
      <c r="P1455" s="27">
        <v>578483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643328</v>
      </c>
      <c r="P1458" s="27">
        <v>549558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635587</v>
      </c>
      <c r="P1461" s="27">
        <v>428754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636131</v>
      </c>
      <c r="P1464" s="27">
        <v>431751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688601</v>
      </c>
      <c r="P1467" s="27">
        <v>611427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681079</v>
      </c>
      <c r="P1470" s="27">
        <v>633055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685071</v>
      </c>
      <c r="P1473" s="27">
        <v>665128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665099</v>
      </c>
      <c r="P1476" s="27">
        <v>671642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664102</v>
      </c>
      <c r="P1479" s="27">
        <v>689051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655448</v>
      </c>
      <c r="P1482" s="27">
        <v>573130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689930</v>
      </c>
      <c r="P1485" s="27">
        <v>530654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644463</v>
      </c>
      <c r="P1488" s="27">
        <v>697587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641095</v>
      </c>
      <c r="P1491" s="27">
        <v>728498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650379</v>
      </c>
      <c r="P1494" s="27">
        <v>715930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454516</v>
      </c>
      <c r="P1497" s="27">
        <v>676679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385690</v>
      </c>
      <c r="P1500" s="27">
        <v>681051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674508</v>
      </c>
      <c r="P1503" s="27">
        <v>591166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673769</v>
      </c>
      <c r="P1506" s="27">
        <v>536195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722469</v>
      </c>
      <c r="P1509" s="27">
        <v>634089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741250</v>
      </c>
      <c r="P1512" s="27">
        <v>640498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762545</v>
      </c>
      <c r="P1515" s="27">
        <v>613514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740613</v>
      </c>
      <c r="P1518" s="27">
        <v>610459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721349</v>
      </c>
      <c r="P1521" s="27">
        <v>600492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755214</v>
      </c>
      <c r="P1524" s="27">
        <v>596933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575817</v>
      </c>
      <c r="P1527" s="27">
        <v>610730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618728</v>
      </c>
      <c r="P1530" s="27">
        <v>632420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617968</v>
      </c>
      <c r="P1533" s="27">
        <v>608107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599827</v>
      </c>
      <c r="P1536" s="27">
        <v>610461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580573</v>
      </c>
      <c r="P1539" s="27">
        <v>581202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570164</v>
      </c>
      <c r="P1542" s="27">
        <v>544132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571076</v>
      </c>
      <c r="P1545" s="27">
        <v>563934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437299</v>
      </c>
      <c r="P1548" s="27">
        <v>582530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337333</v>
      </c>
      <c r="P1551" s="27">
        <v>562028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374534</v>
      </c>
      <c r="P1554" s="27">
        <v>412836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>
        <v>0</v>
      </c>
      <c r="P1557">
        <v>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>
        <v>0</v>
      </c>
      <c r="P1558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>
        <v>0</v>
      </c>
      <c r="P1559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>
        <v>0</v>
      </c>
      <c r="P1560">
        <v>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>
        <v>0</v>
      </c>
      <c r="P1561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>
        <v>0</v>
      </c>
      <c r="P1562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>
        <v>0</v>
      </c>
      <c r="P1563">
        <v>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>
        <v>0</v>
      </c>
      <c r="P1564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>
        <v>0</v>
      </c>
      <c r="P1565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>
        <v>0</v>
      </c>
      <c r="P1566">
        <v>0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>
        <v>0</v>
      </c>
      <c r="P156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>
        <v>0</v>
      </c>
      <c r="P1568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>
        <v>0</v>
      </c>
      <c r="P1569">
        <v>0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>
        <v>0</v>
      </c>
      <c r="P1570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>
        <v>0</v>
      </c>
      <c r="P157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219"/>
  <sheetViews>
    <sheetView workbookViewId="0">
      <pane xSplit="1" ySplit="1" topLeftCell="B23203" activePane="bottomRight" state="frozen"/>
      <selection activeCell="A1566" sqref="A1566:P1568"/>
      <selection pane="topRight" activeCell="A1566" sqref="A1566:P1568"/>
      <selection pane="bottomLeft" activeCell="A1566" sqref="A1566:P1568"/>
      <selection pane="bottomRight" activeCell="A23173" sqref="A23173:H2321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44402</v>
      </c>
      <c r="B3" s="26" t="s">
        <v>153</v>
      </c>
      <c r="C3" s="26">
        <f>IF(D21="", "", D21)</f>
        <v>862255</v>
      </c>
      <c r="D3" s="26">
        <f>IF(C21="", "", C21)</f>
        <v>17025908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35436</v>
      </c>
      <c r="I3" s="26" t="str">
        <f t="shared" si="1"/>
        <v/>
      </c>
      <c r="J3" s="26">
        <f t="shared" si="1"/>
        <v>448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810765</v>
      </c>
      <c r="N3" s="26">
        <f t="shared" si="2"/>
        <v>15118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44402</v>
      </c>
      <c r="B4" s="26" t="s">
        <v>154</v>
      </c>
      <c r="C4" s="26">
        <f>IF(D22="", "", D22)</f>
        <v>3396</v>
      </c>
      <c r="D4" s="26">
        <f>IF(C22="", "", C22)</f>
        <v>866721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3244</v>
      </c>
      <c r="N4" s="26">
        <f t="shared" si="2"/>
        <v>6</v>
      </c>
      <c r="O4" s="27">
        <v>0</v>
      </c>
      <c r="P4" s="27">
        <v>0</v>
      </c>
    </row>
    <row r="5" spans="1:17" x14ac:dyDescent="0.55000000000000004">
      <c r="A5" s="37">
        <f>DATE($A$9, $B$9, $C$9)</f>
        <v>44402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25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0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17025908</v>
      </c>
      <c r="D12" s="46">
        <v>862255</v>
      </c>
      <c r="E12" s="46">
        <v>35436</v>
      </c>
      <c r="F12" s="46">
        <v>448</v>
      </c>
      <c r="G12" s="46">
        <v>810765</v>
      </c>
      <c r="H12" s="46">
        <v>15118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866721</v>
      </c>
      <c r="D13" s="46">
        <v>3396</v>
      </c>
      <c r="E13" s="46">
        <v>146</v>
      </c>
      <c r="F13" s="46">
        <v>0</v>
      </c>
      <c r="G13" s="46">
        <v>3244</v>
      </c>
      <c r="H13" s="46">
        <v>6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17893458</v>
      </c>
      <c r="D15" s="45">
        <f t="shared" si="3"/>
        <v>865666</v>
      </c>
      <c r="E15" s="45">
        <f t="shared" si="3"/>
        <v>35582</v>
      </c>
      <c r="F15" s="45">
        <f t="shared" si="3"/>
        <v>448</v>
      </c>
      <c r="G15" s="45">
        <f t="shared" si="3"/>
        <v>814024</v>
      </c>
      <c r="H15" s="45">
        <f t="shared" si="3"/>
        <v>15124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09"/>
      <c r="E18" s="108" t="s">
        <v>169</v>
      </c>
      <c r="F18" s="109"/>
      <c r="G18" s="109"/>
      <c r="H18" s="108" t="s">
        <v>170</v>
      </c>
      <c r="I18" s="109"/>
      <c r="J18" s="109"/>
      <c r="K18" s="109"/>
      <c r="L18" s="109"/>
      <c r="M18" s="109"/>
      <c r="N18" s="109"/>
      <c r="O18" s="109"/>
      <c r="P18" s="109"/>
    </row>
    <row r="19" spans="1:16" x14ac:dyDescent="0.55000000000000004">
      <c r="C19" s="109"/>
      <c r="D19" s="109"/>
      <c r="E19" s="109"/>
      <c r="F19" s="109"/>
      <c r="G19" s="109"/>
      <c r="H19" s="108" t="s">
        <v>158</v>
      </c>
      <c r="I19" s="109"/>
      <c r="J19" s="109"/>
      <c r="K19" s="109"/>
      <c r="L19" s="109"/>
      <c r="M19" s="109"/>
      <c r="N19" s="109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9"/>
      <c r="P20" s="109"/>
    </row>
    <row r="21" spans="1:16" x14ac:dyDescent="0.55000000000000004">
      <c r="B21" s="26" t="s">
        <v>166</v>
      </c>
      <c r="C21" s="28">
        <f t="shared" ref="C21:D23" si="4">C12</f>
        <v>17025908</v>
      </c>
      <c r="D21" s="28">
        <f t="shared" si="4"/>
        <v>862255</v>
      </c>
      <c r="E21" s="3"/>
      <c r="F21" s="3"/>
      <c r="G21" s="3"/>
      <c r="H21" s="3"/>
      <c r="I21" s="28">
        <f>E12</f>
        <v>35436</v>
      </c>
      <c r="J21" s="3"/>
      <c r="K21" s="28">
        <f>F12</f>
        <v>448</v>
      </c>
      <c r="L21" s="3"/>
      <c r="M21" s="3"/>
      <c r="N21" s="16">
        <f>G21</f>
        <v>0</v>
      </c>
      <c r="O21" s="28">
        <f t="shared" ref="O21:P23" si="5">G12</f>
        <v>810765</v>
      </c>
      <c r="P21" s="28">
        <f t="shared" si="5"/>
        <v>15118</v>
      </c>
    </row>
    <row r="22" spans="1:16" x14ac:dyDescent="0.55000000000000004">
      <c r="B22" s="26" t="s">
        <v>167</v>
      </c>
      <c r="C22" s="28">
        <f t="shared" si="4"/>
        <v>866721</v>
      </c>
      <c r="D22" s="28">
        <f t="shared" si="4"/>
        <v>3396</v>
      </c>
      <c r="E22" s="3"/>
      <c r="F22" s="3"/>
      <c r="G22" s="3"/>
      <c r="H22" s="3"/>
      <c r="I22" s="28">
        <f>E13</f>
        <v>146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3244</v>
      </c>
      <c r="P22" s="28">
        <f t="shared" si="5"/>
        <v>6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17893458</v>
      </c>
      <c r="D24" s="26">
        <f t="shared" si="6"/>
        <v>865666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35582</v>
      </c>
      <c r="J24" s="26">
        <f t="shared" si="6"/>
        <v>0</v>
      </c>
      <c r="K24" s="26">
        <f t="shared" si="6"/>
        <v>448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814024</v>
      </c>
      <c r="P24" s="26">
        <f t="shared" si="6"/>
        <v>15124</v>
      </c>
    </row>
    <row r="26" spans="1:16" x14ac:dyDescent="0.55000000000000004">
      <c r="F26" s="108" t="s">
        <v>278</v>
      </c>
      <c r="G26" s="109"/>
      <c r="H26" s="109"/>
      <c r="I26" s="109"/>
      <c r="J26" s="109"/>
      <c r="K26" s="109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24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44401</v>
      </c>
      <c r="C5" s="30" t="s">
        <v>7</v>
      </c>
      <c r="D5" s="40">
        <f>IFERROR(INT(TRIM(SUBSTITUTE(VLOOKUP($A5&amp;"*",各都道府県の状況!$A:$I,D$3,FALSE), "※5", ""))), "")</f>
        <v>43015</v>
      </c>
      <c r="E5" s="40">
        <f>IFERROR(INT(TRIM(SUBSTITUTE(VLOOKUP($A5&amp;"*",各都道府県の状況!$A:$I,E$3,FALSE), "※5", ""))), "")</f>
        <v>834853</v>
      </c>
      <c r="F5" s="40">
        <f>IFERROR(INT(TRIM(SUBSTITUTE(VLOOKUP($A5&amp;"*",各都道府県の状況!$A:$I,F$3,FALSE), "※5", ""))), "")</f>
        <v>40552</v>
      </c>
      <c r="G5" s="40">
        <f>IFERROR(INT(TRIM(SUBSTITUTE(VLOOKUP($A5&amp;"*",各都道府県の状況!$A:$I,G$3,FALSE), "※5", ""))), "")</f>
        <v>1422</v>
      </c>
      <c r="H5" s="40">
        <f>IFERROR(INT(TRIM(SUBSTITUTE(VLOOKUP($A5&amp;"*",各都道府県の状況!$A:$I,H$3,FALSE), "※5", ""))), "")</f>
        <v>1000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44401</v>
      </c>
      <c r="C6" s="30" t="s">
        <v>11</v>
      </c>
      <c r="D6" s="40">
        <f>IFERROR(INT(TRIM(SUBSTITUTE(VLOOKUP($A6&amp;"*",各都道府県の状況!$A:$I,D$3,FALSE), "※5", ""))), "")</f>
        <v>2608</v>
      </c>
      <c r="E6" s="40">
        <f>IFERROR(INT(TRIM(SUBSTITUTE(VLOOKUP($A6&amp;"*",各都道府県の状況!$A:$I,E$3,FALSE), "※5", ""))), "")</f>
        <v>54399</v>
      </c>
      <c r="F6" s="40">
        <f>IFERROR(INT(TRIM(SUBSTITUTE(VLOOKUP($A6&amp;"*",各都道府県の状況!$A:$I,F$3,FALSE), "※5", ""))), "")</f>
        <v>2521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44401</v>
      </c>
      <c r="C7" s="30" t="s">
        <v>12</v>
      </c>
      <c r="D7" s="40">
        <f>IFERROR(INT(TRIM(SUBSTITUTE(VLOOKUP($A7&amp;"*",各都道府県の状況!$A:$I,D$3,FALSE), "※5", ""))), "")</f>
        <v>1899</v>
      </c>
      <c r="E7" s="40">
        <f>IFERROR(INT(TRIM(SUBSTITUTE(VLOOKUP($A7&amp;"*",各都道府県の状況!$A:$I,E$3,FALSE), "※5", ""))), "")</f>
        <v>91968</v>
      </c>
      <c r="F7" s="40">
        <f>IFERROR(INT(TRIM(SUBSTITUTE(VLOOKUP($A7&amp;"*",各都道府県の状況!$A:$I,F$3,FALSE), "※5", ""))), "")</f>
        <v>1768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84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44401</v>
      </c>
      <c r="C8" s="30" t="s">
        <v>13</v>
      </c>
      <c r="D8" s="40">
        <f>IFERROR(INT(TRIM(SUBSTITUTE(VLOOKUP($A8&amp;"*",各都道府県の状況!$A:$I,D$3,FALSE), "※5", ""))), "")</f>
        <v>9651</v>
      </c>
      <c r="E8" s="40">
        <f>IFERROR(INT(TRIM(SUBSTITUTE(VLOOKUP($A8&amp;"*",各都道府県の状況!$A:$I,E$3,FALSE), "※5", ""))), "")</f>
        <v>168759</v>
      </c>
      <c r="F8" s="40">
        <f>IFERROR(INT(TRIM(SUBSTITUTE(VLOOKUP($A8&amp;"*",各都道府県の状況!$A:$I,F$3,FALSE), "※5", ""))), "")</f>
        <v>9305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252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44401</v>
      </c>
      <c r="C9" s="30" t="s">
        <v>14</v>
      </c>
      <c r="D9" s="40">
        <f>IFERROR(INT(TRIM(SUBSTITUTE(VLOOKUP($A9&amp;"*",各都道府県の状況!$A:$I,D$3,FALSE), "※5", ""))), "")</f>
        <v>990</v>
      </c>
      <c r="E9" s="40">
        <f>IFERROR(INT(TRIM(SUBSTITUTE(VLOOKUP($A9&amp;"*",各都道府県の状況!$A:$I,E$3,FALSE), "※5", ""))), "")</f>
        <v>16817</v>
      </c>
      <c r="F9" s="40">
        <f>IFERROR(INT(TRIM(SUBSTITUTE(VLOOKUP($A9&amp;"*",各都道府県の状況!$A:$I,F$3,FALSE), "※5", ""))), "")</f>
        <v>929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44401</v>
      </c>
      <c r="C10" s="30" t="s">
        <v>15</v>
      </c>
      <c r="D10" s="40">
        <f>IFERROR(INT(TRIM(SUBSTITUTE(VLOOKUP($A10&amp;"*",各都道府県の状況!$A:$I,D$3,FALSE), "※5", ""))), "")</f>
        <v>2092</v>
      </c>
      <c r="E10" s="40">
        <f>IFERROR(INT(TRIM(SUBSTITUTE(VLOOKUP($A10&amp;"*",各都道府県の状況!$A:$I,E$3,FALSE), "※5", ""))), "")</f>
        <v>69954</v>
      </c>
      <c r="F10" s="40">
        <f>IFERROR(INT(TRIM(SUBSTITUTE(VLOOKUP($A10&amp;"*",各都道府県の状況!$A:$I,F$3,FALSE), "※5", ""))), "")</f>
        <v>2019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26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44401</v>
      </c>
      <c r="C11" s="30" t="s">
        <v>16</v>
      </c>
      <c r="D11" s="40">
        <f>IFERROR(INT(TRIM(SUBSTITUTE(VLOOKUP($A11&amp;"*",各都道府県の状況!$A:$I,D$3,FALSE), "※5", ""))), "")</f>
        <v>5289</v>
      </c>
      <c r="E11" s="40">
        <f>IFERROR(INT(TRIM(SUBSTITUTE(VLOOKUP($A11&amp;"*",各都道府県の状況!$A:$I,E$3,FALSE), "※5", ""))), "")</f>
        <v>302093</v>
      </c>
      <c r="F11" s="40">
        <f>IFERROR(INT(TRIM(SUBSTITUTE(VLOOKUP($A11&amp;"*",各都道府県の状況!$A:$I,F$3,FALSE), "※5", ""))), "")</f>
        <v>4953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174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44401</v>
      </c>
      <c r="C12" s="30" t="s">
        <v>17</v>
      </c>
      <c r="D12" s="40">
        <f>IFERROR(INT(TRIM(SUBSTITUTE(VLOOKUP($A12&amp;"*",各都道府県の状況!$A:$I,D$3,FALSE), "※5", ""))), "")</f>
        <v>11462</v>
      </c>
      <c r="E12" s="40">
        <f>IFERROR(INT(TRIM(SUBSTITUTE(VLOOKUP($A12&amp;"*",各都道府県の状況!$A:$I,E$3,FALSE), "※5", ""))), "")</f>
        <v>34393</v>
      </c>
      <c r="F12" s="40">
        <f>IFERROR(INT(TRIM(SUBSTITUTE(VLOOKUP($A12&amp;"*",各都道府県の状況!$A:$I,F$3,FALSE), "※5", ""))), "")</f>
        <v>10814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482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44401</v>
      </c>
      <c r="C13" s="30" t="s">
        <v>18</v>
      </c>
      <c r="D13" s="40">
        <f>IFERROR(INT(TRIM(SUBSTITUTE(VLOOKUP($A13&amp;"*",各都道府県の状況!$A:$I,D$3,FALSE), "※5", ""))), "")</f>
        <v>7586</v>
      </c>
      <c r="E13" s="40">
        <f>IFERROR(INT(TRIM(SUBSTITUTE(VLOOKUP($A13&amp;"*",各都道府県の状況!$A:$I,E$3,FALSE), "※5", ""))), "")</f>
        <v>321278</v>
      </c>
      <c r="F13" s="40">
        <f>IFERROR(INT(TRIM(SUBSTITUTE(VLOOKUP($A13&amp;"*",各都道府県の状況!$A:$I,F$3,FALSE), "※5", ""))), "")</f>
        <v>7204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298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44401</v>
      </c>
      <c r="C14" s="30" t="s">
        <v>19</v>
      </c>
      <c r="D14" s="40">
        <f>IFERROR(INT(TRIM(SUBSTITUTE(VLOOKUP($A14&amp;"*",各都道府県の状況!$A:$I,D$3,FALSE), "※5", ""))), "")</f>
        <v>8200</v>
      </c>
      <c r="E14" s="40">
        <f>IFERROR(INT(TRIM(SUBSTITUTE(VLOOKUP($A14&amp;"*",各都道府県の状況!$A:$I,E$3,FALSE), "※5", ""))), "")</f>
        <v>207093</v>
      </c>
      <c r="F14" s="40">
        <f>IFERROR(INT(TRIM(SUBSTITUTE(VLOOKUP($A14&amp;"*",各都道府県の状況!$A:$I,F$3,FALSE), "※5", ""))), "")</f>
        <v>7967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145</v>
      </c>
      <c r="I14" s="40">
        <f>IFERROR(INT(TRIM(SUBSTITUTE(VLOOKUP($A14&amp;"*",各都道府県の状況!$A:$I,I$3,FALSE), "※5", ""))), "")</f>
        <v>1</v>
      </c>
    </row>
    <row r="15" spans="1:10" x14ac:dyDescent="0.55000000000000004">
      <c r="A15" s="12" t="s">
        <v>191</v>
      </c>
      <c r="B15" s="13">
        <f t="shared" si="0"/>
        <v>44401</v>
      </c>
      <c r="C15" s="30" t="s">
        <v>20</v>
      </c>
      <c r="D15" s="40">
        <f>IFERROR(INT(TRIM(SUBSTITUTE(VLOOKUP($A15&amp;"*",各都道府県の状況!$A:$I,D$3,FALSE), "※5", ""))), "")</f>
        <v>51832</v>
      </c>
      <c r="E15" s="40">
        <f>IFERROR(INT(TRIM(SUBSTITUTE(VLOOKUP($A15&amp;"*",各都道府県の状況!$A:$I,E$3,FALSE), "※5", ""))), "")</f>
        <v>1048444</v>
      </c>
      <c r="F15" s="40">
        <f>IFERROR(INT(TRIM(SUBSTITUTE(VLOOKUP($A15&amp;"*",各都道府県の状況!$A:$I,F$3,FALSE), "※5", ""))), "")</f>
        <v>47191</v>
      </c>
      <c r="G15" s="40">
        <f>IFERROR(INT(TRIM(SUBSTITUTE(VLOOKUP($A15&amp;"*",各都道府県の状況!$A:$I,G$3,FALSE), "※5", ""))), "")</f>
        <v>846</v>
      </c>
      <c r="H15" s="40">
        <f>IFERROR(INT(TRIM(SUBSTITUTE(VLOOKUP($A15&amp;"*",各都道府県の状況!$A:$I,H$3,FALSE), "※5", ""))), "")</f>
        <v>3795</v>
      </c>
      <c r="I15" s="40">
        <f>IFERROR(INT(TRIM(SUBSTITUTE(VLOOKUP($A15&amp;"*",各都道府県の状況!$A:$I,I$3,FALSE), "※5", ""))), "")</f>
        <v>33</v>
      </c>
    </row>
    <row r="16" spans="1:10" x14ac:dyDescent="0.55000000000000004">
      <c r="A16" s="12" t="s">
        <v>192</v>
      </c>
      <c r="B16" s="13">
        <f t="shared" si="0"/>
        <v>44401</v>
      </c>
      <c r="C16" s="30" t="s">
        <v>21</v>
      </c>
      <c r="D16" s="40">
        <f>IFERROR(INT(TRIM(SUBSTITUTE(VLOOKUP($A16&amp;"*",各都道府県の状況!$A:$I,D$3,FALSE), "※5", ""))), "")</f>
        <v>45287</v>
      </c>
      <c r="E16" s="40">
        <f>IFERROR(INT(TRIM(SUBSTITUTE(VLOOKUP($A16&amp;"*",各都道府県の状況!$A:$I,E$3,FALSE), "※5", ""))), "")</f>
        <v>752268</v>
      </c>
      <c r="F16" s="40">
        <f>IFERROR(INT(TRIM(SUBSTITUTE(VLOOKUP($A16&amp;"*",各都道府県の状況!$A:$I,F$3,FALSE), "※5", ""))), "")</f>
        <v>42044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2515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44401</v>
      </c>
      <c r="C17" s="30" t="s">
        <v>22</v>
      </c>
      <c r="D17" s="40">
        <f>IFERROR(INT(TRIM(SUBSTITUTE(VLOOKUP($A17&amp;"*",各都道府県の状況!$A:$I,D$3,FALSE), "※5", ""))), "")</f>
        <v>197528</v>
      </c>
      <c r="E17" s="40">
        <f>IFERROR(INT(TRIM(SUBSTITUTE(VLOOKUP($A17&amp;"*",各都道府県の状況!$A:$I,E$3,FALSE), "※5", ""))), "")</f>
        <v>2724519</v>
      </c>
      <c r="F17" s="40">
        <f>IFERROR(INT(TRIM(SUBSTITUTE(VLOOKUP($A17&amp;"*",各都道府県の状況!$A:$I,F$3,FALSE), "※5", ""))), "")</f>
        <v>183370</v>
      </c>
      <c r="G17" s="40">
        <f>IFERROR(INT(TRIM(SUBSTITUTE(VLOOKUP($A17&amp;"*",各都道府県の状況!$A:$I,G$3,FALSE), "※5", ""))), "")</f>
        <v>2277</v>
      </c>
      <c r="H17" s="40">
        <f>IFERROR(INT(TRIM(SUBSTITUTE(VLOOKUP($A17&amp;"*",各都道府県の状況!$A:$I,H$3,FALSE), "※5", ""))), "")</f>
        <v>11881</v>
      </c>
      <c r="I17" s="40">
        <f>IFERROR(INT(TRIM(SUBSTITUTE(VLOOKUP($A17&amp;"*",各都道府県の状況!$A:$I,I$3,FALSE), "※5", ""))), "")</f>
        <v>74</v>
      </c>
    </row>
    <row r="18" spans="1:9" x14ac:dyDescent="0.55000000000000004">
      <c r="A18" s="12" t="s">
        <v>194</v>
      </c>
      <c r="B18" s="13">
        <f t="shared" si="0"/>
        <v>44401</v>
      </c>
      <c r="C18" s="30" t="s">
        <v>23</v>
      </c>
      <c r="D18" s="40">
        <f>IFERROR(INT(TRIM(SUBSTITUTE(VLOOKUP($A18&amp;"*",各都道府県の状況!$A:$I,D$3,FALSE), "※5", ""))), "")</f>
        <v>76308</v>
      </c>
      <c r="E18" s="40">
        <f>IFERROR(INT(TRIM(SUBSTITUTE(VLOOKUP($A18&amp;"*",各都道府県の状況!$A:$I,E$3,FALSE), "※5", ""))), "")</f>
        <v>1119795</v>
      </c>
      <c r="F18" s="40">
        <f>IFERROR(INT(TRIM(SUBSTITUTE(VLOOKUP($A18&amp;"*",各都道府県の状況!$A:$I,F$3,FALSE), "※5", ""))), "")</f>
        <v>71146</v>
      </c>
      <c r="G18" s="40">
        <f>IFERROR(INT(TRIM(SUBSTITUTE(VLOOKUP($A18&amp;"*",各都道府県の状況!$A:$I,G$3,FALSE), "※5", ""))), "")</f>
        <v>980</v>
      </c>
      <c r="H18" s="40">
        <f>IFERROR(INT(TRIM(SUBSTITUTE(VLOOKUP($A18&amp;"*",各都道府県の状況!$A:$I,H$3,FALSE), "※5", ""))), "")</f>
        <v>4182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44401</v>
      </c>
      <c r="C19" s="30" t="s">
        <v>24</v>
      </c>
      <c r="D19" s="40">
        <f>IFERROR(INT(TRIM(SUBSTITUTE(VLOOKUP($A19&amp;"*",各都道府県の状況!$A:$I,D$3,FALSE), "※5", ""))), "")</f>
        <v>3724</v>
      </c>
      <c r="E19" s="40">
        <f>IFERROR(INT(TRIM(SUBSTITUTE(VLOOKUP($A19&amp;"*",各都道府県の状況!$A:$I,E$3,FALSE), "※5", ""))), "")</f>
        <v>187556</v>
      </c>
      <c r="F19" s="40">
        <f>IFERROR(INT(TRIM(SUBSTITUTE(VLOOKUP($A19&amp;"*",各都道府県の状況!$A:$I,F$3,FALSE), "※5", ""))), "")</f>
        <v>3446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224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44401</v>
      </c>
      <c r="C20" s="30" t="s">
        <v>25</v>
      </c>
      <c r="D20" s="40">
        <f>IFERROR(INT(TRIM(SUBSTITUTE(VLOOKUP($A20&amp;"*",各都道府県の状況!$A:$I,D$3,FALSE), "※5", ""))), "")</f>
        <v>2141</v>
      </c>
      <c r="E20" s="40">
        <f>IFERROR(INT(TRIM(SUBSTITUTE(VLOOKUP($A20&amp;"*",各都道府県の状況!$A:$I,E$3,FALSE), "※5", ""))), "")</f>
        <v>78919</v>
      </c>
      <c r="F20" s="40">
        <f>IFERROR(INT(TRIM(SUBSTITUTE(VLOOKUP($A20&amp;"*",各都道府県の状況!$A:$I,F$3,FALSE), "※5", ""))), "")</f>
        <v>2025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78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44401</v>
      </c>
      <c r="C21" s="30" t="s">
        <v>26</v>
      </c>
      <c r="D21" s="40">
        <f>IFERROR(INT(TRIM(SUBSTITUTE(VLOOKUP($A21&amp;"*",各都道府県の状況!$A:$I,D$3,FALSE), "※5", ""))), "")</f>
        <v>4470</v>
      </c>
      <c r="E21" s="40">
        <f>IFERROR(INT(TRIM(SUBSTITUTE(VLOOKUP($A21&amp;"*",各都道府県の状況!$A:$I,E$3,FALSE), "※5", ""))), "")</f>
        <v>132568</v>
      </c>
      <c r="F21" s="40">
        <f>IFERROR(INT(TRIM(SUBSTITUTE(VLOOKUP($A21&amp;"*",各都道府県の状況!$A:$I,F$3,FALSE), "※5", ""))), "")</f>
        <v>3982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363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44401</v>
      </c>
      <c r="C22" s="30" t="s">
        <v>27</v>
      </c>
      <c r="D22" s="40">
        <f>IFERROR(INT(TRIM(SUBSTITUTE(VLOOKUP($A22&amp;"*",各都道府県の状況!$A:$I,D$3,FALSE), "※5", ""))), "")</f>
        <v>1445</v>
      </c>
      <c r="E22" s="40">
        <f>IFERROR(INT(TRIM(SUBSTITUTE(VLOOKUP($A22&amp;"*",各都道府県の状況!$A:$I,E$3,FALSE), "※5", ""))), "")</f>
        <v>75827</v>
      </c>
      <c r="F22" s="40">
        <f>IFERROR(INT(TRIM(SUBSTITUTE(VLOOKUP($A22&amp;"*",各都道府県の状況!$A:$I,F$3,FALSE), "※5", ""))), "")</f>
        <v>1365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44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44401</v>
      </c>
      <c r="C23" s="30" t="s">
        <v>28</v>
      </c>
      <c r="D23" s="40">
        <f>IFERROR(INT(TRIM(SUBSTITUTE(VLOOKUP($A23&amp;"*",各都道府県の状況!$A:$I,D$3,FALSE), "※5", ""))), "")</f>
        <v>2218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2150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44401</v>
      </c>
      <c r="C24" s="30" t="s">
        <v>29</v>
      </c>
      <c r="D24" s="40">
        <f>IFERROR(INT(TRIM(SUBSTITUTE(VLOOKUP($A24&amp;"*",各都道府県の状況!$A:$I,D$3,FALSE), "※5", ""))), "")</f>
        <v>5127</v>
      </c>
      <c r="E24" s="40">
        <f>IFERROR(INT(TRIM(SUBSTITUTE(VLOOKUP($A24&amp;"*",各都道府県の状況!$A:$I,E$3,FALSE), "※5", ""))), "")</f>
        <v>219477</v>
      </c>
      <c r="F24" s="40">
        <f>IFERROR(INT(TRIM(SUBSTITUTE(VLOOKUP($A24&amp;"*",各都道府県の状況!$A:$I,F$3,FALSE), "※5", ""))), "")</f>
        <v>5055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54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44401</v>
      </c>
      <c r="C25" s="30" t="s">
        <v>30</v>
      </c>
      <c r="D25" s="40">
        <f>IFERROR(INT(TRIM(SUBSTITUTE(VLOOKUP($A25&amp;"*",各都道府県の状況!$A:$I,D$3,FALSE), "※5", ""))), "")</f>
        <v>9634</v>
      </c>
      <c r="E25" s="40">
        <f>IFERROR(INT(TRIM(SUBSTITUTE(VLOOKUP($A25&amp;"*",各都道府県の状況!$A:$I,E$3,FALSE), "※5", ""))), "")</f>
        <v>287919</v>
      </c>
      <c r="F25" s="40">
        <f>IFERROR(INT(TRIM(SUBSTITUTE(VLOOKUP($A25&amp;"*",各都道府県の状況!$A:$I,F$3,FALSE), "※5", ""))), "")</f>
        <v>9337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109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44401</v>
      </c>
      <c r="C26" s="30" t="s">
        <v>31</v>
      </c>
      <c r="D26" s="40">
        <f>IFERROR(INT(TRIM(SUBSTITUTE(VLOOKUP($A26&amp;"*",各都道府県の状況!$A:$I,D$3,FALSE), "※5", ""))), "")</f>
        <v>10137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9519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464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44401</v>
      </c>
      <c r="C27" s="30" t="s">
        <v>32</v>
      </c>
      <c r="D27" s="40">
        <f>IFERROR(INT(TRIM(SUBSTITUTE(VLOOKUP($A27&amp;"*",各都道府県の状況!$A:$I,D$3,FALSE), "※5", ""))), "")</f>
        <v>52561</v>
      </c>
      <c r="E27" s="40">
        <f>IFERROR(INT(TRIM(SUBSTITUTE(VLOOKUP($A27&amp;"*",各都道府県の状況!$A:$I,E$3,FALSE), "※5", ""))), "")</f>
        <v>891300</v>
      </c>
      <c r="F27" s="40">
        <f>IFERROR(INT(TRIM(SUBSTITUTE(VLOOKUP($A27&amp;"*",各都道府県の状況!$A:$I,F$3,FALSE), "※5", ""))), "")</f>
        <v>50661</v>
      </c>
      <c r="G27" s="40">
        <f>IFERROR(INT(TRIM(SUBSTITUTE(VLOOKUP($A27&amp;"*",各都道府県の状況!$A:$I,G$3,FALSE), "※5", ""))), "")</f>
        <v>1002</v>
      </c>
      <c r="H27" s="40">
        <f>IFERROR(INT(TRIM(SUBSTITUTE(VLOOKUP($A27&amp;"*",各都道府県の状況!$A:$I,H$3,FALSE), "※5", ""))), "")</f>
        <v>898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44401</v>
      </c>
      <c r="C28" s="30" t="s">
        <v>33</v>
      </c>
      <c r="D28" s="40">
        <f>IFERROR(INT(TRIM(SUBSTITUTE(VLOOKUP($A28&amp;"*",各都道府県の状況!$A:$I,D$3,FALSE), "※5", ""))), "")</f>
        <v>5562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5392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196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44401</v>
      </c>
      <c r="C29" s="30" t="s">
        <v>34</v>
      </c>
      <c r="D29" s="40">
        <f>IFERROR(INT(TRIM(SUBSTITUTE(VLOOKUP($A29&amp;"*",各都道府県の状況!$A:$I,D$3,FALSE), "※5", ""))), "")</f>
        <v>5768</v>
      </c>
      <c r="E29" s="40">
        <f>IFERROR(INT(TRIM(SUBSTITUTE(VLOOKUP($A29&amp;"*",各都道府県の状況!$A:$I,E$3,FALSE), "※5", ""))), "")</f>
        <v>165430</v>
      </c>
      <c r="F29" s="40">
        <f>IFERROR(INT(TRIM(SUBSTITUTE(VLOOKUP($A29&amp;"*",各都道府県の状況!$A:$I,F$3,FALSE), "※5", ""))), "")</f>
        <v>5550</v>
      </c>
      <c r="G29" s="40">
        <f>IFERROR(INT(TRIM(SUBSTITUTE(VLOOKUP($A29&amp;"*",各都道府県の状況!$A:$I,G$3,FALSE), "※5", ""))), "")</f>
        <v>92</v>
      </c>
      <c r="H29" s="40">
        <f>IFERROR(INT(TRIM(SUBSTITUTE(VLOOKUP($A29&amp;"*",各都道府県の状況!$A:$I,H$3,FALSE), "※5", ""))), "")</f>
        <v>126</v>
      </c>
      <c r="I29" s="40">
        <f>IFERROR(INT(TRIM(SUBSTITUTE(VLOOKUP($A29&amp;"*",各都道府県の状況!$A:$I,I$3,FALSE), "※5", ""))), "")</f>
        <v>1</v>
      </c>
    </row>
    <row r="30" spans="1:9" x14ac:dyDescent="0.55000000000000004">
      <c r="A30" s="12" t="s">
        <v>206</v>
      </c>
      <c r="B30" s="13">
        <f t="shared" si="0"/>
        <v>44401</v>
      </c>
      <c r="C30" s="30" t="s">
        <v>35</v>
      </c>
      <c r="D30" s="40">
        <f>IFERROR(INT(TRIM(SUBSTITUTE(VLOOKUP($A30&amp;"*",各都道府県の状況!$A:$I,D$3,FALSE), "※5", ""))), "")</f>
        <v>17375</v>
      </c>
      <c r="E30" s="40">
        <f>IFERROR(INT(TRIM(SUBSTITUTE(VLOOKUP($A30&amp;"*",各都道府県の状況!$A:$I,E$3,FALSE), "※5", ""))), "")</f>
        <v>302828</v>
      </c>
      <c r="F30" s="40">
        <f>IFERROR(INT(TRIM(SUBSTITUTE(VLOOKUP($A30&amp;"*",各都道府県の状況!$A:$I,F$3,FALSE), "※5", ""))), "")</f>
        <v>16676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416</v>
      </c>
      <c r="I30" s="40">
        <f>IFERROR(INT(TRIM(SUBSTITUTE(VLOOKUP($A30&amp;"*",各都道府県の状況!$A:$I,I$3,FALSE), "※5", ""))), "")</f>
        <v>6</v>
      </c>
    </row>
    <row r="31" spans="1:9" x14ac:dyDescent="0.55000000000000004">
      <c r="A31" s="12" t="s">
        <v>207</v>
      </c>
      <c r="B31" s="13">
        <f t="shared" si="0"/>
        <v>44401</v>
      </c>
      <c r="C31" s="30" t="s">
        <v>36</v>
      </c>
      <c r="D31" s="40">
        <f>IFERROR(INT(TRIM(SUBSTITUTE(VLOOKUP($A31&amp;"*",各都道府県の状況!$A:$I,D$3,FALSE), "※5", ""))), "")</f>
        <v>108897</v>
      </c>
      <c r="E31" s="40">
        <f>IFERROR(INT(TRIM(SUBSTITUTE(VLOOKUP($A31&amp;"*",各都道府県の状況!$A:$I,E$3,FALSE), "※5", ""))), "")</f>
        <v>2387175</v>
      </c>
      <c r="F31" s="40">
        <f>IFERROR(INT(TRIM(SUBSTITUTE(VLOOKUP($A31&amp;"*",各都道府県の状況!$A:$I,F$3,FALSE), "※5", ""))), "")</f>
        <v>102019</v>
      </c>
      <c r="G31" s="40">
        <f>IFERROR(INT(TRIM(SUBSTITUTE(VLOOKUP($A31&amp;"*",各都道府県の状況!$A:$I,G$3,FALSE), "※5", ""))), "")</f>
        <v>2717</v>
      </c>
      <c r="H31" s="40">
        <f>IFERROR(INT(TRIM(SUBSTITUTE(VLOOKUP($A31&amp;"*",各都道府県の状況!$A:$I,H$3,FALSE), "※5", ""))), "")</f>
        <v>3292</v>
      </c>
      <c r="I31" s="40">
        <f>IFERROR(INT(TRIM(SUBSTITUTE(VLOOKUP($A31&amp;"*",各都道府県の状況!$A:$I,I$3,FALSE), "※5", ""))), "")</f>
        <v>147</v>
      </c>
    </row>
    <row r="32" spans="1:9" x14ac:dyDescent="0.55000000000000004">
      <c r="A32" s="12" t="s">
        <v>208</v>
      </c>
      <c r="B32" s="13">
        <f t="shared" si="0"/>
        <v>44401</v>
      </c>
      <c r="C32" s="30" t="s">
        <v>37</v>
      </c>
      <c r="D32" s="40">
        <f>IFERROR(INT(TRIM(SUBSTITUTE(VLOOKUP($A32&amp;"*",各都道府県の状況!$A:$I,D$3,FALSE), "※5", ""))), "")</f>
        <v>42316</v>
      </c>
      <c r="E32" s="40">
        <f>IFERROR(INT(TRIM(SUBSTITUTE(VLOOKUP($A32&amp;"*",各都道府県の状況!$A:$I,E$3,FALSE), "※5", ""))), "")</f>
        <v>543044</v>
      </c>
      <c r="F32" s="40">
        <f>IFERROR(INT(TRIM(SUBSTITUTE(VLOOKUP($A32&amp;"*",各都道府県の状況!$A:$I,F$3,FALSE), "※5", ""))), "")</f>
        <v>40155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846</v>
      </c>
      <c r="I32" s="40">
        <f>IFERROR(INT(TRIM(SUBSTITUTE(VLOOKUP($A32&amp;"*",各都道府県の状況!$A:$I,I$3,FALSE), "※5", ""))), "")</f>
        <v>13</v>
      </c>
    </row>
    <row r="33" spans="1:9" x14ac:dyDescent="0.55000000000000004">
      <c r="A33" s="12" t="s">
        <v>209</v>
      </c>
      <c r="B33" s="13">
        <f t="shared" si="0"/>
        <v>44401</v>
      </c>
      <c r="C33" s="30" t="s">
        <v>38</v>
      </c>
      <c r="D33" s="40">
        <f>IFERROR(INT(TRIM(SUBSTITUTE(VLOOKUP($A33&amp;"*",各都道府県の状況!$A:$I,D$3,FALSE), "※5", ""))), "")</f>
        <v>8737</v>
      </c>
      <c r="E33" s="40">
        <f>IFERROR(INT(TRIM(SUBSTITUTE(VLOOKUP($A33&amp;"*",各都道府県の状況!$A:$I,E$3,FALSE), "※5", ""))), "")</f>
        <v>181075</v>
      </c>
      <c r="F33" s="40">
        <f>IFERROR(INT(TRIM(SUBSTITUTE(VLOOKUP($A33&amp;"*",各都道府県の状況!$A:$I,F$3,FALSE), "※5", ""))), "")</f>
        <v>8377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227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44401</v>
      </c>
      <c r="C34" s="30" t="s">
        <v>39</v>
      </c>
      <c r="D34" s="40">
        <f>IFERROR(INT(TRIM(SUBSTITUTE(VLOOKUP($A34&amp;"*",各都道府県の状況!$A:$I,D$3,FALSE), "※5", ""))), "")</f>
        <v>2795</v>
      </c>
      <c r="E34" s="40">
        <f>IFERROR(INT(TRIM(SUBSTITUTE(VLOOKUP($A34&amp;"*",各都道府県の状況!$A:$I,E$3,FALSE), "※5", ""))), "")</f>
        <v>43500</v>
      </c>
      <c r="F34" s="40">
        <f>IFERROR(INT(TRIM(SUBSTITUTE(VLOOKUP($A34&amp;"*",各都道府県の状況!$A:$I,F$3,FALSE), "※5", ""))), "")</f>
        <v>2620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65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44401</v>
      </c>
      <c r="C35" s="30" t="s">
        <v>40</v>
      </c>
      <c r="D35" s="40">
        <f>IFERROR(INT(TRIM(SUBSTITUTE(VLOOKUP($A35&amp;"*",各都道府県の状況!$A:$I,D$3,FALSE), "※5", ""))), "")</f>
        <v>640</v>
      </c>
      <c r="E35" s="40">
        <f>IFERROR(INT(TRIM(SUBSTITUTE(VLOOKUP($A35&amp;"*",各都道府県の状況!$A:$I,E$3,FALSE), "※5", ""))), "")</f>
        <v>93682</v>
      </c>
      <c r="F35" s="40">
        <f>IFERROR(INT(TRIM(SUBSTITUTE(VLOOKUP($A35&amp;"*",各都道府県の状況!$A:$I,F$3,FALSE), "※5", ""))), "")</f>
        <v>484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123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44401</v>
      </c>
      <c r="C36" s="30" t="s">
        <v>41</v>
      </c>
      <c r="D36" s="40">
        <f>IFERROR(INT(TRIM(SUBSTITUTE(VLOOKUP($A36&amp;"*",各都道府県の状況!$A:$I,D$3,FALSE), "※5", ""))), "")</f>
        <v>662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562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98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44401</v>
      </c>
      <c r="C37" s="30" t="s">
        <v>42</v>
      </c>
      <c r="D37" s="40">
        <f>IFERROR(INT(TRIM(SUBSTITUTE(VLOOKUP($A37&amp;"*",各都道府県の状況!$A:$I,D$3,FALSE), "※5", ""))), "")</f>
        <v>7841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44401</v>
      </c>
      <c r="C38" s="30" t="s">
        <v>43</v>
      </c>
      <c r="D38" s="40">
        <f>IFERROR(INT(TRIM(SUBSTITUTE(VLOOKUP($A38&amp;"*",各都道府県の状況!$A:$I,D$3,FALSE), "※5", ""))), "")</f>
        <v>11801</v>
      </c>
      <c r="E38" s="40">
        <f>IFERROR(INT(TRIM(SUBSTITUTE(VLOOKUP($A38&amp;"*",各都道府県の状況!$A:$I,E$3,FALSE), "※5", ""))), "")</f>
        <v>577995</v>
      </c>
      <c r="F38" s="40">
        <f>IFERROR(INT(TRIM(SUBSTITUTE(VLOOKUP($A38&amp;"*",各都道府県の状況!$A:$I,F$3,FALSE), "※5", ""))), "")</f>
        <v>11443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142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44401</v>
      </c>
      <c r="C39" s="30" t="s">
        <v>44</v>
      </c>
      <c r="D39" s="40">
        <f>IFERROR(INT(TRIM(SUBSTITUTE(VLOOKUP($A39&amp;"*",各都道府県の状況!$A:$I,D$3,FALSE), "※5", ""))), "")</f>
        <v>3206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3090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36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44401</v>
      </c>
      <c r="C40" s="30" t="s">
        <v>45</v>
      </c>
      <c r="D40" s="40">
        <f>IFERROR(INT(TRIM(SUBSTITUTE(VLOOKUP($A40&amp;"*",各都道府県の状況!$A:$I,D$3,FALSE), "※5", ""))), "")</f>
        <v>1734</v>
      </c>
      <c r="E40" s="40">
        <f>IFERROR(INT(TRIM(SUBSTITUTE(VLOOKUP($A40&amp;"*",各都道府県の状況!$A:$I,E$3,FALSE), "※5", ""))), "")</f>
        <v>69792</v>
      </c>
      <c r="F40" s="40">
        <f>IFERROR(INT(TRIM(SUBSTITUTE(VLOOKUP($A40&amp;"*",各都道府県の状況!$A:$I,F$3,FALSE), "※5", ""))), "")</f>
        <v>1610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62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44401</v>
      </c>
      <c r="C41" s="30" t="s">
        <v>46</v>
      </c>
      <c r="D41" s="40">
        <f>IFERROR(INT(TRIM(SUBSTITUTE(VLOOKUP($A41&amp;"*",各都道府県の状況!$A:$I,D$3,FALSE), "※5", ""))), "")</f>
        <v>2156</v>
      </c>
      <c r="E41" s="40">
        <f>IFERROR(INT(TRIM(SUBSTITUTE(VLOOKUP($A41&amp;"*",各都道府県の状況!$A:$I,E$3,FALSE), "※5", ""))), "")</f>
        <v>91943</v>
      </c>
      <c r="F41" s="40">
        <f>IFERROR(INT(TRIM(SUBSTITUTE(VLOOKUP($A41&amp;"*",各都道府県の状況!$A:$I,F$3,FALSE), "※5", ""))), "")</f>
        <v>2095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33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44401</v>
      </c>
      <c r="C42" s="30" t="s">
        <v>47</v>
      </c>
      <c r="D42" s="40">
        <f>IFERROR(INT(TRIM(SUBSTITUTE(VLOOKUP($A42&amp;"*",各都道府県の状況!$A:$I,D$3,FALSE), "※5", ""))), "")</f>
        <v>2823</v>
      </c>
      <c r="E42" s="40">
        <f>IFERROR(INT(TRIM(SUBSTITUTE(VLOOKUP($A42&amp;"*",各都道府県の状況!$A:$I,E$3,FALSE), "※5", ""))), "")</f>
        <v>102729</v>
      </c>
      <c r="F42" s="40">
        <f>IFERROR(INT(TRIM(SUBSTITUTE(VLOOKUP($A42&amp;"*",各都道府県の状況!$A:$I,F$3,FALSE), "※5", ""))), "")</f>
        <v>2695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51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44401</v>
      </c>
      <c r="C43" s="30" t="s">
        <v>48</v>
      </c>
      <c r="D43" s="40">
        <f>IFERROR(INT(TRIM(SUBSTITUTE(VLOOKUP($A43&amp;"*",各都道府県の状況!$A:$I,D$3,FALSE), "※5", ""))), "")</f>
        <v>1989</v>
      </c>
      <c r="E43" s="40">
        <f>IFERROR(INT(TRIM(SUBSTITUTE(VLOOKUP($A43&amp;"*",各都道府県の状況!$A:$I,E$3,FALSE), "※5", ""))), "")</f>
        <v>60661</v>
      </c>
      <c r="F43" s="40">
        <f>IFERROR(INT(TRIM(SUBSTITUTE(VLOOKUP($A43&amp;"*",各都道府県の状況!$A:$I,F$3,FALSE), "※5", ""))), "")</f>
        <v>1897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63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44401</v>
      </c>
      <c r="C44" s="30" t="s">
        <v>49</v>
      </c>
      <c r="D44" s="40">
        <f>IFERROR(INT(TRIM(SUBSTITUTE(VLOOKUP($A44&amp;"*",各都道府県の状況!$A:$I,D$3,FALSE), "※5", ""))), "")</f>
        <v>37047</v>
      </c>
      <c r="E44" s="40">
        <f>IFERROR(INT(TRIM(SUBSTITUTE(VLOOKUP($A44&amp;"*",各都道府県の状況!$A:$I,E$3,FALSE), "※5", ""))), "")</f>
        <v>891518</v>
      </c>
      <c r="F44" s="40">
        <f>IFERROR(INT(TRIM(SUBSTITUTE(VLOOKUP($A44&amp;"*",各都道府県の状況!$A:$I,F$3,FALSE), "※5", ""))), "")</f>
        <v>35480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940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44401</v>
      </c>
      <c r="C45" s="30" t="s">
        <v>50</v>
      </c>
      <c r="D45" s="40">
        <f>IFERROR(INT(TRIM(SUBSTITUTE(VLOOKUP($A45&amp;"*",各都道府県の状況!$A:$I,D$3,FALSE), "※5", ""))), "")</f>
        <v>2636</v>
      </c>
      <c r="E45" s="40">
        <f>IFERROR(INT(TRIM(SUBSTITUTE(VLOOKUP($A45&amp;"*",各都道府県の状況!$A:$I,E$3,FALSE), "※5", ""))), "")</f>
        <v>61579</v>
      </c>
      <c r="F45" s="40">
        <f>IFERROR(INT(TRIM(SUBSTITUTE(VLOOKUP($A45&amp;"*",各都道府県の状況!$A:$I,F$3,FALSE), "※5", ""))), "")</f>
        <v>2586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59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44401</v>
      </c>
      <c r="C46" s="30" t="s">
        <v>51</v>
      </c>
      <c r="D46" s="40">
        <f>IFERROR(INT(TRIM(SUBSTITUTE(VLOOKUP($A46&amp;"*",各都道府県の状況!$A:$I,D$3,FALSE), "※5", ""))), "")</f>
        <v>3321</v>
      </c>
      <c r="E46" s="40">
        <f>IFERROR(INT(TRIM(SUBSTITUTE(VLOOKUP($A46&amp;"*",各都道府県の状況!$A:$I,E$3,FALSE), "※5", ""))), "")</f>
        <v>133273</v>
      </c>
      <c r="F46" s="40">
        <f>IFERROR(INT(TRIM(SUBSTITUTE(VLOOKUP($A46&amp;"*",各都道府県の状況!$A:$I,F$3,FALSE), "※5", ""))), "")</f>
        <v>3165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88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44401</v>
      </c>
      <c r="C47" s="30" t="s">
        <v>52</v>
      </c>
      <c r="D47" s="40">
        <f>IFERROR(INT(TRIM(SUBSTITUTE(VLOOKUP($A47&amp;"*",各都道府県の状況!$A:$I,D$3,FALSE), "※5", ""))), "")</f>
        <v>6549</v>
      </c>
      <c r="E47" s="40">
        <f>IFERROR(INT(TRIM(SUBSTITUTE(VLOOKUP($A47&amp;"*",各都道府県の状況!$A:$I,E$3,FALSE), "※5", ""))), "")</f>
        <v>83473</v>
      </c>
      <c r="F47" s="40">
        <f>IFERROR(INT(TRIM(SUBSTITUTE(VLOOKUP($A47&amp;"*",各都道府県の状況!$A:$I,F$3,FALSE), "※5", ""))), "")</f>
        <v>6380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44401</v>
      </c>
      <c r="C48" s="30" t="s">
        <v>53</v>
      </c>
      <c r="D48" s="40">
        <f>IFERROR(INT(TRIM(SUBSTITUTE(VLOOKUP($A48&amp;"*",各都道府県の状況!$A:$I,D$3,FALSE), "※5", ""))), "")</f>
        <v>3561</v>
      </c>
      <c r="E48" s="40">
        <f>IFERROR(INT(TRIM(SUBSTITUTE(VLOOKUP($A48&amp;"*",各都道府県の状況!$A:$I,E$3,FALSE), "※5", ""))), "")</f>
        <v>181233</v>
      </c>
      <c r="F48" s="40">
        <f>IFERROR(INT(TRIM(SUBSTITUTE(VLOOKUP($A48&amp;"*",各都道府県の状況!$A:$I,F$3,FALSE), "※5", ""))), "")</f>
        <v>3444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53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44401</v>
      </c>
      <c r="C49" s="30" t="s">
        <v>54</v>
      </c>
      <c r="D49" s="40">
        <f>IFERROR(INT(TRIM(SUBSTITUTE(VLOOKUP($A49&amp;"*",各都道府県の状況!$A:$I,D$3,FALSE), "※5", ""))), "")</f>
        <v>3139</v>
      </c>
      <c r="E49" s="40">
        <f>IFERROR(INT(TRIM(SUBSTITUTE(VLOOKUP($A49&amp;"*",各都道府県の状況!$A:$I,E$3,FALSE), "※5", ""))), "")</f>
        <v>45086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38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44401</v>
      </c>
      <c r="C50" s="30" t="s">
        <v>55</v>
      </c>
      <c r="D50" s="40">
        <f>IFERROR(INT(TRIM(SUBSTITUTE(VLOOKUP($A50&amp;"*",各都道府県の状況!$A:$I,D$3,FALSE), "※5", ""))), "")</f>
        <v>3825</v>
      </c>
      <c r="E50" s="40">
        <f>IFERROR(INT(TRIM(SUBSTITUTE(VLOOKUP($A50&amp;"*",各都道府県の状況!$A:$I,E$3,FALSE), "※5", ""))), "")</f>
        <v>115968</v>
      </c>
      <c r="F50" s="40">
        <f>IFERROR(INT(TRIM(SUBSTITUTE(VLOOKUP($A50&amp;"*",各都道府県の状況!$A:$I,F$3,FALSE), "※5", ""))), "")</f>
        <v>3744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73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44401</v>
      </c>
      <c r="C51" s="30" t="s">
        <v>56</v>
      </c>
      <c r="D51" s="40">
        <f>IFERROR(INT(TRIM(SUBSTITUTE(VLOOKUP($A51&amp;"*",各都道府県の状況!$A:$I,D$3,FALSE), "※5", ""))), "")</f>
        <v>22522</v>
      </c>
      <c r="E51" s="40">
        <f>IFERROR(INT(TRIM(SUBSTITUTE(VLOOKUP($A51&amp;"*",各都道府県の状況!$A:$I,E$3,FALSE), "※5", ""))), "")</f>
        <v>274041</v>
      </c>
      <c r="F51" s="40">
        <f>IFERROR(INT(TRIM(SUBSTITUTE(VLOOKUP($A51&amp;"*",各都道府県の状況!$A:$I,F$3,FALSE), "※5", ""))), "")</f>
        <v>21238</v>
      </c>
      <c r="G51" s="40">
        <f>IFERROR(INT(TRIM(SUBSTITUTE(VLOOKUP($A51&amp;"*",各都道府県の状況!$A:$I,G$3,FALSE), "※5", ""))), "")</f>
        <v>228</v>
      </c>
      <c r="H51" s="40">
        <f>IFERROR(INT(TRIM(SUBSTITUTE(VLOOKUP($A51&amp;"*",各都道府県の状況!$A:$I,H$3,FALSE), "※5", ""))), "")</f>
        <v>1045</v>
      </c>
      <c r="I51" s="40">
        <f>IFERROR(INT(TRIM(SUBSTITUTE(VLOOKUP($A51&amp;"*",各都道府県の状況!$A:$I,I$3,FALSE), "※5", ""))), "")</f>
        <v>33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17" activePane="bottomLeft" state="frozen"/>
      <selection pane="bottomLeft" sqref="A1:O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08" t="s">
        <v>318</v>
      </c>
      <c r="N2" s="108"/>
      <c r="O2" s="108"/>
    </row>
    <row r="3" spans="1:15" x14ac:dyDescent="0.55000000000000004">
      <c r="A3" s="115" t="s">
        <v>312</v>
      </c>
      <c r="B3" s="115"/>
      <c r="C3" s="115"/>
      <c r="D3" s="115"/>
      <c r="E3" s="115"/>
      <c r="F3" s="115"/>
      <c r="G3" s="72"/>
      <c r="H3" s="117" t="s">
        <v>317</v>
      </c>
      <c r="I3" s="117"/>
      <c r="J3" s="117"/>
      <c r="K3" s="117"/>
      <c r="L3" s="117"/>
      <c r="M3" s="108" t="s">
        <v>287</v>
      </c>
      <c r="N3" s="108"/>
      <c r="O3" s="108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</row>
    <row r="5" spans="1:15" s="74" customFormat="1" x14ac:dyDescent="0.55000000000000004">
      <c r="A5" s="80"/>
      <c r="B5" s="75"/>
      <c r="C5" s="75"/>
      <c r="D5" s="113" t="s">
        <v>282</v>
      </c>
      <c r="E5" s="113"/>
      <c r="F5" s="113" t="s">
        <v>314</v>
      </c>
      <c r="G5" s="113"/>
      <c r="H5" s="75"/>
      <c r="I5" s="113" t="s">
        <v>282</v>
      </c>
      <c r="J5" s="113"/>
      <c r="K5" s="113" t="s">
        <v>314</v>
      </c>
      <c r="L5" s="113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4857</v>
      </c>
      <c r="I7" s="52">
        <f>IFERROR(VLOOKUP($A7, ワクチン一般接種!$A:$G, I$4, FALSE), 0)</f>
        <v>4857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4296</v>
      </c>
      <c r="I8" s="52">
        <f>IFERROR(VLOOKUP($A8, ワクチン一般接種!$A:$G, I$4, FALSE), 0)</f>
        <v>4296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4955</v>
      </c>
      <c r="I9" s="52">
        <f>IFERROR(VLOOKUP($A9, ワクチン一般接種!$A:$G, I$4, FALSE), 0)</f>
        <v>4955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14524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9252</v>
      </c>
      <c r="I10" s="52">
        <f>IFERROR(VLOOKUP($A10, ワクチン一般接種!$A:$G, I$4, FALSE), 0)</f>
        <v>9252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11445</v>
      </c>
      <c r="I11" s="52">
        <f>IFERROR(VLOOKUP($A11, ワクチン一般接種!$A:$G, I$4, FALSE), 0)</f>
        <v>11445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41141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8188</v>
      </c>
      <c r="I12" s="52">
        <f>IFERROR(VLOOKUP($A12, ワクチン一般接種!$A:$G, I$4, FALSE), 0)</f>
        <v>8188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8188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8868</v>
      </c>
      <c r="I13" s="52">
        <f>IFERROR(VLOOKUP($A13, ワクチン一般接種!$A:$G, I$4, FALSE), 0)</f>
        <v>8868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8868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33724</v>
      </c>
      <c r="I14" s="52">
        <f>IFERROR(VLOOKUP($A14, ワクチン一般接種!$A:$G, I$4, FALSE), 0)</f>
        <v>33724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98449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50870</v>
      </c>
      <c r="I15" s="52">
        <f>IFERROR(VLOOKUP($A15, ワクチン一般接種!$A:$G, I$4, FALSE), 0)</f>
        <v>50870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149492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60824</v>
      </c>
      <c r="I16" s="52">
        <f>IFERROR(VLOOKUP($A16, ワクチン一般接種!$A:$G, I$4, FALSE), 0)</f>
        <v>60824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187012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58385</v>
      </c>
      <c r="I17" s="52">
        <f>IFERROR(VLOOKUP($A17, ワクチン一般接種!$A:$G, I$4, FALSE), 0)</f>
        <v>58385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187019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55936</v>
      </c>
      <c r="I18" s="52">
        <f>IFERROR(VLOOKUP($A18, ワクチン一般接種!$A:$G, I$4, FALSE), 0)</f>
        <v>55936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203925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35867</v>
      </c>
      <c r="I19" s="52">
        <f>IFERROR(VLOOKUP($A19, ワクチン一般接種!$A:$G, I$4, FALSE), 0)</f>
        <v>35867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35867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23696</v>
      </c>
      <c r="I20" s="52">
        <f>IFERROR(VLOOKUP($A20, ワクチン一般接種!$A:$G, I$4, FALSE), 0)</f>
        <v>23696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23696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61144</v>
      </c>
      <c r="I21" s="52">
        <f>IFERROR(VLOOKUP($A21, ワクチン一般接種!$A:$G, I$4, FALSE), 0)</f>
        <v>61144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282821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80273</v>
      </c>
      <c r="I22" s="52">
        <f>IFERROR(VLOOKUP($A22, ワクチン一般接種!$A:$G, I$4, FALSE), 0)</f>
        <v>80273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252342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88903</v>
      </c>
      <c r="I23" s="52">
        <f>IFERROR(VLOOKUP($A23, ワクチン一般接種!$A:$G, I$4, FALSE), 0)</f>
        <v>88903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282908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19408</v>
      </c>
      <c r="I24" s="52">
        <f>IFERROR(VLOOKUP($A24, ワクチン一般接種!$A:$G, I$4, FALSE), 0)</f>
        <v>19408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19408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68202</v>
      </c>
      <c r="I25" s="52">
        <f>IFERROR(VLOOKUP($A25, ワクチン一般接種!$A:$G, I$4, FALSE), 0)</f>
        <v>68202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295869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39509</v>
      </c>
      <c r="I26" s="52">
        <f>IFERROR(VLOOKUP($A26, ワクチン一般接種!$A:$G, I$4, FALSE), 0)</f>
        <v>39509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39509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24043</v>
      </c>
      <c r="I27" s="52">
        <f>IFERROR(VLOOKUP($A27, ワクチン一般接種!$A:$G, I$4, FALSE), 0)</f>
        <v>24043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24043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7982</v>
      </c>
      <c r="I28" s="52">
        <f>IFERROR(VLOOKUP($A28, ワクチン一般接種!$A:$G, I$4, FALSE), 0)</f>
        <v>7142</v>
      </c>
      <c r="J28" s="52">
        <f>IFERROR(VLOOKUP($A28, ワクチン一般接種!$A:$G, J$4, FALSE), 0)</f>
        <v>0</v>
      </c>
      <c r="K28" s="52">
        <f>IFERROR(VLOOKUP($A28, ワクチン一般接種!$A:$G, K$4, FALSE), 0)</f>
        <v>840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7142</v>
      </c>
      <c r="O28" s="53">
        <f t="shared" si="2"/>
        <v>840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8902</v>
      </c>
      <c r="I29" s="52">
        <f>IFERROR(VLOOKUP($A29, ワクチン一般接種!$A:$G, I$4, FALSE), 0)</f>
        <v>8146</v>
      </c>
      <c r="J29" s="52">
        <f>IFERROR(VLOOKUP($A29, ワクチン一般接種!$A:$G, J$4, FALSE), 0)</f>
        <v>0</v>
      </c>
      <c r="K29" s="52">
        <f>IFERROR(VLOOKUP($A29, ワクチン一般接種!$A:$G, K$4, FALSE), 0)</f>
        <v>756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8146</v>
      </c>
      <c r="O29" s="53">
        <f t="shared" si="2"/>
        <v>756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10276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51276</v>
      </c>
      <c r="I31" s="52">
        <f>IFERROR(VLOOKUP($A31, ワクチン一般接種!$A:$G, I$4, FALSE), 0)</f>
        <v>43588</v>
      </c>
      <c r="J31" s="52">
        <f>IFERROR(VLOOKUP($A31, ワクチン一般接種!$A:$G, J$4, FALSE), 0)</f>
        <v>0</v>
      </c>
      <c r="K31" s="52">
        <f>IFERROR(VLOOKUP($A31, ワクチン一般接種!$A:$G, K$4, FALSE), 0)</f>
        <v>7688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312566</v>
      </c>
      <c r="O31" s="53">
        <f t="shared" si="2"/>
        <v>70624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52404</v>
      </c>
      <c r="I32" s="52">
        <f>IFERROR(VLOOKUP($A32, ワクチン一般接種!$A:$G, I$4, FALSE), 0)</f>
        <v>43328</v>
      </c>
      <c r="J32" s="52">
        <f>IFERROR(VLOOKUP($A32, ワクチン一般接種!$A:$G, J$4, FALSE), 0)</f>
        <v>0</v>
      </c>
      <c r="K32" s="52">
        <f>IFERROR(VLOOKUP($A32, ワクチン一般接種!$A:$G, K$4, FALSE), 0)</f>
        <v>9076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140493</v>
      </c>
      <c r="O32" s="53">
        <f t="shared" si="2"/>
        <v>52255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66372</v>
      </c>
      <c r="I33" s="52">
        <f>IFERROR(VLOOKUP($A33, ワクチン一般接種!$A:$G, I$4, FALSE), 0)</f>
        <v>59424</v>
      </c>
      <c r="J33" s="52">
        <f>IFERROR(VLOOKUP($A33, ワクチン一般接種!$A:$G, J$4, FALSE), 0)</f>
        <v>0</v>
      </c>
      <c r="K33" s="52">
        <f>IFERROR(VLOOKUP($A33, ワクチン一般接種!$A:$G, K$4, FALSE), 0)</f>
        <v>6948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59424</v>
      </c>
      <c r="O33" s="53">
        <f t="shared" si="2"/>
        <v>6948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80393</v>
      </c>
      <c r="I34" s="52">
        <f>IFERROR(VLOOKUP($A34, ワクチン一般接種!$A:$G, I$4, FALSE), 0)</f>
        <v>72381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72381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123236</v>
      </c>
      <c r="I35" s="52">
        <f>IFERROR(VLOOKUP($A35, ワクチン一般接種!$A:$G, I$4, FALSE), 0)</f>
        <v>99554</v>
      </c>
      <c r="J35" s="52">
        <f>IFERROR(VLOOKUP($A35, ワクチン一般接種!$A:$G, J$4, FALSE), 0)</f>
        <v>0</v>
      </c>
      <c r="K35" s="52">
        <f>IFERROR(VLOOKUP($A35, ワクチン一般接種!$A:$G, K$4, FALSE), 0)</f>
        <v>23682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254809</v>
      </c>
      <c r="O35" s="53">
        <f t="shared" si="2"/>
        <v>91931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160828</v>
      </c>
      <c r="I36" s="52">
        <f>IFERROR(VLOOKUP($A36, ワクチン一般接種!$A:$G, I$4, FALSE), 0)</f>
        <v>124241</v>
      </c>
      <c r="J36" s="52">
        <f>IFERROR(VLOOKUP($A36, ワクチン一般接種!$A:$G, J$4, FALSE), 0)</f>
        <v>0</v>
      </c>
      <c r="K36" s="52">
        <f>IFERROR(VLOOKUP($A36, ワクチン一般接種!$A:$G, K$4, FALSE), 0)</f>
        <v>36587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214528</v>
      </c>
      <c r="O36" s="53">
        <f t="shared" si="2"/>
        <v>115038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198561</v>
      </c>
      <c r="I37" s="52">
        <f>IFERROR(VLOOKUP($A37, ワクチン一般接種!$A:$G, I$4, FALSE), 0)</f>
        <v>155027</v>
      </c>
      <c r="J37" s="52">
        <f>IFERROR(VLOOKUP($A37, ワクチン一般接種!$A:$G, J$4, FALSE), 0)</f>
        <v>0</v>
      </c>
      <c r="K37" s="52">
        <f>IFERROR(VLOOKUP($A37, ワクチン一般接種!$A:$G, K$4, FALSE), 0)</f>
        <v>43534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237986</v>
      </c>
      <c r="O37" s="53">
        <f t="shared" si="2"/>
        <v>142295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195104</v>
      </c>
      <c r="I38" s="52">
        <f>IFERROR(VLOOKUP($A38, ワクチン一般接種!$A:$G, I$4, FALSE), 0)</f>
        <v>152310</v>
      </c>
      <c r="J38" s="52">
        <f>IFERROR(VLOOKUP($A38, ワクチン一般接種!$A:$G, J$4, FALSE), 0)</f>
        <v>0</v>
      </c>
      <c r="K38" s="52">
        <f>IFERROR(VLOOKUP($A38, ワクチン一般接種!$A:$G, K$4, FALSE), 0)</f>
        <v>42794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245739</v>
      </c>
      <c r="O38" s="53">
        <f t="shared" si="2"/>
        <v>168504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169450</v>
      </c>
      <c r="I39" s="52">
        <f>IFERROR(VLOOKUP($A39, ワクチン一般接種!$A:$G, I$4, FALSE), 0)</f>
        <v>130783</v>
      </c>
      <c r="J39" s="52">
        <f>IFERROR(VLOOKUP($A39, ワクチン一般接種!$A:$G, J$4, FALSE), 0)</f>
        <v>0</v>
      </c>
      <c r="K39" s="52">
        <f>IFERROR(VLOOKUP($A39, ワクチン一般接種!$A:$G, K$4, FALSE), 0)</f>
        <v>38667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230276</v>
      </c>
      <c r="O39" s="53">
        <f t="shared" si="2"/>
        <v>182052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165720</v>
      </c>
      <c r="I40" s="52">
        <f>IFERROR(VLOOKUP($A40, ワクチン一般接種!$A:$G, I$4, FALSE), 0)</f>
        <v>135634</v>
      </c>
      <c r="J40" s="52">
        <f>IFERROR(VLOOKUP($A40, ワクチン一般接種!$A:$G, J$4, FALSE), 0)</f>
        <v>0</v>
      </c>
      <c r="K40" s="52">
        <f>IFERROR(VLOOKUP($A40, ワクチン一般接種!$A:$G, K$4, FALSE), 0)</f>
        <v>30086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135634</v>
      </c>
      <c r="O40" s="53">
        <f t="shared" si="2"/>
        <v>30086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206233</v>
      </c>
      <c r="I41" s="52">
        <f>IFERROR(VLOOKUP($A41, ワクチン一般接種!$A:$G, I$4, FALSE), 0)</f>
        <v>185238</v>
      </c>
      <c r="J41" s="52">
        <f>IFERROR(VLOOKUP($A41, ワクチン一般接種!$A:$G, J$4, FALSE), 0)</f>
        <v>0</v>
      </c>
      <c r="K41" s="52">
        <f>IFERROR(VLOOKUP($A41, ワクチン一般接種!$A:$G, K$4, FALSE), 0)</f>
        <v>20995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185238</v>
      </c>
      <c r="O41" s="53">
        <f t="shared" si="2"/>
        <v>20995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249264</v>
      </c>
      <c r="I42" s="52">
        <f>IFERROR(VLOOKUP($A42, ワクチン一般接種!$A:$G, I$4, FALSE), 0)</f>
        <v>204791</v>
      </c>
      <c r="J42" s="52">
        <f>IFERROR(VLOOKUP($A42, ワクチン一般接種!$A:$G, J$4, FALSE), 0)</f>
        <v>0</v>
      </c>
      <c r="K42" s="52">
        <f>IFERROR(VLOOKUP($A42, ワクチン一般接種!$A:$G, K$4, FALSE), 0)</f>
        <v>44473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338634</v>
      </c>
      <c r="O42" s="53">
        <f t="shared" si="2"/>
        <v>260196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303329</v>
      </c>
      <c r="I43" s="52">
        <f>IFERROR(VLOOKUP($A43, ワクチン一般接種!$A:$G, I$4, FALSE), 0)</f>
        <v>245768</v>
      </c>
      <c r="J43" s="52">
        <f>IFERROR(VLOOKUP($A43, ワクチン一般接種!$A:$G, J$4, FALSE), 0)</f>
        <v>0</v>
      </c>
      <c r="K43" s="52">
        <f>IFERROR(VLOOKUP($A43, ワクチン一般接種!$A:$G, K$4, FALSE), 0)</f>
        <v>57561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340345</v>
      </c>
      <c r="O43" s="53">
        <f t="shared" si="2"/>
        <v>213228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359443</v>
      </c>
      <c r="I44" s="52">
        <f>IFERROR(VLOOKUP($A44, ワクチン一般接種!$A:$G, I$4, FALSE), 0)</f>
        <v>299495</v>
      </c>
      <c r="J44" s="52">
        <f>IFERROR(VLOOKUP($A44, ワクチン一般接種!$A:$G, J$4, FALSE), 0)</f>
        <v>0</v>
      </c>
      <c r="K44" s="52">
        <f>IFERROR(VLOOKUP($A44, ワクチン一般接種!$A:$G, K$4, FALSE), 0)</f>
        <v>59948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387658</v>
      </c>
      <c r="O44" s="53">
        <f t="shared" si="2"/>
        <v>239651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336151</v>
      </c>
      <c r="I45" s="52">
        <f>IFERROR(VLOOKUP($A45, ワクチン一般接種!$A:$G, I$4, FALSE), 0)</f>
        <v>313228</v>
      </c>
      <c r="J45" s="52">
        <f>IFERROR(VLOOKUP($A45, ワクチン一般接種!$A:$G, J$4, FALSE), 0)</f>
        <v>0</v>
      </c>
      <c r="K45" s="52">
        <f>IFERROR(VLOOKUP($A45, ワクチン一般接種!$A:$G, K$4, FALSE), 0)</f>
        <v>22923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394650</v>
      </c>
      <c r="O45" s="53">
        <f t="shared" si="2"/>
        <v>132034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319209</v>
      </c>
      <c r="I46" s="52">
        <f>IFERROR(VLOOKUP($A46, ワクチン一般接種!$A:$G, I$4, FALSE), 0)</f>
        <v>270775</v>
      </c>
      <c r="J46" s="52">
        <f>IFERROR(VLOOKUP($A46, ワクチン一般接種!$A:$G, J$4, FALSE), 0)</f>
        <v>0</v>
      </c>
      <c r="K46" s="52">
        <f>IFERROR(VLOOKUP($A46, ワクチン一般接種!$A:$G, K$4, FALSE), 0)</f>
        <v>48434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370693</v>
      </c>
      <c r="O46" s="53">
        <f t="shared" si="2"/>
        <v>197537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319636</v>
      </c>
      <c r="I47" s="52">
        <f>IFERROR(VLOOKUP($A47, ワクチン一般接種!$A:$G, I$4, FALSE), 0)</f>
        <v>280072</v>
      </c>
      <c r="J47" s="52">
        <f>IFERROR(VLOOKUP($A47, ワクチン一般接種!$A:$G, J$4, FALSE), 0)</f>
        <v>0</v>
      </c>
      <c r="K47" s="52">
        <f>IFERROR(VLOOKUP($A47, ワクチン一般接種!$A:$G, K$4, FALSE), 0)</f>
        <v>39564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280072</v>
      </c>
      <c r="O47" s="53">
        <f t="shared" si="2"/>
        <v>39564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346171</v>
      </c>
      <c r="I48" s="52">
        <f>IFERROR(VLOOKUP($A48, ワクチン一般接種!$A:$G, I$4, FALSE), 0)</f>
        <v>322757</v>
      </c>
      <c r="J48" s="52">
        <f>IFERROR(VLOOKUP($A48, ワクチン一般接種!$A:$G, J$4, FALSE), 0)</f>
        <v>0</v>
      </c>
      <c r="K48" s="52">
        <f>IFERROR(VLOOKUP($A48, ワクチン一般接種!$A:$G, K$4, FALSE), 0)</f>
        <v>23414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322757</v>
      </c>
      <c r="O48" s="53">
        <f t="shared" si="2"/>
        <v>23414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444566</v>
      </c>
      <c r="I49" s="52">
        <f>IFERROR(VLOOKUP($A49, ワクチン一般接種!$A:$G, I$4, FALSE), 0)</f>
        <v>425328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571920</v>
      </c>
      <c r="O49" s="53">
        <f t="shared" si="2"/>
        <v>203235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513481</v>
      </c>
      <c r="I50" s="52">
        <f>IFERROR(VLOOKUP($A50, ワクチン一般接種!$A:$G, I$4, FALSE), 0)</f>
        <v>493654</v>
      </c>
      <c r="J50" s="52">
        <f>IFERROR(VLOOKUP($A50, ワクチン一般接種!$A:$G, J$4, FALSE), 0)</f>
        <v>9787</v>
      </c>
      <c r="K50" s="52">
        <f>IFERROR(VLOOKUP($A50, ワクチン一般接種!$A:$G, K$4, FALSE), 0)</f>
        <v>10040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591031</v>
      </c>
      <c r="O50" s="53">
        <f t="shared" si="2"/>
        <v>62102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571596</v>
      </c>
      <c r="I51" s="52">
        <f>IFERROR(VLOOKUP($A51, ワクチン一般接種!$A:$G, I$4, FALSE), 0)</f>
        <v>548617</v>
      </c>
      <c r="J51" s="52">
        <f>IFERROR(VLOOKUP($A51, ワクチン一般接種!$A:$G, J$4, FALSE), 0)</f>
        <v>11466</v>
      </c>
      <c r="K51" s="52">
        <f>IFERROR(VLOOKUP($A51, ワクチン一般接種!$A:$G, K$4, FALSE), 0)</f>
        <v>11513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653498</v>
      </c>
      <c r="O51" s="53">
        <f t="shared" si="2"/>
        <v>60687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582334</v>
      </c>
      <c r="I52" s="52">
        <f>IFERROR(VLOOKUP($A52, ワクチン一般接種!$A:$G, I$4, FALSE), 0)</f>
        <v>528888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41054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625537</v>
      </c>
      <c r="O52" s="53">
        <f t="shared" si="2"/>
        <v>101946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556576</v>
      </c>
      <c r="I53" s="52">
        <f>IFERROR(VLOOKUP($A53, ワクチン一般接種!$A:$G, I$4, FALSE), 0)</f>
        <v>502145</v>
      </c>
      <c r="J53" s="52">
        <f>IFERROR(VLOOKUP($A53, ワクチン一般接種!$A:$G, J$4, FALSE), 0)</f>
        <v>14239</v>
      </c>
      <c r="K53" s="52">
        <f>IFERROR(VLOOKUP($A53, ワクチン一般接種!$A:$G, K$4, FALSE), 0)</f>
        <v>40192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604125</v>
      </c>
      <c r="O53" s="53">
        <f t="shared" si="2"/>
        <v>116967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521148</v>
      </c>
      <c r="I54" s="52">
        <f>IFERROR(VLOOKUP($A54, ワクチン一般接種!$A:$G, I$4, FALSE), 0)</f>
        <v>449706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55917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465231</v>
      </c>
      <c r="O54" s="53">
        <f t="shared" si="2"/>
        <v>55917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520413</v>
      </c>
      <c r="I55" s="52">
        <f>IFERROR(VLOOKUP($A55, ワクチン一般接種!$A:$G, I$4, FALSE), 0)</f>
        <v>440687</v>
      </c>
      <c r="J55" s="52">
        <f>IFERROR(VLOOKUP($A55, ワクチン一般接種!$A:$G, J$4, FALSE), 0)</f>
        <v>15903</v>
      </c>
      <c r="K55" s="52">
        <f>IFERROR(VLOOKUP($A55, ワクチン一般接種!$A:$G, K$4, FALSE), 0)</f>
        <v>63823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456590</v>
      </c>
      <c r="O55" s="53">
        <f t="shared" si="2"/>
        <v>63823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612885</v>
      </c>
      <c r="I56" s="52">
        <f>IFERROR(VLOOKUP($A56, ワクチン一般接種!$A:$G, I$4, FALSE), 0)</f>
        <v>505493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89077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655813</v>
      </c>
      <c r="O56" s="53">
        <f t="shared" si="2"/>
        <v>230327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732290</v>
      </c>
      <c r="I57" s="52">
        <f>IFERROR(VLOOKUP($A57, ワクチン一般接種!$A:$G, I$4, FALSE), 0)</f>
        <v>607507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105600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693077</v>
      </c>
      <c r="O57" s="53">
        <f t="shared" si="2"/>
        <v>198270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779962</v>
      </c>
      <c r="I58" s="52">
        <f>IFERROR(VLOOKUP($A58, ワクチン一般接種!$A:$G, I$4, FALSE), 0)</f>
        <v>627780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132564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718854</v>
      </c>
      <c r="O58" s="53">
        <f t="shared" si="2"/>
        <v>220234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780666</v>
      </c>
      <c r="I59" s="52">
        <f>IFERROR(VLOOKUP($A59, ワクチン一般接種!$A:$G, I$4, FALSE), 0)</f>
        <v>629996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130682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709750</v>
      </c>
      <c r="O59" s="53">
        <f t="shared" si="2"/>
        <v>214073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744660</v>
      </c>
      <c r="I60" s="52">
        <f>IFERROR(VLOOKUP($A60, ワクチン一般接種!$A:$G, I$4, FALSE), 0)</f>
        <v>613906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110530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697693</v>
      </c>
      <c r="O60" s="53">
        <f t="shared" si="2"/>
        <v>206170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726170</v>
      </c>
      <c r="I61" s="52">
        <f>IFERROR(VLOOKUP($A61, ワクチン一般接種!$A:$G, I$4, FALSE), 0)</f>
        <v>583051</v>
      </c>
      <c r="J61" s="52">
        <f>IFERROR(VLOOKUP($A61, ワクチン一般接種!$A:$G, J$4, FALSE), 0)</f>
        <v>20374</v>
      </c>
      <c r="K61" s="52">
        <f>IFERROR(VLOOKUP($A61, ワクチン一般接種!$A:$G, K$4, FALSE), 0)</f>
        <v>122745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603425</v>
      </c>
      <c r="O61" s="53">
        <f t="shared" si="2"/>
        <v>122745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732784</v>
      </c>
      <c r="I62" s="52">
        <f>IFERROR(VLOOKUP($A62, ワクチン一般接種!$A:$G, I$4, FALSE), 0)</f>
        <v>532584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177401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555383</v>
      </c>
      <c r="O62" s="53">
        <f t="shared" si="2"/>
        <v>177401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824115</v>
      </c>
      <c r="I63" s="52">
        <f>IFERROR(VLOOKUP($A63, ワクチン一般接種!$A:$G, I$4, FALSE), 0)</f>
        <v>615263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179931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750765</v>
      </c>
      <c r="O63" s="53">
        <f t="shared" si="2"/>
        <v>312687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916301</v>
      </c>
      <c r="I64" s="52">
        <f>IFERROR(VLOOKUP($A64, ワクチン一般接種!$A:$G, I$4, FALSE), 0)</f>
        <v>669320</v>
      </c>
      <c r="J64" s="52">
        <f>IFERROR(VLOOKUP($A64, ワクチン一般接種!$A:$G, J$4, FALSE), 0)</f>
        <v>29106</v>
      </c>
      <c r="K64" s="52">
        <f>IFERROR(VLOOKUP($A64, ワクチン一般接種!$A:$G, K$4, FALSE), 0)</f>
        <v>217875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771105</v>
      </c>
      <c r="O64" s="53">
        <f t="shared" si="2"/>
        <v>307118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951550</v>
      </c>
      <c r="I65" s="52">
        <f>IFERROR(VLOOKUP($A65, ワクチン一般接種!$A:$G, I$4, FALSE), 0)</f>
        <v>654348</v>
      </c>
      <c r="J65" s="52">
        <f>IFERROR(VLOOKUP($A65, ワクチン一般接種!$A:$G, J$4, FALSE), 0)</f>
        <v>27048</v>
      </c>
      <c r="K65" s="52">
        <f>IFERROR(VLOOKUP($A65, ワクチン一般接種!$A:$G, K$4, FALSE), 0)</f>
        <v>270154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750137</v>
      </c>
      <c r="O65" s="53">
        <f t="shared" si="2"/>
        <v>368797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951723</v>
      </c>
      <c r="I66" s="52">
        <f>IFERROR(VLOOKUP($A66, ワクチン一般接種!$A:$G, I$4, FALSE), 0)</f>
        <v>638533</v>
      </c>
      <c r="J66" s="52">
        <f>IFERROR(VLOOKUP($A66, ワクチン一般接種!$A:$G, J$4, FALSE), 0)</f>
        <v>28717</v>
      </c>
      <c r="K66" s="52">
        <f>IFERROR(VLOOKUP($A66, ワクチン一般接種!$A:$G, K$4, FALSE), 0)</f>
        <v>284473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721219</v>
      </c>
      <c r="O66" s="53">
        <f t="shared" si="2"/>
        <v>367095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923057</v>
      </c>
      <c r="I67" s="52">
        <f>IFERROR(VLOOKUP($A67, ワクチン一般接種!$A:$G, I$4, FALSE), 0)</f>
        <v>643051</v>
      </c>
      <c r="J67" s="52">
        <f>IFERROR(VLOOKUP($A67, ワクチン一般接種!$A:$G, J$4, FALSE), 0)</f>
        <v>28784</v>
      </c>
      <c r="K67" s="52">
        <f>IFERROR(VLOOKUP($A67, ワクチン一般接種!$A:$G, K$4, FALSE), 0)</f>
        <v>251222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728338</v>
      </c>
      <c r="O67" s="53">
        <f t="shared" si="2"/>
        <v>342702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908038</v>
      </c>
      <c r="I68" s="52">
        <f>IFERROR(VLOOKUP($A68, ワクチン一般接種!$A:$G, I$4, FALSE), 0)</f>
        <v>608336</v>
      </c>
      <c r="J68" s="52">
        <f>IFERROR(VLOOKUP($A68, ワクチン一般接種!$A:$G, J$4, FALSE), 0)</f>
        <v>32795</v>
      </c>
      <c r="K68" s="52">
        <f>IFERROR(VLOOKUP($A68, ワクチン一般接種!$A:$G, K$4, FALSE), 0)</f>
        <v>266907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641131</v>
      </c>
      <c r="O68" s="53">
        <f t="shared" si="2"/>
        <v>266907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898339</v>
      </c>
      <c r="I69" s="52">
        <f>IFERROR(VLOOKUP($A69, ワクチン一般接種!$A:$G, I$4, FALSE), 0)</f>
        <v>551739</v>
      </c>
      <c r="J69" s="52">
        <f>IFERROR(VLOOKUP($A69, ワクチン一般接種!$A:$G, J$4, FALSE), 0)</f>
        <v>33632</v>
      </c>
      <c r="K69" s="52">
        <f>IFERROR(VLOOKUP($A69, ワクチン一般接種!$A:$G, K$4, FALSE), 0)</f>
        <v>312968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585371</v>
      </c>
      <c r="O69" s="53">
        <f t="shared" si="2"/>
        <v>312968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978107</v>
      </c>
      <c r="I70" s="52">
        <f>IFERROR(VLOOKUP($A70, ワクチン一般接種!$A:$G, I$4, FALSE), 0)</f>
        <v>550523</v>
      </c>
      <c r="J70" s="52">
        <f>IFERROR(VLOOKUP($A70, ワクチン一般接種!$A:$G, J$4, FALSE), 0)</f>
        <v>29353</v>
      </c>
      <c r="K70" s="52">
        <f>IFERROR(VLOOKUP($A70, ワクチン一般接種!$A:$G, K$4, FALSE), 0)</f>
        <v>398231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671305</v>
      </c>
      <c r="O70" s="53">
        <f t="shared" si="2"/>
        <v>521767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1084040</v>
      </c>
      <c r="I71" s="52">
        <f>IFERROR(VLOOKUP($A71, ワクチン一般接種!$A:$G, I$4, FALSE), 0)</f>
        <v>595034</v>
      </c>
      <c r="J71" s="52">
        <f>IFERROR(VLOOKUP($A71, ワクチン一般接種!$A:$G, J$4, FALSE), 0)</f>
        <v>29257</v>
      </c>
      <c r="K71" s="52">
        <f>IFERROR(VLOOKUP($A71, ワクチン一般接種!$A:$G, K$4, FALSE), 0)</f>
        <v>459749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667706</v>
      </c>
      <c r="O71" s="53">
        <f t="shared" ref="O71:O134" si="4">IF($A71="", "", F71+G71+K71+L71)</f>
        <v>531697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1118723</v>
      </c>
      <c r="I72" s="52">
        <f>IFERROR(VLOOKUP($A72, ワクチン一般接種!$A:$G, I$4, FALSE), 0)</f>
        <v>575906</v>
      </c>
      <c r="J72" s="52">
        <f>IFERROR(VLOOKUP($A72, ワクチン一般接種!$A:$G, J$4, FALSE), 0)</f>
        <v>30050</v>
      </c>
      <c r="K72" s="52">
        <f>IFERROR(VLOOKUP($A72, ワクチン一般接種!$A:$G, K$4, FALSE), 0)</f>
        <v>512767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652650</v>
      </c>
      <c r="O72" s="53">
        <f t="shared" si="4"/>
        <v>584808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1117313</v>
      </c>
      <c r="I73" s="52">
        <f>IFERROR(VLOOKUP($A73, ワクチン一般接種!$A:$G, I$4, FALSE), 0)</f>
        <v>585023</v>
      </c>
      <c r="J73" s="52">
        <f>IFERROR(VLOOKUP($A73, ワクチン一般接種!$A:$G, J$4, FALSE), 0)</f>
        <v>31600</v>
      </c>
      <c r="K73" s="52">
        <f>IFERROR(VLOOKUP($A73, ワクチン一般接種!$A:$G, K$4, FALSE), 0)</f>
        <v>500690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668160</v>
      </c>
      <c r="O73" s="53">
        <f t="shared" si="4"/>
        <v>578483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1066938</v>
      </c>
      <c r="I74" s="52">
        <f>IFERROR(VLOOKUP($A74, ワクチン一般接種!$A:$G, I$4, FALSE), 0)</f>
        <v>562010</v>
      </c>
      <c r="J74" s="52">
        <f>IFERROR(VLOOKUP($A74, ワクチン一般接種!$A:$G, J$4, FALSE), 0)</f>
        <v>29061</v>
      </c>
      <c r="K74" s="52">
        <f>IFERROR(VLOOKUP($A74, ワクチン一般接種!$A:$G, K$4, FALSE), 0)</f>
        <v>475867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643328</v>
      </c>
      <c r="O74" s="53">
        <f t="shared" si="4"/>
        <v>549558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1064341</v>
      </c>
      <c r="I75" s="52">
        <f>IFERROR(VLOOKUP($A75, ワクチン一般接種!$A:$G, I$4, FALSE), 0)</f>
        <v>598895</v>
      </c>
      <c r="J75" s="52">
        <f>IFERROR(VLOOKUP($A75, ワクチン一般接種!$A:$G, J$4, FALSE), 0)</f>
        <v>36692</v>
      </c>
      <c r="K75" s="52">
        <f>IFERROR(VLOOKUP($A75, ワクチン一般接種!$A:$G, K$4, FALSE), 0)</f>
        <v>428754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635587</v>
      </c>
      <c r="O75" s="53">
        <f t="shared" si="4"/>
        <v>428754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1067882</v>
      </c>
      <c r="I76" s="52">
        <f>IFERROR(VLOOKUP($A76, ワクチン一般接種!$A:$G, I$4, FALSE), 0)</f>
        <v>597144</v>
      </c>
      <c r="J76" s="52">
        <f>IFERROR(VLOOKUP($A76, ワクチン一般接種!$A:$G, J$4, FALSE), 0)</f>
        <v>38987</v>
      </c>
      <c r="K76" s="52">
        <f>IFERROR(VLOOKUP($A76, ワクチン一般接種!$A:$G, K$4, FALSE), 0)</f>
        <v>431751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636131</v>
      </c>
      <c r="O76" s="53">
        <f t="shared" si="4"/>
        <v>431751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1101248</v>
      </c>
      <c r="I77" s="52">
        <f>IFERROR(VLOOKUP($A77, ワクチン一般接種!$A:$G, I$4, FALSE), 0)</f>
        <v>574085</v>
      </c>
      <c r="J77" s="52">
        <f>IFERROR(VLOOKUP($A77, ワクチン一般接種!$A:$G, J$4, FALSE), 0)</f>
        <v>39519</v>
      </c>
      <c r="K77" s="52">
        <f>IFERROR(VLOOKUP($A77, ワクチン一般接種!$A:$G, K$4, FALSE), 0)</f>
        <v>484422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688601</v>
      </c>
      <c r="O77" s="53">
        <f t="shared" si="4"/>
        <v>611427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1219999</v>
      </c>
      <c r="I78" s="52">
        <f>IFERROR(VLOOKUP($A78, ワクチン一般接種!$A:$G, I$4, FALSE), 0)</f>
        <v>593792</v>
      </c>
      <c r="J78" s="52">
        <f>IFERROR(VLOOKUP($A78, ワクチン一般接種!$A:$G, J$4, FALSE), 0)</f>
        <v>40868</v>
      </c>
      <c r="K78" s="52">
        <f>IFERROR(VLOOKUP($A78, ワクチン一般接種!$A:$G, K$4, FALSE), 0)</f>
        <v>582607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681079</v>
      </c>
      <c r="O78" s="53">
        <f t="shared" si="4"/>
        <v>633055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1238713</v>
      </c>
      <c r="I79" s="52">
        <f>IFERROR(VLOOKUP($A79, ワクチン一般接種!$A:$G, I$4, FALSE), 0)</f>
        <v>594890</v>
      </c>
      <c r="J79" s="52">
        <f>IFERROR(VLOOKUP($A79, ワクチン一般接種!$A:$G, J$4, FALSE), 0)</f>
        <v>38527</v>
      </c>
      <c r="K79" s="52">
        <f>IFERROR(VLOOKUP($A79, ワクチン一般接種!$A:$G, K$4, FALSE), 0)</f>
        <v>601942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685071</v>
      </c>
      <c r="O79" s="53">
        <f t="shared" si="4"/>
        <v>665128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1227320</v>
      </c>
      <c r="I80" s="52">
        <f>IFERROR(VLOOKUP($A80, ワクチン一般接種!$A:$G, I$4, FALSE), 0)</f>
        <v>581507</v>
      </c>
      <c r="J80" s="52">
        <f>IFERROR(VLOOKUP($A80, ワクチン一般接種!$A:$G, J$4, FALSE), 0)</f>
        <v>38210</v>
      </c>
      <c r="K80" s="52">
        <f>IFERROR(VLOOKUP($A80, ワクチン一般接種!$A:$G, K$4, FALSE), 0)</f>
        <v>604305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665099</v>
      </c>
      <c r="O80" s="53">
        <f t="shared" si="4"/>
        <v>671642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1224798</v>
      </c>
      <c r="I81" s="52">
        <f>IFERROR(VLOOKUP($A81, ワクチン一般接種!$A:$G, I$4, FALSE), 0)</f>
        <v>569980</v>
      </c>
      <c r="J81" s="52">
        <f>IFERROR(VLOOKUP($A81, ワクチン一般接種!$A:$G, J$4, FALSE), 0)</f>
        <v>40827</v>
      </c>
      <c r="K81" s="52">
        <f>IFERROR(VLOOKUP($A81, ワクチン一般接種!$A:$G, K$4, FALSE), 0)</f>
        <v>610231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664102</v>
      </c>
      <c r="O81" s="53">
        <f t="shared" si="4"/>
        <v>689051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1228578</v>
      </c>
      <c r="I82" s="52">
        <f>IFERROR(VLOOKUP($A82, ワクチン一般接種!$A:$G, I$4, FALSE), 0)</f>
        <v>607145</v>
      </c>
      <c r="J82" s="52">
        <f>IFERROR(VLOOKUP($A82, ワクチン一般接種!$A:$G, J$4, FALSE), 0)</f>
        <v>48303</v>
      </c>
      <c r="K82" s="52">
        <f>IFERROR(VLOOKUP($A82, ワクチン一般接種!$A:$G, K$4, FALSE), 0)</f>
        <v>569376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655448</v>
      </c>
      <c r="O82" s="53">
        <f t="shared" si="4"/>
        <v>573130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1220584</v>
      </c>
      <c r="I83" s="52">
        <f>IFERROR(VLOOKUP($A83, ワクチン一般接種!$A:$G, I$4, FALSE), 0)</f>
        <v>642295</v>
      </c>
      <c r="J83" s="52">
        <f>IFERROR(VLOOKUP($A83, ワクチン一般接種!$A:$G, J$4, FALSE), 0)</f>
        <v>47635</v>
      </c>
      <c r="K83" s="52">
        <f>IFERROR(VLOOKUP($A83, ワクチン一般接種!$A:$G, K$4, FALSE), 0)</f>
        <v>526049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689930</v>
      </c>
      <c r="O83" s="53">
        <f t="shared" si="4"/>
        <v>530654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1182395</v>
      </c>
      <c r="I84" s="52">
        <f>IFERROR(VLOOKUP($A84, ワクチン一般接種!$A:$G, I$4, FALSE), 0)</f>
        <v>533065</v>
      </c>
      <c r="J84" s="52">
        <f>IFERROR(VLOOKUP($A84, ワクチン一般接種!$A:$G, J$4, FALSE), 0)</f>
        <v>32289</v>
      </c>
      <c r="K84" s="52">
        <f>IFERROR(VLOOKUP($A84, ワクチン一般接種!$A:$G, K$4, FALSE), 0)</f>
        <v>598525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644463</v>
      </c>
      <c r="O84" s="53">
        <f t="shared" si="4"/>
        <v>697587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1275112</v>
      </c>
      <c r="I85" s="52">
        <f>IFERROR(VLOOKUP($A85, ワクチン一般接種!$A:$G, I$4, FALSE), 0)</f>
        <v>567243</v>
      </c>
      <c r="J85" s="52">
        <f>IFERROR(VLOOKUP($A85, ワクチン一般接種!$A:$G, J$4, FALSE), 0)</f>
        <v>34416</v>
      </c>
      <c r="K85" s="52">
        <f>IFERROR(VLOOKUP($A85, ワクチン一般接種!$A:$G, K$4, FALSE), 0)</f>
        <v>654420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641095</v>
      </c>
      <c r="O85" s="53">
        <f t="shared" si="4"/>
        <v>728498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1287130</v>
      </c>
      <c r="I86" s="52">
        <f>IFERROR(VLOOKUP($A86, ワクチン一般接種!$A:$G, I$4, FALSE), 0)</f>
        <v>578993</v>
      </c>
      <c r="J86" s="52">
        <f>IFERROR(VLOOKUP($A86, ワクチン一般接種!$A:$G, J$4, FALSE), 0)</f>
        <v>39285</v>
      </c>
      <c r="K86" s="52">
        <f>IFERROR(VLOOKUP($A86, ワクチン一般接種!$A:$G, K$4, FALSE), 0)</f>
        <v>649848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650379</v>
      </c>
      <c r="O86" s="53">
        <f t="shared" si="4"/>
        <v>715930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1036398</v>
      </c>
      <c r="I87" s="52">
        <f>IFERROR(VLOOKUP($A87, ワクチン一般接種!$A:$G, I$4, FALSE), 0)</f>
        <v>377484</v>
      </c>
      <c r="J87" s="52">
        <f>IFERROR(VLOOKUP($A87, ワクチン一般接種!$A:$G, J$4, FALSE), 0)</f>
        <v>40097</v>
      </c>
      <c r="K87" s="52">
        <f>IFERROR(VLOOKUP($A87, ワクチン一般接種!$A:$G, K$4, FALSE), 0)</f>
        <v>599228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454516</v>
      </c>
      <c r="O87" s="53">
        <f t="shared" si="4"/>
        <v>676679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984917</v>
      </c>
      <c r="I88" s="52">
        <f>IFERROR(VLOOKUP($A88, ワクチン一般接種!$A:$G, I$4, FALSE), 0)</f>
        <v>316601</v>
      </c>
      <c r="J88" s="52">
        <f>IFERROR(VLOOKUP($A88, ワクチン一般接種!$A:$G, J$4, FALSE), 0)</f>
        <v>42705</v>
      </c>
      <c r="K88" s="52">
        <f>IFERROR(VLOOKUP($A88, ワクチン一般接種!$A:$G, K$4, FALSE), 0)</f>
        <v>606133</v>
      </c>
      <c r="L88" s="52">
        <f>IFERROR(VLOOKUP($A88, ワクチン一般接種!$A:$G, L$4, FALSE), 0)</f>
        <v>19478</v>
      </c>
      <c r="M88" s="102">
        <f t="shared" si="5"/>
        <v>44379</v>
      </c>
      <c r="N88" s="53">
        <f t="shared" si="3"/>
        <v>385690</v>
      </c>
      <c r="O88" s="53">
        <f t="shared" si="4"/>
        <v>681051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1265674</v>
      </c>
      <c r="I89" s="52">
        <f>IFERROR(VLOOKUP($A89, ワクチン一般接種!$A:$G, I$4, FALSE), 0)</f>
        <v>616520</v>
      </c>
      <c r="J89" s="52">
        <f>IFERROR(VLOOKUP($A89, ワクチン一般接種!$A:$G, J$4, FALSE), 0)</f>
        <v>57988</v>
      </c>
      <c r="K89" s="52">
        <f>IFERROR(VLOOKUP($A89, ワクチン一般接種!$A:$G, K$4, FALSE), 0)</f>
        <v>571338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674508</v>
      </c>
      <c r="O89" s="53">
        <f t="shared" si="4"/>
        <v>591166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1209964</v>
      </c>
      <c r="I90" s="52">
        <f>IFERROR(VLOOKUP($A90, ワクチン一般接種!$A:$G, I$4, FALSE), 0)</f>
        <v>626020</v>
      </c>
      <c r="J90" s="52">
        <f>IFERROR(VLOOKUP($A90, ワクチン一般接種!$A:$G, J$4, FALSE), 0)</f>
        <v>47749</v>
      </c>
      <c r="K90" s="52">
        <f>IFERROR(VLOOKUP($A90, ワクチン一般接種!$A:$G, K$4, FALSE), 0)</f>
        <v>513867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673769</v>
      </c>
      <c r="O90" s="53">
        <f t="shared" si="4"/>
        <v>536195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1211469</v>
      </c>
      <c r="I91" s="52">
        <f>IFERROR(VLOOKUP($A91, ワクチン一般接種!$A:$G, I$4, FALSE), 0)</f>
        <v>608387</v>
      </c>
      <c r="J91" s="52">
        <f>IFERROR(VLOOKUP($A91, ワクチン一般接種!$A:$G, J$4, FALSE), 0)</f>
        <v>50404</v>
      </c>
      <c r="K91" s="52">
        <f>IFERROR(VLOOKUP($A91, ワクチン一般接種!$A:$G, K$4, FALSE), 0)</f>
        <v>524525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722469</v>
      </c>
      <c r="O91" s="53">
        <f t="shared" si="4"/>
        <v>634089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1281983</v>
      </c>
      <c r="I92" s="52">
        <f>IFERROR(VLOOKUP($A92, ワクチン一般接種!$A:$G, I$4, FALSE), 0)</f>
        <v>642462</v>
      </c>
      <c r="J92" s="52">
        <f>IFERROR(VLOOKUP($A92, ワクチン一般接種!$A:$G, J$4, FALSE), 0)</f>
        <v>52197</v>
      </c>
      <c r="K92" s="52">
        <f>IFERROR(VLOOKUP($A92, ワクチン一般接種!$A:$G, K$4, FALSE), 0)</f>
        <v>558941</v>
      </c>
      <c r="L92" s="52">
        <f>IFERROR(VLOOKUP($A92, ワクチン一般接種!$A:$G, L$4, FALSE), 0)</f>
        <v>28383</v>
      </c>
      <c r="M92" s="102">
        <f t="shared" si="5"/>
        <v>44383</v>
      </c>
      <c r="N92" s="53">
        <f t="shared" si="3"/>
        <v>741250</v>
      </c>
      <c r="O92" s="53">
        <f t="shared" si="4"/>
        <v>640498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1299406</v>
      </c>
      <c r="I93" s="52">
        <f>IFERROR(VLOOKUP($A93, ワクチン一般接種!$A:$G, I$4, FALSE), 0)</f>
        <v>677494</v>
      </c>
      <c r="J93" s="52">
        <f>IFERROR(VLOOKUP($A93, ワクチン一般接種!$A:$G, J$4, FALSE), 0)</f>
        <v>54086</v>
      </c>
      <c r="K93" s="52">
        <f>IFERROR(VLOOKUP($A93, ワクチン一般接種!$A:$G, K$4, FALSE), 0)</f>
        <v>541631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762545</v>
      </c>
      <c r="O93" s="53">
        <f t="shared" si="4"/>
        <v>613514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1267732</v>
      </c>
      <c r="I94" s="52">
        <f>IFERROR(VLOOKUP($A94, ワクチン一般接種!$A:$G, I$4, FALSE), 0)</f>
        <v>644496</v>
      </c>
      <c r="J94" s="52">
        <f>IFERROR(VLOOKUP($A94, ワクチン一般接種!$A:$G, J$4, FALSE), 0)</f>
        <v>59381</v>
      </c>
      <c r="K94" s="52">
        <f>IFERROR(VLOOKUP($A94, ワクチン一般接種!$A:$G, K$4, FALSE), 0)</f>
        <v>536042</v>
      </c>
      <c r="L94" s="52">
        <f>IFERROR(VLOOKUP($A94, ワクチン一般接種!$A:$G, L$4, FALSE), 0)</f>
        <v>27813</v>
      </c>
      <c r="M94" s="102">
        <f t="shared" si="5"/>
        <v>44385</v>
      </c>
      <c r="N94" s="53">
        <f t="shared" si="3"/>
        <v>740613</v>
      </c>
      <c r="O94" s="53">
        <f t="shared" si="4"/>
        <v>610459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1243529</v>
      </c>
      <c r="I95" s="52">
        <f>IFERROR(VLOOKUP($A95, ワクチン一般接種!$A:$G, I$4, FALSE), 0)</f>
        <v>628941</v>
      </c>
      <c r="J95" s="52">
        <f>IFERROR(VLOOKUP($A95, ワクチン一般接種!$A:$G, J$4, FALSE), 0)</f>
        <v>60449</v>
      </c>
      <c r="K95" s="52">
        <f>IFERROR(VLOOKUP($A95, ワクチン一般接種!$A:$G, K$4, FALSE), 0)</f>
        <v>526108</v>
      </c>
      <c r="L95" s="52">
        <f>IFERROR(VLOOKUP($A95, ワクチン一般接種!$A:$G, L$4, FALSE), 0)</f>
        <v>28031</v>
      </c>
      <c r="M95" s="102">
        <f t="shared" si="5"/>
        <v>44386</v>
      </c>
      <c r="N95" s="53">
        <f t="shared" si="3"/>
        <v>721349</v>
      </c>
      <c r="O95" s="53">
        <f t="shared" si="4"/>
        <v>600492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1352147</v>
      </c>
      <c r="I96" s="52">
        <f>IFERROR(VLOOKUP($A96, ワクチン一般接種!$A:$G, I$4, FALSE), 0)</f>
        <v>681929</v>
      </c>
      <c r="J96" s="52">
        <f>IFERROR(VLOOKUP($A96, ワクチン一般接種!$A:$G, J$4, FALSE), 0)</f>
        <v>73285</v>
      </c>
      <c r="K96" s="52">
        <f>IFERROR(VLOOKUP($A96, ワクチン一般接種!$A:$G, K$4, FALSE), 0)</f>
        <v>564513</v>
      </c>
      <c r="L96" s="52">
        <f>IFERROR(VLOOKUP($A96, ワクチン一般接種!$A:$G, L$4, FALSE), 0)</f>
        <v>32420</v>
      </c>
      <c r="M96" s="102">
        <f t="shared" si="5"/>
        <v>44387</v>
      </c>
      <c r="N96" s="53">
        <f t="shared" si="3"/>
        <v>755214</v>
      </c>
      <c r="O96" s="53">
        <f t="shared" si="4"/>
        <v>596933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1186547</v>
      </c>
      <c r="I97" s="52">
        <f>IFERROR(VLOOKUP($A97, ワクチン一般接種!$A:$G, I$4, FALSE), 0)</f>
        <v>513753</v>
      </c>
      <c r="J97" s="52">
        <f>IFERROR(VLOOKUP($A97, ワクチン一般接種!$A:$G, J$4, FALSE), 0)</f>
        <v>62064</v>
      </c>
      <c r="K97" s="52">
        <f>IFERROR(VLOOKUP($A97, ワクチン一般接種!$A:$G, K$4, FALSE), 0)</f>
        <v>577579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575817</v>
      </c>
      <c r="O97" s="53">
        <f t="shared" si="4"/>
        <v>610730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1109564</v>
      </c>
      <c r="I98" s="52">
        <f>IFERROR(VLOOKUP($A98, ワクチン一般接種!$A:$G, I$4, FALSE), 0)</f>
        <v>495176</v>
      </c>
      <c r="J98" s="52">
        <f>IFERROR(VLOOKUP($A98, ワクチン一般接種!$A:$G, J$4, FALSE), 0)</f>
        <v>53837</v>
      </c>
      <c r="K98" s="52">
        <f>IFERROR(VLOOKUP($A98, ワクチン一般接種!$A:$G, K$4, FALSE), 0)</f>
        <v>529617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618728</v>
      </c>
      <c r="O98" s="53">
        <f t="shared" si="4"/>
        <v>632420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1152630</v>
      </c>
      <c r="I99" s="52">
        <f>IFERROR(VLOOKUP($A99, ワクチン一般接種!$A:$G, I$4, FALSE), 0)</f>
        <v>519930</v>
      </c>
      <c r="J99" s="52">
        <f>IFERROR(VLOOKUP($A99, ワクチン一般接種!$A:$G, J$4, FALSE), 0)</f>
        <v>62932</v>
      </c>
      <c r="K99" s="52">
        <f>IFERROR(VLOOKUP($A99, ワクチン一般接種!$A:$G, K$4, FALSE), 0)</f>
        <v>538552</v>
      </c>
      <c r="L99" s="52">
        <f>IFERROR(VLOOKUP($A99, ワクチン一般接種!$A:$G, L$4, FALSE), 0)</f>
        <v>31216</v>
      </c>
      <c r="M99" s="102">
        <f t="shared" si="5"/>
        <v>44390</v>
      </c>
      <c r="N99" s="53">
        <f t="shared" si="3"/>
        <v>617968</v>
      </c>
      <c r="O99" s="53">
        <f t="shared" si="4"/>
        <v>608107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1148131</v>
      </c>
      <c r="I100" s="52">
        <f>IFERROR(VLOOKUP($A100, ワクチン一般接種!$A:$G, I$4, FALSE), 0)</f>
        <v>517734</v>
      </c>
      <c r="J100" s="52">
        <f>IFERROR(VLOOKUP($A100, ワクチン一般接種!$A:$G, J$4, FALSE), 0)</f>
        <v>59739</v>
      </c>
      <c r="K100" s="52">
        <f>IFERROR(VLOOKUP($A100, ワクチン一般接種!$A:$G, K$4, FALSE), 0)</f>
        <v>538486</v>
      </c>
      <c r="L100" s="52">
        <f>IFERROR(VLOOKUP($A100, ワクチン一般接種!$A:$G, L$4, FALSE), 0)</f>
        <v>32172</v>
      </c>
      <c r="M100" s="102">
        <f t="shared" si="5"/>
        <v>44391</v>
      </c>
      <c r="N100" s="53">
        <f t="shared" si="3"/>
        <v>599827</v>
      </c>
      <c r="O100" s="53">
        <f t="shared" si="4"/>
        <v>610461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1103488</v>
      </c>
      <c r="I101" s="52">
        <f>IFERROR(VLOOKUP($A101, ワクチン一般接種!$A:$G, I$4, FALSE), 0)</f>
        <v>498029</v>
      </c>
      <c r="J101" s="52">
        <f>IFERROR(VLOOKUP($A101, ワクチン一般接種!$A:$G, J$4, FALSE), 0)</f>
        <v>57448</v>
      </c>
      <c r="K101" s="52">
        <f>IFERROR(VLOOKUP($A101, ワクチン一般接種!$A:$G, K$4, FALSE), 0)</f>
        <v>516607</v>
      </c>
      <c r="L101" s="52">
        <f>IFERROR(VLOOKUP($A101, ワクチン一般接種!$A:$G, L$4, FALSE), 0)</f>
        <v>31404</v>
      </c>
      <c r="M101" s="102">
        <f t="shared" si="5"/>
        <v>44392</v>
      </c>
      <c r="N101" s="53">
        <f t="shared" si="3"/>
        <v>580573</v>
      </c>
      <c r="O101" s="53">
        <f t="shared" si="4"/>
        <v>581202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1048842</v>
      </c>
      <c r="I102" s="52">
        <f>IFERROR(VLOOKUP($A102, ワクチン一般接種!$A:$G, I$4, FALSE), 0)</f>
        <v>490259</v>
      </c>
      <c r="J102" s="52">
        <f>IFERROR(VLOOKUP($A102, ワクチン一般接種!$A:$G, J$4, FALSE), 0)</f>
        <v>51637</v>
      </c>
      <c r="K102" s="52">
        <f>IFERROR(VLOOKUP($A102, ワクチン一般接種!$A:$G, K$4, FALSE), 0)</f>
        <v>477383</v>
      </c>
      <c r="L102" s="52">
        <f>IFERROR(VLOOKUP($A102, ワクチン一般接種!$A:$G, L$4, FALSE), 0)</f>
        <v>29563</v>
      </c>
      <c r="M102" s="102">
        <f t="shared" si="5"/>
        <v>44393</v>
      </c>
      <c r="N102" s="53">
        <f t="shared" si="3"/>
        <v>570164</v>
      </c>
      <c r="O102" s="53">
        <f t="shared" si="4"/>
        <v>544132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1135010</v>
      </c>
      <c r="I103" s="52">
        <f>IFERROR(VLOOKUP($A103, ワクチン一般接種!$A:$G, I$4, FALSE), 0)</f>
        <v>509681</v>
      </c>
      <c r="J103" s="52">
        <f>IFERROR(VLOOKUP($A103, ワクチン一般接種!$A:$G, J$4, FALSE), 0)</f>
        <v>61395</v>
      </c>
      <c r="K103" s="52">
        <f>IFERROR(VLOOKUP($A103, ワクチン一般接種!$A:$G, K$4, FALSE), 0)</f>
        <v>528031</v>
      </c>
      <c r="L103" s="52">
        <f>IFERROR(VLOOKUP($A103, ワクチン一般接種!$A:$G, L$4, FALSE), 0)</f>
        <v>35903</v>
      </c>
      <c r="M103" s="102">
        <f t="shared" si="5"/>
        <v>44394</v>
      </c>
      <c r="N103" s="53">
        <f t="shared" si="3"/>
        <v>571076</v>
      </c>
      <c r="O103" s="53">
        <f t="shared" si="4"/>
        <v>563934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1019829</v>
      </c>
      <c r="I104" s="52">
        <f>IFERROR(VLOOKUP($A104, ワクチン一般接種!$A:$G, I$4, FALSE), 0)</f>
        <v>376333</v>
      </c>
      <c r="J104" s="52">
        <f>IFERROR(VLOOKUP($A104, ワクチン一般接種!$A:$G, J$4, FALSE), 0)</f>
        <v>60966</v>
      </c>
      <c r="K104" s="52">
        <f>IFERROR(VLOOKUP($A104, ワクチン一般接種!$A:$G, K$4, FALSE), 0)</f>
        <v>547254</v>
      </c>
      <c r="L104" s="52">
        <f>IFERROR(VLOOKUP($A104, ワクチン一般接種!$A:$G, L$4, FALSE), 0)</f>
        <v>35276</v>
      </c>
      <c r="M104" s="102">
        <f t="shared" si="5"/>
        <v>44395</v>
      </c>
      <c r="N104" s="53">
        <f t="shared" si="3"/>
        <v>437299</v>
      </c>
      <c r="O104" s="53">
        <f t="shared" si="4"/>
        <v>582530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787193</v>
      </c>
      <c r="I105" s="52">
        <f>IFERROR(VLOOKUP($A105, ワクチン一般接種!$A:$G, I$4, FALSE), 0)</f>
        <v>242050</v>
      </c>
      <c r="J105" s="52">
        <f>IFERROR(VLOOKUP($A105, ワクチン一般接種!$A:$G, J$4, FALSE), 0)</f>
        <v>51086</v>
      </c>
      <c r="K105" s="52">
        <f>IFERROR(VLOOKUP($A105, ワクチン一般接種!$A:$G, K$4, FALSE), 0)</f>
        <v>458263</v>
      </c>
      <c r="L105" s="52">
        <f>IFERROR(VLOOKUP($A105, ワクチン一般接種!$A:$G, L$4, FALSE), 0)</f>
        <v>35794</v>
      </c>
      <c r="M105" s="102">
        <f t="shared" si="5"/>
        <v>44396</v>
      </c>
      <c r="N105" s="53">
        <f t="shared" si="3"/>
        <v>337333</v>
      </c>
      <c r="O105" s="53">
        <f t="shared" si="4"/>
        <v>562028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713799</v>
      </c>
      <c r="I106" s="52">
        <f>IFERROR(VLOOKUP($A106, ワクチン一般接種!$A:$G, I$4, FALSE), 0)</f>
        <v>295345</v>
      </c>
      <c r="J106" s="52">
        <f>IFERROR(VLOOKUP($A106, ワクチン一般接種!$A:$G, J$4, FALSE), 0)</f>
        <v>38658</v>
      </c>
      <c r="K106" s="52">
        <f>IFERROR(VLOOKUP($A106, ワクチン一般接種!$A:$G, K$4, FALSE), 0)</f>
        <v>347423</v>
      </c>
      <c r="L106" s="52">
        <f>IFERROR(VLOOKUP($A106, ワクチン一般接種!$A:$G, L$4, FALSE), 0)</f>
        <v>32373</v>
      </c>
      <c r="M106" s="102">
        <f t="shared" si="5"/>
        <v>44397</v>
      </c>
      <c r="N106" s="53">
        <f t="shared" si="3"/>
        <v>374534</v>
      </c>
      <c r="O106" s="53">
        <f t="shared" si="4"/>
        <v>412836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382</v>
      </c>
      <c r="D4" s="133" t="s">
        <v>383</v>
      </c>
      <c r="E4" s="134" t="s">
        <v>384</v>
      </c>
      <c r="F4" s="135"/>
      <c r="G4" s="123" t="s">
        <v>385</v>
      </c>
      <c r="H4" s="123" t="s">
        <v>386</v>
      </c>
      <c r="I4" s="19"/>
    </row>
    <row r="5" spans="1:9" ht="13.25" customHeight="1" x14ac:dyDescent="0.55000000000000004">
      <c r="B5" s="122"/>
      <c r="C5" s="136"/>
      <c r="D5" s="137"/>
      <c r="E5" s="138" t="s">
        <v>387</v>
      </c>
      <c r="F5" s="139" t="s">
        <v>388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43015</v>
      </c>
      <c r="D6" s="140">
        <v>834853</v>
      </c>
      <c r="E6" s="140">
        <v>1000</v>
      </c>
      <c r="F6" s="141">
        <v>6</v>
      </c>
      <c r="G6" s="140">
        <v>40552</v>
      </c>
      <c r="H6" s="140">
        <v>1422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2608</v>
      </c>
      <c r="D7" s="140">
        <v>54399</v>
      </c>
      <c r="E7" s="141">
        <v>56</v>
      </c>
      <c r="F7" s="141">
        <v>0</v>
      </c>
      <c r="G7" s="140">
        <v>2521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1899</v>
      </c>
      <c r="D8" s="140">
        <v>91968</v>
      </c>
      <c r="E8" s="141">
        <v>84</v>
      </c>
      <c r="F8" s="141">
        <v>0</v>
      </c>
      <c r="G8" s="140">
        <v>1768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9651</v>
      </c>
      <c r="D9" s="140">
        <v>168759</v>
      </c>
      <c r="E9" s="141">
        <v>252</v>
      </c>
      <c r="F9" s="141">
        <v>2</v>
      </c>
      <c r="G9" s="140">
        <v>9305</v>
      </c>
      <c r="H9" s="14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990</v>
      </c>
      <c r="D10" s="140">
        <v>16817</v>
      </c>
      <c r="E10" s="141">
        <v>41</v>
      </c>
      <c r="F10" s="141">
        <v>1</v>
      </c>
      <c r="G10" s="141">
        <v>929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2092</v>
      </c>
      <c r="D11" s="140">
        <v>69954</v>
      </c>
      <c r="E11" s="141">
        <v>26</v>
      </c>
      <c r="F11" s="141">
        <v>0</v>
      </c>
      <c r="G11" s="140">
        <v>2019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5289</v>
      </c>
      <c r="D12" s="140">
        <v>302093</v>
      </c>
      <c r="E12" s="141">
        <v>174</v>
      </c>
      <c r="F12" s="141">
        <v>4</v>
      </c>
      <c r="G12" s="140">
        <v>4953</v>
      </c>
      <c r="H12" s="14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11462</v>
      </c>
      <c r="D13" s="140">
        <v>34393</v>
      </c>
      <c r="E13" s="141">
        <v>482</v>
      </c>
      <c r="F13" s="141">
        <v>4</v>
      </c>
      <c r="G13" s="140">
        <v>10814</v>
      </c>
      <c r="H13" s="14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7586</v>
      </c>
      <c r="D14" s="140">
        <v>321278</v>
      </c>
      <c r="E14" s="141">
        <v>298</v>
      </c>
      <c r="F14" s="141">
        <v>8</v>
      </c>
      <c r="G14" s="140">
        <v>7204</v>
      </c>
      <c r="H14" s="14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8200</v>
      </c>
      <c r="D15" s="140">
        <v>207093</v>
      </c>
      <c r="E15" s="141">
        <v>145</v>
      </c>
      <c r="F15" s="141">
        <v>1</v>
      </c>
      <c r="G15" s="140">
        <v>7967</v>
      </c>
      <c r="H15" s="14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51832</v>
      </c>
      <c r="D16" s="140">
        <v>1048444</v>
      </c>
      <c r="E16" s="140">
        <v>3795</v>
      </c>
      <c r="F16" s="141">
        <v>33</v>
      </c>
      <c r="G16" s="140">
        <v>47191</v>
      </c>
      <c r="H16" s="141">
        <v>846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45287</v>
      </c>
      <c r="D17" s="140">
        <v>752268</v>
      </c>
      <c r="E17" s="140">
        <v>2515</v>
      </c>
      <c r="F17" s="141">
        <v>18</v>
      </c>
      <c r="G17" s="140">
        <v>42044</v>
      </c>
      <c r="H17" s="14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197528</v>
      </c>
      <c r="D18" s="140">
        <v>2724519</v>
      </c>
      <c r="E18" s="140">
        <v>11881</v>
      </c>
      <c r="F18" s="141">
        <v>74</v>
      </c>
      <c r="G18" s="140">
        <v>183370</v>
      </c>
      <c r="H18" s="140">
        <v>2277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76308</v>
      </c>
      <c r="D19" s="140">
        <v>1119795</v>
      </c>
      <c r="E19" s="140">
        <v>4182</v>
      </c>
      <c r="F19" s="141">
        <v>49</v>
      </c>
      <c r="G19" s="140">
        <v>71146</v>
      </c>
      <c r="H19" s="141">
        <v>980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3724</v>
      </c>
      <c r="D20" s="140">
        <v>187556</v>
      </c>
      <c r="E20" s="141">
        <v>224</v>
      </c>
      <c r="F20" s="141">
        <v>1</v>
      </c>
      <c r="G20" s="140">
        <v>3446</v>
      </c>
      <c r="H20" s="14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2141</v>
      </c>
      <c r="D21" s="140">
        <v>78919</v>
      </c>
      <c r="E21" s="141">
        <v>78</v>
      </c>
      <c r="F21" s="141">
        <v>2</v>
      </c>
      <c r="G21" s="140">
        <v>2025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4470</v>
      </c>
      <c r="D22" s="140">
        <v>132568</v>
      </c>
      <c r="E22" s="141">
        <v>363</v>
      </c>
      <c r="F22" s="141">
        <v>1</v>
      </c>
      <c r="G22" s="140">
        <v>3982</v>
      </c>
      <c r="H22" s="14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1445</v>
      </c>
      <c r="D23" s="140">
        <v>75827</v>
      </c>
      <c r="E23" s="141">
        <v>44</v>
      </c>
      <c r="F23" s="141">
        <v>0</v>
      </c>
      <c r="G23" s="140">
        <v>1365</v>
      </c>
      <c r="H23" s="14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2218</v>
      </c>
      <c r="D24" s="140">
        <v>65656</v>
      </c>
      <c r="E24" s="141">
        <v>47</v>
      </c>
      <c r="F24" s="141">
        <v>0</v>
      </c>
      <c r="G24" s="140">
        <v>2150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5127</v>
      </c>
      <c r="D25" s="140">
        <v>219477</v>
      </c>
      <c r="E25" s="141">
        <v>54</v>
      </c>
      <c r="F25" s="141">
        <v>0</v>
      </c>
      <c r="G25" s="140">
        <v>5055</v>
      </c>
      <c r="H25" s="14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9634</v>
      </c>
      <c r="D26" s="140">
        <v>287919</v>
      </c>
      <c r="E26" s="141">
        <v>109</v>
      </c>
      <c r="F26" s="141">
        <v>2</v>
      </c>
      <c r="G26" s="140">
        <v>9337</v>
      </c>
      <c r="H26" s="14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10137</v>
      </c>
      <c r="D27" s="140">
        <v>437255</v>
      </c>
      <c r="E27" s="141">
        <v>464</v>
      </c>
      <c r="F27" s="141">
        <v>2</v>
      </c>
      <c r="G27" s="140">
        <v>9519</v>
      </c>
      <c r="H27" s="14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52561</v>
      </c>
      <c r="D28" s="140">
        <v>891300</v>
      </c>
      <c r="E28" s="141">
        <v>898</v>
      </c>
      <c r="F28" s="141">
        <v>10</v>
      </c>
      <c r="G28" s="140">
        <v>50661</v>
      </c>
      <c r="H28" s="140">
        <v>1002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5562</v>
      </c>
      <c r="D29" s="140">
        <v>156553</v>
      </c>
      <c r="E29" s="141">
        <v>196</v>
      </c>
      <c r="F29" s="141">
        <v>3</v>
      </c>
      <c r="G29" s="140">
        <v>5392</v>
      </c>
      <c r="H29" s="14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5768</v>
      </c>
      <c r="D30" s="140">
        <v>165430</v>
      </c>
      <c r="E30" s="141">
        <v>126</v>
      </c>
      <c r="F30" s="141">
        <v>1</v>
      </c>
      <c r="G30" s="140">
        <v>5550</v>
      </c>
      <c r="H30" s="141">
        <v>92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17375</v>
      </c>
      <c r="D31" s="140">
        <v>302828</v>
      </c>
      <c r="E31" s="141">
        <v>416</v>
      </c>
      <c r="F31" s="141">
        <v>6</v>
      </c>
      <c r="G31" s="140">
        <v>16676</v>
      </c>
      <c r="H31" s="14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108897</v>
      </c>
      <c r="D32" s="140">
        <v>2387175</v>
      </c>
      <c r="E32" s="140">
        <v>3292</v>
      </c>
      <c r="F32" s="141">
        <v>147</v>
      </c>
      <c r="G32" s="140">
        <v>102019</v>
      </c>
      <c r="H32" s="140">
        <v>2717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42316</v>
      </c>
      <c r="D33" s="140">
        <v>543044</v>
      </c>
      <c r="E33" s="141">
        <v>846</v>
      </c>
      <c r="F33" s="141">
        <v>13</v>
      </c>
      <c r="G33" s="140">
        <v>40155</v>
      </c>
      <c r="H33" s="14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8737</v>
      </c>
      <c r="D34" s="140">
        <v>181075</v>
      </c>
      <c r="E34" s="141">
        <v>227</v>
      </c>
      <c r="F34" s="141">
        <v>5</v>
      </c>
      <c r="G34" s="140">
        <v>8377</v>
      </c>
      <c r="H34" s="14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2795</v>
      </c>
      <c r="D35" s="140">
        <v>43500</v>
      </c>
      <c r="E35" s="141">
        <v>65</v>
      </c>
      <c r="F35" s="141">
        <v>0</v>
      </c>
      <c r="G35" s="140">
        <v>2620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640</v>
      </c>
      <c r="D36" s="140">
        <v>93682</v>
      </c>
      <c r="E36" s="141">
        <v>123</v>
      </c>
      <c r="F36" s="141">
        <v>1</v>
      </c>
      <c r="G36" s="141">
        <v>484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662</v>
      </c>
      <c r="D37" s="140">
        <v>32936</v>
      </c>
      <c r="E37" s="141">
        <v>98</v>
      </c>
      <c r="F37" s="141">
        <v>0</v>
      </c>
      <c r="G37" s="141">
        <v>562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7841</v>
      </c>
      <c r="D38" s="140">
        <v>178588</v>
      </c>
      <c r="E38" s="141">
        <v>104</v>
      </c>
      <c r="F38" s="141">
        <v>1</v>
      </c>
      <c r="G38" s="140">
        <v>7518</v>
      </c>
      <c r="H38" s="14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11801</v>
      </c>
      <c r="D39" s="140">
        <v>577995</v>
      </c>
      <c r="E39" s="141">
        <v>142</v>
      </c>
      <c r="F39" s="141">
        <v>4</v>
      </c>
      <c r="G39" s="140">
        <v>11443</v>
      </c>
      <c r="H39" s="141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3206</v>
      </c>
      <c r="D40" s="140">
        <v>128696</v>
      </c>
      <c r="E40" s="141">
        <v>36</v>
      </c>
      <c r="F40" s="141">
        <v>0</v>
      </c>
      <c r="G40" s="140">
        <v>3090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1734</v>
      </c>
      <c r="D41" s="140">
        <v>69792</v>
      </c>
      <c r="E41" s="141">
        <v>62</v>
      </c>
      <c r="F41" s="141">
        <v>0</v>
      </c>
      <c r="G41" s="140">
        <v>1610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2156</v>
      </c>
      <c r="D42" s="140">
        <v>91943</v>
      </c>
      <c r="E42" s="141">
        <v>33</v>
      </c>
      <c r="F42" s="141">
        <v>0</v>
      </c>
      <c r="G42" s="140">
        <v>2095</v>
      </c>
      <c r="H42" s="14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2823</v>
      </c>
      <c r="D43" s="140">
        <v>102729</v>
      </c>
      <c r="E43" s="141">
        <v>51</v>
      </c>
      <c r="F43" s="141">
        <v>2</v>
      </c>
      <c r="G43" s="140">
        <v>2695</v>
      </c>
      <c r="H43" s="14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1989</v>
      </c>
      <c r="D44" s="140">
        <v>60661</v>
      </c>
      <c r="E44" s="141">
        <v>63</v>
      </c>
      <c r="F44" s="141">
        <v>3</v>
      </c>
      <c r="G44" s="140">
        <v>1897</v>
      </c>
      <c r="H44" s="14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37047</v>
      </c>
      <c r="D45" s="140">
        <v>891518</v>
      </c>
      <c r="E45" s="141">
        <v>940</v>
      </c>
      <c r="F45" s="141">
        <v>10</v>
      </c>
      <c r="G45" s="140">
        <v>35480</v>
      </c>
      <c r="H45" s="14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2636</v>
      </c>
      <c r="D46" s="140">
        <v>61579</v>
      </c>
      <c r="E46" s="141">
        <v>59</v>
      </c>
      <c r="F46" s="141">
        <v>0</v>
      </c>
      <c r="G46" s="140">
        <v>2586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3321</v>
      </c>
      <c r="D47" s="140">
        <v>133273</v>
      </c>
      <c r="E47" s="141">
        <v>88</v>
      </c>
      <c r="F47" s="141">
        <v>0</v>
      </c>
      <c r="G47" s="140">
        <v>3165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6549</v>
      </c>
      <c r="D48" s="140">
        <v>83473</v>
      </c>
      <c r="E48" s="141">
        <v>48</v>
      </c>
      <c r="F48" s="141">
        <v>0</v>
      </c>
      <c r="G48" s="140">
        <v>6380</v>
      </c>
      <c r="H48" s="14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3561</v>
      </c>
      <c r="D49" s="140">
        <v>181233</v>
      </c>
      <c r="E49" s="141">
        <v>53</v>
      </c>
      <c r="F49" s="141">
        <v>0</v>
      </c>
      <c r="G49" s="140">
        <v>3444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3139</v>
      </c>
      <c r="D50" s="140">
        <v>45086</v>
      </c>
      <c r="E50" s="141">
        <v>38</v>
      </c>
      <c r="F50" s="141">
        <v>0</v>
      </c>
      <c r="G50" s="140">
        <v>3073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3825</v>
      </c>
      <c r="D51" s="140">
        <v>115968</v>
      </c>
      <c r="E51" s="141">
        <v>73</v>
      </c>
      <c r="F51" s="141">
        <v>1</v>
      </c>
      <c r="G51" s="140">
        <v>3744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22522</v>
      </c>
      <c r="D52" s="140">
        <v>274041</v>
      </c>
      <c r="E52" s="140">
        <v>1045</v>
      </c>
      <c r="F52" s="141">
        <v>33</v>
      </c>
      <c r="G52" s="140">
        <v>21238</v>
      </c>
      <c r="H52" s="141">
        <v>228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389</v>
      </c>
      <c r="E53" s="141">
        <v>0</v>
      </c>
      <c r="F53" s="142" t="s">
        <v>389</v>
      </c>
      <c r="G53" s="141">
        <v>149</v>
      </c>
      <c r="H53" s="142" t="s">
        <v>389</v>
      </c>
      <c r="I53" s="25"/>
    </row>
    <row r="54" spans="1:9" ht="12" customHeight="1" x14ac:dyDescent="0.55000000000000004">
      <c r="B54" s="21" t="s">
        <v>164</v>
      </c>
      <c r="C54" s="140">
        <v>862255</v>
      </c>
      <c r="D54" s="140">
        <v>17025908</v>
      </c>
      <c r="E54" s="140">
        <v>35436</v>
      </c>
      <c r="F54" s="141">
        <v>448</v>
      </c>
      <c r="G54" s="140">
        <v>810765</v>
      </c>
      <c r="H54" s="140">
        <v>15118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TEXT(MAX(A3:A106)+1,"m月d日") &amp; "公表時点）"</f>
        <v>（7月21日公表時点）</v>
      </c>
    </row>
    <row r="3" spans="1:11" x14ac:dyDescent="0.55000000000000004">
      <c r="A3" s="128" t="s">
        <v>327</v>
      </c>
      <c r="B3" s="128" t="s">
        <v>297</v>
      </c>
      <c r="C3" s="128" t="s">
        <v>298</v>
      </c>
      <c r="D3" s="127" t="s">
        <v>328</v>
      </c>
      <c r="E3" s="127"/>
      <c r="F3" s="127"/>
      <c r="G3" s="127"/>
      <c r="H3" s="127" t="s">
        <v>329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25" t="s">
        <v>287</v>
      </c>
      <c r="B6" s="126"/>
      <c r="C6" s="67">
        <f t="shared" ref="C6:C37" ca="1" si="0">SUM(D6:G6)</f>
        <v>61936712</v>
      </c>
      <c r="D6" s="67">
        <f ca="1">SUM(OFFSET(D$6,1,0,MAX($A$6:$A106)-DATE(2021,4,12)+1,1))</f>
        <v>35971812</v>
      </c>
      <c r="E6" s="67">
        <f ca="1">SUM(OFFSET(E$6,1,0,MAX($A$6:$A106)-DATE(2021,4,12)+1,1))</f>
        <v>2161630</v>
      </c>
      <c r="F6" s="67">
        <f ca="1">SUM(OFFSET(F$6,1,0,MAX($A$6:$A106)-DATE(2021,4,12)+1,1))</f>
        <v>23141988</v>
      </c>
      <c r="G6" s="67">
        <f ca="1">SUM(OFFSET(G$6,1,0,MAX($A$6:$A106)-DATE(2021,4,12)+1,1))</f>
        <v>661282</v>
      </c>
      <c r="H6" s="67">
        <f ca="1">SUM(OFFSET(H$6,1,0,MAX($A$6:$A106)-DATE(2021,4,12)+1,1))</f>
        <v>28713719</v>
      </c>
      <c r="I6" s="67">
        <f ca="1">SUM(OFFSET(I$6,1,0,MAX($A$6:$A106)-DATE(2021,4,12)+1,1))</f>
        <v>790517</v>
      </c>
      <c r="J6" s="67">
        <f ca="1">SUM(OFFSET(J$6,1,0,MAX($A$6:$A106)-DATE(2021,4,12)+1,1))</f>
        <v>21450531</v>
      </c>
      <c r="K6" s="67">
        <f ca="1">SUM(OFFSET(K$6,1,0,MAX($A$6:$A106)-DATE(2021,4,12)+1,1))</f>
        <v>575756</v>
      </c>
    </row>
    <row r="7" spans="1:11" x14ac:dyDescent="0.55000000000000004">
      <c r="A7" s="104">
        <v>44397</v>
      </c>
      <c r="B7" s="105" t="str">
        <f t="shared" ref="B7:B27" si="1">"(" &amp; TEXT(A7,"aaa") &amp; ")"</f>
        <v>(火)</v>
      </c>
      <c r="C7" s="67">
        <f t="shared" ref="C7:C15" si="2">SUM(D7:G7)</f>
        <v>713799</v>
      </c>
      <c r="D7" s="67">
        <v>295345</v>
      </c>
      <c r="E7" s="67">
        <v>38658</v>
      </c>
      <c r="F7" s="67">
        <v>347423</v>
      </c>
      <c r="G7" s="67">
        <v>32373</v>
      </c>
      <c r="H7" s="67">
        <v>88009</v>
      </c>
      <c r="I7" s="67">
        <v>739</v>
      </c>
      <c r="J7" s="67">
        <v>288289</v>
      </c>
      <c r="K7" s="67">
        <v>18453</v>
      </c>
    </row>
    <row r="8" spans="1:11" x14ac:dyDescent="0.55000000000000004">
      <c r="A8" s="104">
        <v>44396</v>
      </c>
      <c r="B8" s="106" t="str">
        <f t="shared" si="1"/>
        <v>(月)</v>
      </c>
      <c r="C8" s="67">
        <f t="shared" si="2"/>
        <v>787193</v>
      </c>
      <c r="D8" s="67">
        <v>242050</v>
      </c>
      <c r="E8" s="67">
        <v>51086</v>
      </c>
      <c r="F8" s="67">
        <v>458263</v>
      </c>
      <c r="G8" s="67">
        <v>35794</v>
      </c>
      <c r="H8" s="67">
        <v>48479</v>
      </c>
      <c r="I8" s="67">
        <v>745</v>
      </c>
      <c r="J8" s="67">
        <v>336856</v>
      </c>
      <c r="K8" s="67">
        <v>22003</v>
      </c>
    </row>
    <row r="9" spans="1:11" x14ac:dyDescent="0.55000000000000004">
      <c r="A9" s="104">
        <v>44395</v>
      </c>
      <c r="B9" s="105" t="str">
        <f t="shared" si="1"/>
        <v>(日)</v>
      </c>
      <c r="C9" s="67">
        <f t="shared" si="2"/>
        <v>1019829</v>
      </c>
      <c r="D9" s="67">
        <v>376333</v>
      </c>
      <c r="E9" s="67">
        <v>60966</v>
      </c>
      <c r="F9" s="67">
        <v>547254</v>
      </c>
      <c r="G9" s="67">
        <v>35276</v>
      </c>
      <c r="H9" s="67">
        <v>78274</v>
      </c>
      <c r="I9" s="67">
        <v>2676</v>
      </c>
      <c r="J9" s="67">
        <v>453413</v>
      </c>
      <c r="K9" s="67">
        <v>26767</v>
      </c>
    </row>
    <row r="10" spans="1:11" x14ac:dyDescent="0.55000000000000004">
      <c r="A10" s="104">
        <v>44394</v>
      </c>
      <c r="B10" s="106" t="str">
        <f t="shared" si="1"/>
        <v>(土)</v>
      </c>
      <c r="C10" s="67">
        <f t="shared" si="2"/>
        <v>1135010</v>
      </c>
      <c r="D10" s="67">
        <v>509681</v>
      </c>
      <c r="E10" s="67">
        <v>61395</v>
      </c>
      <c r="F10" s="67">
        <v>528031</v>
      </c>
      <c r="G10" s="67">
        <v>35903</v>
      </c>
      <c r="H10" s="67">
        <v>127565</v>
      </c>
      <c r="I10" s="67">
        <v>2597</v>
      </c>
      <c r="J10" s="67">
        <v>448538</v>
      </c>
      <c r="K10" s="67">
        <v>28264</v>
      </c>
    </row>
    <row r="11" spans="1:11" x14ac:dyDescent="0.55000000000000004">
      <c r="A11" s="104">
        <v>44393</v>
      </c>
      <c r="B11" s="105" t="str">
        <f t="shared" si="1"/>
        <v>(金)</v>
      </c>
      <c r="C11" s="67">
        <f t="shared" si="2"/>
        <v>1048842</v>
      </c>
      <c r="D11" s="67">
        <v>490259</v>
      </c>
      <c r="E11" s="67">
        <v>51637</v>
      </c>
      <c r="F11" s="67">
        <v>477383</v>
      </c>
      <c r="G11" s="67">
        <v>29563</v>
      </c>
      <c r="H11" s="67">
        <v>167236</v>
      </c>
      <c r="I11" s="67">
        <v>814</v>
      </c>
      <c r="J11" s="67">
        <v>410517</v>
      </c>
      <c r="K11" s="67">
        <v>24090</v>
      </c>
    </row>
    <row r="12" spans="1:11" x14ac:dyDescent="0.55000000000000004">
      <c r="A12" s="104">
        <v>44392</v>
      </c>
      <c r="B12" s="106" t="str">
        <f t="shared" si="1"/>
        <v>(木)</v>
      </c>
      <c r="C12" s="67">
        <f t="shared" si="2"/>
        <v>1103488</v>
      </c>
      <c r="D12" s="67">
        <v>498029</v>
      </c>
      <c r="E12" s="67">
        <v>57448</v>
      </c>
      <c r="F12" s="67">
        <v>516607</v>
      </c>
      <c r="G12" s="67">
        <v>31404</v>
      </c>
      <c r="H12" s="67">
        <v>180406</v>
      </c>
      <c r="I12" s="67">
        <v>4704</v>
      </c>
      <c r="J12" s="67">
        <v>460926</v>
      </c>
      <c r="K12" s="67">
        <v>28352</v>
      </c>
    </row>
    <row r="13" spans="1:11" x14ac:dyDescent="0.55000000000000004">
      <c r="A13" s="104">
        <v>44391</v>
      </c>
      <c r="B13" s="105" t="str">
        <f t="shared" si="1"/>
        <v>(水)</v>
      </c>
      <c r="C13" s="67">
        <f t="shared" si="2"/>
        <v>1148131</v>
      </c>
      <c r="D13" s="67">
        <v>517734</v>
      </c>
      <c r="E13" s="67">
        <v>59739</v>
      </c>
      <c r="F13" s="67">
        <v>538486</v>
      </c>
      <c r="G13" s="67">
        <v>32172</v>
      </c>
      <c r="H13" s="67">
        <v>201825</v>
      </c>
      <c r="I13" s="67">
        <v>1569</v>
      </c>
      <c r="J13" s="67">
        <v>483304</v>
      </c>
      <c r="K13" s="67">
        <v>27893</v>
      </c>
    </row>
    <row r="14" spans="1:11" x14ac:dyDescent="0.55000000000000004">
      <c r="A14" s="104">
        <v>44390</v>
      </c>
      <c r="B14" s="106" t="str">
        <f t="shared" si="1"/>
        <v>(火)</v>
      </c>
      <c r="C14" s="67">
        <f t="shared" si="2"/>
        <v>1152630</v>
      </c>
      <c r="D14" s="67">
        <v>519930</v>
      </c>
      <c r="E14" s="67">
        <v>62932</v>
      </c>
      <c r="F14" s="67">
        <v>538552</v>
      </c>
      <c r="G14" s="67">
        <v>31216</v>
      </c>
      <c r="H14" s="67">
        <v>226286</v>
      </c>
      <c r="I14" s="67">
        <v>1920</v>
      </c>
      <c r="J14" s="67">
        <v>488343</v>
      </c>
      <c r="K14" s="67">
        <v>28149</v>
      </c>
    </row>
    <row r="15" spans="1:11" x14ac:dyDescent="0.55000000000000004">
      <c r="A15" s="104">
        <v>44389</v>
      </c>
      <c r="B15" s="105" t="str">
        <f t="shared" si="1"/>
        <v>(月)</v>
      </c>
      <c r="C15" s="67">
        <f t="shared" si="2"/>
        <v>1109564</v>
      </c>
      <c r="D15" s="67">
        <v>495176</v>
      </c>
      <c r="E15" s="67">
        <v>53837</v>
      </c>
      <c r="F15" s="67">
        <v>529617</v>
      </c>
      <c r="G15" s="67">
        <v>30934</v>
      </c>
      <c r="H15" s="67">
        <v>226559</v>
      </c>
      <c r="I15" s="67">
        <v>1559</v>
      </c>
      <c r="J15" s="67">
        <v>486140</v>
      </c>
      <c r="K15" s="67">
        <v>28139</v>
      </c>
    </row>
    <row r="16" spans="1:11" x14ac:dyDescent="0.55000000000000004">
      <c r="A16" s="104">
        <v>44388</v>
      </c>
      <c r="B16" s="106" t="str">
        <f t="shared" si="1"/>
        <v>(日)</v>
      </c>
      <c r="C16" s="67">
        <f t="shared" si="0"/>
        <v>1186547</v>
      </c>
      <c r="D16" s="67">
        <v>513753</v>
      </c>
      <c r="E16" s="67">
        <v>62064</v>
      </c>
      <c r="F16" s="67">
        <v>577579</v>
      </c>
      <c r="G16" s="67">
        <v>33151</v>
      </c>
      <c r="H16" s="67">
        <v>197954</v>
      </c>
      <c r="I16" s="67">
        <v>2772</v>
      </c>
      <c r="J16" s="67">
        <v>523092</v>
      </c>
      <c r="K16" s="67">
        <v>30356</v>
      </c>
    </row>
    <row r="17" spans="1:11" x14ac:dyDescent="0.55000000000000004">
      <c r="A17" s="104">
        <v>44387</v>
      </c>
      <c r="B17" s="105" t="str">
        <f t="shared" si="1"/>
        <v>(土)</v>
      </c>
      <c r="C17" s="67">
        <f t="shared" ref="C17:C27" si="3">SUM(D17:G17)</f>
        <v>1352147</v>
      </c>
      <c r="D17" s="67">
        <v>681929</v>
      </c>
      <c r="E17" s="67">
        <v>73285</v>
      </c>
      <c r="F17" s="67">
        <v>564513</v>
      </c>
      <c r="G17" s="67">
        <v>32420</v>
      </c>
      <c r="H17" s="67">
        <v>340855</v>
      </c>
      <c r="I17" s="67">
        <v>2790</v>
      </c>
      <c r="J17" s="67">
        <v>516445</v>
      </c>
      <c r="K17" s="67">
        <v>30027</v>
      </c>
    </row>
    <row r="18" spans="1:11" x14ac:dyDescent="0.55000000000000004">
      <c r="A18" s="104">
        <v>44386</v>
      </c>
      <c r="B18" s="106" t="str">
        <f t="shared" si="1"/>
        <v>(金)</v>
      </c>
      <c r="C18" s="67">
        <f t="shared" si="3"/>
        <v>1243529</v>
      </c>
      <c r="D18" s="67">
        <v>628941</v>
      </c>
      <c r="E18" s="67">
        <v>60449</v>
      </c>
      <c r="F18" s="67">
        <v>526108</v>
      </c>
      <c r="G18" s="67">
        <v>28031</v>
      </c>
      <c r="H18" s="67">
        <v>353391</v>
      </c>
      <c r="I18" s="67">
        <v>2554</v>
      </c>
      <c r="J18" s="67">
        <v>489085</v>
      </c>
      <c r="K18" s="67">
        <v>26313</v>
      </c>
    </row>
    <row r="19" spans="1:11" x14ac:dyDescent="0.55000000000000004">
      <c r="A19" s="104">
        <v>44385</v>
      </c>
      <c r="B19" s="105" t="str">
        <f t="shared" si="1"/>
        <v>(木)</v>
      </c>
      <c r="C19" s="67">
        <f t="shared" si="3"/>
        <v>1267732</v>
      </c>
      <c r="D19" s="67">
        <v>644496</v>
      </c>
      <c r="E19" s="67">
        <v>59381</v>
      </c>
      <c r="F19" s="67">
        <v>536042</v>
      </c>
      <c r="G19" s="67">
        <v>27813</v>
      </c>
      <c r="H19" s="67">
        <v>398156</v>
      </c>
      <c r="I19" s="67">
        <v>2739</v>
      </c>
      <c r="J19" s="67">
        <v>505949</v>
      </c>
      <c r="K19" s="67">
        <v>26007</v>
      </c>
    </row>
    <row r="20" spans="1:11" x14ac:dyDescent="0.55000000000000004">
      <c r="A20" s="104">
        <v>44384</v>
      </c>
      <c r="B20" s="106" t="str">
        <f t="shared" si="1"/>
        <v>(水)</v>
      </c>
      <c r="C20" s="67">
        <f t="shared" si="3"/>
        <v>1299406</v>
      </c>
      <c r="D20" s="67">
        <v>677494</v>
      </c>
      <c r="E20" s="67">
        <v>54086</v>
      </c>
      <c r="F20" s="67">
        <v>541631</v>
      </c>
      <c r="G20" s="67">
        <v>26195</v>
      </c>
      <c r="H20" s="67">
        <v>437844</v>
      </c>
      <c r="I20" s="67">
        <v>2868</v>
      </c>
      <c r="J20" s="67">
        <v>512751</v>
      </c>
      <c r="K20" s="67">
        <v>24618</v>
      </c>
    </row>
    <row r="21" spans="1:11" x14ac:dyDescent="0.55000000000000004">
      <c r="A21" s="104">
        <v>44383</v>
      </c>
      <c r="B21" s="105" t="str">
        <f t="shared" si="1"/>
        <v>(火)</v>
      </c>
      <c r="C21" s="67">
        <f t="shared" si="3"/>
        <v>1281983</v>
      </c>
      <c r="D21" s="67">
        <v>642462</v>
      </c>
      <c r="E21" s="67">
        <v>52197</v>
      </c>
      <c r="F21" s="67">
        <v>558941</v>
      </c>
      <c r="G21" s="67">
        <v>28383</v>
      </c>
      <c r="H21" s="67">
        <v>427257</v>
      </c>
      <c r="I21" s="67">
        <v>2651</v>
      </c>
      <c r="J21" s="67">
        <v>532880</v>
      </c>
      <c r="K21" s="67">
        <v>26755</v>
      </c>
    </row>
    <row r="22" spans="1:11" x14ac:dyDescent="0.55000000000000004">
      <c r="A22" s="104">
        <v>44382</v>
      </c>
      <c r="B22" s="106" t="str">
        <f t="shared" si="1"/>
        <v>(月)</v>
      </c>
      <c r="C22" s="67">
        <f t="shared" si="3"/>
        <v>1211469</v>
      </c>
      <c r="D22" s="67">
        <v>608387</v>
      </c>
      <c r="E22" s="67">
        <v>50404</v>
      </c>
      <c r="F22" s="67">
        <v>524525</v>
      </c>
      <c r="G22" s="67">
        <v>28153</v>
      </c>
      <c r="H22" s="67">
        <v>418747</v>
      </c>
      <c r="I22" s="67">
        <v>2611</v>
      </c>
      <c r="J22" s="67">
        <v>501568</v>
      </c>
      <c r="K22" s="67">
        <v>26490</v>
      </c>
    </row>
    <row r="23" spans="1:11" x14ac:dyDescent="0.55000000000000004">
      <c r="A23" s="104">
        <v>44381</v>
      </c>
      <c r="B23" s="105" t="str">
        <f t="shared" si="1"/>
        <v>(日)</v>
      </c>
      <c r="C23" s="67">
        <f t="shared" si="3"/>
        <v>1209964</v>
      </c>
      <c r="D23" s="67">
        <v>626020</v>
      </c>
      <c r="E23" s="67">
        <v>47749</v>
      </c>
      <c r="F23" s="67">
        <v>513867</v>
      </c>
      <c r="G23" s="67">
        <v>22328</v>
      </c>
      <c r="H23" s="67">
        <v>425709</v>
      </c>
      <c r="I23" s="67">
        <v>4419</v>
      </c>
      <c r="J23" s="67">
        <v>487862</v>
      </c>
      <c r="K23" s="67">
        <v>21218</v>
      </c>
    </row>
    <row r="24" spans="1:11" x14ac:dyDescent="0.55000000000000004">
      <c r="A24" s="104">
        <v>44380</v>
      </c>
      <c r="B24" s="106" t="str">
        <f t="shared" si="1"/>
        <v>(土)</v>
      </c>
      <c r="C24" s="67">
        <f t="shared" si="3"/>
        <v>1265674</v>
      </c>
      <c r="D24" s="67">
        <v>616520</v>
      </c>
      <c r="E24" s="67">
        <v>57988</v>
      </c>
      <c r="F24" s="67">
        <v>571338</v>
      </c>
      <c r="G24" s="67">
        <v>19828</v>
      </c>
      <c r="H24" s="67">
        <v>431321</v>
      </c>
      <c r="I24" s="67">
        <v>9353</v>
      </c>
      <c r="J24" s="67">
        <v>544383</v>
      </c>
      <c r="K24" s="67">
        <v>18524</v>
      </c>
    </row>
    <row r="25" spans="1:11" x14ac:dyDescent="0.55000000000000004">
      <c r="A25" s="104">
        <v>44379</v>
      </c>
      <c r="B25" s="105" t="str">
        <f t="shared" si="1"/>
        <v>(金)</v>
      </c>
      <c r="C25" s="67">
        <f t="shared" si="3"/>
        <v>984917</v>
      </c>
      <c r="D25" s="67">
        <v>316601</v>
      </c>
      <c r="E25" s="67">
        <v>42705</v>
      </c>
      <c r="F25" s="67">
        <v>606133</v>
      </c>
      <c r="G25" s="67">
        <v>19478</v>
      </c>
      <c r="H25" s="67">
        <v>224052</v>
      </c>
      <c r="I25" s="67">
        <v>7205</v>
      </c>
      <c r="J25" s="67">
        <v>581220</v>
      </c>
      <c r="K25" s="67">
        <v>18222</v>
      </c>
    </row>
    <row r="26" spans="1:11" x14ac:dyDescent="0.55000000000000004">
      <c r="A26" s="104">
        <v>44378</v>
      </c>
      <c r="B26" s="106" t="str">
        <f t="shared" si="1"/>
        <v>(木)</v>
      </c>
      <c r="C26" s="67">
        <f t="shared" si="3"/>
        <v>1036398</v>
      </c>
      <c r="D26" s="67">
        <v>377484</v>
      </c>
      <c r="E26" s="67">
        <v>40097</v>
      </c>
      <c r="F26" s="67">
        <v>599228</v>
      </c>
      <c r="G26" s="67">
        <v>19589</v>
      </c>
      <c r="H26" s="67">
        <v>291642</v>
      </c>
      <c r="I26" s="67">
        <v>7333</v>
      </c>
      <c r="J26" s="67">
        <v>578179</v>
      </c>
      <c r="K26" s="67">
        <v>18375</v>
      </c>
    </row>
    <row r="27" spans="1:11" x14ac:dyDescent="0.55000000000000004">
      <c r="A27" s="104">
        <v>44377</v>
      </c>
      <c r="B27" s="105" t="str">
        <f t="shared" si="1"/>
        <v>(水)</v>
      </c>
      <c r="C27" s="67">
        <f t="shared" si="3"/>
        <v>1287130</v>
      </c>
      <c r="D27" s="67">
        <v>578993</v>
      </c>
      <c r="E27" s="67">
        <v>39285</v>
      </c>
      <c r="F27" s="67">
        <v>649848</v>
      </c>
      <c r="G27" s="67">
        <v>19004</v>
      </c>
      <c r="H27" s="67">
        <v>466418</v>
      </c>
      <c r="I27" s="67">
        <v>10804</v>
      </c>
      <c r="J27" s="67">
        <v>625670</v>
      </c>
      <c r="K27" s="67">
        <v>17945</v>
      </c>
    </row>
    <row r="28" spans="1:11" x14ac:dyDescent="0.55000000000000004">
      <c r="A28" s="104">
        <v>44376</v>
      </c>
      <c r="B28" s="106" t="str">
        <f>"(" &amp; TEXT(A28,"aaa") &amp; ")"</f>
        <v>(火)</v>
      </c>
      <c r="C28" s="67">
        <f>SUM(D28:G28)</f>
        <v>1275112</v>
      </c>
      <c r="D28" s="67">
        <v>567243</v>
      </c>
      <c r="E28" s="67">
        <v>34416</v>
      </c>
      <c r="F28" s="67">
        <v>654420</v>
      </c>
      <c r="G28" s="67">
        <v>19033</v>
      </c>
      <c r="H28" s="67">
        <v>462820</v>
      </c>
      <c r="I28" s="67">
        <v>10547</v>
      </c>
      <c r="J28" s="67">
        <v>632368</v>
      </c>
      <c r="K28" s="67">
        <v>17904</v>
      </c>
    </row>
    <row r="29" spans="1:11" x14ac:dyDescent="0.55000000000000004">
      <c r="A29" s="104">
        <v>44375</v>
      </c>
      <c r="B29" s="105" t="str">
        <f t="shared" ref="B29:B53" si="4">"(" &amp; TEXT(A29,"aaa") &amp; ")"</f>
        <v>(月)</v>
      </c>
      <c r="C29" s="67">
        <f t="shared" si="0"/>
        <v>1182395</v>
      </c>
      <c r="D29" s="67">
        <v>533065</v>
      </c>
      <c r="E29" s="67">
        <v>32289</v>
      </c>
      <c r="F29" s="67">
        <v>598525</v>
      </c>
      <c r="G29" s="67">
        <v>18516</v>
      </c>
      <c r="H29" s="67">
        <v>439347</v>
      </c>
      <c r="I29" s="67">
        <v>12121</v>
      </c>
      <c r="J29" s="67">
        <v>579659</v>
      </c>
      <c r="K29" s="67">
        <v>17449</v>
      </c>
    </row>
    <row r="30" spans="1:11" x14ac:dyDescent="0.55000000000000004">
      <c r="A30" s="104">
        <v>44374</v>
      </c>
      <c r="B30" s="105" t="str">
        <f t="shared" si="4"/>
        <v>(日)</v>
      </c>
      <c r="C30" s="67">
        <f t="shared" si="0"/>
        <v>1220584</v>
      </c>
      <c r="D30" s="67">
        <v>642295</v>
      </c>
      <c r="E30" s="67">
        <v>47635</v>
      </c>
      <c r="F30" s="67">
        <v>526049</v>
      </c>
      <c r="G30" s="67">
        <v>4605</v>
      </c>
      <c r="H30" s="67">
        <v>528853</v>
      </c>
      <c r="I30" s="67">
        <v>14939</v>
      </c>
      <c r="J30" s="67">
        <v>506281</v>
      </c>
      <c r="K30" s="67">
        <v>4360</v>
      </c>
    </row>
    <row r="31" spans="1:11" x14ac:dyDescent="0.55000000000000004">
      <c r="A31" s="104">
        <v>44373</v>
      </c>
      <c r="B31" s="105" t="str">
        <f t="shared" si="4"/>
        <v>(土)</v>
      </c>
      <c r="C31" s="67">
        <f t="shared" si="0"/>
        <v>1228578</v>
      </c>
      <c r="D31" s="67">
        <v>607145</v>
      </c>
      <c r="E31" s="67">
        <v>48303</v>
      </c>
      <c r="F31" s="67">
        <v>569376</v>
      </c>
      <c r="G31" s="67">
        <v>3754</v>
      </c>
      <c r="H31" s="67">
        <v>504993</v>
      </c>
      <c r="I31" s="67">
        <v>18432</v>
      </c>
      <c r="J31" s="67">
        <v>548379</v>
      </c>
      <c r="K31" s="67">
        <v>3507</v>
      </c>
    </row>
    <row r="32" spans="1:11" x14ac:dyDescent="0.55000000000000004">
      <c r="A32" s="104">
        <v>44372</v>
      </c>
      <c r="B32" s="105" t="str">
        <f t="shared" si="4"/>
        <v>(金)</v>
      </c>
      <c r="C32" s="67">
        <f t="shared" si="0"/>
        <v>1224798</v>
      </c>
      <c r="D32" s="67">
        <v>569980</v>
      </c>
      <c r="E32" s="67">
        <v>40827</v>
      </c>
      <c r="F32" s="67">
        <v>610231</v>
      </c>
      <c r="G32" s="67">
        <v>3760</v>
      </c>
      <c r="H32" s="67">
        <v>475023</v>
      </c>
      <c r="I32" s="67">
        <v>14021</v>
      </c>
      <c r="J32" s="67">
        <v>588676</v>
      </c>
      <c r="K32" s="67">
        <v>3576</v>
      </c>
    </row>
    <row r="33" spans="1:11" x14ac:dyDescent="0.55000000000000004">
      <c r="A33" s="104">
        <v>44371</v>
      </c>
      <c r="B33" s="105" t="str">
        <f t="shared" si="4"/>
        <v>(木)</v>
      </c>
      <c r="C33" s="67">
        <f t="shared" si="0"/>
        <v>1227320</v>
      </c>
      <c r="D33" s="67">
        <v>581507</v>
      </c>
      <c r="E33" s="67">
        <v>38210</v>
      </c>
      <c r="F33" s="67">
        <v>604305</v>
      </c>
      <c r="G33" s="67">
        <v>3298</v>
      </c>
      <c r="H33" s="67">
        <v>512091</v>
      </c>
      <c r="I33" s="67">
        <v>14182</v>
      </c>
      <c r="J33" s="67">
        <v>585286</v>
      </c>
      <c r="K33" s="67">
        <v>3157</v>
      </c>
    </row>
    <row r="34" spans="1:11" x14ac:dyDescent="0.55000000000000004">
      <c r="A34" s="104">
        <v>44370</v>
      </c>
      <c r="B34" s="105" t="str">
        <f t="shared" si="4"/>
        <v>(水)</v>
      </c>
      <c r="C34" s="67">
        <f t="shared" si="0"/>
        <v>1238713</v>
      </c>
      <c r="D34" s="67">
        <v>594890</v>
      </c>
      <c r="E34" s="67">
        <v>38527</v>
      </c>
      <c r="F34" s="67">
        <v>601942</v>
      </c>
      <c r="G34" s="67">
        <v>3354</v>
      </c>
      <c r="H34" s="67">
        <v>532045</v>
      </c>
      <c r="I34" s="67">
        <v>14792</v>
      </c>
      <c r="J34" s="67">
        <v>583745</v>
      </c>
      <c r="K34" s="67">
        <v>3161</v>
      </c>
    </row>
    <row r="35" spans="1:11" x14ac:dyDescent="0.55000000000000004">
      <c r="A35" s="104">
        <v>44369</v>
      </c>
      <c r="B35" s="105" t="str">
        <f t="shared" si="4"/>
        <v>(火)</v>
      </c>
      <c r="C35" s="67">
        <f t="shared" si="0"/>
        <v>1219999</v>
      </c>
      <c r="D35" s="67">
        <v>593792</v>
      </c>
      <c r="E35" s="67">
        <v>40868</v>
      </c>
      <c r="F35" s="67">
        <v>582607</v>
      </c>
      <c r="G35" s="67">
        <v>2732</v>
      </c>
      <c r="H35" s="67">
        <v>536567</v>
      </c>
      <c r="I35" s="67">
        <v>18402</v>
      </c>
      <c r="J35" s="67">
        <v>566032</v>
      </c>
      <c r="K35" s="67">
        <v>2590</v>
      </c>
    </row>
    <row r="36" spans="1:11" x14ac:dyDescent="0.55000000000000004">
      <c r="A36" s="104">
        <v>44368</v>
      </c>
      <c r="B36" s="105" t="str">
        <f t="shared" si="4"/>
        <v>(月)</v>
      </c>
      <c r="C36" s="67">
        <f t="shared" si="0"/>
        <v>1101248</v>
      </c>
      <c r="D36" s="67">
        <v>574085</v>
      </c>
      <c r="E36" s="67">
        <v>39519</v>
      </c>
      <c r="F36" s="67">
        <v>484422</v>
      </c>
      <c r="G36" s="67">
        <v>3222</v>
      </c>
      <c r="H36" s="67">
        <v>526107</v>
      </c>
      <c r="I36" s="67">
        <v>18326</v>
      </c>
      <c r="J36" s="67">
        <v>470998</v>
      </c>
      <c r="K36" s="67">
        <v>3092</v>
      </c>
    </row>
    <row r="37" spans="1:11" x14ac:dyDescent="0.55000000000000004">
      <c r="A37" s="104">
        <v>44367</v>
      </c>
      <c r="B37" s="105" t="str">
        <f t="shared" si="4"/>
        <v>(日)</v>
      </c>
      <c r="C37" s="67">
        <f t="shared" si="0"/>
        <v>1067882</v>
      </c>
      <c r="D37" s="67">
        <v>597144</v>
      </c>
      <c r="E37" s="67">
        <v>38987</v>
      </c>
      <c r="F37" s="67">
        <v>431751</v>
      </c>
      <c r="G37" s="67">
        <v>0</v>
      </c>
      <c r="H37" s="67">
        <v>539289</v>
      </c>
      <c r="I37" s="67">
        <v>23131</v>
      </c>
      <c r="J37" s="67">
        <v>419681</v>
      </c>
      <c r="K37" s="67">
        <v>0</v>
      </c>
    </row>
    <row r="38" spans="1:11" x14ac:dyDescent="0.55000000000000004">
      <c r="A38" s="104">
        <v>44366</v>
      </c>
      <c r="B38" s="105" t="str">
        <f t="shared" si="4"/>
        <v>(土)</v>
      </c>
      <c r="C38" s="67">
        <f t="shared" ref="C38:C101" si="5">SUM(D38:G38)</f>
        <v>1064341</v>
      </c>
      <c r="D38" s="67">
        <v>598895</v>
      </c>
      <c r="E38" s="67">
        <v>36692</v>
      </c>
      <c r="F38" s="67">
        <v>428754</v>
      </c>
      <c r="G38" s="67">
        <v>0</v>
      </c>
      <c r="H38" s="67">
        <v>545367</v>
      </c>
      <c r="I38" s="67">
        <v>24384</v>
      </c>
      <c r="J38" s="67">
        <v>415008</v>
      </c>
      <c r="K38" s="67">
        <v>0</v>
      </c>
    </row>
    <row r="39" spans="1:11" x14ac:dyDescent="0.55000000000000004">
      <c r="A39" s="104">
        <v>44365</v>
      </c>
      <c r="B39" s="105" t="str">
        <f t="shared" si="4"/>
        <v>(金)</v>
      </c>
      <c r="C39" s="67">
        <f t="shared" si="5"/>
        <v>1066938</v>
      </c>
      <c r="D39" s="67">
        <v>562010</v>
      </c>
      <c r="E39" s="67">
        <v>29061</v>
      </c>
      <c r="F39" s="67">
        <v>475867</v>
      </c>
      <c r="G39" s="67">
        <v>0</v>
      </c>
      <c r="H39" s="67">
        <v>520414</v>
      </c>
      <c r="I39" s="67">
        <v>19724</v>
      </c>
      <c r="J39" s="67">
        <v>459460</v>
      </c>
      <c r="K39" s="67">
        <v>0</v>
      </c>
    </row>
    <row r="40" spans="1:11" x14ac:dyDescent="0.55000000000000004">
      <c r="A40" s="104">
        <v>44364</v>
      </c>
      <c r="B40" s="105" t="str">
        <f t="shared" si="4"/>
        <v>(木)</v>
      </c>
      <c r="C40" s="67">
        <f t="shared" si="5"/>
        <v>1117313</v>
      </c>
      <c r="D40" s="67">
        <v>585023</v>
      </c>
      <c r="E40" s="67">
        <v>31600</v>
      </c>
      <c r="F40" s="67">
        <v>500690</v>
      </c>
      <c r="G40" s="67">
        <v>0</v>
      </c>
      <c r="H40" s="67">
        <v>547836</v>
      </c>
      <c r="I40" s="67">
        <v>24114</v>
      </c>
      <c r="J40" s="67">
        <v>484504</v>
      </c>
      <c r="K40" s="67">
        <v>0</v>
      </c>
    </row>
    <row r="41" spans="1:11" x14ac:dyDescent="0.55000000000000004">
      <c r="A41" s="104">
        <v>44363</v>
      </c>
      <c r="B41" s="105" t="str">
        <f t="shared" si="4"/>
        <v>(水)</v>
      </c>
      <c r="C41" s="67">
        <f t="shared" si="5"/>
        <v>1118723</v>
      </c>
      <c r="D41" s="67">
        <v>575906</v>
      </c>
      <c r="E41" s="67">
        <v>30050</v>
      </c>
      <c r="F41" s="67">
        <v>512767</v>
      </c>
      <c r="G41" s="67">
        <v>0</v>
      </c>
      <c r="H41" s="67">
        <v>542738</v>
      </c>
      <c r="I41" s="67">
        <v>25617</v>
      </c>
      <c r="J41" s="67">
        <v>496491</v>
      </c>
      <c r="K41" s="67">
        <v>0</v>
      </c>
    </row>
    <row r="42" spans="1:11" x14ac:dyDescent="0.55000000000000004">
      <c r="A42" s="104">
        <v>44362</v>
      </c>
      <c r="B42" s="105" t="str">
        <f t="shared" si="4"/>
        <v>(火)</v>
      </c>
      <c r="C42" s="67">
        <f t="shared" si="5"/>
        <v>1084040</v>
      </c>
      <c r="D42" s="78">
        <v>595034</v>
      </c>
      <c r="E42" s="78">
        <v>29257</v>
      </c>
      <c r="F42" s="78">
        <v>459749</v>
      </c>
      <c r="G42" s="67">
        <v>0</v>
      </c>
      <c r="H42" s="78">
        <v>564598</v>
      </c>
      <c r="I42" s="78">
        <v>26074</v>
      </c>
      <c r="J42" s="78">
        <v>444933</v>
      </c>
      <c r="K42" s="67">
        <v>0</v>
      </c>
    </row>
    <row r="43" spans="1:11" x14ac:dyDescent="0.55000000000000004">
      <c r="A43" s="104">
        <v>44361</v>
      </c>
      <c r="B43" s="105" t="str">
        <f t="shared" si="4"/>
        <v>(月)</v>
      </c>
      <c r="C43" s="67">
        <f t="shared" si="5"/>
        <v>978107</v>
      </c>
      <c r="D43" s="78">
        <v>550523</v>
      </c>
      <c r="E43" s="78">
        <v>29353</v>
      </c>
      <c r="F43" s="78">
        <v>398231</v>
      </c>
      <c r="G43" s="67">
        <v>0</v>
      </c>
      <c r="H43" s="78">
        <v>524128</v>
      </c>
      <c r="I43" s="78">
        <v>26916</v>
      </c>
      <c r="J43" s="78">
        <v>386352</v>
      </c>
      <c r="K43" s="67">
        <v>0</v>
      </c>
    </row>
    <row r="44" spans="1:11" x14ac:dyDescent="0.55000000000000004">
      <c r="A44" s="104">
        <v>44360</v>
      </c>
      <c r="B44" s="105" t="str">
        <f t="shared" si="4"/>
        <v>(日)</v>
      </c>
      <c r="C44" s="67">
        <f t="shared" si="5"/>
        <v>898339</v>
      </c>
      <c r="D44" s="78">
        <v>551739</v>
      </c>
      <c r="E44" s="78">
        <v>33632</v>
      </c>
      <c r="F44" s="78">
        <v>312968</v>
      </c>
      <c r="G44" s="67">
        <v>0</v>
      </c>
      <c r="H44" s="78">
        <v>521177</v>
      </c>
      <c r="I44" s="78">
        <v>30658</v>
      </c>
      <c r="J44" s="78">
        <v>302878</v>
      </c>
      <c r="K44" s="67">
        <v>0</v>
      </c>
    </row>
    <row r="45" spans="1:11" x14ac:dyDescent="0.55000000000000004">
      <c r="A45" s="104">
        <v>44359</v>
      </c>
      <c r="B45" s="105" t="str">
        <f t="shared" si="4"/>
        <v>(土)</v>
      </c>
      <c r="C45" s="67">
        <f t="shared" si="5"/>
        <v>908038</v>
      </c>
      <c r="D45" s="78">
        <v>608336</v>
      </c>
      <c r="E45" s="78">
        <v>32795</v>
      </c>
      <c r="F45" s="78">
        <v>266907</v>
      </c>
      <c r="G45" s="67">
        <v>0</v>
      </c>
      <c r="H45" s="78">
        <v>577613</v>
      </c>
      <c r="I45" s="78">
        <v>30294</v>
      </c>
      <c r="J45" s="78">
        <v>255924</v>
      </c>
      <c r="K45" s="67">
        <v>0</v>
      </c>
    </row>
    <row r="46" spans="1:11" x14ac:dyDescent="0.55000000000000004">
      <c r="A46" s="104">
        <v>44358</v>
      </c>
      <c r="B46" s="105" t="str">
        <f t="shared" si="4"/>
        <v>(金)</v>
      </c>
      <c r="C46" s="67">
        <f t="shared" si="5"/>
        <v>923057</v>
      </c>
      <c r="D46" s="78">
        <v>643051</v>
      </c>
      <c r="E46" s="78">
        <v>28784</v>
      </c>
      <c r="F46" s="78">
        <v>251222</v>
      </c>
      <c r="G46" s="67">
        <v>0</v>
      </c>
      <c r="H46" s="78">
        <v>614416</v>
      </c>
      <c r="I46" s="78">
        <v>26688</v>
      </c>
      <c r="J46" s="78">
        <v>239151</v>
      </c>
      <c r="K46" s="67">
        <v>0</v>
      </c>
    </row>
    <row r="47" spans="1:11" x14ac:dyDescent="0.55000000000000004">
      <c r="A47" s="104">
        <v>44357</v>
      </c>
      <c r="B47" s="105" t="str">
        <f t="shared" si="4"/>
        <v>(木)</v>
      </c>
      <c r="C47" s="67">
        <f t="shared" si="5"/>
        <v>951723</v>
      </c>
      <c r="D47" s="78">
        <v>638533</v>
      </c>
      <c r="E47" s="78">
        <v>28717</v>
      </c>
      <c r="F47" s="78">
        <v>284473</v>
      </c>
      <c r="G47" s="67">
        <v>0</v>
      </c>
      <c r="H47" s="78">
        <v>613398</v>
      </c>
      <c r="I47" s="78">
        <v>26686</v>
      </c>
      <c r="J47" s="78">
        <v>272187</v>
      </c>
      <c r="K47" s="67">
        <v>0</v>
      </c>
    </row>
    <row r="48" spans="1:11" x14ac:dyDescent="0.55000000000000004">
      <c r="A48" s="104">
        <v>44356</v>
      </c>
      <c r="B48" s="105" t="str">
        <f t="shared" si="4"/>
        <v>(水)</v>
      </c>
      <c r="C48" s="67">
        <f t="shared" si="5"/>
        <v>951550</v>
      </c>
      <c r="D48" s="78">
        <v>654348</v>
      </c>
      <c r="E48" s="78">
        <v>27048</v>
      </c>
      <c r="F48" s="78">
        <v>270154</v>
      </c>
      <c r="G48" s="67">
        <v>0</v>
      </c>
      <c r="H48" s="78">
        <v>629306</v>
      </c>
      <c r="I48" s="78">
        <v>25207</v>
      </c>
      <c r="J48" s="78">
        <v>258412</v>
      </c>
      <c r="K48" s="67">
        <v>0</v>
      </c>
    </row>
    <row r="49" spans="1:11" x14ac:dyDescent="0.55000000000000004">
      <c r="A49" s="104">
        <v>44355</v>
      </c>
      <c r="B49" s="105" t="str">
        <f t="shared" si="4"/>
        <v>(火)</v>
      </c>
      <c r="C49" s="67">
        <f t="shared" si="5"/>
        <v>916301</v>
      </c>
      <c r="D49" s="78">
        <v>669320</v>
      </c>
      <c r="E49" s="78">
        <v>29106</v>
      </c>
      <c r="F49" s="78">
        <v>217875</v>
      </c>
      <c r="G49" s="67">
        <v>0</v>
      </c>
      <c r="H49" s="78">
        <v>646038</v>
      </c>
      <c r="I49" s="78">
        <v>27347</v>
      </c>
      <c r="J49" s="78">
        <v>207952</v>
      </c>
      <c r="K49" s="67">
        <v>0</v>
      </c>
    </row>
    <row r="50" spans="1:11" x14ac:dyDescent="0.55000000000000004">
      <c r="A50" s="104">
        <v>44354</v>
      </c>
      <c r="B50" s="105" t="str">
        <f t="shared" si="4"/>
        <v>(月)</v>
      </c>
      <c r="C50" s="67">
        <f t="shared" si="5"/>
        <v>824115</v>
      </c>
      <c r="D50" s="78">
        <v>615263</v>
      </c>
      <c r="E50" s="78">
        <v>28921</v>
      </c>
      <c r="F50" s="78">
        <v>179931</v>
      </c>
      <c r="G50" s="67">
        <v>0</v>
      </c>
      <c r="H50" s="78">
        <v>595378</v>
      </c>
      <c r="I50" s="78">
        <v>27144</v>
      </c>
      <c r="J50" s="78">
        <v>171648</v>
      </c>
      <c r="K50" s="67">
        <v>0</v>
      </c>
    </row>
    <row r="51" spans="1:11" x14ac:dyDescent="0.55000000000000004">
      <c r="A51" s="70">
        <v>44353</v>
      </c>
      <c r="B51" s="105" t="str">
        <f t="shared" si="4"/>
        <v>(日)</v>
      </c>
      <c r="C51" s="67">
        <f t="shared" si="5"/>
        <v>732784</v>
      </c>
      <c r="D51" s="78">
        <v>532584</v>
      </c>
      <c r="E51" s="78">
        <v>22799</v>
      </c>
      <c r="F51" s="78">
        <v>177401</v>
      </c>
      <c r="G51" s="67">
        <v>0</v>
      </c>
      <c r="H51" s="78">
        <v>511945</v>
      </c>
      <c r="I51" s="78">
        <v>21460</v>
      </c>
      <c r="J51" s="78">
        <v>171915</v>
      </c>
      <c r="K51" s="67">
        <v>0</v>
      </c>
    </row>
    <row r="52" spans="1:11" x14ac:dyDescent="0.55000000000000004">
      <c r="A52" s="70">
        <v>44352</v>
      </c>
      <c r="B52" s="105" t="str">
        <f t="shared" si="4"/>
        <v>(土)</v>
      </c>
      <c r="C52" s="67">
        <f t="shared" si="5"/>
        <v>726170</v>
      </c>
      <c r="D52" s="78">
        <v>583051</v>
      </c>
      <c r="E52" s="78">
        <v>20374</v>
      </c>
      <c r="F52" s="78">
        <v>122745</v>
      </c>
      <c r="G52" s="67">
        <v>0</v>
      </c>
      <c r="H52" s="78">
        <v>561090</v>
      </c>
      <c r="I52" s="78">
        <v>18797</v>
      </c>
      <c r="J52" s="78">
        <v>115200</v>
      </c>
      <c r="K52" s="67">
        <v>0</v>
      </c>
    </row>
    <row r="53" spans="1:11" x14ac:dyDescent="0.55000000000000004">
      <c r="A53" s="70">
        <v>44351</v>
      </c>
      <c r="B53" s="105" t="str">
        <f t="shared" si="4"/>
        <v>(金)</v>
      </c>
      <c r="C53" s="67">
        <f t="shared" si="5"/>
        <v>744660</v>
      </c>
      <c r="D53" s="78">
        <v>613906</v>
      </c>
      <c r="E53" s="78">
        <v>20224</v>
      </c>
      <c r="F53" s="78">
        <v>110530</v>
      </c>
      <c r="G53" s="67">
        <v>0</v>
      </c>
      <c r="H53" s="78">
        <v>592294</v>
      </c>
      <c r="I53" s="78">
        <v>18752</v>
      </c>
      <c r="J53" s="78">
        <v>101418</v>
      </c>
      <c r="K53" s="67">
        <v>0</v>
      </c>
    </row>
    <row r="54" spans="1:11" x14ac:dyDescent="0.55000000000000004">
      <c r="A54" s="70">
        <v>44350</v>
      </c>
      <c r="B54" s="105" t="str">
        <f>"(" &amp; TEXT(A54,"aaa") &amp; ")"</f>
        <v>(木)</v>
      </c>
      <c r="C54" s="67">
        <f t="shared" si="5"/>
        <v>780666</v>
      </c>
      <c r="D54" s="78">
        <v>629996</v>
      </c>
      <c r="E54" s="78">
        <v>19988</v>
      </c>
      <c r="F54" s="78">
        <v>130682</v>
      </c>
      <c r="G54" s="67">
        <v>0</v>
      </c>
      <c r="H54" s="78">
        <v>609603</v>
      </c>
      <c r="I54" s="78">
        <v>18758</v>
      </c>
      <c r="J54" s="78">
        <v>121813</v>
      </c>
      <c r="K54" s="67">
        <v>0</v>
      </c>
    </row>
    <row r="55" spans="1:11" x14ac:dyDescent="0.55000000000000004">
      <c r="A55" s="70">
        <v>44349</v>
      </c>
      <c r="B55" s="105" t="str">
        <f t="shared" ref="B55:B106" si="6">"(" &amp; TEXT(A55,"aaa") &amp; ")"</f>
        <v>(水)</v>
      </c>
      <c r="C55" s="67">
        <f t="shared" si="5"/>
        <v>779962</v>
      </c>
      <c r="D55" s="78">
        <v>627780</v>
      </c>
      <c r="E55" s="78">
        <v>19618</v>
      </c>
      <c r="F55" s="78">
        <v>132564</v>
      </c>
      <c r="G55" s="67">
        <v>0</v>
      </c>
      <c r="H55" s="78">
        <v>608445</v>
      </c>
      <c r="I55" s="78">
        <v>18391</v>
      </c>
      <c r="J55" s="78">
        <v>123642</v>
      </c>
      <c r="K55" s="67">
        <v>0</v>
      </c>
    </row>
    <row r="56" spans="1:11" x14ac:dyDescent="0.55000000000000004">
      <c r="A56" s="70">
        <v>44348</v>
      </c>
      <c r="B56" s="105" t="str">
        <f t="shared" si="6"/>
        <v>(火)</v>
      </c>
      <c r="C56" s="67">
        <f t="shared" si="5"/>
        <v>732290</v>
      </c>
      <c r="D56" s="78">
        <v>607507</v>
      </c>
      <c r="E56" s="78">
        <v>19183</v>
      </c>
      <c r="F56" s="78">
        <v>105600</v>
      </c>
      <c r="G56" s="67">
        <v>0</v>
      </c>
      <c r="H56" s="78">
        <v>589155</v>
      </c>
      <c r="I56" s="78">
        <v>18041</v>
      </c>
      <c r="J56" s="78">
        <v>97439</v>
      </c>
      <c r="K56" s="67">
        <v>0</v>
      </c>
    </row>
    <row r="57" spans="1:11" x14ac:dyDescent="0.55000000000000004">
      <c r="A57" s="70">
        <v>44347</v>
      </c>
      <c r="B57" s="105" t="str">
        <f t="shared" si="6"/>
        <v>(月)</v>
      </c>
      <c r="C57" s="67">
        <f t="shared" si="5"/>
        <v>612885</v>
      </c>
      <c r="D57" s="78">
        <v>505493</v>
      </c>
      <c r="E57" s="78">
        <v>18315</v>
      </c>
      <c r="F57" s="78">
        <v>89077</v>
      </c>
      <c r="G57" s="67">
        <v>0</v>
      </c>
      <c r="H57" s="78">
        <v>487975</v>
      </c>
      <c r="I57" s="78">
        <v>17104</v>
      </c>
      <c r="J57" s="78">
        <v>76234</v>
      </c>
      <c r="K57" s="67">
        <v>0</v>
      </c>
    </row>
    <row r="58" spans="1:11" x14ac:dyDescent="0.55000000000000004">
      <c r="A58" s="70">
        <v>44346</v>
      </c>
      <c r="B58" s="105" t="str">
        <f t="shared" si="6"/>
        <v>(日)</v>
      </c>
      <c r="C58" s="67">
        <f t="shared" si="5"/>
        <v>520413</v>
      </c>
      <c r="D58" s="78">
        <v>440687</v>
      </c>
      <c r="E58" s="78">
        <v>15903</v>
      </c>
      <c r="F58" s="78">
        <v>63823</v>
      </c>
      <c r="G58" s="67">
        <v>0</v>
      </c>
      <c r="H58" s="78">
        <v>426537</v>
      </c>
      <c r="I58" s="78">
        <v>15035</v>
      </c>
      <c r="J58" s="78">
        <v>58659</v>
      </c>
      <c r="K58" s="67">
        <v>0</v>
      </c>
    </row>
    <row r="59" spans="1:11" x14ac:dyDescent="0.55000000000000004">
      <c r="A59" s="70">
        <v>44345</v>
      </c>
      <c r="B59" s="105" t="str">
        <f t="shared" si="6"/>
        <v>(土)</v>
      </c>
      <c r="C59" s="67">
        <f t="shared" si="5"/>
        <v>521148</v>
      </c>
      <c r="D59" s="78">
        <v>449706</v>
      </c>
      <c r="E59" s="78">
        <v>15525</v>
      </c>
      <c r="F59" s="78">
        <v>55917</v>
      </c>
      <c r="G59" s="67">
        <v>0</v>
      </c>
      <c r="H59" s="78">
        <v>432121</v>
      </c>
      <c r="I59" s="78">
        <v>14592</v>
      </c>
      <c r="J59" s="78">
        <v>46572</v>
      </c>
      <c r="K59" s="67">
        <v>0</v>
      </c>
    </row>
    <row r="60" spans="1:11" x14ac:dyDescent="0.55000000000000004">
      <c r="A60" s="70">
        <v>44344</v>
      </c>
      <c r="B60" s="105" t="str">
        <f t="shared" si="6"/>
        <v>(金)</v>
      </c>
      <c r="C60" s="67">
        <f t="shared" si="5"/>
        <v>556576</v>
      </c>
      <c r="D60" s="78">
        <v>502145</v>
      </c>
      <c r="E60" s="78">
        <v>14239</v>
      </c>
      <c r="F60" s="78">
        <v>40192</v>
      </c>
      <c r="G60" s="67">
        <v>0</v>
      </c>
      <c r="H60" s="78">
        <v>479110</v>
      </c>
      <c r="I60" s="78">
        <v>13402</v>
      </c>
      <c r="J60" s="78">
        <v>29199</v>
      </c>
      <c r="K60" s="67">
        <v>0</v>
      </c>
    </row>
    <row r="61" spans="1:11" x14ac:dyDescent="0.55000000000000004">
      <c r="A61" s="70">
        <v>44343</v>
      </c>
      <c r="B61" s="105" t="str">
        <f t="shared" si="6"/>
        <v>(木)</v>
      </c>
      <c r="C61" s="67">
        <f t="shared" si="5"/>
        <v>582334</v>
      </c>
      <c r="D61" s="78">
        <v>528888</v>
      </c>
      <c r="E61" s="78">
        <v>12392</v>
      </c>
      <c r="F61" s="78">
        <v>41054</v>
      </c>
      <c r="G61" s="67">
        <v>0</v>
      </c>
      <c r="H61" s="78">
        <v>504782</v>
      </c>
      <c r="I61" s="78">
        <v>11716</v>
      </c>
      <c r="J61" s="78">
        <v>31539</v>
      </c>
      <c r="K61" s="67">
        <v>0</v>
      </c>
    </row>
    <row r="62" spans="1:11" x14ac:dyDescent="0.55000000000000004">
      <c r="A62" s="70">
        <v>44342</v>
      </c>
      <c r="B62" s="105" t="str">
        <f t="shared" si="6"/>
        <v>(水)</v>
      </c>
      <c r="C62" s="67">
        <f t="shared" si="5"/>
        <v>571596</v>
      </c>
      <c r="D62" s="78">
        <v>548617</v>
      </c>
      <c r="E62" s="78">
        <v>11466</v>
      </c>
      <c r="F62" s="78">
        <v>11513</v>
      </c>
      <c r="G62" s="67">
        <v>0</v>
      </c>
      <c r="H62" s="78">
        <v>523005</v>
      </c>
      <c r="I62" s="78">
        <v>10739</v>
      </c>
      <c r="J62" s="78">
        <v>8943</v>
      </c>
      <c r="K62" s="67">
        <v>0</v>
      </c>
    </row>
    <row r="63" spans="1:11" x14ac:dyDescent="0.55000000000000004">
      <c r="A63" s="70">
        <v>44341</v>
      </c>
      <c r="B63" s="105" t="str">
        <f t="shared" si="6"/>
        <v>(火)</v>
      </c>
      <c r="C63" s="67">
        <f t="shared" si="5"/>
        <v>513481</v>
      </c>
      <c r="D63" s="78">
        <v>493654</v>
      </c>
      <c r="E63" s="78">
        <v>9787</v>
      </c>
      <c r="F63" s="78">
        <v>10040</v>
      </c>
      <c r="G63" s="67">
        <v>0</v>
      </c>
      <c r="H63" s="78">
        <v>471203</v>
      </c>
      <c r="I63" s="78">
        <v>9272</v>
      </c>
      <c r="J63" s="78">
        <v>7568</v>
      </c>
      <c r="K63" s="67">
        <v>0</v>
      </c>
    </row>
    <row r="64" spans="1:11" x14ac:dyDescent="0.55000000000000004">
      <c r="A64" s="70">
        <v>44340</v>
      </c>
      <c r="B64" s="105" t="str">
        <f t="shared" si="6"/>
        <v>(月)</v>
      </c>
      <c r="C64" s="67">
        <f t="shared" si="5"/>
        <v>444566</v>
      </c>
      <c r="D64" s="78">
        <v>425328</v>
      </c>
      <c r="E64" s="78">
        <v>9832</v>
      </c>
      <c r="F64" s="78">
        <v>9406</v>
      </c>
      <c r="G64" s="67">
        <v>0</v>
      </c>
      <c r="H64" s="78">
        <v>407674</v>
      </c>
      <c r="I64" s="78">
        <v>9290</v>
      </c>
      <c r="J64" s="78">
        <v>6880</v>
      </c>
      <c r="K64" s="67">
        <v>0</v>
      </c>
    </row>
    <row r="65" spans="1:11" x14ac:dyDescent="0.55000000000000004">
      <c r="A65" s="70">
        <v>44339</v>
      </c>
      <c r="B65" s="105" t="str">
        <f t="shared" si="6"/>
        <v>(日)</v>
      </c>
      <c r="C65" s="67">
        <f t="shared" si="5"/>
        <v>346171</v>
      </c>
      <c r="D65" s="78">
        <v>322757</v>
      </c>
      <c r="E65" s="78">
        <v>0</v>
      </c>
      <c r="F65" s="78">
        <v>23414</v>
      </c>
      <c r="G65" s="67">
        <v>0</v>
      </c>
      <c r="H65" s="78">
        <v>311513</v>
      </c>
      <c r="I65" s="78">
        <v>0</v>
      </c>
      <c r="J65" s="78">
        <v>20376</v>
      </c>
      <c r="K65" s="67">
        <v>0</v>
      </c>
    </row>
    <row r="66" spans="1:11" x14ac:dyDescent="0.55000000000000004">
      <c r="A66" s="70">
        <v>44338</v>
      </c>
      <c r="B66" s="105" t="str">
        <f t="shared" si="6"/>
        <v>(土)</v>
      </c>
      <c r="C66" s="67">
        <f t="shared" si="5"/>
        <v>319636</v>
      </c>
      <c r="D66" s="78">
        <v>280072</v>
      </c>
      <c r="E66" s="78">
        <v>0</v>
      </c>
      <c r="F66" s="78">
        <v>39564</v>
      </c>
      <c r="G66" s="67">
        <v>0</v>
      </c>
      <c r="H66" s="78">
        <v>265316</v>
      </c>
      <c r="I66" s="78">
        <v>0</v>
      </c>
      <c r="J66" s="78">
        <v>23163</v>
      </c>
      <c r="K66" s="67">
        <v>0</v>
      </c>
    </row>
    <row r="67" spans="1:11" x14ac:dyDescent="0.55000000000000004">
      <c r="A67" s="70">
        <v>44337</v>
      </c>
      <c r="B67" s="105" t="str">
        <f t="shared" si="6"/>
        <v>(金)</v>
      </c>
      <c r="C67" s="67">
        <f t="shared" si="5"/>
        <v>319209</v>
      </c>
      <c r="D67" s="78">
        <v>270775</v>
      </c>
      <c r="E67" s="78">
        <v>0</v>
      </c>
      <c r="F67" s="78">
        <v>48434</v>
      </c>
      <c r="G67" s="67">
        <v>0</v>
      </c>
      <c r="H67" s="78">
        <v>249965</v>
      </c>
      <c r="I67" s="78">
        <v>0</v>
      </c>
      <c r="J67" s="78">
        <v>23775</v>
      </c>
      <c r="K67" s="67">
        <v>0</v>
      </c>
    </row>
    <row r="68" spans="1:11" x14ac:dyDescent="0.55000000000000004">
      <c r="A68" s="70">
        <v>44336</v>
      </c>
      <c r="B68" s="105" t="str">
        <f t="shared" si="6"/>
        <v>(木)</v>
      </c>
      <c r="C68" s="67">
        <f t="shared" si="5"/>
        <v>336151</v>
      </c>
      <c r="D68" s="78">
        <v>313228</v>
      </c>
      <c r="E68" s="78">
        <v>0</v>
      </c>
      <c r="F68" s="78">
        <v>22923</v>
      </c>
      <c r="G68" s="67">
        <v>0</v>
      </c>
      <c r="H68" s="78">
        <v>289568</v>
      </c>
      <c r="I68" s="78">
        <v>0</v>
      </c>
      <c r="J68" s="78">
        <v>13351</v>
      </c>
      <c r="K68" s="67">
        <v>0</v>
      </c>
    </row>
    <row r="69" spans="1:11" x14ac:dyDescent="0.55000000000000004">
      <c r="A69" s="70">
        <v>44335</v>
      </c>
      <c r="B69" s="105" t="str">
        <f t="shared" si="6"/>
        <v>(水)</v>
      </c>
      <c r="C69" s="67">
        <f t="shared" si="5"/>
        <v>359443</v>
      </c>
      <c r="D69" s="78">
        <v>299495</v>
      </c>
      <c r="E69" s="78">
        <v>0</v>
      </c>
      <c r="F69" s="78">
        <v>59948</v>
      </c>
      <c r="G69" s="67">
        <v>0</v>
      </c>
      <c r="H69" s="78">
        <v>278634</v>
      </c>
      <c r="I69" s="78">
        <v>0</v>
      </c>
      <c r="J69" s="78">
        <v>32308</v>
      </c>
      <c r="K69" s="67">
        <v>0</v>
      </c>
    </row>
    <row r="70" spans="1:11" x14ac:dyDescent="0.55000000000000004">
      <c r="A70" s="70">
        <v>44334</v>
      </c>
      <c r="B70" s="105" t="str">
        <f t="shared" si="6"/>
        <v>(火)</v>
      </c>
      <c r="C70" s="67">
        <f t="shared" si="5"/>
        <v>303329</v>
      </c>
      <c r="D70" s="78">
        <v>245768</v>
      </c>
      <c r="E70" s="78">
        <v>0</v>
      </c>
      <c r="F70" s="78">
        <v>57561</v>
      </c>
      <c r="G70" s="67">
        <v>0</v>
      </c>
      <c r="H70" s="78">
        <v>228025</v>
      </c>
      <c r="I70" s="78">
        <v>0</v>
      </c>
      <c r="J70" s="78">
        <v>33970</v>
      </c>
      <c r="K70" s="67">
        <v>0</v>
      </c>
    </row>
    <row r="71" spans="1:11" x14ac:dyDescent="0.55000000000000004">
      <c r="A71" s="70">
        <v>44333</v>
      </c>
      <c r="B71" s="105" t="str">
        <f t="shared" si="6"/>
        <v>(月)</v>
      </c>
      <c r="C71" s="67">
        <f t="shared" si="5"/>
        <v>249264</v>
      </c>
      <c r="D71" s="78">
        <v>204791</v>
      </c>
      <c r="E71" s="78">
        <v>0</v>
      </c>
      <c r="F71" s="78">
        <v>44473</v>
      </c>
      <c r="G71" s="67">
        <v>0</v>
      </c>
      <c r="H71" s="78">
        <v>190122</v>
      </c>
      <c r="I71" s="78">
        <v>0</v>
      </c>
      <c r="J71" s="78">
        <v>25242</v>
      </c>
      <c r="K71" s="67">
        <v>0</v>
      </c>
    </row>
    <row r="72" spans="1:11" x14ac:dyDescent="0.55000000000000004">
      <c r="A72" s="70">
        <v>44332</v>
      </c>
      <c r="B72" s="105" t="str">
        <f t="shared" si="6"/>
        <v>(日)</v>
      </c>
      <c r="C72" s="67">
        <f t="shared" si="5"/>
        <v>206233</v>
      </c>
      <c r="D72" s="78">
        <v>185238</v>
      </c>
      <c r="E72" s="78">
        <v>0</v>
      </c>
      <c r="F72" s="78">
        <v>20995</v>
      </c>
      <c r="G72" s="67">
        <v>0</v>
      </c>
      <c r="H72" s="78">
        <v>178054</v>
      </c>
      <c r="I72" s="78">
        <v>0</v>
      </c>
      <c r="J72" s="78">
        <v>14784</v>
      </c>
      <c r="K72" s="67">
        <v>0</v>
      </c>
    </row>
    <row r="73" spans="1:11" x14ac:dyDescent="0.55000000000000004">
      <c r="A73" s="70">
        <v>44331</v>
      </c>
      <c r="B73" s="105" t="str">
        <f t="shared" si="6"/>
        <v>(土)</v>
      </c>
      <c r="C73" s="67">
        <f t="shared" si="5"/>
        <v>165720</v>
      </c>
      <c r="D73" s="78">
        <v>135634</v>
      </c>
      <c r="E73" s="78">
        <v>0</v>
      </c>
      <c r="F73" s="78">
        <v>30086</v>
      </c>
      <c r="G73" s="67">
        <v>0</v>
      </c>
      <c r="H73" s="78">
        <v>124574</v>
      </c>
      <c r="I73" s="78">
        <v>0</v>
      </c>
      <c r="J73" s="78">
        <v>15386</v>
      </c>
      <c r="K73" s="67">
        <v>0</v>
      </c>
    </row>
    <row r="74" spans="1:11" x14ac:dyDescent="0.55000000000000004">
      <c r="A74" s="70">
        <v>44330</v>
      </c>
      <c r="B74" s="105" t="str">
        <f t="shared" si="6"/>
        <v>(金)</v>
      </c>
      <c r="C74" s="67">
        <f t="shared" si="5"/>
        <v>169450</v>
      </c>
      <c r="D74" s="78">
        <v>130783</v>
      </c>
      <c r="E74" s="78">
        <v>0</v>
      </c>
      <c r="F74" s="78">
        <v>38667</v>
      </c>
      <c r="G74" s="67">
        <v>0</v>
      </c>
      <c r="H74" s="78">
        <v>112712</v>
      </c>
      <c r="I74" s="78">
        <v>0</v>
      </c>
      <c r="J74" s="78">
        <v>16805</v>
      </c>
      <c r="K74" s="67">
        <v>0</v>
      </c>
    </row>
    <row r="75" spans="1:11" x14ac:dyDescent="0.55000000000000004">
      <c r="A75" s="70">
        <v>44329</v>
      </c>
      <c r="B75" s="105" t="str">
        <f t="shared" si="6"/>
        <v>(木)</v>
      </c>
      <c r="C75" s="67">
        <f t="shared" si="5"/>
        <v>195104</v>
      </c>
      <c r="D75" s="78">
        <v>152310</v>
      </c>
      <c r="E75" s="78">
        <v>0</v>
      </c>
      <c r="F75" s="78">
        <v>42794</v>
      </c>
      <c r="G75" s="67">
        <v>0</v>
      </c>
      <c r="H75" s="78">
        <v>134661</v>
      </c>
      <c r="I75" s="78">
        <v>0</v>
      </c>
      <c r="J75" s="78">
        <v>23498</v>
      </c>
      <c r="K75" s="67">
        <v>0</v>
      </c>
    </row>
    <row r="76" spans="1:11" x14ac:dyDescent="0.55000000000000004">
      <c r="A76" s="70">
        <v>44328</v>
      </c>
      <c r="B76" s="105" t="str">
        <f t="shared" si="6"/>
        <v>(水)</v>
      </c>
      <c r="C76" s="67">
        <f t="shared" si="5"/>
        <v>198561</v>
      </c>
      <c r="D76" s="78">
        <v>155027</v>
      </c>
      <c r="E76" s="78">
        <v>0</v>
      </c>
      <c r="F76" s="78">
        <v>43534</v>
      </c>
      <c r="G76" s="67">
        <v>0</v>
      </c>
      <c r="H76" s="78">
        <v>137246</v>
      </c>
      <c r="I76" s="78">
        <v>0</v>
      </c>
      <c r="J76" s="78">
        <v>24687</v>
      </c>
      <c r="K76" s="67">
        <v>0</v>
      </c>
    </row>
    <row r="77" spans="1:11" x14ac:dyDescent="0.55000000000000004">
      <c r="A77" s="70">
        <v>44327</v>
      </c>
      <c r="B77" s="105" t="str">
        <f t="shared" si="6"/>
        <v>(火)</v>
      </c>
      <c r="C77" s="67">
        <f t="shared" si="5"/>
        <v>160828</v>
      </c>
      <c r="D77" s="78">
        <v>124241</v>
      </c>
      <c r="E77" s="78">
        <v>0</v>
      </c>
      <c r="F77" s="78">
        <v>36587</v>
      </c>
      <c r="G77" s="67">
        <v>0</v>
      </c>
      <c r="H77" s="78">
        <v>107295</v>
      </c>
      <c r="I77" s="78">
        <v>0</v>
      </c>
      <c r="J77" s="78">
        <v>20647</v>
      </c>
      <c r="K77" s="67">
        <v>0</v>
      </c>
    </row>
    <row r="78" spans="1:11" x14ac:dyDescent="0.55000000000000004">
      <c r="A78" s="70">
        <v>44326</v>
      </c>
      <c r="B78" s="105" t="str">
        <f t="shared" si="6"/>
        <v>(月)</v>
      </c>
      <c r="C78" s="67">
        <f t="shared" si="5"/>
        <v>123236</v>
      </c>
      <c r="D78" s="78">
        <v>99554</v>
      </c>
      <c r="E78" s="78">
        <v>0</v>
      </c>
      <c r="F78" s="78">
        <v>23682</v>
      </c>
      <c r="G78" s="67">
        <v>0</v>
      </c>
      <c r="H78" s="78">
        <v>84993</v>
      </c>
      <c r="I78" s="78">
        <v>0</v>
      </c>
      <c r="J78" s="78">
        <v>13040</v>
      </c>
      <c r="K78" s="67">
        <v>0</v>
      </c>
    </row>
    <row r="79" spans="1:11" x14ac:dyDescent="0.55000000000000004">
      <c r="A79" s="70">
        <v>44325</v>
      </c>
      <c r="B79" s="105" t="str">
        <f t="shared" si="6"/>
        <v>(日)</v>
      </c>
      <c r="C79" s="67">
        <f t="shared" si="5"/>
        <v>80393</v>
      </c>
      <c r="D79" s="78">
        <v>72381</v>
      </c>
      <c r="E79" s="78">
        <v>0</v>
      </c>
      <c r="F79" s="78">
        <v>8012</v>
      </c>
      <c r="G79" s="67">
        <v>0</v>
      </c>
      <c r="H79" s="78">
        <v>66452</v>
      </c>
      <c r="I79" s="78">
        <v>0</v>
      </c>
      <c r="J79" s="78">
        <v>5808</v>
      </c>
      <c r="K79" s="67">
        <v>0</v>
      </c>
    </row>
    <row r="80" spans="1:11" x14ac:dyDescent="0.55000000000000004">
      <c r="A80" s="70">
        <v>44324</v>
      </c>
      <c r="B80" s="105" t="str">
        <f t="shared" si="6"/>
        <v>(土)</v>
      </c>
      <c r="C80" s="67">
        <f t="shared" si="5"/>
        <v>66372</v>
      </c>
      <c r="D80" s="78">
        <v>59424</v>
      </c>
      <c r="E80" s="78">
        <v>0</v>
      </c>
      <c r="F80" s="78">
        <v>6948</v>
      </c>
      <c r="G80" s="67">
        <v>0</v>
      </c>
      <c r="H80" s="78">
        <v>49512</v>
      </c>
      <c r="I80" s="78">
        <v>0</v>
      </c>
      <c r="J80" s="78">
        <v>3888</v>
      </c>
      <c r="K80" s="67">
        <v>0</v>
      </c>
    </row>
    <row r="81" spans="1:11" x14ac:dyDescent="0.55000000000000004">
      <c r="A81" s="70">
        <v>44323</v>
      </c>
      <c r="B81" s="105" t="str">
        <f t="shared" si="6"/>
        <v>(金)</v>
      </c>
      <c r="C81" s="67">
        <f t="shared" si="5"/>
        <v>52404</v>
      </c>
      <c r="D81" s="78">
        <v>43328</v>
      </c>
      <c r="E81" s="78">
        <v>0</v>
      </c>
      <c r="F81" s="78">
        <v>9076</v>
      </c>
      <c r="G81" s="67">
        <v>0</v>
      </c>
      <c r="H81" s="78">
        <v>32026</v>
      </c>
      <c r="I81" s="78">
        <v>0</v>
      </c>
      <c r="J81" s="78">
        <v>4573</v>
      </c>
      <c r="K81" s="67">
        <v>0</v>
      </c>
    </row>
    <row r="82" spans="1:11" x14ac:dyDescent="0.55000000000000004">
      <c r="A82" s="70">
        <v>44322</v>
      </c>
      <c r="B82" s="105" t="str">
        <f t="shared" si="6"/>
        <v>(木)</v>
      </c>
      <c r="C82" s="67">
        <f t="shared" si="5"/>
        <v>51276</v>
      </c>
      <c r="D82" s="78">
        <v>43588</v>
      </c>
      <c r="E82" s="78">
        <v>0</v>
      </c>
      <c r="F82" s="78">
        <v>7688</v>
      </c>
      <c r="G82" s="67">
        <v>0</v>
      </c>
      <c r="H82" s="78">
        <v>33447</v>
      </c>
      <c r="I82" s="78">
        <v>0</v>
      </c>
      <c r="J82" s="78">
        <v>4735</v>
      </c>
      <c r="K82" s="67">
        <v>0</v>
      </c>
    </row>
    <row r="83" spans="1:11" x14ac:dyDescent="0.55000000000000004">
      <c r="A83" s="70">
        <v>44321</v>
      </c>
      <c r="B83" s="105" t="str">
        <f t="shared" si="6"/>
        <v>(水)</v>
      </c>
      <c r="C83" s="67">
        <f t="shared" si="5"/>
        <v>10276</v>
      </c>
      <c r="D83" s="78">
        <v>9399</v>
      </c>
      <c r="E83" s="78">
        <v>0</v>
      </c>
      <c r="F83" s="78">
        <v>877</v>
      </c>
      <c r="G83" s="67">
        <v>0</v>
      </c>
      <c r="H83" s="78">
        <v>8193</v>
      </c>
      <c r="I83" s="78">
        <v>0</v>
      </c>
      <c r="J83" s="78">
        <v>736</v>
      </c>
      <c r="K83" s="67">
        <v>0</v>
      </c>
    </row>
    <row r="84" spans="1:11" x14ac:dyDescent="0.55000000000000004">
      <c r="A84" s="70">
        <v>44320</v>
      </c>
      <c r="B84" s="105" t="str">
        <f t="shared" si="6"/>
        <v>(火)</v>
      </c>
      <c r="C84" s="67">
        <f t="shared" si="5"/>
        <v>8902</v>
      </c>
      <c r="D84" s="78">
        <v>8146</v>
      </c>
      <c r="E84" s="78">
        <v>0</v>
      </c>
      <c r="F84" s="78">
        <v>756</v>
      </c>
      <c r="G84" s="67">
        <v>0</v>
      </c>
      <c r="H84" s="78">
        <v>6732</v>
      </c>
      <c r="I84" s="78">
        <v>0</v>
      </c>
      <c r="J84" s="78">
        <v>538</v>
      </c>
      <c r="K84" s="67">
        <v>0</v>
      </c>
    </row>
    <row r="85" spans="1:11" x14ac:dyDescent="0.55000000000000004">
      <c r="A85" s="70">
        <v>44319</v>
      </c>
      <c r="B85" s="105" t="str">
        <f t="shared" si="6"/>
        <v>(月)</v>
      </c>
      <c r="C85" s="67">
        <f t="shared" si="5"/>
        <v>7982</v>
      </c>
      <c r="D85" s="78">
        <v>7142</v>
      </c>
      <c r="E85" s="78">
        <v>0</v>
      </c>
      <c r="F85" s="78">
        <v>840</v>
      </c>
      <c r="G85" s="67">
        <v>0</v>
      </c>
      <c r="H85" s="78">
        <v>5783</v>
      </c>
      <c r="I85" s="78">
        <v>0</v>
      </c>
      <c r="J85" s="78">
        <v>785</v>
      </c>
      <c r="K85" s="67">
        <v>0</v>
      </c>
    </row>
    <row r="86" spans="1:11" x14ac:dyDescent="0.55000000000000004">
      <c r="A86" s="70">
        <v>44318</v>
      </c>
      <c r="B86" s="105" t="str">
        <f t="shared" si="6"/>
        <v>(日)</v>
      </c>
      <c r="C86" s="67">
        <f t="shared" si="5"/>
        <v>24043</v>
      </c>
      <c r="D86" s="78">
        <v>24043</v>
      </c>
      <c r="E86" s="78">
        <v>0</v>
      </c>
      <c r="F86" s="78">
        <v>0</v>
      </c>
      <c r="G86" s="67">
        <v>0</v>
      </c>
      <c r="H86" s="78">
        <v>20467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44317</v>
      </c>
      <c r="B87" s="105" t="str">
        <f t="shared" si="6"/>
        <v>(土)</v>
      </c>
      <c r="C87" s="67">
        <f t="shared" si="5"/>
        <v>39509</v>
      </c>
      <c r="D87" s="78">
        <v>39509</v>
      </c>
      <c r="E87" s="78">
        <v>0</v>
      </c>
      <c r="F87" s="78">
        <v>0</v>
      </c>
      <c r="G87" s="67">
        <v>0</v>
      </c>
      <c r="H87" s="78">
        <v>23199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44316</v>
      </c>
      <c r="B88" s="105" t="str">
        <f t="shared" si="6"/>
        <v>(金)</v>
      </c>
      <c r="C88" s="67">
        <f t="shared" si="5"/>
        <v>68202</v>
      </c>
      <c r="D88" s="78">
        <v>68202</v>
      </c>
      <c r="E88" s="78">
        <v>0</v>
      </c>
      <c r="F88" s="78">
        <v>0</v>
      </c>
      <c r="G88" s="67">
        <v>0</v>
      </c>
      <c r="H88" s="78">
        <v>27888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44315</v>
      </c>
      <c r="B89" s="105" t="str">
        <f>"(" &amp; TEXT(A89,"aaa") &amp; ")"</f>
        <v>(木)</v>
      </c>
      <c r="C89" s="67">
        <f t="shared" si="5"/>
        <v>19408</v>
      </c>
      <c r="D89" s="78">
        <v>19408</v>
      </c>
      <c r="E89" s="78">
        <v>0</v>
      </c>
      <c r="F89" s="78">
        <v>0</v>
      </c>
      <c r="G89" s="67">
        <v>0</v>
      </c>
      <c r="H89" s="78">
        <v>13043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44314</v>
      </c>
      <c r="B90" s="105" t="str">
        <f t="shared" si="6"/>
        <v>(水)</v>
      </c>
      <c r="C90" s="67">
        <f t="shared" si="5"/>
        <v>88903</v>
      </c>
      <c r="D90" s="78">
        <v>88903</v>
      </c>
      <c r="E90" s="78">
        <v>0</v>
      </c>
      <c r="F90" s="78">
        <v>0</v>
      </c>
      <c r="G90" s="67">
        <v>0</v>
      </c>
      <c r="H90" s="78">
        <v>37923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44313</v>
      </c>
      <c r="B91" s="105" t="str">
        <f t="shared" si="6"/>
        <v>(火)</v>
      </c>
      <c r="C91" s="67">
        <f t="shared" si="5"/>
        <v>80273</v>
      </c>
      <c r="D91" s="78">
        <v>80273</v>
      </c>
      <c r="E91" s="78">
        <v>0</v>
      </c>
      <c r="F91" s="78">
        <v>0</v>
      </c>
      <c r="G91" s="67">
        <v>0</v>
      </c>
      <c r="H91" s="78">
        <v>38414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44312</v>
      </c>
      <c r="B92" s="105" t="str">
        <f t="shared" si="6"/>
        <v>(月)</v>
      </c>
      <c r="C92" s="67">
        <f t="shared" si="5"/>
        <v>61144</v>
      </c>
      <c r="D92" s="78">
        <v>61144</v>
      </c>
      <c r="E92" s="78">
        <v>0</v>
      </c>
      <c r="F92" s="78">
        <v>0</v>
      </c>
      <c r="G92" s="67">
        <v>0</v>
      </c>
      <c r="H92" s="78">
        <v>28417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44311</v>
      </c>
      <c r="B93" s="105" t="str">
        <f t="shared" si="6"/>
        <v>(日)</v>
      </c>
      <c r="C93" s="67">
        <f t="shared" si="5"/>
        <v>23696</v>
      </c>
      <c r="D93" s="78">
        <v>23696</v>
      </c>
      <c r="E93" s="78">
        <v>0</v>
      </c>
      <c r="F93" s="78">
        <v>0</v>
      </c>
      <c r="G93" s="67">
        <v>0</v>
      </c>
      <c r="H93" s="78">
        <v>15544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44310</v>
      </c>
      <c r="B94" s="105" t="str">
        <f t="shared" si="6"/>
        <v>(土)</v>
      </c>
      <c r="C94" s="67">
        <f t="shared" si="5"/>
        <v>35867</v>
      </c>
      <c r="D94" s="78">
        <v>35867</v>
      </c>
      <c r="E94" s="78">
        <v>0</v>
      </c>
      <c r="F94" s="78">
        <v>0</v>
      </c>
      <c r="G94" s="67">
        <v>0</v>
      </c>
      <c r="H94" s="78">
        <v>16256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44309</v>
      </c>
      <c r="B95" s="105" t="str">
        <f t="shared" si="6"/>
        <v>(金)</v>
      </c>
      <c r="C95" s="67">
        <f t="shared" si="5"/>
        <v>55936</v>
      </c>
      <c r="D95" s="78">
        <v>55936</v>
      </c>
      <c r="E95" s="78">
        <v>0</v>
      </c>
      <c r="F95" s="78">
        <v>0</v>
      </c>
      <c r="G95" s="67">
        <v>0</v>
      </c>
      <c r="H95" s="78">
        <v>19027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44308</v>
      </c>
      <c r="B96" s="105" t="str">
        <f t="shared" si="6"/>
        <v>(木)</v>
      </c>
      <c r="C96" s="67">
        <f t="shared" si="5"/>
        <v>58385</v>
      </c>
      <c r="D96" s="78">
        <v>58385</v>
      </c>
      <c r="E96" s="78">
        <v>0</v>
      </c>
      <c r="F96" s="78">
        <v>0</v>
      </c>
      <c r="G96" s="67">
        <v>0</v>
      </c>
      <c r="H96" s="78">
        <v>25401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44307</v>
      </c>
      <c r="B97" s="105" t="str">
        <f t="shared" si="6"/>
        <v>(水)</v>
      </c>
      <c r="C97" s="67">
        <f t="shared" si="5"/>
        <v>60824</v>
      </c>
      <c r="D97" s="78">
        <v>60824</v>
      </c>
      <c r="E97" s="78">
        <v>0</v>
      </c>
      <c r="F97" s="78">
        <v>0</v>
      </c>
      <c r="G97" s="67">
        <v>0</v>
      </c>
      <c r="H97" s="78">
        <v>26932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44306</v>
      </c>
      <c r="B98" s="105" t="str">
        <f t="shared" si="6"/>
        <v>(火)</v>
      </c>
      <c r="C98" s="67">
        <f t="shared" si="5"/>
        <v>50870</v>
      </c>
      <c r="D98" s="78">
        <v>50870</v>
      </c>
      <c r="E98" s="78">
        <v>0</v>
      </c>
      <c r="F98" s="78">
        <v>0</v>
      </c>
      <c r="G98" s="67">
        <v>0</v>
      </c>
      <c r="H98" s="78">
        <v>22607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44305</v>
      </c>
      <c r="B99" s="105" t="str">
        <f t="shared" si="6"/>
        <v>(月)</v>
      </c>
      <c r="C99" s="67">
        <f t="shared" si="5"/>
        <v>33724</v>
      </c>
      <c r="D99" s="78">
        <v>33724</v>
      </c>
      <c r="E99" s="78">
        <v>0</v>
      </c>
      <c r="F99" s="78">
        <v>0</v>
      </c>
      <c r="G99" s="67">
        <v>0</v>
      </c>
      <c r="H99" s="78">
        <v>14284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44304</v>
      </c>
      <c r="B100" s="105" t="str">
        <f t="shared" si="6"/>
        <v>(日)</v>
      </c>
      <c r="C100" s="67">
        <f t="shared" si="5"/>
        <v>8868</v>
      </c>
      <c r="D100" s="78">
        <v>8868</v>
      </c>
      <c r="E100" s="78">
        <v>0</v>
      </c>
      <c r="F100" s="78">
        <v>0</v>
      </c>
      <c r="G100" s="67">
        <v>0</v>
      </c>
      <c r="H100" s="78">
        <v>5718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44303</v>
      </c>
      <c r="B101" s="105" t="str">
        <f t="shared" si="6"/>
        <v>(土)</v>
      </c>
      <c r="C101" s="67">
        <f t="shared" si="5"/>
        <v>8188</v>
      </c>
      <c r="D101" s="78">
        <v>8188</v>
      </c>
      <c r="E101" s="78">
        <v>0</v>
      </c>
      <c r="F101" s="78">
        <v>0</v>
      </c>
      <c r="G101" s="67">
        <v>0</v>
      </c>
      <c r="H101" s="78">
        <v>3764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44302</v>
      </c>
      <c r="B102" s="105" t="str">
        <f t="shared" si="6"/>
        <v>(金)</v>
      </c>
      <c r="C102" s="67">
        <f t="shared" ref="C102:C104" si="7">SUM(D102:G102)</f>
        <v>11445</v>
      </c>
      <c r="D102" s="78">
        <v>11445</v>
      </c>
      <c r="E102" s="78">
        <v>0</v>
      </c>
      <c r="F102" s="78">
        <v>0</v>
      </c>
      <c r="G102" s="67">
        <v>0</v>
      </c>
      <c r="H102" s="78">
        <v>3571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44301</v>
      </c>
      <c r="B103" s="105" t="str">
        <f t="shared" si="6"/>
        <v>(木)</v>
      </c>
      <c r="C103" s="67">
        <f t="shared" si="7"/>
        <v>9252</v>
      </c>
      <c r="D103" s="78">
        <v>9252</v>
      </c>
      <c r="E103" s="78">
        <v>0</v>
      </c>
      <c r="F103" s="78">
        <v>0</v>
      </c>
      <c r="G103" s="67">
        <v>0</v>
      </c>
      <c r="H103" s="78">
        <v>4398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44300</v>
      </c>
      <c r="B104" s="105" t="str">
        <f t="shared" si="6"/>
        <v>(水)</v>
      </c>
      <c r="C104" s="67">
        <f t="shared" si="7"/>
        <v>4955</v>
      </c>
      <c r="D104" s="78">
        <v>4955</v>
      </c>
      <c r="E104" s="78">
        <v>0</v>
      </c>
      <c r="F104" s="78">
        <v>0</v>
      </c>
      <c r="G104" s="67">
        <v>0</v>
      </c>
      <c r="H104" s="78">
        <v>3172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44299</v>
      </c>
      <c r="B105" s="105" t="str">
        <f t="shared" si="6"/>
        <v>(火)</v>
      </c>
      <c r="C105" s="67">
        <f>SUM(D105:G105)</f>
        <v>4296</v>
      </c>
      <c r="D105" s="78">
        <v>4296</v>
      </c>
      <c r="E105" s="78">
        <v>0</v>
      </c>
      <c r="F105" s="78">
        <v>0</v>
      </c>
      <c r="G105" s="67">
        <v>0</v>
      </c>
      <c r="H105" s="78">
        <v>2913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44298</v>
      </c>
      <c r="B106" s="105" t="str">
        <f t="shared" si="6"/>
        <v>(月)</v>
      </c>
      <c r="C106" s="67">
        <f>SUM(D106:G106)</f>
        <v>4857</v>
      </c>
      <c r="D106" s="98">
        <v>4857</v>
      </c>
      <c r="E106" s="98">
        <v>0</v>
      </c>
      <c r="F106" s="98">
        <v>0</v>
      </c>
      <c r="G106" s="98">
        <v>0</v>
      </c>
      <c r="H106" s="98">
        <v>3492</v>
      </c>
      <c r="I106" s="98">
        <v>0</v>
      </c>
      <c r="J106" s="98">
        <v>0</v>
      </c>
      <c r="K106" s="98">
        <v>0</v>
      </c>
    </row>
    <row r="107" spans="1:11" x14ac:dyDescent="0.55000000000000004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1:11" x14ac:dyDescent="0.55000000000000004">
      <c r="A108" s="95" t="s">
        <v>330</v>
      </c>
      <c r="B108" s="95"/>
    </row>
    <row r="109" spans="1:11" x14ac:dyDescent="0.55000000000000004">
      <c r="A109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381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93"/>
      <c r="I3" s="93"/>
    </row>
    <row r="4" spans="1:9" x14ac:dyDescent="0.55000000000000004">
      <c r="A4" s="129"/>
      <c r="B4" s="131"/>
      <c r="C4" s="129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25" t="s">
        <v>287</v>
      </c>
      <c r="B5" s="129"/>
      <c r="C5" s="67">
        <f t="shared" ref="C5:C68" si="0">SUM(D5:G5)</f>
        <v>12034176</v>
      </c>
      <c r="D5" s="67">
        <v>6318212</v>
      </c>
      <c r="E5" s="67">
        <v>134852</v>
      </c>
      <c r="F5" s="67">
        <v>5550242</v>
      </c>
      <c r="G5" s="67">
        <v>30870</v>
      </c>
      <c r="H5" s="92"/>
      <c r="I5" s="92"/>
    </row>
    <row r="6" spans="1:9" x14ac:dyDescent="0.55000000000000004">
      <c r="A6" s="104">
        <v>44397</v>
      </c>
      <c r="B6" s="107" t="s">
        <v>295</v>
      </c>
      <c r="C6" s="67">
        <f t="shared" si="0"/>
        <v>73571</v>
      </c>
      <c r="D6" s="67">
        <v>34550</v>
      </c>
      <c r="E6" s="67">
        <v>5981</v>
      </c>
      <c r="F6" s="67">
        <v>30208</v>
      </c>
      <c r="G6" s="67">
        <v>2832</v>
      </c>
      <c r="H6" s="92"/>
      <c r="I6" s="92"/>
    </row>
    <row r="7" spans="1:9" x14ac:dyDescent="0.55000000000000004">
      <c r="A7" s="104">
        <v>44396</v>
      </c>
      <c r="B7" s="107" t="s">
        <v>294</v>
      </c>
      <c r="C7" s="67">
        <f t="shared" si="0"/>
        <v>112168</v>
      </c>
      <c r="D7" s="67">
        <v>29457</v>
      </c>
      <c r="E7" s="67">
        <v>14740</v>
      </c>
      <c r="F7" s="67">
        <v>60294</v>
      </c>
      <c r="G7" s="67">
        <v>7677</v>
      </c>
      <c r="H7" s="92"/>
      <c r="I7" s="92"/>
    </row>
    <row r="8" spans="1:9" x14ac:dyDescent="0.55000000000000004">
      <c r="A8" s="104">
        <v>44393</v>
      </c>
      <c r="B8" s="107" t="s">
        <v>304</v>
      </c>
      <c r="C8" s="67">
        <f t="shared" si="0"/>
        <v>65454</v>
      </c>
      <c r="D8" s="67">
        <v>23717</v>
      </c>
      <c r="E8" s="67">
        <v>4551</v>
      </c>
      <c r="F8" s="67">
        <v>35455</v>
      </c>
      <c r="G8" s="67">
        <v>1731</v>
      </c>
      <c r="H8" s="92"/>
      <c r="I8" s="92"/>
    </row>
    <row r="9" spans="1:9" x14ac:dyDescent="0.55000000000000004">
      <c r="A9" s="104">
        <v>44392</v>
      </c>
      <c r="B9" s="107" t="s">
        <v>305</v>
      </c>
      <c r="C9" s="67">
        <f t="shared" si="0"/>
        <v>58287</v>
      </c>
      <c r="D9" s="67">
        <v>24563</v>
      </c>
      <c r="E9" s="67">
        <v>533</v>
      </c>
      <c r="F9" s="67">
        <v>31996</v>
      </c>
      <c r="G9" s="67">
        <v>1195</v>
      </c>
      <c r="H9" s="92"/>
      <c r="I9" s="92"/>
    </row>
    <row r="10" spans="1:9" x14ac:dyDescent="0.55000000000000004">
      <c r="A10" s="104">
        <v>44391</v>
      </c>
      <c r="B10" s="107" t="s">
        <v>306</v>
      </c>
      <c r="C10" s="67">
        <f t="shared" si="0"/>
        <v>62157</v>
      </c>
      <c r="D10" s="67">
        <v>22176</v>
      </c>
      <c r="E10" s="67">
        <v>178</v>
      </c>
      <c r="F10" s="67">
        <v>37839</v>
      </c>
      <c r="G10" s="67">
        <v>1964</v>
      </c>
      <c r="H10" s="92"/>
      <c r="I10" s="92"/>
    </row>
    <row r="11" spans="1:9" x14ac:dyDescent="0.55000000000000004">
      <c r="A11" s="104">
        <v>44390</v>
      </c>
      <c r="B11" s="107" t="s">
        <v>295</v>
      </c>
      <c r="C11" s="67">
        <f t="shared" si="0"/>
        <v>73445</v>
      </c>
      <c r="D11" s="67">
        <v>25653</v>
      </c>
      <c r="E11" s="67">
        <v>9453</v>
      </c>
      <c r="F11" s="67">
        <v>37198</v>
      </c>
      <c r="G11" s="67">
        <v>1141</v>
      </c>
      <c r="H11" s="92"/>
      <c r="I11" s="92"/>
    </row>
    <row r="12" spans="1:9" x14ac:dyDescent="0.55000000000000004">
      <c r="A12" s="104">
        <v>44389</v>
      </c>
      <c r="B12" s="107" t="s">
        <v>294</v>
      </c>
      <c r="C12" s="67">
        <f t="shared" si="0"/>
        <v>141584</v>
      </c>
      <c r="D12" s="67">
        <v>47667</v>
      </c>
      <c r="E12" s="67">
        <v>22048</v>
      </c>
      <c r="F12" s="67">
        <v>67841</v>
      </c>
      <c r="G12" s="67">
        <v>4028</v>
      </c>
      <c r="H12" s="92"/>
      <c r="I12" s="92"/>
    </row>
    <row r="13" spans="1:9" x14ac:dyDescent="0.55000000000000004">
      <c r="A13" s="104">
        <v>44386</v>
      </c>
      <c r="B13" s="107" t="s">
        <v>304</v>
      </c>
      <c r="C13" s="67">
        <f t="shared" si="0"/>
        <v>78312</v>
      </c>
      <c r="D13" s="67">
        <v>31738</v>
      </c>
      <c r="E13" s="67">
        <v>221</v>
      </c>
      <c r="F13" s="67">
        <v>44589</v>
      </c>
      <c r="G13" s="67">
        <v>1764</v>
      </c>
      <c r="H13" s="92"/>
      <c r="I13" s="92"/>
    </row>
    <row r="14" spans="1:9" x14ac:dyDescent="0.55000000000000004">
      <c r="A14" s="104">
        <v>44385</v>
      </c>
      <c r="B14" s="107" t="s">
        <v>305</v>
      </c>
      <c r="C14" s="67">
        <f t="shared" si="0"/>
        <v>83340</v>
      </c>
      <c r="D14" s="67">
        <v>34199</v>
      </c>
      <c r="E14" s="67">
        <v>2537</v>
      </c>
      <c r="F14" s="67">
        <v>44991</v>
      </c>
      <c r="G14" s="67">
        <v>1613</v>
      </c>
      <c r="H14" s="92"/>
      <c r="I14" s="92"/>
    </row>
    <row r="15" spans="1:9" x14ac:dyDescent="0.55000000000000004">
      <c r="A15" s="104">
        <v>44384</v>
      </c>
      <c r="B15" s="107" t="s">
        <v>306</v>
      </c>
      <c r="C15" s="67">
        <f t="shared" si="0"/>
        <v>76653</v>
      </c>
      <c r="D15" s="67">
        <v>28661</v>
      </c>
      <c r="E15" s="67">
        <v>2304</v>
      </c>
      <c r="F15" s="67">
        <v>44525</v>
      </c>
      <c r="G15" s="67">
        <v>1163</v>
      </c>
      <c r="H15" s="92"/>
      <c r="I15" s="92"/>
    </row>
    <row r="16" spans="1:9" x14ac:dyDescent="0.55000000000000004">
      <c r="A16" s="104">
        <v>44383</v>
      </c>
      <c r="B16" s="107" t="s">
        <v>295</v>
      </c>
      <c r="C16" s="67">
        <f t="shared" si="0"/>
        <v>99765</v>
      </c>
      <c r="D16" s="67">
        <v>45037</v>
      </c>
      <c r="E16" s="67">
        <v>1554</v>
      </c>
      <c r="F16" s="67">
        <v>52475</v>
      </c>
      <c r="G16" s="67">
        <v>699</v>
      </c>
      <c r="H16" s="92"/>
      <c r="I16" s="92"/>
    </row>
    <row r="17" spans="1:9" x14ac:dyDescent="0.55000000000000004">
      <c r="A17" s="104">
        <v>44382</v>
      </c>
      <c r="B17" s="107" t="s">
        <v>294</v>
      </c>
      <c r="C17" s="67">
        <f t="shared" si="0"/>
        <v>145089</v>
      </c>
      <c r="D17" s="67">
        <v>57890</v>
      </c>
      <c r="E17" s="67">
        <v>5788</v>
      </c>
      <c r="F17" s="67">
        <v>79320</v>
      </c>
      <c r="G17" s="67">
        <v>2091</v>
      </c>
      <c r="H17" s="92"/>
      <c r="I17" s="92"/>
    </row>
    <row r="18" spans="1:9" x14ac:dyDescent="0.55000000000000004">
      <c r="A18" s="104">
        <v>44379</v>
      </c>
      <c r="B18" s="107" t="s">
        <v>304</v>
      </c>
      <c r="C18" s="67">
        <f t="shared" si="0"/>
        <v>81824</v>
      </c>
      <c r="D18" s="67">
        <v>25406</v>
      </c>
      <c r="E18" s="67">
        <v>978</v>
      </c>
      <c r="F18" s="67">
        <v>55293</v>
      </c>
      <c r="G18" s="67">
        <v>147</v>
      </c>
      <c r="H18" s="92"/>
      <c r="I18" s="92"/>
    </row>
    <row r="19" spans="1:9" x14ac:dyDescent="0.55000000000000004">
      <c r="A19" s="104">
        <v>44378</v>
      </c>
      <c r="B19" s="107" t="s">
        <v>305</v>
      </c>
      <c r="C19" s="67">
        <f t="shared" si="0"/>
        <v>94797</v>
      </c>
      <c r="D19" s="67">
        <v>36346</v>
      </c>
      <c r="E19" s="67">
        <v>589</v>
      </c>
      <c r="F19" s="67">
        <v>57754</v>
      </c>
      <c r="G19" s="67">
        <v>108</v>
      </c>
      <c r="H19" s="92"/>
      <c r="I19" s="92"/>
    </row>
    <row r="20" spans="1:9" x14ac:dyDescent="0.55000000000000004">
      <c r="A20" s="104">
        <v>44377</v>
      </c>
      <c r="B20" s="107" t="s">
        <v>306</v>
      </c>
      <c r="C20" s="67">
        <f t="shared" si="0"/>
        <v>79179</v>
      </c>
      <c r="D20" s="67">
        <v>30313</v>
      </c>
      <c r="E20" s="67">
        <v>1788</v>
      </c>
      <c r="F20" s="67">
        <v>46697</v>
      </c>
      <c r="G20" s="67">
        <v>381</v>
      </c>
      <c r="H20" s="92"/>
      <c r="I20" s="92"/>
    </row>
    <row r="21" spans="1:9" x14ac:dyDescent="0.55000000000000004">
      <c r="A21" s="104">
        <v>44376</v>
      </c>
      <c r="B21" s="107" t="s">
        <v>295</v>
      </c>
      <c r="C21" s="67">
        <f t="shared" si="0"/>
        <v>94481</v>
      </c>
      <c r="D21" s="67">
        <v>36069</v>
      </c>
      <c r="E21" s="67">
        <v>3367</v>
      </c>
      <c r="F21" s="67">
        <v>53790</v>
      </c>
      <c r="G21" s="67">
        <v>1255</v>
      </c>
      <c r="H21" s="92"/>
      <c r="I21" s="92"/>
    </row>
    <row r="22" spans="1:9" x14ac:dyDescent="0.55000000000000004">
      <c r="A22" s="104">
        <v>44375</v>
      </c>
      <c r="B22" s="107" t="s">
        <v>294</v>
      </c>
      <c r="C22" s="67">
        <f t="shared" si="0"/>
        <v>159655</v>
      </c>
      <c r="D22" s="67">
        <v>71303</v>
      </c>
      <c r="E22" s="67">
        <v>7806</v>
      </c>
      <c r="F22" s="67">
        <v>80018</v>
      </c>
      <c r="G22" s="67">
        <v>528</v>
      </c>
      <c r="H22" s="92"/>
      <c r="I22" s="92"/>
    </row>
    <row r="23" spans="1:9" x14ac:dyDescent="0.55000000000000004">
      <c r="A23" s="104">
        <v>44372</v>
      </c>
      <c r="B23" s="107" t="s">
        <v>309</v>
      </c>
      <c r="C23" s="67">
        <f t="shared" si="0"/>
        <v>128355</v>
      </c>
      <c r="D23" s="67">
        <v>47766</v>
      </c>
      <c r="E23" s="67">
        <v>5529</v>
      </c>
      <c r="F23" s="67">
        <v>74926</v>
      </c>
      <c r="G23" s="67">
        <v>134</v>
      </c>
      <c r="H23" s="92"/>
      <c r="I23" s="92"/>
    </row>
    <row r="24" spans="1:9" x14ac:dyDescent="0.55000000000000004">
      <c r="A24" s="104">
        <v>44371</v>
      </c>
      <c r="B24" s="107" t="s">
        <v>320</v>
      </c>
      <c r="C24" s="67">
        <f t="shared" si="0"/>
        <v>109421</v>
      </c>
      <c r="D24" s="67">
        <v>43798</v>
      </c>
      <c r="E24" s="67">
        <v>1584</v>
      </c>
      <c r="F24" s="67">
        <v>63930</v>
      </c>
      <c r="G24" s="67">
        <v>109</v>
      </c>
      <c r="H24" s="92"/>
      <c r="I24" s="92"/>
    </row>
    <row r="25" spans="1:9" x14ac:dyDescent="0.55000000000000004">
      <c r="A25" s="104">
        <v>44370</v>
      </c>
      <c r="B25" s="107" t="s">
        <v>306</v>
      </c>
      <c r="C25" s="67">
        <f t="shared" si="0"/>
        <v>111486</v>
      </c>
      <c r="D25" s="67">
        <v>46971</v>
      </c>
      <c r="E25" s="67">
        <v>4683</v>
      </c>
      <c r="F25" s="67">
        <v>59733</v>
      </c>
      <c r="G25" s="67">
        <v>99</v>
      </c>
      <c r="H25" s="92"/>
      <c r="I25" s="92"/>
    </row>
    <row r="26" spans="1:9" x14ac:dyDescent="0.55000000000000004">
      <c r="A26" s="104">
        <v>44369</v>
      </c>
      <c r="B26" s="107" t="s">
        <v>295</v>
      </c>
      <c r="C26" s="67">
        <f t="shared" si="0"/>
        <v>94135</v>
      </c>
      <c r="D26" s="67">
        <v>44473</v>
      </c>
      <c r="E26" s="67">
        <v>1946</v>
      </c>
      <c r="F26" s="67">
        <v>47609</v>
      </c>
      <c r="G26" s="67">
        <v>107</v>
      </c>
      <c r="H26" s="92"/>
      <c r="I26" s="92"/>
    </row>
    <row r="27" spans="1:9" x14ac:dyDescent="0.55000000000000004">
      <c r="A27" s="104">
        <v>44368</v>
      </c>
      <c r="B27" s="107" t="s">
        <v>294</v>
      </c>
      <c r="C27" s="67">
        <f t="shared" si="0"/>
        <v>198780</v>
      </c>
      <c r="D27" s="67">
        <v>67154</v>
      </c>
      <c r="E27" s="67">
        <v>7843</v>
      </c>
      <c r="F27" s="67">
        <v>123679</v>
      </c>
      <c r="G27" s="67">
        <v>104</v>
      </c>
      <c r="H27" s="92"/>
      <c r="I27" s="92"/>
    </row>
    <row r="28" spans="1:9" x14ac:dyDescent="0.55000000000000004">
      <c r="A28" s="104">
        <v>44365</v>
      </c>
      <c r="B28" s="107" t="s">
        <v>304</v>
      </c>
      <c r="C28" s="67">
        <f t="shared" si="0"/>
        <v>125948</v>
      </c>
      <c r="D28" s="67">
        <v>50112</v>
      </c>
      <c r="E28" s="67">
        <v>2145</v>
      </c>
      <c r="F28" s="67">
        <v>73691</v>
      </c>
      <c r="G28" s="67">
        <v>0</v>
      </c>
      <c r="H28" s="92"/>
      <c r="I28" s="92"/>
    </row>
    <row r="29" spans="1:9" x14ac:dyDescent="0.55000000000000004">
      <c r="A29" s="104">
        <v>44364</v>
      </c>
      <c r="B29" s="107" t="s">
        <v>320</v>
      </c>
      <c r="C29" s="67">
        <f t="shared" si="0"/>
        <v>129330</v>
      </c>
      <c r="D29" s="67">
        <v>46926</v>
      </c>
      <c r="E29" s="67">
        <v>4611</v>
      </c>
      <c r="F29" s="67">
        <v>77793</v>
      </c>
      <c r="G29" s="67">
        <v>0</v>
      </c>
      <c r="H29" s="92"/>
      <c r="I29" s="92"/>
    </row>
    <row r="30" spans="1:9" x14ac:dyDescent="0.55000000000000004">
      <c r="A30" s="104">
        <v>44363</v>
      </c>
      <c r="B30" s="107" t="s">
        <v>306</v>
      </c>
      <c r="C30" s="67">
        <f t="shared" si="0"/>
        <v>118735</v>
      </c>
      <c r="D30" s="67">
        <v>43912</v>
      </c>
      <c r="E30" s="67">
        <v>2782</v>
      </c>
      <c r="F30" s="67">
        <v>72041</v>
      </c>
      <c r="G30" s="67">
        <v>0</v>
      </c>
      <c r="H30" s="92"/>
      <c r="I30" s="92"/>
    </row>
    <row r="31" spans="1:9" x14ac:dyDescent="0.55000000000000004">
      <c r="A31" s="104">
        <v>44362</v>
      </c>
      <c r="B31" s="107" t="s">
        <v>295</v>
      </c>
      <c r="C31" s="67">
        <f t="shared" si="0"/>
        <v>115363</v>
      </c>
      <c r="D31" s="67">
        <v>40459</v>
      </c>
      <c r="E31" s="67">
        <v>2956</v>
      </c>
      <c r="F31" s="67">
        <v>71948</v>
      </c>
      <c r="G31" s="67">
        <v>0</v>
      </c>
      <c r="H31" s="92"/>
      <c r="I31" s="92"/>
    </row>
    <row r="32" spans="1:9" x14ac:dyDescent="0.55000000000000004">
      <c r="A32" s="104">
        <v>44361</v>
      </c>
      <c r="B32" s="107" t="s">
        <v>294</v>
      </c>
      <c r="C32" s="67">
        <f t="shared" si="0"/>
        <v>214965</v>
      </c>
      <c r="D32" s="67">
        <v>85819</v>
      </c>
      <c r="E32" s="67">
        <v>5610</v>
      </c>
      <c r="F32" s="67">
        <v>123536</v>
      </c>
      <c r="G32" s="67">
        <v>0</v>
      </c>
      <c r="H32" s="92"/>
      <c r="I32" s="92"/>
    </row>
    <row r="33" spans="1:9" x14ac:dyDescent="0.55000000000000004">
      <c r="A33" s="104">
        <v>44358</v>
      </c>
      <c r="B33" s="107" t="s">
        <v>304</v>
      </c>
      <c r="C33" s="67">
        <f t="shared" si="0"/>
        <v>147983</v>
      </c>
      <c r="D33" s="67">
        <v>54834</v>
      </c>
      <c r="E33" s="67">
        <v>1669</v>
      </c>
      <c r="F33" s="67">
        <v>91480</v>
      </c>
      <c r="G33" s="67">
        <v>0</v>
      </c>
      <c r="H33" s="92"/>
      <c r="I33" s="92"/>
    </row>
    <row r="34" spans="1:9" x14ac:dyDescent="0.55000000000000004">
      <c r="A34" s="104">
        <v>44357</v>
      </c>
      <c r="B34" s="107" t="s">
        <v>305</v>
      </c>
      <c r="C34" s="67">
        <f t="shared" si="0"/>
        <v>136591</v>
      </c>
      <c r="D34" s="67">
        <v>52250</v>
      </c>
      <c r="E34" s="67">
        <v>1719</v>
      </c>
      <c r="F34" s="67">
        <v>82622</v>
      </c>
      <c r="G34" s="67">
        <v>0</v>
      </c>
      <c r="H34" s="92"/>
      <c r="I34" s="92"/>
    </row>
    <row r="35" spans="1:9" x14ac:dyDescent="0.55000000000000004">
      <c r="A35" s="104">
        <v>44356</v>
      </c>
      <c r="B35" s="107" t="s">
        <v>306</v>
      </c>
      <c r="C35" s="67">
        <f t="shared" si="0"/>
        <v>167384</v>
      </c>
      <c r="D35" s="67">
        <v>67694</v>
      </c>
      <c r="E35" s="67">
        <v>1047</v>
      </c>
      <c r="F35" s="67">
        <v>98643</v>
      </c>
      <c r="G35" s="67">
        <v>0</v>
      </c>
      <c r="H35" s="92"/>
      <c r="I35" s="92"/>
    </row>
    <row r="36" spans="1:9" x14ac:dyDescent="0.55000000000000004">
      <c r="A36" s="104">
        <v>44355</v>
      </c>
      <c r="B36" s="107" t="s">
        <v>295</v>
      </c>
      <c r="C36" s="67">
        <f t="shared" si="0"/>
        <v>161922</v>
      </c>
      <c r="D36" s="67">
        <v>71689</v>
      </c>
      <c r="E36" s="67">
        <v>990</v>
      </c>
      <c r="F36" s="67">
        <v>89243</v>
      </c>
      <c r="G36" s="67">
        <v>0</v>
      </c>
      <c r="H36" s="92"/>
      <c r="I36" s="92"/>
    </row>
    <row r="37" spans="1:9" x14ac:dyDescent="0.55000000000000004">
      <c r="A37" s="104">
        <v>44354</v>
      </c>
      <c r="B37" s="107" t="s">
        <v>294</v>
      </c>
      <c r="C37" s="67">
        <f t="shared" si="0"/>
        <v>239337</v>
      </c>
      <c r="D37" s="67">
        <v>104435</v>
      </c>
      <c r="E37" s="67">
        <v>2146</v>
      </c>
      <c r="F37" s="67">
        <v>132756</v>
      </c>
      <c r="G37" s="67">
        <v>0</v>
      </c>
      <c r="H37" s="92"/>
      <c r="I37" s="92"/>
    </row>
    <row r="38" spans="1:9" x14ac:dyDescent="0.55000000000000004">
      <c r="A38" s="104">
        <v>44351</v>
      </c>
      <c r="B38" s="107" t="s">
        <v>304</v>
      </c>
      <c r="C38" s="67">
        <f t="shared" si="0"/>
        <v>159203</v>
      </c>
      <c r="D38" s="67">
        <v>62634</v>
      </c>
      <c r="E38" s="67">
        <v>929</v>
      </c>
      <c r="F38" s="67">
        <v>95640</v>
      </c>
      <c r="G38" s="67">
        <v>0</v>
      </c>
      <c r="H38" s="92"/>
      <c r="I38" s="92"/>
    </row>
    <row r="39" spans="1:9" x14ac:dyDescent="0.55000000000000004">
      <c r="A39" s="70">
        <v>44350</v>
      </c>
      <c r="B39" s="105" t="s">
        <v>305</v>
      </c>
      <c r="C39" s="67">
        <f t="shared" si="0"/>
        <v>143157</v>
      </c>
      <c r="D39" s="67">
        <v>59654</v>
      </c>
      <c r="E39" s="67">
        <v>112</v>
      </c>
      <c r="F39" s="67">
        <v>83391</v>
      </c>
      <c r="G39" s="67">
        <v>0</v>
      </c>
      <c r="H39" s="92"/>
      <c r="I39" s="92"/>
    </row>
    <row r="40" spans="1:9" x14ac:dyDescent="0.55000000000000004">
      <c r="A40" s="70">
        <v>44349</v>
      </c>
      <c r="B40" s="105" t="s">
        <v>306</v>
      </c>
      <c r="C40" s="67">
        <f t="shared" si="0"/>
        <v>159126</v>
      </c>
      <c r="D40" s="67">
        <v>71140</v>
      </c>
      <c r="E40" s="67">
        <v>316</v>
      </c>
      <c r="F40" s="67">
        <v>87670</v>
      </c>
      <c r="G40" s="67">
        <v>0</v>
      </c>
      <c r="H40" s="92"/>
      <c r="I40" s="92"/>
    </row>
    <row r="41" spans="1:9" x14ac:dyDescent="0.55000000000000004">
      <c r="A41" s="70">
        <v>44348</v>
      </c>
      <c r="B41" s="105" t="s">
        <v>295</v>
      </c>
      <c r="C41" s="67">
        <f t="shared" si="0"/>
        <v>159057</v>
      </c>
      <c r="D41" s="67">
        <v>66264</v>
      </c>
      <c r="E41" s="67">
        <v>123</v>
      </c>
      <c r="F41" s="67">
        <v>92670</v>
      </c>
      <c r="G41" s="67">
        <v>0</v>
      </c>
      <c r="H41" s="92"/>
      <c r="I41" s="92"/>
    </row>
    <row r="42" spans="1:9" x14ac:dyDescent="0.55000000000000004">
      <c r="A42" s="70">
        <v>44347</v>
      </c>
      <c r="B42" s="105" t="s">
        <v>294</v>
      </c>
      <c r="C42" s="67">
        <f t="shared" si="0"/>
        <v>273255</v>
      </c>
      <c r="D42" s="67">
        <v>131423</v>
      </c>
      <c r="E42" s="67">
        <v>582</v>
      </c>
      <c r="F42" s="67">
        <v>141250</v>
      </c>
      <c r="G42" s="67">
        <v>0</v>
      </c>
      <c r="H42" s="92"/>
      <c r="I42" s="92"/>
    </row>
    <row r="43" spans="1:9" x14ac:dyDescent="0.55000000000000004">
      <c r="A43" s="70">
        <v>44344</v>
      </c>
      <c r="B43" s="105" t="s">
        <v>304</v>
      </c>
      <c r="C43" s="67">
        <f t="shared" si="0"/>
        <v>164516</v>
      </c>
      <c r="D43" s="67">
        <v>87584</v>
      </c>
      <c r="E43" s="67">
        <v>157</v>
      </c>
      <c r="F43" s="67">
        <v>76775</v>
      </c>
      <c r="G43" s="67">
        <v>0</v>
      </c>
      <c r="H43" s="92"/>
      <c r="I43" s="92"/>
    </row>
    <row r="44" spans="1:9" x14ac:dyDescent="0.55000000000000004">
      <c r="A44" s="70">
        <v>44343</v>
      </c>
      <c r="B44" s="105" t="s">
        <v>305</v>
      </c>
      <c r="C44" s="67">
        <f t="shared" si="0"/>
        <v>145149</v>
      </c>
      <c r="D44" s="67">
        <v>84217</v>
      </c>
      <c r="E44" s="67">
        <v>40</v>
      </c>
      <c r="F44" s="67">
        <v>60892</v>
      </c>
      <c r="G44" s="67">
        <v>0</v>
      </c>
      <c r="H44" s="92"/>
      <c r="I44" s="92"/>
    </row>
    <row r="45" spans="1:9" x14ac:dyDescent="0.55000000000000004">
      <c r="A45" s="70">
        <v>44342</v>
      </c>
      <c r="B45" s="105" t="s">
        <v>306</v>
      </c>
      <c r="C45" s="67">
        <f t="shared" si="0"/>
        <v>142589</v>
      </c>
      <c r="D45" s="67">
        <v>93243</v>
      </c>
      <c r="E45" s="67">
        <v>172</v>
      </c>
      <c r="F45" s="67">
        <v>49174</v>
      </c>
      <c r="G45" s="67">
        <v>0</v>
      </c>
      <c r="H45" s="92"/>
      <c r="I45" s="92"/>
    </row>
    <row r="46" spans="1:9" x14ac:dyDescent="0.55000000000000004">
      <c r="A46" s="70">
        <v>44341</v>
      </c>
      <c r="B46" s="105" t="s">
        <v>295</v>
      </c>
      <c r="C46" s="67">
        <f t="shared" si="0"/>
        <v>139652</v>
      </c>
      <c r="D46" s="67">
        <v>87114</v>
      </c>
      <c r="E46" s="67">
        <v>476</v>
      </c>
      <c r="F46" s="67">
        <v>52062</v>
      </c>
      <c r="G46" s="67">
        <v>0</v>
      </c>
      <c r="H46" s="92"/>
      <c r="I46" s="92"/>
    </row>
    <row r="47" spans="1:9" x14ac:dyDescent="0.55000000000000004">
      <c r="A47" s="70">
        <v>44340</v>
      </c>
      <c r="B47" s="105" t="s">
        <v>294</v>
      </c>
      <c r="C47" s="67">
        <f t="shared" si="0"/>
        <v>330589</v>
      </c>
      <c r="D47" s="67">
        <v>136491</v>
      </c>
      <c r="E47" s="67">
        <v>269</v>
      </c>
      <c r="F47" s="67">
        <v>193829</v>
      </c>
      <c r="G47" s="67">
        <v>0</v>
      </c>
      <c r="H47" s="92"/>
      <c r="I47" s="92"/>
    </row>
    <row r="48" spans="1:9" x14ac:dyDescent="0.55000000000000004">
      <c r="A48" s="70">
        <v>44337</v>
      </c>
      <c r="B48" s="105" t="s">
        <v>304</v>
      </c>
      <c r="C48" s="67">
        <f t="shared" si="0"/>
        <v>249021</v>
      </c>
      <c r="D48" s="67">
        <v>99918</v>
      </c>
      <c r="E48" s="67"/>
      <c r="F48" s="67">
        <v>149103</v>
      </c>
      <c r="G48" s="67"/>
      <c r="H48" s="92"/>
      <c r="I48" s="92"/>
    </row>
    <row r="49" spans="1:9" x14ac:dyDescent="0.55000000000000004">
      <c r="A49" s="70">
        <v>44336</v>
      </c>
      <c r="B49" s="105" t="s">
        <v>305</v>
      </c>
      <c r="C49" s="67">
        <f t="shared" si="0"/>
        <v>190533</v>
      </c>
      <c r="D49" s="67">
        <v>81422</v>
      </c>
      <c r="E49" s="67"/>
      <c r="F49" s="67">
        <v>109111</v>
      </c>
      <c r="G49" s="67"/>
      <c r="H49" s="92"/>
      <c r="I49" s="92"/>
    </row>
    <row r="50" spans="1:9" x14ac:dyDescent="0.55000000000000004">
      <c r="A50" s="70">
        <v>44335</v>
      </c>
      <c r="B50" s="105" t="s">
        <v>306</v>
      </c>
      <c r="C50" s="67">
        <f t="shared" si="0"/>
        <v>267866</v>
      </c>
      <c r="D50" s="67">
        <v>88163</v>
      </c>
      <c r="E50" s="67"/>
      <c r="F50" s="67">
        <v>179703</v>
      </c>
      <c r="G50" s="67"/>
      <c r="H50" s="92"/>
      <c r="I50" s="92"/>
    </row>
    <row r="51" spans="1:9" x14ac:dyDescent="0.55000000000000004">
      <c r="A51" s="70">
        <v>44334</v>
      </c>
      <c r="B51" s="105" t="s">
        <v>295</v>
      </c>
      <c r="C51" s="67">
        <f t="shared" si="0"/>
        <v>250244</v>
      </c>
      <c r="D51" s="67">
        <v>94577</v>
      </c>
      <c r="E51" s="67"/>
      <c r="F51" s="67">
        <v>155667</v>
      </c>
      <c r="G51" s="67"/>
      <c r="H51" s="92"/>
      <c r="I51" s="92"/>
    </row>
    <row r="52" spans="1:9" x14ac:dyDescent="0.55000000000000004">
      <c r="A52" s="70">
        <v>44333</v>
      </c>
      <c r="B52" s="105" t="s">
        <v>294</v>
      </c>
      <c r="C52" s="67">
        <f t="shared" si="0"/>
        <v>349566</v>
      </c>
      <c r="D52" s="67">
        <v>133843</v>
      </c>
      <c r="E52" s="67"/>
      <c r="F52" s="67">
        <v>215723</v>
      </c>
      <c r="G52" s="67"/>
      <c r="H52" s="92"/>
      <c r="I52" s="92"/>
    </row>
    <row r="53" spans="1:9" x14ac:dyDescent="0.55000000000000004">
      <c r="A53" s="70">
        <v>44330</v>
      </c>
      <c r="B53" s="105" t="s">
        <v>304</v>
      </c>
      <c r="C53" s="67">
        <f t="shared" si="0"/>
        <v>242878</v>
      </c>
      <c r="D53" s="67">
        <v>99493</v>
      </c>
      <c r="E53" s="67"/>
      <c r="F53" s="67">
        <v>143385</v>
      </c>
      <c r="G53" s="67"/>
      <c r="H53" s="92"/>
      <c r="I53" s="92"/>
    </row>
    <row r="54" spans="1:9" x14ac:dyDescent="0.55000000000000004">
      <c r="A54" s="70">
        <v>44329</v>
      </c>
      <c r="B54" s="105" t="s">
        <v>305</v>
      </c>
      <c r="C54" s="67">
        <f t="shared" si="0"/>
        <v>219139</v>
      </c>
      <c r="D54" s="67">
        <v>93429</v>
      </c>
      <c r="E54" s="67"/>
      <c r="F54" s="67">
        <v>125710</v>
      </c>
      <c r="G54" s="67"/>
      <c r="H54" s="92"/>
      <c r="I54" s="92"/>
    </row>
    <row r="55" spans="1:9" x14ac:dyDescent="0.55000000000000004">
      <c r="A55" s="70">
        <v>44328</v>
      </c>
      <c r="B55" s="105" t="s">
        <v>306</v>
      </c>
      <c r="C55" s="67">
        <f t="shared" si="0"/>
        <v>181720</v>
      </c>
      <c r="D55" s="67">
        <v>82959</v>
      </c>
      <c r="E55" s="67"/>
      <c r="F55" s="67">
        <v>98761</v>
      </c>
      <c r="G55" s="67"/>
      <c r="H55" s="92"/>
      <c r="I55" s="92"/>
    </row>
    <row r="56" spans="1:9" x14ac:dyDescent="0.55000000000000004">
      <c r="A56" s="70">
        <v>44327</v>
      </c>
      <c r="B56" s="105" t="s">
        <v>307</v>
      </c>
      <c r="C56" s="67">
        <f t="shared" si="0"/>
        <v>168738</v>
      </c>
      <c r="D56" s="67">
        <v>90287</v>
      </c>
      <c r="E56" s="67"/>
      <c r="F56" s="67">
        <v>78451</v>
      </c>
      <c r="G56" s="67"/>
      <c r="H56" s="92"/>
      <c r="I56" s="92"/>
    </row>
    <row r="57" spans="1:9" x14ac:dyDescent="0.55000000000000004">
      <c r="A57" s="70">
        <v>44326</v>
      </c>
      <c r="B57" s="105" t="s">
        <v>294</v>
      </c>
      <c r="C57" s="67">
        <f t="shared" si="0"/>
        <v>223504</v>
      </c>
      <c r="D57" s="67">
        <v>155255</v>
      </c>
      <c r="E57" s="67"/>
      <c r="F57" s="67">
        <v>68249</v>
      </c>
      <c r="G57" s="67"/>
      <c r="H57" s="92"/>
      <c r="I57" s="92"/>
    </row>
    <row r="58" spans="1:9" x14ac:dyDescent="0.55000000000000004">
      <c r="A58" s="70">
        <v>44323</v>
      </c>
      <c r="B58" s="105" t="s">
        <v>304</v>
      </c>
      <c r="C58" s="67">
        <f t="shared" si="0"/>
        <v>140344</v>
      </c>
      <c r="D58" s="67">
        <v>97165</v>
      </c>
      <c r="E58" s="67"/>
      <c r="F58" s="67">
        <v>43179</v>
      </c>
      <c r="G58" s="67"/>
      <c r="H58" s="92"/>
      <c r="I58" s="92"/>
    </row>
    <row r="59" spans="1:9" x14ac:dyDescent="0.55000000000000004">
      <c r="A59" s="70">
        <v>44322</v>
      </c>
      <c r="B59" s="105" t="s">
        <v>305</v>
      </c>
      <c r="C59" s="67">
        <f t="shared" si="0"/>
        <v>331914</v>
      </c>
      <c r="D59" s="67">
        <v>268978</v>
      </c>
      <c r="E59" s="67"/>
      <c r="F59" s="67">
        <v>62936</v>
      </c>
      <c r="G59" s="67"/>
      <c r="H59" s="92"/>
      <c r="I59" s="92"/>
    </row>
    <row r="60" spans="1:9" x14ac:dyDescent="0.55000000000000004">
      <c r="A60" s="70">
        <v>44316</v>
      </c>
      <c r="B60" s="105" t="s">
        <v>304</v>
      </c>
      <c r="C60" s="67">
        <f t="shared" si="0"/>
        <v>274907</v>
      </c>
      <c r="D60" s="67">
        <v>227667</v>
      </c>
      <c r="E60" s="67"/>
      <c r="F60" s="67">
        <v>47240</v>
      </c>
      <c r="G60" s="67"/>
      <c r="H60" s="92"/>
      <c r="I60" s="92"/>
    </row>
    <row r="61" spans="1:9" x14ac:dyDescent="0.55000000000000004">
      <c r="A61" s="70">
        <v>44314</v>
      </c>
      <c r="B61" s="105" t="s">
        <v>306</v>
      </c>
      <c r="C61" s="67">
        <f t="shared" si="0"/>
        <v>238273</v>
      </c>
      <c r="D61" s="67">
        <v>194005</v>
      </c>
      <c r="E61" s="67"/>
      <c r="F61" s="67">
        <v>44268</v>
      </c>
      <c r="G61" s="67"/>
      <c r="H61" s="92"/>
      <c r="I61" s="92"/>
    </row>
    <row r="62" spans="1:9" x14ac:dyDescent="0.55000000000000004">
      <c r="A62" s="70">
        <v>44313</v>
      </c>
      <c r="B62" s="105" t="s">
        <v>295</v>
      </c>
      <c r="C62" s="67">
        <f t="shared" si="0"/>
        <v>203174</v>
      </c>
      <c r="D62" s="67">
        <v>172069</v>
      </c>
      <c r="E62" s="67"/>
      <c r="F62" s="67">
        <v>31105</v>
      </c>
      <c r="G62" s="67"/>
      <c r="H62" s="92"/>
      <c r="I62" s="92"/>
    </row>
    <row r="63" spans="1:9" x14ac:dyDescent="0.55000000000000004">
      <c r="A63" s="70">
        <v>44312</v>
      </c>
      <c r="B63" s="105" t="s">
        <v>308</v>
      </c>
      <c r="C63" s="67">
        <f t="shared" si="0"/>
        <v>263328</v>
      </c>
      <c r="D63" s="67">
        <v>221677</v>
      </c>
      <c r="E63" s="67"/>
      <c r="F63" s="67">
        <v>41651</v>
      </c>
      <c r="G63" s="67"/>
      <c r="H63" s="92"/>
      <c r="I63" s="92"/>
    </row>
    <row r="64" spans="1:9" x14ac:dyDescent="0.55000000000000004">
      <c r="A64" s="70">
        <v>44309</v>
      </c>
      <c r="B64" s="105" t="s">
        <v>309</v>
      </c>
      <c r="C64" s="67">
        <f t="shared" si="0"/>
        <v>177672</v>
      </c>
      <c r="D64" s="67">
        <v>147989</v>
      </c>
      <c r="E64" s="67"/>
      <c r="F64" s="67">
        <v>29683</v>
      </c>
      <c r="G64" s="67"/>
      <c r="H64" s="92"/>
      <c r="I64" s="92"/>
    </row>
    <row r="65" spans="1:11" x14ac:dyDescent="0.55000000000000004">
      <c r="A65" s="70">
        <v>44308</v>
      </c>
      <c r="B65" s="105" t="s">
        <v>310</v>
      </c>
      <c r="C65" s="67">
        <f t="shared" si="0"/>
        <v>150489</v>
      </c>
      <c r="D65" s="67">
        <v>128634</v>
      </c>
      <c r="E65" s="67"/>
      <c r="F65" s="67">
        <v>21855</v>
      </c>
      <c r="G65" s="67"/>
      <c r="H65" s="92"/>
      <c r="I65" s="92"/>
    </row>
    <row r="66" spans="1:11" x14ac:dyDescent="0.55000000000000004">
      <c r="A66" s="70">
        <v>44307</v>
      </c>
      <c r="B66" s="105" t="s">
        <v>311</v>
      </c>
      <c r="C66" s="67">
        <f t="shared" si="0"/>
        <v>152884</v>
      </c>
      <c r="D66" s="67">
        <v>126188</v>
      </c>
      <c r="E66" s="67"/>
      <c r="F66" s="67">
        <v>26696</v>
      </c>
      <c r="G66" s="67"/>
      <c r="H66" s="92"/>
      <c r="I66" s="92"/>
    </row>
    <row r="67" spans="1:11" x14ac:dyDescent="0.55000000000000004">
      <c r="A67" s="70">
        <v>44306</v>
      </c>
      <c r="B67" s="105" t="s">
        <v>295</v>
      </c>
      <c r="C67" s="67">
        <f t="shared" si="0"/>
        <v>126419</v>
      </c>
      <c r="D67" s="67">
        <v>98622</v>
      </c>
      <c r="E67" s="67"/>
      <c r="F67" s="67">
        <v>27797</v>
      </c>
      <c r="G67" s="67"/>
      <c r="H67" s="92"/>
      <c r="I67" s="92"/>
    </row>
    <row r="68" spans="1:11" x14ac:dyDescent="0.55000000000000004">
      <c r="A68" s="79">
        <v>44305</v>
      </c>
      <c r="B68" s="69" t="str">
        <f t="shared" ref="B68:B73" si="1">"("&amp;TEXT(A68,"aaa")&amp;")"</f>
        <v>(月)</v>
      </c>
      <c r="C68" s="67">
        <f t="shared" si="0"/>
        <v>119032</v>
      </c>
      <c r="D68" s="67">
        <v>64725</v>
      </c>
      <c r="E68" s="67"/>
      <c r="F68" s="67">
        <v>54307</v>
      </c>
      <c r="G68" s="67"/>
      <c r="H68" s="92"/>
      <c r="I68" s="92"/>
    </row>
    <row r="69" spans="1:11" x14ac:dyDescent="0.55000000000000004">
      <c r="A69" s="70">
        <v>44302</v>
      </c>
      <c r="B69" s="69" t="str">
        <f t="shared" si="1"/>
        <v>(金)</v>
      </c>
      <c r="C69" s="67">
        <f t="shared" ref="C69:C71" si="2">SUM(D69:G69)</f>
        <v>69687</v>
      </c>
      <c r="D69" s="67">
        <v>29696</v>
      </c>
      <c r="E69" s="67"/>
      <c r="F69" s="67">
        <v>39991</v>
      </c>
      <c r="G69" s="67"/>
      <c r="H69" s="92"/>
      <c r="I69" s="92"/>
    </row>
    <row r="70" spans="1:11" x14ac:dyDescent="0.55000000000000004">
      <c r="A70" s="70">
        <v>44301</v>
      </c>
      <c r="B70" s="69" t="str">
        <f t="shared" si="1"/>
        <v>(木)</v>
      </c>
      <c r="C70" s="67">
        <f t="shared" si="2"/>
        <v>52620</v>
      </c>
      <c r="D70" s="67">
        <v>16637</v>
      </c>
      <c r="E70" s="67"/>
      <c r="F70" s="67">
        <v>35983</v>
      </c>
      <c r="G70" s="67"/>
      <c r="H70" s="92"/>
      <c r="I70" s="92"/>
    </row>
    <row r="71" spans="1:11" x14ac:dyDescent="0.55000000000000004">
      <c r="A71" s="70">
        <v>44300</v>
      </c>
      <c r="B71" s="69" t="str">
        <f t="shared" si="1"/>
        <v>(水)</v>
      </c>
      <c r="C71" s="67">
        <f t="shared" si="2"/>
        <v>50996</v>
      </c>
      <c r="D71" s="67">
        <v>9569</v>
      </c>
      <c r="E71" s="67"/>
      <c r="F71" s="67">
        <v>41427</v>
      </c>
      <c r="G71" s="67"/>
      <c r="H71" s="92"/>
      <c r="I71" s="92"/>
    </row>
    <row r="72" spans="1:11" x14ac:dyDescent="0.55000000000000004">
      <c r="A72" s="68">
        <v>44299</v>
      </c>
      <c r="B72" s="69" t="str">
        <f t="shared" si="1"/>
        <v>(火)</v>
      </c>
      <c r="C72" s="67">
        <f t="shared" ref="C72:C73" si="3">SUM(D72:G72)</f>
        <v>53986</v>
      </c>
      <c r="D72" s="67">
        <v>13896</v>
      </c>
      <c r="E72" s="67"/>
      <c r="F72" s="67">
        <v>40090</v>
      </c>
      <c r="G72" s="67"/>
      <c r="H72" s="92"/>
      <c r="I72" s="92"/>
    </row>
    <row r="73" spans="1:11" x14ac:dyDescent="0.55000000000000004">
      <c r="A73" s="68">
        <v>44298</v>
      </c>
      <c r="B73" s="69" t="str">
        <f t="shared" si="1"/>
        <v>(月)</v>
      </c>
      <c r="C73" s="67">
        <f t="shared" si="3"/>
        <v>96936</v>
      </c>
      <c r="D73" s="67">
        <v>26850</v>
      </c>
      <c r="E73" s="67"/>
      <c r="F73" s="67">
        <v>70086</v>
      </c>
      <c r="G73" s="67"/>
      <c r="H73" s="92"/>
      <c r="I73" s="92"/>
    </row>
    <row r="74" spans="1:11" x14ac:dyDescent="0.55000000000000004">
      <c r="A74" s="90"/>
      <c r="B74" s="91"/>
      <c r="C74" s="91"/>
      <c r="D74" s="91"/>
      <c r="E74" s="91"/>
      <c r="F74" s="91"/>
      <c r="G74" s="92"/>
      <c r="H74" s="92"/>
    </row>
    <row r="75" spans="1:11" x14ac:dyDescent="0.55000000000000004">
      <c r="A75" s="93" t="s">
        <v>325</v>
      </c>
      <c r="B75" s="92"/>
      <c r="C75" s="92"/>
      <c r="D75" s="92"/>
      <c r="E75" s="92"/>
      <c r="F75" s="92"/>
      <c r="G75" s="93"/>
      <c r="H75" s="92"/>
    </row>
    <row r="76" spans="1:11" x14ac:dyDescent="0.55000000000000004">
      <c r="A76" s="76" t="s">
        <v>321</v>
      </c>
      <c r="B76" s="93"/>
      <c r="C76" s="93"/>
      <c r="D76" s="93"/>
      <c r="E76" s="93"/>
      <c r="F76" s="93"/>
      <c r="H76" s="92"/>
    </row>
    <row r="77" spans="1:11" x14ac:dyDescent="0.55000000000000004">
      <c r="A77" s="76" t="s">
        <v>322</v>
      </c>
      <c r="H77" s="92"/>
    </row>
    <row r="78" spans="1:11" x14ac:dyDescent="0.55000000000000004">
      <c r="A78" s="76" t="s">
        <v>323</v>
      </c>
      <c r="H78" s="92"/>
    </row>
    <row r="79" spans="1:11" x14ac:dyDescent="0.55000000000000004">
      <c r="A79" s="76" t="s">
        <v>324</v>
      </c>
      <c r="H79" s="92"/>
      <c r="I79" s="94"/>
      <c r="J79" s="94"/>
      <c r="K79" s="94"/>
    </row>
    <row r="80" spans="1:11" x14ac:dyDescent="0.55000000000000004">
      <c r="H80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2021-07-25T10:34:08Z</dcterms:modified>
</cp:coreProperties>
</file>