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F975E4DF-5BDB-4C46-BB3C-EEF47F1D76D6}" xr6:coauthVersionLast="46" xr6:coauthVersionMax="46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ワクチン" sheetId="7" r:id="rId5"/>
    <sheet name="Conv-prefecture" sheetId="4" r:id="rId6"/>
    <sheet name="各都道府県の状況" sheetId="5" r:id="rId7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0" i="7" l="1"/>
  <c r="C37" i="7" l="1"/>
  <c r="A3" i="3" l="1"/>
  <c r="H28" i="7" l="1"/>
  <c r="G28" i="7"/>
  <c r="M28" i="7" s="1"/>
  <c r="H27" i="7"/>
  <c r="G27" i="7"/>
  <c r="M27" i="7" s="1"/>
  <c r="H26" i="7"/>
  <c r="G26" i="7"/>
  <c r="M26" i="7" s="1"/>
  <c r="H25" i="7"/>
  <c r="G25" i="7"/>
  <c r="H24" i="7"/>
  <c r="G24" i="7"/>
  <c r="M24" i="7" s="1"/>
  <c r="H23" i="7"/>
  <c r="G23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458" i="7"/>
  <c r="K459" i="7"/>
  <c r="K460" i="7"/>
  <c r="K461" i="7"/>
  <c r="K462" i="7"/>
  <c r="K463" i="7"/>
  <c r="K464" i="7"/>
  <c r="K465" i="7"/>
  <c r="K466" i="7"/>
  <c r="K467" i="7"/>
  <c r="K468" i="7"/>
  <c r="K469" i="7"/>
  <c r="K470" i="7"/>
  <c r="K471" i="7"/>
  <c r="K472" i="7"/>
  <c r="K473" i="7"/>
  <c r="K474" i="7"/>
  <c r="K475" i="7"/>
  <c r="K476" i="7"/>
  <c r="K477" i="7"/>
  <c r="K478" i="7"/>
  <c r="K479" i="7"/>
  <c r="K480" i="7"/>
  <c r="K481" i="7"/>
  <c r="K482" i="7"/>
  <c r="K483" i="7"/>
  <c r="K484" i="7"/>
  <c r="K485" i="7"/>
  <c r="K486" i="7"/>
  <c r="K487" i="7"/>
  <c r="K488" i="7"/>
  <c r="K489" i="7"/>
  <c r="K490" i="7"/>
  <c r="K491" i="7"/>
  <c r="K492" i="7"/>
  <c r="K493" i="7"/>
  <c r="K494" i="7"/>
  <c r="K495" i="7"/>
  <c r="K496" i="7"/>
  <c r="K497" i="7"/>
  <c r="K498" i="7"/>
  <c r="K499" i="7"/>
  <c r="K500" i="7"/>
  <c r="K501" i="7"/>
  <c r="K502" i="7"/>
  <c r="K503" i="7"/>
  <c r="K504" i="7"/>
  <c r="K505" i="7"/>
  <c r="K506" i="7"/>
  <c r="K507" i="7"/>
  <c r="K508" i="7"/>
  <c r="K509" i="7"/>
  <c r="K510" i="7"/>
  <c r="K511" i="7"/>
  <c r="K512" i="7"/>
  <c r="K513" i="7"/>
  <c r="K514" i="7"/>
  <c r="K515" i="7"/>
  <c r="K516" i="7"/>
  <c r="K517" i="7"/>
  <c r="K518" i="7"/>
  <c r="K519" i="7"/>
  <c r="K520" i="7"/>
  <c r="K521" i="7"/>
  <c r="K522" i="7"/>
  <c r="K523" i="7"/>
  <c r="K524" i="7"/>
  <c r="K525" i="7"/>
  <c r="K526" i="7"/>
  <c r="K527" i="7"/>
  <c r="K528" i="7"/>
  <c r="K529" i="7"/>
  <c r="K530" i="7"/>
  <c r="K531" i="7"/>
  <c r="K532" i="7"/>
  <c r="K533" i="7"/>
  <c r="K534" i="7"/>
  <c r="K535" i="7"/>
  <c r="K536" i="7"/>
  <c r="K537" i="7"/>
  <c r="K538" i="7"/>
  <c r="K539" i="7"/>
  <c r="K540" i="7"/>
  <c r="K541" i="7"/>
  <c r="K542" i="7"/>
  <c r="K543" i="7"/>
  <c r="K544" i="7"/>
  <c r="K545" i="7"/>
  <c r="K546" i="7"/>
  <c r="K547" i="7"/>
  <c r="K548" i="7"/>
  <c r="K549" i="7"/>
  <c r="K550" i="7"/>
  <c r="K551" i="7"/>
  <c r="K552" i="7"/>
  <c r="K553" i="7"/>
  <c r="K554" i="7"/>
  <c r="K555" i="7"/>
  <c r="K556" i="7"/>
  <c r="K557" i="7"/>
  <c r="K558" i="7"/>
  <c r="K559" i="7"/>
  <c r="K560" i="7"/>
  <c r="K561" i="7"/>
  <c r="K562" i="7"/>
  <c r="K563" i="7"/>
  <c r="K564" i="7"/>
  <c r="K565" i="7"/>
  <c r="K566" i="7"/>
  <c r="K567" i="7"/>
  <c r="K568" i="7"/>
  <c r="K569" i="7"/>
  <c r="K570" i="7"/>
  <c r="K571" i="7"/>
  <c r="K572" i="7"/>
  <c r="K573" i="7"/>
  <c r="K574" i="7"/>
  <c r="K575" i="7"/>
  <c r="K576" i="7"/>
  <c r="K577" i="7"/>
  <c r="K578" i="7"/>
  <c r="K579" i="7"/>
  <c r="K580" i="7"/>
  <c r="K581" i="7"/>
  <c r="K582" i="7"/>
  <c r="K583" i="7"/>
  <c r="K584" i="7"/>
  <c r="K585" i="7"/>
  <c r="K586" i="7"/>
  <c r="K587" i="7"/>
  <c r="K588" i="7"/>
  <c r="K589" i="7"/>
  <c r="K590" i="7"/>
  <c r="K591" i="7"/>
  <c r="K592" i="7"/>
  <c r="K593" i="7"/>
  <c r="K594" i="7"/>
  <c r="K595" i="7"/>
  <c r="K596" i="7"/>
  <c r="K597" i="7"/>
  <c r="K598" i="7"/>
  <c r="L6" i="7"/>
  <c r="M6" i="7"/>
  <c r="L7" i="7"/>
  <c r="M7" i="7"/>
  <c r="L8" i="7"/>
  <c r="M8" i="7"/>
  <c r="L9" i="7"/>
  <c r="M9" i="7"/>
  <c r="L10" i="7"/>
  <c r="M10" i="7"/>
  <c r="L11" i="7"/>
  <c r="M11" i="7"/>
  <c r="L12" i="7"/>
  <c r="M12" i="7"/>
  <c r="L13" i="7"/>
  <c r="M13" i="7"/>
  <c r="L14" i="7"/>
  <c r="M14" i="7"/>
  <c r="L15" i="7"/>
  <c r="M15" i="7"/>
  <c r="L16" i="7"/>
  <c r="M16" i="7"/>
  <c r="L17" i="7"/>
  <c r="M17" i="7"/>
  <c r="L18" i="7"/>
  <c r="M18" i="7"/>
  <c r="L19" i="7"/>
  <c r="M19" i="7"/>
  <c r="L20" i="7"/>
  <c r="M20" i="7"/>
  <c r="L21" i="7"/>
  <c r="M21" i="7"/>
  <c r="L22" i="7"/>
  <c r="M22" i="7"/>
  <c r="L23" i="7"/>
  <c r="L24" i="7"/>
  <c r="L25" i="7"/>
  <c r="L26" i="7"/>
  <c r="L27" i="7"/>
  <c r="L28" i="7"/>
  <c r="L29" i="7"/>
  <c r="M29" i="7"/>
  <c r="L30" i="7"/>
  <c r="M30" i="7"/>
  <c r="L31" i="7"/>
  <c r="M31" i="7"/>
  <c r="L32" i="7"/>
  <c r="M32" i="7"/>
  <c r="L33" i="7"/>
  <c r="M33" i="7"/>
  <c r="L34" i="7"/>
  <c r="M34" i="7"/>
  <c r="L35" i="7"/>
  <c r="M35" i="7"/>
  <c r="L36" i="7"/>
  <c r="M36" i="7"/>
  <c r="L37" i="7"/>
  <c r="M37" i="7"/>
  <c r="L38" i="7"/>
  <c r="M38" i="7"/>
  <c r="L39" i="7"/>
  <c r="M39" i="7"/>
  <c r="L40" i="7"/>
  <c r="M40" i="7"/>
  <c r="L41" i="7"/>
  <c r="M41" i="7"/>
  <c r="L42" i="7"/>
  <c r="M42" i="7"/>
  <c r="L43" i="7"/>
  <c r="M43" i="7"/>
  <c r="L44" i="7"/>
  <c r="M44" i="7"/>
  <c r="L45" i="7"/>
  <c r="M45" i="7"/>
  <c r="L46" i="7"/>
  <c r="M46" i="7"/>
  <c r="L47" i="7"/>
  <c r="M47" i="7"/>
  <c r="L48" i="7"/>
  <c r="M48" i="7"/>
  <c r="L49" i="7"/>
  <c r="M49" i="7"/>
  <c r="L50" i="7"/>
  <c r="M50" i="7"/>
  <c r="L51" i="7"/>
  <c r="M51" i="7"/>
  <c r="L52" i="7"/>
  <c r="M52" i="7"/>
  <c r="L53" i="7"/>
  <c r="M53" i="7"/>
  <c r="L54" i="7"/>
  <c r="M54" i="7"/>
  <c r="L55" i="7"/>
  <c r="M55" i="7"/>
  <c r="L56" i="7"/>
  <c r="M56" i="7"/>
  <c r="L57" i="7"/>
  <c r="M57" i="7"/>
  <c r="L58" i="7"/>
  <c r="M58" i="7"/>
  <c r="L59" i="7"/>
  <c r="M59" i="7"/>
  <c r="L60" i="7"/>
  <c r="M60" i="7"/>
  <c r="L61" i="7"/>
  <c r="M61" i="7"/>
  <c r="L62" i="7"/>
  <c r="M62" i="7"/>
  <c r="L63" i="7"/>
  <c r="M63" i="7"/>
  <c r="L64" i="7"/>
  <c r="M64" i="7"/>
  <c r="L65" i="7"/>
  <c r="M65" i="7"/>
  <c r="L66" i="7"/>
  <c r="M66" i="7"/>
  <c r="L67" i="7"/>
  <c r="M67" i="7"/>
  <c r="L68" i="7"/>
  <c r="M68" i="7"/>
  <c r="L69" i="7"/>
  <c r="M69" i="7"/>
  <c r="L70" i="7"/>
  <c r="M70" i="7"/>
  <c r="L71" i="7"/>
  <c r="M71" i="7"/>
  <c r="L72" i="7"/>
  <c r="M72" i="7"/>
  <c r="L73" i="7"/>
  <c r="M73" i="7"/>
  <c r="L74" i="7"/>
  <c r="M74" i="7"/>
  <c r="L75" i="7"/>
  <c r="M75" i="7"/>
  <c r="L76" i="7"/>
  <c r="M76" i="7"/>
  <c r="L77" i="7"/>
  <c r="M77" i="7"/>
  <c r="L78" i="7"/>
  <c r="M78" i="7"/>
  <c r="L79" i="7"/>
  <c r="M79" i="7"/>
  <c r="L80" i="7"/>
  <c r="M80" i="7"/>
  <c r="L81" i="7"/>
  <c r="M81" i="7"/>
  <c r="L82" i="7"/>
  <c r="M82" i="7"/>
  <c r="L83" i="7"/>
  <c r="M83" i="7"/>
  <c r="L84" i="7"/>
  <c r="M84" i="7"/>
  <c r="L85" i="7"/>
  <c r="M85" i="7"/>
  <c r="L86" i="7"/>
  <c r="M86" i="7"/>
  <c r="L87" i="7"/>
  <c r="M87" i="7"/>
  <c r="L88" i="7"/>
  <c r="M88" i="7"/>
  <c r="L89" i="7"/>
  <c r="M89" i="7"/>
  <c r="L90" i="7"/>
  <c r="M90" i="7"/>
  <c r="L91" i="7"/>
  <c r="M91" i="7"/>
  <c r="L92" i="7"/>
  <c r="M92" i="7"/>
  <c r="L93" i="7"/>
  <c r="M93" i="7"/>
  <c r="L94" i="7"/>
  <c r="M94" i="7"/>
  <c r="L95" i="7"/>
  <c r="M95" i="7"/>
  <c r="L96" i="7"/>
  <c r="M96" i="7"/>
  <c r="L97" i="7"/>
  <c r="M97" i="7"/>
  <c r="L98" i="7"/>
  <c r="M98" i="7"/>
  <c r="L99" i="7"/>
  <c r="M99" i="7"/>
  <c r="L100" i="7"/>
  <c r="M100" i="7"/>
  <c r="L101" i="7"/>
  <c r="M101" i="7"/>
  <c r="L102" i="7"/>
  <c r="M102" i="7"/>
  <c r="L103" i="7"/>
  <c r="M103" i="7"/>
  <c r="L104" i="7"/>
  <c r="M104" i="7"/>
  <c r="L105" i="7"/>
  <c r="M105" i="7"/>
  <c r="L106" i="7"/>
  <c r="M106" i="7"/>
  <c r="L107" i="7"/>
  <c r="M107" i="7"/>
  <c r="L108" i="7"/>
  <c r="M108" i="7"/>
  <c r="L109" i="7"/>
  <c r="M109" i="7"/>
  <c r="L110" i="7"/>
  <c r="M110" i="7"/>
  <c r="L111" i="7"/>
  <c r="M111" i="7"/>
  <c r="L112" i="7"/>
  <c r="M112" i="7"/>
  <c r="L113" i="7"/>
  <c r="M113" i="7"/>
  <c r="L114" i="7"/>
  <c r="M114" i="7"/>
  <c r="L115" i="7"/>
  <c r="M115" i="7"/>
  <c r="L116" i="7"/>
  <c r="M116" i="7"/>
  <c r="L117" i="7"/>
  <c r="M117" i="7"/>
  <c r="L118" i="7"/>
  <c r="M118" i="7"/>
  <c r="L119" i="7"/>
  <c r="M119" i="7"/>
  <c r="L120" i="7"/>
  <c r="M120" i="7"/>
  <c r="L121" i="7"/>
  <c r="M121" i="7"/>
  <c r="L122" i="7"/>
  <c r="M122" i="7"/>
  <c r="L123" i="7"/>
  <c r="M123" i="7"/>
  <c r="L124" i="7"/>
  <c r="M124" i="7"/>
  <c r="L125" i="7"/>
  <c r="M125" i="7"/>
  <c r="L126" i="7"/>
  <c r="M126" i="7"/>
  <c r="L127" i="7"/>
  <c r="M127" i="7"/>
  <c r="L128" i="7"/>
  <c r="M128" i="7"/>
  <c r="L129" i="7"/>
  <c r="M129" i="7"/>
  <c r="L130" i="7"/>
  <c r="M130" i="7"/>
  <c r="L131" i="7"/>
  <c r="M131" i="7"/>
  <c r="L132" i="7"/>
  <c r="M132" i="7"/>
  <c r="L133" i="7"/>
  <c r="M133" i="7"/>
  <c r="L134" i="7"/>
  <c r="M134" i="7"/>
  <c r="L135" i="7"/>
  <c r="M135" i="7"/>
  <c r="L136" i="7"/>
  <c r="M136" i="7"/>
  <c r="L137" i="7"/>
  <c r="M137" i="7"/>
  <c r="L138" i="7"/>
  <c r="M138" i="7"/>
  <c r="L139" i="7"/>
  <c r="M139" i="7"/>
  <c r="L140" i="7"/>
  <c r="M140" i="7"/>
  <c r="L141" i="7"/>
  <c r="M141" i="7"/>
  <c r="L142" i="7"/>
  <c r="M142" i="7"/>
  <c r="L143" i="7"/>
  <c r="M143" i="7"/>
  <c r="L144" i="7"/>
  <c r="M144" i="7"/>
  <c r="L145" i="7"/>
  <c r="M145" i="7"/>
  <c r="L146" i="7"/>
  <c r="M146" i="7"/>
  <c r="L147" i="7"/>
  <c r="M147" i="7"/>
  <c r="L148" i="7"/>
  <c r="M148" i="7"/>
  <c r="L149" i="7"/>
  <c r="M149" i="7"/>
  <c r="L150" i="7"/>
  <c r="M150" i="7"/>
  <c r="L151" i="7"/>
  <c r="M151" i="7"/>
  <c r="L152" i="7"/>
  <c r="M152" i="7"/>
  <c r="L153" i="7"/>
  <c r="M153" i="7"/>
  <c r="L154" i="7"/>
  <c r="M154" i="7"/>
  <c r="L155" i="7"/>
  <c r="M155" i="7"/>
  <c r="L156" i="7"/>
  <c r="M156" i="7"/>
  <c r="L157" i="7"/>
  <c r="M157" i="7"/>
  <c r="L158" i="7"/>
  <c r="M158" i="7"/>
  <c r="L159" i="7"/>
  <c r="M159" i="7"/>
  <c r="L160" i="7"/>
  <c r="M160" i="7"/>
  <c r="L161" i="7"/>
  <c r="M161" i="7"/>
  <c r="L162" i="7"/>
  <c r="M162" i="7"/>
  <c r="L163" i="7"/>
  <c r="M163" i="7"/>
  <c r="L164" i="7"/>
  <c r="M164" i="7"/>
  <c r="L165" i="7"/>
  <c r="M165" i="7"/>
  <c r="L166" i="7"/>
  <c r="M166" i="7"/>
  <c r="L167" i="7"/>
  <c r="M167" i="7"/>
  <c r="L168" i="7"/>
  <c r="M168" i="7"/>
  <c r="L169" i="7"/>
  <c r="M169" i="7"/>
  <c r="L170" i="7"/>
  <c r="M170" i="7"/>
  <c r="L171" i="7"/>
  <c r="M171" i="7"/>
  <c r="L172" i="7"/>
  <c r="M172" i="7"/>
  <c r="L173" i="7"/>
  <c r="M173" i="7"/>
  <c r="L174" i="7"/>
  <c r="M174" i="7"/>
  <c r="L175" i="7"/>
  <c r="M175" i="7"/>
  <c r="L176" i="7"/>
  <c r="M176" i="7"/>
  <c r="L177" i="7"/>
  <c r="M177" i="7"/>
  <c r="L178" i="7"/>
  <c r="M178" i="7"/>
  <c r="L179" i="7"/>
  <c r="M179" i="7"/>
  <c r="L180" i="7"/>
  <c r="M180" i="7"/>
  <c r="L181" i="7"/>
  <c r="M181" i="7"/>
  <c r="L182" i="7"/>
  <c r="M182" i="7"/>
  <c r="L183" i="7"/>
  <c r="M183" i="7"/>
  <c r="L184" i="7"/>
  <c r="M184" i="7"/>
  <c r="L185" i="7"/>
  <c r="M185" i="7"/>
  <c r="L186" i="7"/>
  <c r="M186" i="7"/>
  <c r="L187" i="7"/>
  <c r="M187" i="7"/>
  <c r="L188" i="7"/>
  <c r="M188" i="7"/>
  <c r="L189" i="7"/>
  <c r="M189" i="7"/>
  <c r="L190" i="7"/>
  <c r="M190" i="7"/>
  <c r="L191" i="7"/>
  <c r="M191" i="7"/>
  <c r="L192" i="7"/>
  <c r="M192" i="7"/>
  <c r="L193" i="7"/>
  <c r="M193" i="7"/>
  <c r="L194" i="7"/>
  <c r="M194" i="7"/>
  <c r="L195" i="7"/>
  <c r="M195" i="7"/>
  <c r="L196" i="7"/>
  <c r="M196" i="7"/>
  <c r="L197" i="7"/>
  <c r="M197" i="7"/>
  <c r="L198" i="7"/>
  <c r="M198" i="7"/>
  <c r="L199" i="7"/>
  <c r="M199" i="7"/>
  <c r="L200" i="7"/>
  <c r="M200" i="7"/>
  <c r="L201" i="7"/>
  <c r="M201" i="7"/>
  <c r="L202" i="7"/>
  <c r="M202" i="7"/>
  <c r="L203" i="7"/>
  <c r="M203" i="7"/>
  <c r="L204" i="7"/>
  <c r="M204" i="7"/>
  <c r="L205" i="7"/>
  <c r="M205" i="7"/>
  <c r="L206" i="7"/>
  <c r="M206" i="7"/>
  <c r="L207" i="7"/>
  <c r="M207" i="7"/>
  <c r="L208" i="7"/>
  <c r="M208" i="7"/>
  <c r="L209" i="7"/>
  <c r="M209" i="7"/>
  <c r="L210" i="7"/>
  <c r="M210" i="7"/>
  <c r="L211" i="7"/>
  <c r="M211" i="7"/>
  <c r="L212" i="7"/>
  <c r="M212" i="7"/>
  <c r="L213" i="7"/>
  <c r="M213" i="7"/>
  <c r="L214" i="7"/>
  <c r="M214" i="7"/>
  <c r="L215" i="7"/>
  <c r="M215" i="7"/>
  <c r="L216" i="7"/>
  <c r="M216" i="7"/>
  <c r="L217" i="7"/>
  <c r="M217" i="7"/>
  <c r="L218" i="7"/>
  <c r="M218" i="7"/>
  <c r="L219" i="7"/>
  <c r="M219" i="7"/>
  <c r="L220" i="7"/>
  <c r="M220" i="7"/>
  <c r="L221" i="7"/>
  <c r="M221" i="7"/>
  <c r="L222" i="7"/>
  <c r="M222" i="7"/>
  <c r="L223" i="7"/>
  <c r="M223" i="7"/>
  <c r="L224" i="7"/>
  <c r="M224" i="7"/>
  <c r="L225" i="7"/>
  <c r="M225" i="7"/>
  <c r="L226" i="7"/>
  <c r="M226" i="7"/>
  <c r="L227" i="7"/>
  <c r="M227" i="7"/>
  <c r="L228" i="7"/>
  <c r="M228" i="7"/>
  <c r="L229" i="7"/>
  <c r="M229" i="7"/>
  <c r="L230" i="7"/>
  <c r="M230" i="7"/>
  <c r="L231" i="7"/>
  <c r="M231" i="7"/>
  <c r="L232" i="7"/>
  <c r="M232" i="7"/>
  <c r="L233" i="7"/>
  <c r="M233" i="7"/>
  <c r="L234" i="7"/>
  <c r="M234" i="7"/>
  <c r="L235" i="7"/>
  <c r="M235" i="7"/>
  <c r="L236" i="7"/>
  <c r="M236" i="7"/>
  <c r="L237" i="7"/>
  <c r="M237" i="7"/>
  <c r="L238" i="7"/>
  <c r="M238" i="7"/>
  <c r="L239" i="7"/>
  <c r="M239" i="7"/>
  <c r="L240" i="7"/>
  <c r="M240" i="7"/>
  <c r="L241" i="7"/>
  <c r="M241" i="7"/>
  <c r="L242" i="7"/>
  <c r="M242" i="7"/>
  <c r="L243" i="7"/>
  <c r="M243" i="7"/>
  <c r="L244" i="7"/>
  <c r="M244" i="7"/>
  <c r="L245" i="7"/>
  <c r="M245" i="7"/>
  <c r="L246" i="7"/>
  <c r="M246" i="7"/>
  <c r="L247" i="7"/>
  <c r="M247" i="7"/>
  <c r="L248" i="7"/>
  <c r="M248" i="7"/>
  <c r="L249" i="7"/>
  <c r="M249" i="7"/>
  <c r="L250" i="7"/>
  <c r="M250" i="7"/>
  <c r="L251" i="7"/>
  <c r="M251" i="7"/>
  <c r="L252" i="7"/>
  <c r="M252" i="7"/>
  <c r="L253" i="7"/>
  <c r="M253" i="7"/>
  <c r="L254" i="7"/>
  <c r="M254" i="7"/>
  <c r="L255" i="7"/>
  <c r="M255" i="7"/>
  <c r="L256" i="7"/>
  <c r="M256" i="7"/>
  <c r="L257" i="7"/>
  <c r="M257" i="7"/>
  <c r="L258" i="7"/>
  <c r="M258" i="7"/>
  <c r="L259" i="7"/>
  <c r="M259" i="7"/>
  <c r="L260" i="7"/>
  <c r="M260" i="7"/>
  <c r="L261" i="7"/>
  <c r="M261" i="7"/>
  <c r="L262" i="7"/>
  <c r="M262" i="7"/>
  <c r="L263" i="7"/>
  <c r="M263" i="7"/>
  <c r="L264" i="7"/>
  <c r="M264" i="7"/>
  <c r="L265" i="7"/>
  <c r="M265" i="7"/>
  <c r="L266" i="7"/>
  <c r="M266" i="7"/>
  <c r="L267" i="7"/>
  <c r="M267" i="7"/>
  <c r="L268" i="7"/>
  <c r="M268" i="7"/>
  <c r="L269" i="7"/>
  <c r="M269" i="7"/>
  <c r="L270" i="7"/>
  <c r="M270" i="7"/>
  <c r="L271" i="7"/>
  <c r="M271" i="7"/>
  <c r="L272" i="7"/>
  <c r="M272" i="7"/>
  <c r="L273" i="7"/>
  <c r="M273" i="7"/>
  <c r="L274" i="7"/>
  <c r="M274" i="7"/>
  <c r="L275" i="7"/>
  <c r="M275" i="7"/>
  <c r="L276" i="7"/>
  <c r="M276" i="7"/>
  <c r="L277" i="7"/>
  <c r="M277" i="7"/>
  <c r="L278" i="7"/>
  <c r="M278" i="7"/>
  <c r="L279" i="7"/>
  <c r="M279" i="7"/>
  <c r="L280" i="7"/>
  <c r="M280" i="7"/>
  <c r="L281" i="7"/>
  <c r="M281" i="7"/>
  <c r="L282" i="7"/>
  <c r="M282" i="7"/>
  <c r="L283" i="7"/>
  <c r="M283" i="7"/>
  <c r="L284" i="7"/>
  <c r="M284" i="7"/>
  <c r="L285" i="7"/>
  <c r="M285" i="7"/>
  <c r="L286" i="7"/>
  <c r="M286" i="7"/>
  <c r="L287" i="7"/>
  <c r="M287" i="7"/>
  <c r="L288" i="7"/>
  <c r="M288" i="7"/>
  <c r="L289" i="7"/>
  <c r="M289" i="7"/>
  <c r="L290" i="7"/>
  <c r="M290" i="7"/>
  <c r="L291" i="7"/>
  <c r="M291" i="7"/>
  <c r="L292" i="7"/>
  <c r="M292" i="7"/>
  <c r="L293" i="7"/>
  <c r="M293" i="7"/>
  <c r="L294" i="7"/>
  <c r="M294" i="7"/>
  <c r="L295" i="7"/>
  <c r="M295" i="7"/>
  <c r="L296" i="7"/>
  <c r="M296" i="7"/>
  <c r="L297" i="7"/>
  <c r="M297" i="7"/>
  <c r="L298" i="7"/>
  <c r="M298" i="7"/>
  <c r="L299" i="7"/>
  <c r="M299" i="7"/>
  <c r="L300" i="7"/>
  <c r="M300" i="7"/>
  <c r="L301" i="7"/>
  <c r="M301" i="7"/>
  <c r="L302" i="7"/>
  <c r="M302" i="7"/>
  <c r="L303" i="7"/>
  <c r="M303" i="7"/>
  <c r="L304" i="7"/>
  <c r="M304" i="7"/>
  <c r="L305" i="7"/>
  <c r="M305" i="7"/>
  <c r="L306" i="7"/>
  <c r="M306" i="7"/>
  <c r="L307" i="7"/>
  <c r="M307" i="7"/>
  <c r="L308" i="7"/>
  <c r="M308" i="7"/>
  <c r="L309" i="7"/>
  <c r="M309" i="7"/>
  <c r="L310" i="7"/>
  <c r="M310" i="7"/>
  <c r="L311" i="7"/>
  <c r="M311" i="7"/>
  <c r="L312" i="7"/>
  <c r="M312" i="7"/>
  <c r="L313" i="7"/>
  <c r="M313" i="7"/>
  <c r="L314" i="7"/>
  <c r="M314" i="7"/>
  <c r="L315" i="7"/>
  <c r="M315" i="7"/>
  <c r="L316" i="7"/>
  <c r="M316" i="7"/>
  <c r="L317" i="7"/>
  <c r="M317" i="7"/>
  <c r="L318" i="7"/>
  <c r="M318" i="7"/>
  <c r="L319" i="7"/>
  <c r="M319" i="7"/>
  <c r="L320" i="7"/>
  <c r="M320" i="7"/>
  <c r="L321" i="7"/>
  <c r="M321" i="7"/>
  <c r="L322" i="7"/>
  <c r="M322" i="7"/>
  <c r="L323" i="7"/>
  <c r="M323" i="7"/>
  <c r="L324" i="7"/>
  <c r="M324" i="7"/>
  <c r="L325" i="7"/>
  <c r="M325" i="7"/>
  <c r="L326" i="7"/>
  <c r="M326" i="7"/>
  <c r="L327" i="7"/>
  <c r="M327" i="7"/>
  <c r="L328" i="7"/>
  <c r="M328" i="7"/>
  <c r="L329" i="7"/>
  <c r="M329" i="7"/>
  <c r="L330" i="7"/>
  <c r="M330" i="7"/>
  <c r="L331" i="7"/>
  <c r="M331" i="7"/>
  <c r="L332" i="7"/>
  <c r="M332" i="7"/>
  <c r="L333" i="7"/>
  <c r="M333" i="7"/>
  <c r="L334" i="7"/>
  <c r="M334" i="7"/>
  <c r="L335" i="7"/>
  <c r="M335" i="7"/>
  <c r="L336" i="7"/>
  <c r="M336" i="7"/>
  <c r="L337" i="7"/>
  <c r="M337" i="7"/>
  <c r="L338" i="7"/>
  <c r="M338" i="7"/>
  <c r="L339" i="7"/>
  <c r="M339" i="7"/>
  <c r="L340" i="7"/>
  <c r="M340" i="7"/>
  <c r="L341" i="7"/>
  <c r="M341" i="7"/>
  <c r="L342" i="7"/>
  <c r="M342" i="7"/>
  <c r="L343" i="7"/>
  <c r="M343" i="7"/>
  <c r="L344" i="7"/>
  <c r="M344" i="7"/>
  <c r="L345" i="7"/>
  <c r="M345" i="7"/>
  <c r="L346" i="7"/>
  <c r="M346" i="7"/>
  <c r="L347" i="7"/>
  <c r="M347" i="7"/>
  <c r="L348" i="7"/>
  <c r="M348" i="7"/>
  <c r="L349" i="7"/>
  <c r="M349" i="7"/>
  <c r="L350" i="7"/>
  <c r="M350" i="7"/>
  <c r="L351" i="7"/>
  <c r="M351" i="7"/>
  <c r="L352" i="7"/>
  <c r="M352" i="7"/>
  <c r="L353" i="7"/>
  <c r="M353" i="7"/>
  <c r="L354" i="7"/>
  <c r="M354" i="7"/>
  <c r="L355" i="7"/>
  <c r="M355" i="7"/>
  <c r="L356" i="7"/>
  <c r="M356" i="7"/>
  <c r="L357" i="7"/>
  <c r="M357" i="7"/>
  <c r="L358" i="7"/>
  <c r="M358" i="7"/>
  <c r="L359" i="7"/>
  <c r="M359" i="7"/>
  <c r="L360" i="7"/>
  <c r="M360" i="7"/>
  <c r="L361" i="7"/>
  <c r="M361" i="7"/>
  <c r="L362" i="7"/>
  <c r="M362" i="7"/>
  <c r="L363" i="7"/>
  <c r="M363" i="7"/>
  <c r="L364" i="7"/>
  <c r="M364" i="7"/>
  <c r="L365" i="7"/>
  <c r="M365" i="7"/>
  <c r="L366" i="7"/>
  <c r="M366" i="7"/>
  <c r="L367" i="7"/>
  <c r="M367" i="7"/>
  <c r="L368" i="7"/>
  <c r="M368" i="7"/>
  <c r="L369" i="7"/>
  <c r="M369" i="7"/>
  <c r="L370" i="7"/>
  <c r="M370" i="7"/>
  <c r="L371" i="7"/>
  <c r="M371" i="7"/>
  <c r="L372" i="7"/>
  <c r="M372" i="7"/>
  <c r="L373" i="7"/>
  <c r="M373" i="7"/>
  <c r="L374" i="7"/>
  <c r="M374" i="7"/>
  <c r="L375" i="7"/>
  <c r="M375" i="7"/>
  <c r="L376" i="7"/>
  <c r="M376" i="7"/>
  <c r="L377" i="7"/>
  <c r="M377" i="7"/>
  <c r="L378" i="7"/>
  <c r="M378" i="7"/>
  <c r="L379" i="7"/>
  <c r="M379" i="7"/>
  <c r="L380" i="7"/>
  <c r="M380" i="7"/>
  <c r="L381" i="7"/>
  <c r="M381" i="7"/>
  <c r="L382" i="7"/>
  <c r="M382" i="7"/>
  <c r="L383" i="7"/>
  <c r="M383" i="7"/>
  <c r="L384" i="7"/>
  <c r="M384" i="7"/>
  <c r="L385" i="7"/>
  <c r="M385" i="7"/>
  <c r="L386" i="7"/>
  <c r="M386" i="7"/>
  <c r="L387" i="7"/>
  <c r="M387" i="7"/>
  <c r="L388" i="7"/>
  <c r="M388" i="7"/>
  <c r="L389" i="7"/>
  <c r="M389" i="7"/>
  <c r="L390" i="7"/>
  <c r="M390" i="7"/>
  <c r="L391" i="7"/>
  <c r="M391" i="7"/>
  <c r="L392" i="7"/>
  <c r="M392" i="7"/>
  <c r="L393" i="7"/>
  <c r="M393" i="7"/>
  <c r="L394" i="7"/>
  <c r="M394" i="7"/>
  <c r="L395" i="7"/>
  <c r="M395" i="7"/>
  <c r="L396" i="7"/>
  <c r="M396" i="7"/>
  <c r="L397" i="7"/>
  <c r="M397" i="7"/>
  <c r="L398" i="7"/>
  <c r="M398" i="7"/>
  <c r="L399" i="7"/>
  <c r="M399" i="7"/>
  <c r="L400" i="7"/>
  <c r="M400" i="7"/>
  <c r="L401" i="7"/>
  <c r="M401" i="7"/>
  <c r="L402" i="7"/>
  <c r="M402" i="7"/>
  <c r="L403" i="7"/>
  <c r="M403" i="7"/>
  <c r="L404" i="7"/>
  <c r="M404" i="7"/>
  <c r="L405" i="7"/>
  <c r="M405" i="7"/>
  <c r="L406" i="7"/>
  <c r="M406" i="7"/>
  <c r="L407" i="7"/>
  <c r="M407" i="7"/>
  <c r="L408" i="7"/>
  <c r="M408" i="7"/>
  <c r="L409" i="7"/>
  <c r="M409" i="7"/>
  <c r="L410" i="7"/>
  <c r="M410" i="7"/>
  <c r="L411" i="7"/>
  <c r="M411" i="7"/>
  <c r="L412" i="7"/>
  <c r="M412" i="7"/>
  <c r="L413" i="7"/>
  <c r="M413" i="7"/>
  <c r="L414" i="7"/>
  <c r="M414" i="7"/>
  <c r="L415" i="7"/>
  <c r="M415" i="7"/>
  <c r="L416" i="7"/>
  <c r="M416" i="7"/>
  <c r="L417" i="7"/>
  <c r="M417" i="7"/>
  <c r="L418" i="7"/>
  <c r="M418" i="7"/>
  <c r="L419" i="7"/>
  <c r="M419" i="7"/>
  <c r="L420" i="7"/>
  <c r="M420" i="7"/>
  <c r="L421" i="7"/>
  <c r="M421" i="7"/>
  <c r="L422" i="7"/>
  <c r="M422" i="7"/>
  <c r="L423" i="7"/>
  <c r="M423" i="7"/>
  <c r="L424" i="7"/>
  <c r="M424" i="7"/>
  <c r="L425" i="7"/>
  <c r="M425" i="7"/>
  <c r="L426" i="7"/>
  <c r="M426" i="7"/>
  <c r="L427" i="7"/>
  <c r="M427" i="7"/>
  <c r="L428" i="7"/>
  <c r="M428" i="7"/>
  <c r="L429" i="7"/>
  <c r="M429" i="7"/>
  <c r="L430" i="7"/>
  <c r="M430" i="7"/>
  <c r="L431" i="7"/>
  <c r="M431" i="7"/>
  <c r="L432" i="7"/>
  <c r="M432" i="7"/>
  <c r="L433" i="7"/>
  <c r="M433" i="7"/>
  <c r="L434" i="7"/>
  <c r="M434" i="7"/>
  <c r="L435" i="7"/>
  <c r="M435" i="7"/>
  <c r="L436" i="7"/>
  <c r="M436" i="7"/>
  <c r="L437" i="7"/>
  <c r="M437" i="7"/>
  <c r="L438" i="7"/>
  <c r="M438" i="7"/>
  <c r="L439" i="7"/>
  <c r="M439" i="7"/>
  <c r="L440" i="7"/>
  <c r="M440" i="7"/>
  <c r="L441" i="7"/>
  <c r="M441" i="7"/>
  <c r="L442" i="7"/>
  <c r="M442" i="7"/>
  <c r="L443" i="7"/>
  <c r="M443" i="7"/>
  <c r="L444" i="7"/>
  <c r="M444" i="7"/>
  <c r="L445" i="7"/>
  <c r="M445" i="7"/>
  <c r="L446" i="7"/>
  <c r="M446" i="7"/>
  <c r="L447" i="7"/>
  <c r="M447" i="7"/>
  <c r="L448" i="7"/>
  <c r="M448" i="7"/>
  <c r="L449" i="7"/>
  <c r="M449" i="7"/>
  <c r="L450" i="7"/>
  <c r="M450" i="7"/>
  <c r="L451" i="7"/>
  <c r="M451" i="7"/>
  <c r="L452" i="7"/>
  <c r="M452" i="7"/>
  <c r="L453" i="7"/>
  <c r="M453" i="7"/>
  <c r="L454" i="7"/>
  <c r="M454" i="7"/>
  <c r="L455" i="7"/>
  <c r="M455" i="7"/>
  <c r="L456" i="7"/>
  <c r="M456" i="7"/>
  <c r="L457" i="7"/>
  <c r="M457" i="7"/>
  <c r="L458" i="7"/>
  <c r="M458" i="7"/>
  <c r="L459" i="7"/>
  <c r="M459" i="7"/>
  <c r="L460" i="7"/>
  <c r="M460" i="7"/>
  <c r="L461" i="7"/>
  <c r="M461" i="7"/>
  <c r="L462" i="7"/>
  <c r="M462" i="7"/>
  <c r="L463" i="7"/>
  <c r="M463" i="7"/>
  <c r="L464" i="7"/>
  <c r="M464" i="7"/>
  <c r="L465" i="7"/>
  <c r="M465" i="7"/>
  <c r="L466" i="7"/>
  <c r="M466" i="7"/>
  <c r="L467" i="7"/>
  <c r="M467" i="7"/>
  <c r="L468" i="7"/>
  <c r="M468" i="7"/>
  <c r="L469" i="7"/>
  <c r="M469" i="7"/>
  <c r="L470" i="7"/>
  <c r="M470" i="7"/>
  <c r="L471" i="7"/>
  <c r="M471" i="7"/>
  <c r="L472" i="7"/>
  <c r="M472" i="7"/>
  <c r="L473" i="7"/>
  <c r="M473" i="7"/>
  <c r="L474" i="7"/>
  <c r="M474" i="7"/>
  <c r="L475" i="7"/>
  <c r="M475" i="7"/>
  <c r="L476" i="7"/>
  <c r="M476" i="7"/>
  <c r="L477" i="7"/>
  <c r="M477" i="7"/>
  <c r="L478" i="7"/>
  <c r="M478" i="7"/>
  <c r="L479" i="7"/>
  <c r="M479" i="7"/>
  <c r="L480" i="7"/>
  <c r="M480" i="7"/>
  <c r="L481" i="7"/>
  <c r="M481" i="7"/>
  <c r="L482" i="7"/>
  <c r="M482" i="7"/>
  <c r="L483" i="7"/>
  <c r="M483" i="7"/>
  <c r="L484" i="7"/>
  <c r="M484" i="7"/>
  <c r="L485" i="7"/>
  <c r="M485" i="7"/>
  <c r="L486" i="7"/>
  <c r="M486" i="7"/>
  <c r="L487" i="7"/>
  <c r="M487" i="7"/>
  <c r="L488" i="7"/>
  <c r="M488" i="7"/>
  <c r="L489" i="7"/>
  <c r="M489" i="7"/>
  <c r="L490" i="7"/>
  <c r="M490" i="7"/>
  <c r="L491" i="7"/>
  <c r="M491" i="7"/>
  <c r="L492" i="7"/>
  <c r="M492" i="7"/>
  <c r="L493" i="7"/>
  <c r="M493" i="7"/>
  <c r="L494" i="7"/>
  <c r="M494" i="7"/>
  <c r="L495" i="7"/>
  <c r="M495" i="7"/>
  <c r="L496" i="7"/>
  <c r="M496" i="7"/>
  <c r="L497" i="7"/>
  <c r="M497" i="7"/>
  <c r="L498" i="7"/>
  <c r="M498" i="7"/>
  <c r="L499" i="7"/>
  <c r="M499" i="7"/>
  <c r="L500" i="7"/>
  <c r="M500" i="7"/>
  <c r="L501" i="7"/>
  <c r="M501" i="7"/>
  <c r="L502" i="7"/>
  <c r="M502" i="7"/>
  <c r="L503" i="7"/>
  <c r="M503" i="7"/>
  <c r="L504" i="7"/>
  <c r="M504" i="7"/>
  <c r="L505" i="7"/>
  <c r="M505" i="7"/>
  <c r="L506" i="7"/>
  <c r="M506" i="7"/>
  <c r="L507" i="7"/>
  <c r="M507" i="7"/>
  <c r="L508" i="7"/>
  <c r="M508" i="7"/>
  <c r="L509" i="7"/>
  <c r="M509" i="7"/>
  <c r="L510" i="7"/>
  <c r="M510" i="7"/>
  <c r="L511" i="7"/>
  <c r="M511" i="7"/>
  <c r="L512" i="7"/>
  <c r="M512" i="7"/>
  <c r="L513" i="7"/>
  <c r="M513" i="7"/>
  <c r="L514" i="7"/>
  <c r="M514" i="7"/>
  <c r="L515" i="7"/>
  <c r="M515" i="7"/>
  <c r="L516" i="7"/>
  <c r="M516" i="7"/>
  <c r="L517" i="7"/>
  <c r="M517" i="7"/>
  <c r="L518" i="7"/>
  <c r="M518" i="7"/>
  <c r="L519" i="7"/>
  <c r="M519" i="7"/>
  <c r="L520" i="7"/>
  <c r="M520" i="7"/>
  <c r="L521" i="7"/>
  <c r="M521" i="7"/>
  <c r="L522" i="7"/>
  <c r="M522" i="7"/>
  <c r="L523" i="7"/>
  <c r="M523" i="7"/>
  <c r="L524" i="7"/>
  <c r="M524" i="7"/>
  <c r="L525" i="7"/>
  <c r="M525" i="7"/>
  <c r="L526" i="7"/>
  <c r="M526" i="7"/>
  <c r="L527" i="7"/>
  <c r="M527" i="7"/>
  <c r="L528" i="7"/>
  <c r="M528" i="7"/>
  <c r="L529" i="7"/>
  <c r="M529" i="7"/>
  <c r="L530" i="7"/>
  <c r="M530" i="7"/>
  <c r="L531" i="7"/>
  <c r="M531" i="7"/>
  <c r="L532" i="7"/>
  <c r="M532" i="7"/>
  <c r="L533" i="7"/>
  <c r="M533" i="7"/>
  <c r="L534" i="7"/>
  <c r="M534" i="7"/>
  <c r="L535" i="7"/>
  <c r="M535" i="7"/>
  <c r="L536" i="7"/>
  <c r="M536" i="7"/>
  <c r="L537" i="7"/>
  <c r="M537" i="7"/>
  <c r="L538" i="7"/>
  <c r="M538" i="7"/>
  <c r="L539" i="7"/>
  <c r="M539" i="7"/>
  <c r="L540" i="7"/>
  <c r="M540" i="7"/>
  <c r="L541" i="7"/>
  <c r="M541" i="7"/>
  <c r="L542" i="7"/>
  <c r="M542" i="7"/>
  <c r="L543" i="7"/>
  <c r="M543" i="7"/>
  <c r="L544" i="7"/>
  <c r="M544" i="7"/>
  <c r="L545" i="7"/>
  <c r="M545" i="7"/>
  <c r="L546" i="7"/>
  <c r="M546" i="7"/>
  <c r="L547" i="7"/>
  <c r="M547" i="7"/>
  <c r="L548" i="7"/>
  <c r="M548" i="7"/>
  <c r="L549" i="7"/>
  <c r="M549" i="7"/>
  <c r="L550" i="7"/>
  <c r="M550" i="7"/>
  <c r="L551" i="7"/>
  <c r="M551" i="7"/>
  <c r="L552" i="7"/>
  <c r="M552" i="7"/>
  <c r="L553" i="7"/>
  <c r="M553" i="7"/>
  <c r="L554" i="7"/>
  <c r="M554" i="7"/>
  <c r="L555" i="7"/>
  <c r="M555" i="7"/>
  <c r="L556" i="7"/>
  <c r="M556" i="7"/>
  <c r="L557" i="7"/>
  <c r="M557" i="7"/>
  <c r="L558" i="7"/>
  <c r="M558" i="7"/>
  <c r="L559" i="7"/>
  <c r="M559" i="7"/>
  <c r="L560" i="7"/>
  <c r="M560" i="7"/>
  <c r="L561" i="7"/>
  <c r="M561" i="7"/>
  <c r="L562" i="7"/>
  <c r="M562" i="7"/>
  <c r="L563" i="7"/>
  <c r="M563" i="7"/>
  <c r="L564" i="7"/>
  <c r="M564" i="7"/>
  <c r="L565" i="7"/>
  <c r="M565" i="7"/>
  <c r="L566" i="7"/>
  <c r="M566" i="7"/>
  <c r="L567" i="7"/>
  <c r="M567" i="7"/>
  <c r="L568" i="7"/>
  <c r="M568" i="7"/>
  <c r="L569" i="7"/>
  <c r="M569" i="7"/>
  <c r="L570" i="7"/>
  <c r="M570" i="7"/>
  <c r="L571" i="7"/>
  <c r="M571" i="7"/>
  <c r="L572" i="7"/>
  <c r="M572" i="7"/>
  <c r="L573" i="7"/>
  <c r="M573" i="7"/>
  <c r="L574" i="7"/>
  <c r="M574" i="7"/>
  <c r="L575" i="7"/>
  <c r="M575" i="7"/>
  <c r="L576" i="7"/>
  <c r="M576" i="7"/>
  <c r="L577" i="7"/>
  <c r="M577" i="7"/>
  <c r="L578" i="7"/>
  <c r="M578" i="7"/>
  <c r="L579" i="7"/>
  <c r="M579" i="7"/>
  <c r="L580" i="7"/>
  <c r="M580" i="7"/>
  <c r="L581" i="7"/>
  <c r="M581" i="7"/>
  <c r="L582" i="7"/>
  <c r="M582" i="7"/>
  <c r="L583" i="7"/>
  <c r="M583" i="7"/>
  <c r="L584" i="7"/>
  <c r="M584" i="7"/>
  <c r="L585" i="7"/>
  <c r="M585" i="7"/>
  <c r="L586" i="7"/>
  <c r="M586" i="7"/>
  <c r="L587" i="7"/>
  <c r="M587" i="7"/>
  <c r="L588" i="7"/>
  <c r="M588" i="7"/>
  <c r="L589" i="7"/>
  <c r="M589" i="7"/>
  <c r="L590" i="7"/>
  <c r="M590" i="7"/>
  <c r="L591" i="7"/>
  <c r="M591" i="7"/>
  <c r="L592" i="7"/>
  <c r="M592" i="7"/>
  <c r="L593" i="7"/>
  <c r="M593" i="7"/>
  <c r="L594" i="7"/>
  <c r="M594" i="7"/>
  <c r="L595" i="7"/>
  <c r="M595" i="7"/>
  <c r="L596" i="7"/>
  <c r="M596" i="7"/>
  <c r="L597" i="7"/>
  <c r="M597" i="7"/>
  <c r="L598" i="7"/>
  <c r="M598" i="7"/>
  <c r="L5" i="7"/>
  <c r="K5" i="7"/>
  <c r="M5" i="7"/>
  <c r="P3" i="3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M25" i="7" l="1"/>
  <c r="M23" i="7"/>
  <c r="O3" i="3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<sst xmlns="http://schemas.openxmlformats.org/spreadsheetml/2006/main" count="28293" uniqueCount="349">
  <si>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</si>
  <si>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</si>
  <si>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</si>
  <si>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</si>
  <si>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</si>
  <si>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</si>
  <si>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</si>
  <si>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</si>
  <si>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</si>
  <si>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</si>
  <si>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</si>
  <si>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</si>
  <si>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</si>
  <si>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</si>
  <si>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</si>
  <si>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</si>
  <si>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</si>
  <si>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</si>
  <si>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</si>
  <si>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</si>
  <si>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</si>
  <si>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</si>
  <si>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</si>
  <si>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</si>
  <si>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</si>
  <si>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</si>
  <si>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</si>
  <si>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</si>
  <si>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</si>
  <si>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</si>
  <si>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</si>
  <si>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</si>
  <si>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</si>
  <si>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</si>
  <si>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</si>
  <si>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</si>
  <si>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</si>
  <si>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</si>
  <si>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</si>
  <si>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</si>
  <si>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</si>
  <si>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</si>
  <si>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</si>
  <si>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</si>
  <si>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</si>
  <si>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</si>
  <si>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</si>
  <si>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</si>
  <si>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</si>
  <si>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</si>
  <si>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</si>
  <si>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</si>
  <si>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</si>
  <si>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</si>
  <si>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</si>
  <si>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</si>
  <si>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</si>
  <si>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</si>
  <si>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</si>
  <si>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</si>
  <si>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</si>
  <si>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</si>
  <si>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</si>
  <si>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</si>
  <si>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</si>
  <si>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</si>
  <si>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</si>
  <si>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</si>
  <si>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</si>
  <si>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</si>
  <si>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</si>
  <si>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</si>
  <si>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</si>
  <si>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</si>
  <si>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</si>
  <si>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</si>
  <si>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</si>
  <si>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</si>
  <si>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</si>
  <si>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</si>
  <si>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</si>
  <si>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</si>
  <si>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</si>
  <si>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</si>
  <si>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</si>
  <si>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</si>
  <si>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</si>
  <si>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</si>
  <si>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</si>
  <si>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</si>
  <si>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</si>
  <si>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</si>
  <si>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</si>
  <si>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</si>
  <si>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</si>
  <si>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</si>
  <si>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</si>
  <si>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</si>
  <si>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</si>
  <si>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</si>
  <si>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</si>
  <si>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</si>
  <si>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</si>
  <si>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</si>
  <si>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</si>
  <si>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</si>
  <si>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</si>
  <si>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</si>
  <si>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</si>
  <si>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</si>
  <si>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</si>
  <si>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</si>
  <si>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</si>
  <si>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</si>
  <si>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</si>
  <si>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</si>
  <si>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</si>
  <si>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</si>
  <si>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</si>
  <si>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</si>
  <si>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</si>
  <si>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</si>
  <si>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</si>
  <si>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</si>
  <si>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</si>
  <si>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</si>
  <si>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</si>
  <si>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</si>
  <si>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</si>
  <si>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</si>
  <si>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</si>
  <si>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</si>
  <si>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</si>
  <si>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</si>
  <si>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</si>
  <si>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</si>
  <si>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</si>
  <si>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</si>
  <si>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</si>
  <si>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</si>
  <si>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</si>
  <si>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</si>
  <si>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</si>
  <si>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</si>
  <si>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</si>
  <si>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</si>
  <si>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</si>
  <si>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</si>
  <si>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</si>
  <si>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</si>
  <si>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</si>
  <si>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</si>
  <si>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</si>
  <si>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</si>
  <si>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</si>
  <si>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</si>
  <si>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</si>
  <si>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</si>
  <si>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</si>
  <si>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</si>
  <si>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</si>
  <si>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</si>
  <si>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</si>
  <si>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</si>
  <si>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</si>
  <si>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</si>
  <si>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</si>
  <si>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</si>
  <si>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</si>
  <si>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</si>
  <si>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</si>
  <si>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</si>
  <si>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</si>
  <si>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</si>
  <si>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</si>
  <si>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</si>
  <si>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</si>
  <si>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</si>
  <si>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</si>
  <si>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</si>
  <si>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</si>
  <si>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</si>
  <si>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</si>
  <si>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</si>
  <si>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</si>
  <si>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</si>
  <si>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</si>
  <si>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</si>
  <si>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</si>
  <si>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</si>
  <si>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</si>
  <si>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</si>
  <si>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</si>
  <si>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</si>
  <si>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</si>
  <si>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</si>
  <si>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</si>
  <si>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</si>
  <si>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</si>
  <si>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</si>
  <si>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</si>
  <si>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</si>
  <si>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</si>
  <si>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</si>
  <si>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</si>
  <si>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</si>
  <si>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</si>
  <si>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</si>
  <si>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</si>
  <si>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</si>
  <si>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</si>
  <si>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</si>
  <si>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</si>
  <si>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</si>
  <si>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</si>
  <si>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</si>
  <si>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</si>
  <si>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</si>
  <si>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</si>
  <si>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</si>
  <si>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</si>
  <si>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</si>
  <si>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</si>
  <si>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</si>
  <si>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</si>
  <si>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</si>
  <si>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</si>
  <si>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</si>
  <si>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</si>
  <si>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</si>
  <si>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</si>
  <si>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</si>
  <si>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</si>
  <si>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</si>
  <si>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</si>
  <si>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</si>
  <si>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</si>
  <si>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</si>
  <si>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</si>
  <si>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</si>
  <si>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</si>
  <si>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</si>
  <si>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</si>
  <si>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</si>
  <si>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</si>
  <si>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</si>
  <si>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</si>
  <si>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</si>
  <si>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</si>
  <si>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</si>
  <si>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</si>
  <si>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</si>
  <si>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</si>
  <si>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</si>
  <si>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</si>
  <si>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</si>
  <si>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</si>
  <si>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</si>
  <si>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</si>
  <si>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</si>
  <si>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</si>
  <si>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</si>
  <si>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</si>
  <si>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</si>
  <si>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</si>
  <si>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</si>
  <si>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</si>
  <si>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</si>
  <si>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</si>
  <si>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</si>
  <si>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</si>
  <si>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</si>
  <si>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</si>
  <si>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</si>
  <si>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</si>
  <si>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</si>
  <si>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</si>
  <si>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</si>
  <si>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</si>
  <si>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</si>
  <si>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</si>
  <si>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</si>
  <si>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</si>
  <si>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</si>
  <si>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</si>
  <si>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</si>
  <si>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</si>
  <si>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医療従事者</t>
    <rPh sb="0" eb="5">
      <t>イリョウジュウジシャ</t>
    </rPh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</si>
  <si>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</si>
  <si>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</si>
  <si>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集計日</t>
    </r>
  </si>
  <si>
    <r>
      <rPr>
        <sz val="9.5"/>
        <rFont val="游ゴシック"/>
        <family val="3"/>
      </rPr>
      <t>曜日</t>
    </r>
  </si>
  <si>
    <r>
      <rPr>
        <sz val="9.5"/>
        <rFont val="游ゴシック"/>
        <family val="3"/>
      </rPr>
      <t> 接種回数</t>
    </r>
  </si>
  <si>
    <r>
      <rPr>
        <sz val="9.5"/>
        <rFont val="游ゴシック"/>
        <family val="3"/>
      </rPr>
      <t> 内１回目</t>
    </r>
  </si>
  <si>
    <r>
      <rPr>
        <sz val="9.5"/>
        <rFont val="游ゴシック"/>
        <family val="3"/>
      </rPr>
      <t> 内２回目</t>
    </r>
  </si>
  <si>
    <r>
      <rPr>
        <sz val="9.5"/>
        <rFont val="游ゴシック"/>
        <family val="3"/>
      </rPr>
      <t>(水)</t>
    </r>
  </si>
  <si>
    <r>
      <rPr>
        <sz val="9.5"/>
        <rFont val="游ゴシック"/>
        <family val="3"/>
      </rPr>
      <t>(火)</t>
    </r>
  </si>
  <si>
    <r>
      <rPr>
        <sz val="9.5"/>
        <rFont val="游ゴシック"/>
        <family val="3"/>
      </rPr>
      <t>(月)</t>
    </r>
  </si>
  <si>
    <r>
      <rPr>
        <sz val="9.5"/>
        <rFont val="游ゴシック"/>
        <family val="3"/>
      </rPr>
      <t>(金)</t>
    </r>
  </si>
  <si>
    <r>
      <rPr>
        <sz val="9.5"/>
        <rFont val="游ゴシック"/>
        <family val="3"/>
      </rPr>
      <t>(木)</t>
    </r>
  </si>
  <si>
    <r>
      <rPr>
        <sz val="11"/>
        <rFont val="游ゴシック"/>
        <family val="3"/>
      </rPr>
      <t>接種日</t>
    </r>
  </si>
  <si>
    <r>
      <rPr>
        <sz val="11"/>
        <rFont val="游ゴシック"/>
        <family val="3"/>
      </rPr>
      <t>曜日</t>
    </r>
  </si>
  <si>
    <r>
      <rPr>
        <sz val="11"/>
        <rFont val="游ゴシック"/>
        <family val="3"/>
      </rPr>
      <t> 接種回数</t>
    </r>
  </si>
  <si>
    <r>
      <rPr>
        <sz val="11"/>
        <rFont val="游ゴシック"/>
        <family val="3"/>
      </rPr>
      <t> 内１回目</t>
    </r>
  </si>
  <si>
    <r>
      <rPr>
        <sz val="11"/>
        <rFont val="游ゴシック"/>
        <family val="3"/>
      </rPr>
      <t> 内２回目</t>
    </r>
  </si>
  <si>
    <r>
      <rPr>
        <sz val="11"/>
        <rFont val="游ゴシック"/>
        <family val="3"/>
      </rPr>
      <t>(水)</t>
    </r>
  </si>
  <si>
    <r>
      <rPr>
        <sz val="11"/>
        <rFont val="游ゴシック"/>
        <family val="3"/>
      </rPr>
      <t>(火)</t>
    </r>
  </si>
  <si>
    <r>
      <rPr>
        <sz val="11"/>
        <rFont val="游ゴシック"/>
        <family val="3"/>
      </rPr>
      <t>(月)</t>
    </r>
  </si>
  <si>
    <r>
      <rPr>
        <sz val="11"/>
        <rFont val="游ゴシック"/>
        <family val="3"/>
      </rPr>
      <t>(日)</t>
    </r>
  </si>
  <si>
    <r>
      <rPr>
        <sz val="11"/>
        <rFont val="游ゴシック"/>
        <family val="3"/>
      </rPr>
      <t>(土)</t>
    </r>
  </si>
  <si>
    <r>
      <rPr>
        <sz val="11"/>
        <rFont val="游ゴシック"/>
        <family val="3"/>
      </rPr>
      <t>(金)</t>
    </r>
  </si>
  <si>
    <r>
      <rPr>
        <sz val="11"/>
        <rFont val="游ゴシック"/>
        <family val="3"/>
      </rPr>
      <t>(木)</t>
    </r>
  </si>
  <si>
    <t>高齢者等</t>
    <rPh sb="0" eb="3">
      <t>コウレイシャ</t>
    </rPh>
    <rPh sb="3" eb="4">
      <t>ナド</t>
    </rPh>
    <phoneticPr fontId="1"/>
  </si>
  <si>
    <t>これまでのワクチン総接種回数（新規データを下=PDFとは逆順に追加する）</t>
    <rPh sb="15" eb="17">
      <t>シンキ</t>
    </rPh>
    <rPh sb="21" eb="22">
      <t>シタ</t>
    </rPh>
    <rPh sb="28" eb="30">
      <t>ギャクジュン</t>
    </rPh>
    <rPh sb="31" eb="33">
      <t>ツイカ</t>
    </rPh>
    <phoneticPr fontId="1"/>
  </si>
  <si>
    <t>日付</t>
    <rPh sb="0" eb="2">
      <t>ヒヅケ</t>
    </rPh>
    <phoneticPr fontId="1"/>
  </si>
  <si>
    <t>Dataset用の集計(前日まで)</t>
    <rPh sb="7" eb="8">
      <t>ヨウ</t>
    </rPh>
    <rPh sb="9" eb="11">
      <t>シュウケイ</t>
    </rPh>
    <rPh sb="12" eb="14">
      <t>ゼンジツ</t>
    </rPh>
    <phoneticPr fontId="1"/>
  </si>
  <si>
    <t>(木)</t>
  </si>
  <si>
    <t>(金)</t>
  </si>
  <si>
    <t>(土)</t>
  </si>
  <si>
    <t>(日)</t>
  </si>
  <si>
    <t>月一覧</t>
    <rPh sb="0" eb="1">
      <t>ツキ</t>
    </rPh>
    <rPh sb="1" eb="3">
      <t>イチラン</t>
    </rPh>
    <phoneticPr fontId="1"/>
  </si>
  <si>
    <t>https://www.mhlw.go.jp/stf/seisakunitsuite/bunya/0000121431_00262.html</t>
    <phoneticPr fontId="1"/>
  </si>
  <si>
    <r>
      <rPr>
        <sz val="11"/>
        <rFont val="游ゴシック"/>
        <family val="3"/>
      </rPr>
      <t>(⽔)</t>
    </r>
  </si>
  <si>
    <r>
      <rPr>
        <sz val="11"/>
        <rFont val="游ゴシック"/>
        <family val="3"/>
      </rPr>
      <t>(⽊)</t>
    </r>
  </si>
  <si>
    <r>
      <rPr>
        <sz val="9"/>
        <rFont val="游ゴシック"/>
        <family val="3"/>
      </rPr>
      <t>(⽔)</t>
    </r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</si>
  <si>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</si>
  <si>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</si>
  <si>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</si>
  <si>
    <t>(火)</t>
  </si>
  <si>
    <t>(水)</t>
  </si>
  <si>
    <t>(火)</t>
    <rPh sb="1" eb="2">
      <t>ヒ</t>
    </rPh>
    <phoneticPr fontId="2"/>
  </si>
  <si>
    <t>(水)</t>
    <rPh sb="1" eb="2">
      <t>スイ</t>
    </rPh>
    <phoneticPr fontId="2"/>
  </si>
  <si>
    <t>ワクチン接種:首相官邸Twitter</t>
    <phoneticPr fontId="1"/>
  </si>
  <si>
    <t>(木)</t>
    <rPh sb="1" eb="2">
      <t>モク</t>
    </rPh>
    <phoneticPr fontId="2"/>
  </si>
  <si>
    <t>(金)</t>
    <phoneticPr fontId="1"/>
  </si>
  <si>
    <t>(日)</t>
    <rPh sb="1" eb="2">
      <t>ニチ</t>
    </rPh>
    <phoneticPr fontId="1"/>
  </si>
  <si>
    <t>(土)</t>
    <rPh sb="1" eb="2">
      <t>ド</t>
    </rPh>
    <phoneticPr fontId="1"/>
  </si>
  <si>
    <t>(金)</t>
    <rPh sb="1" eb="2">
      <t>キン</t>
    </rPh>
    <phoneticPr fontId="1"/>
  </si>
  <si>
    <t>(月)</t>
    <phoneticPr fontId="1"/>
  </si>
  <si>
    <t>(水)</t>
    <rPh sb="1" eb="2">
      <t>スイ</t>
    </rPh>
    <phoneticPr fontId="1"/>
  </si>
  <si>
    <t>(木)</t>
    <rPh sb="1" eb="2">
      <t>モク</t>
    </rPh>
    <phoneticPr fontId="1"/>
  </si>
  <si>
    <r>
      <rPr>
        <b/>
        <sz val="6"/>
        <rFont val="Meiryo UI"/>
        <family val="3"/>
      </rPr>
      <t>陽性者数</t>
    </r>
  </si>
  <si>
    <r>
      <rPr>
        <b/>
        <sz val="6"/>
        <rFont val="Meiryo UI"/>
        <family val="3"/>
      </rPr>
      <t>PCR検査実施人数※1</t>
    </r>
  </si>
  <si>
    <r>
      <rPr>
        <b/>
        <sz val="6"/>
        <rFont val="Meiryo UI"/>
        <family val="3"/>
      </rPr>
      <t>入院治療等を</t>
    </r>
  </si>
  <si>
    <r>
      <rPr>
        <b/>
        <sz val="6"/>
        <rFont val="Meiryo UI"/>
        <family val="3"/>
      </rPr>
      <t xml:space="preserve">退院又は療養解除となった者の数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</si>
  <si>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死亡（累積）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</si>
  <si>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要する者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</si>
  <si>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>うち重症※6</t>
    </r>
  </si>
  <si>
    <r>
      <rPr>
        <sz val="6"/>
        <rFont val="Meiryo UI"/>
        <family val="3"/>
      </rPr>
      <t>-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</si>
</sst>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9.5"/>
      <color rgb="FF000000"/>
      <name val="游ゴシック"/>
      <family val="2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9"/>
      <color rgb="FF000000"/>
      <name val="游ゴシック"/>
      <family val="2"/>
    </font>
    <font>
      <sz val="9"/>
      <name val="游ゴシック"/>
      <family val="3"/>
      <charset val="128"/>
    </font>
    <font>
      <sz val="9"/>
      <name val="游ゴシック"/>
      <family val="3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6"/>
      <name val="Meiryo UI"/>
      <family val="3"/>
      <charset val="128"/>
    </font>
    <font>
      <b/>
      <sz val="6"/>
      <name val="Meiryo UI"/>
      <family val="3"/>
    </font>
    <font>
      <sz val="6"/>
      <color rgb="FF000000"/>
      <name val="Meiryo UI"/>
      <family val="2"/>
    </font>
    <font>
      <sz val="6"/>
      <name val="Meiryo UI"/>
      <family val="3"/>
      <charset val="128"/>
    </font>
    <font>
      <sz val="6"/>
      <name val="Meiryo UI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7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9" fillId="0" borderId="1" xfId="0" applyFont="1" applyBorder="1" applyAlignment="1">
      <alignment horizontal="center" vertical="top" wrapText="1"/>
    </xf>
    <xf numFmtId="3" fontId="21" fillId="0" borderId="1" xfId="0" applyNumberFormat="1" applyFont="1" applyBorder="1" applyAlignment="1">
      <alignment horizontal="center" vertical="top" shrinkToFit="1"/>
    </xf>
    <xf numFmtId="1" fontId="21" fillId="0" borderId="1" xfId="0" applyNumberFormat="1" applyFont="1" applyBorder="1" applyAlignment="1">
      <alignment horizontal="center" vertical="top" shrinkToFit="1"/>
    </xf>
    <xf numFmtId="180" fontId="18" fillId="0" borderId="1" xfId="0" applyNumberFormat="1" applyFont="1" applyBorder="1" applyAlignment="1">
      <alignment horizontal="center" vertical="top" shrinkToFit="1"/>
    </xf>
    <xf numFmtId="180" fontId="21" fillId="0" borderId="1" xfId="0" applyNumberFormat="1" applyFont="1" applyBorder="1" applyAlignment="1">
      <alignment horizontal="center" vertical="top" shrinkToFit="1"/>
    </xf>
    <xf numFmtId="0" fontId="19" fillId="0" borderId="14" xfId="0" applyFont="1" applyBorder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180" fontId="21" fillId="0" borderId="15" xfId="0" applyNumberFormat="1" applyFont="1" applyBorder="1" applyAlignment="1">
      <alignment horizontal="center" vertical="top" shrinkToFit="1"/>
    </xf>
    <xf numFmtId="3" fontId="0" fillId="0" borderId="0" xfId="0" applyNumberFormat="1" applyAlignment="1">
      <alignment horizontal="center" vertical="center"/>
    </xf>
    <xf numFmtId="0" fontId="19" fillId="4" borderId="1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 vertical="center"/>
    </xf>
    <xf numFmtId="0" fontId="19" fillId="7" borderId="1" xfId="0" applyFont="1" applyFill="1" applyBorder="1" applyAlignment="1">
      <alignment horizontal="center" vertical="top" wrapText="1"/>
    </xf>
    <xf numFmtId="0" fontId="0" fillId="7" borderId="0" xfId="0" applyFill="1" applyAlignment="1">
      <alignment horizontal="center" vertical="center"/>
    </xf>
    <xf numFmtId="180" fontId="21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180" fontId="19" fillId="6" borderId="0" xfId="0" applyNumberFormat="1" applyFont="1" applyFill="1" applyBorder="1" applyAlignment="1">
      <alignment horizontal="center" vertical="top" wrapText="1"/>
    </xf>
    <xf numFmtId="180" fontId="19" fillId="6" borderId="1" xfId="0" applyNumberFormat="1" applyFont="1" applyFill="1" applyBorder="1" applyAlignment="1">
      <alignment horizontal="center" vertical="top" wrapText="1"/>
    </xf>
    <xf numFmtId="180" fontId="16" fillId="6" borderId="1" xfId="0" applyNumberFormat="1" applyFont="1" applyFill="1" applyBorder="1" applyAlignment="1">
      <alignment horizontal="center" vertical="top" wrapText="1"/>
    </xf>
    <xf numFmtId="180" fontId="18" fillId="0" borderId="1" xfId="0" applyNumberFormat="1" applyFont="1" applyBorder="1" applyAlignment="1">
      <alignment horizontal="right" vertical="top" shrinkToFit="1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80" fontId="21" fillId="0" borderId="1" xfId="0" applyNumberFormat="1" applyFont="1" applyBorder="1" applyAlignment="1">
      <alignment horizontal="right" vertical="top" shrinkToFit="1"/>
    </xf>
    <xf numFmtId="3" fontId="21" fillId="0" borderId="1" xfId="0" applyNumberFormat="1" applyFont="1" applyBorder="1" applyAlignment="1">
      <alignment horizontal="right" vertical="top" shrinkToFit="1"/>
    </xf>
    <xf numFmtId="1" fontId="21" fillId="0" borderId="1" xfId="0" applyNumberFormat="1" applyFont="1" applyBorder="1" applyAlignment="1">
      <alignment horizontal="right" vertical="top" shrinkToFit="1"/>
    </xf>
    <xf numFmtId="180" fontId="22" fillId="0" borderId="1" xfId="0" applyNumberFormat="1" applyFont="1" applyBorder="1" applyAlignment="1">
      <alignment horizontal="right" vertical="top" shrinkToFit="1"/>
    </xf>
    <xf numFmtId="0" fontId="23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78" fontId="16" fillId="0" borderId="1" xfId="0" applyNumberFormat="1" applyFont="1" applyBorder="1" applyAlignment="1">
      <alignment horizontal="center" vertical="top" wrapText="1"/>
    </xf>
    <xf numFmtId="178" fontId="16" fillId="4" borderId="1" xfId="0" applyNumberFormat="1" applyFont="1" applyFill="1" applyBorder="1" applyAlignment="1">
      <alignment horizontal="center" vertical="top" wrapText="1"/>
    </xf>
    <xf numFmtId="178" fontId="16" fillId="7" borderId="1" xfId="0" applyNumberFormat="1" applyFont="1" applyFill="1" applyBorder="1" applyAlignment="1">
      <alignment horizontal="center" vertical="top" wrapText="1"/>
    </xf>
    <xf numFmtId="178" fontId="18" fillId="0" borderId="1" xfId="0" applyNumberFormat="1" applyFont="1" applyBorder="1" applyAlignment="1">
      <alignment horizontal="center" vertical="top" shrinkToFit="1"/>
    </xf>
    <xf numFmtId="178" fontId="18" fillId="0" borderId="6" xfId="0" applyNumberFormat="1" applyFont="1" applyBorder="1" applyAlignment="1">
      <alignment horizontal="center" vertical="top" shrinkToFit="1"/>
    </xf>
    <xf numFmtId="178" fontId="0" fillId="0" borderId="12" xfId="0" applyNumberFormat="1" applyBorder="1" applyAlignment="1">
      <alignment horizontal="center" vertical="center"/>
    </xf>
    <xf numFmtId="178" fontId="18" fillId="0" borderId="7" xfId="0" applyNumberFormat="1" applyFont="1" applyBorder="1" applyAlignment="1">
      <alignment horizontal="center" vertical="top" shrinkToFit="1"/>
    </xf>
    <xf numFmtId="178" fontId="0" fillId="0" borderId="0" xfId="0" applyNumberFormat="1" applyAlignment="1">
      <alignment horizontal="center" vertical="center"/>
    </xf>
    <xf numFmtId="180" fontId="0" fillId="0" borderId="12" xfId="0" applyNumberFormat="1" applyBorder="1" applyAlignment="1">
      <alignment horizontal="center" vertical="center"/>
    </xf>
    <xf numFmtId="178" fontId="22" fillId="0" borderId="1" xfId="0" applyNumberFormat="1" applyFont="1" applyBorder="1" applyAlignment="1">
      <alignment horizontal="center" vertical="top" shrinkToFit="1"/>
    </xf>
    <xf numFmtId="178" fontId="6" fillId="0" borderId="12" xfId="4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>
      <alignment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5" fillId="0" borderId="0" xfId="2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0" fillId="0" borderId="7" xfId="0" applyBorder="1" applyAlignment="1">
      <alignment horizontal="left" vertical="top" wrapText="1" indent="1"/>
    </xf>
    <xf numFmtId="0" fontId="27" fillId="0" borderId="1" xfId="0" applyFont="1" applyBorder="1" applyAlignment="1">
      <alignment horizontal="right" vertical="top" wrapText="1"/>
    </xf>
    <xf numFmtId="3" fontId="29" fillId="0" borderId="1" xfId="0" applyNumberFormat="1" applyFont="1" applyBorder="1" applyAlignment="1">
      <alignment horizontal="right" vertical="top" shrinkToFit="1"/>
    </xf>
    <xf numFmtId="1" fontId="29" fillId="0" borderId="1" xfId="0" applyNumberFormat="1" applyFont="1" applyBorder="1" applyAlignment="1">
      <alignment horizontal="right" vertical="top" shrinkToFit="1"/>
    </xf>
    <xf numFmtId="0" fontId="30" fillId="0" borderId="1" xfId="0" applyFont="1" applyBorder="1" applyAlignment="1">
      <alignment horizontal="right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27" fillId="0" borderId="6" xfId="0" applyFont="1" applyBorder="1" applyAlignment="1">
      <alignment horizontal="left" vertical="center" wrapText="1" indent="1"/>
    </xf>
    <xf numFmtId="0" fontId="27" fillId="0" borderId="7" xfId="0" applyFont="1" applyBorder="1" applyAlignment="1">
      <alignment horizontal="left" vertical="center" wrapText="1" indent="1"/>
    </xf>
    <xf numFmtId="0" fontId="27" fillId="0" borderId="6" xfId="0" applyFont="1" applyBorder="1" applyAlignment="1">
      <alignment horizontal="left" vertical="top" wrapText="1"/>
    </xf>
    <xf numFmtId="0" fontId="27" fillId="0" borderId="7" xfId="0" applyFont="1" applyBorder="1" applyAlignment="1">
      <alignment horizontal="left" vertical="top" wrapText="1"/>
    </xf>
    <xf numFmtId="0" fontId="27" fillId="0" borderId="13" xfId="0" applyFont="1" applyBorder="1" applyAlignment="1">
      <alignment horizontal="left" vertical="top" wrapText="1"/>
    </xf>
    <xf numFmtId="0" fontId="27" fillId="0" borderId="8" xfId="0" applyFont="1" applyBorder="1" applyAlignment="1">
      <alignment horizontal="left" vertical="top" wrapTex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2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385"/>
  <sheetViews>
    <sheetView workbookViewId="0">
      <pane ySplit="1" topLeftCell="A1373" activePane="bottomLeft" state="frozen"/>
      <selection activeCell="A1386" sqref="A1386"/>
      <selection pane="bottomLeft" activeCell="A1386" sqref="A1386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>
        <v>28413</v>
      </c>
      <c r="P125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>
        <v>0</v>
      </c>
      <c r="P1258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>
        <v>0</v>
      </c>
      <c r="P1259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>
        <v>15075</v>
      </c>
      <c r="P1260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>
        <v>0</v>
      </c>
      <c r="P1261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>
        <v>0</v>
      </c>
      <c r="P1262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>
        <v>11187</v>
      </c>
      <c r="P1263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>
        <v>0</v>
      </c>
      <c r="P1264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>
        <v>0</v>
      </c>
      <c r="P1265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>
        <v>19030</v>
      </c>
      <c r="P1266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>
        <v>0</v>
      </c>
      <c r="P126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>
        <v>0</v>
      </c>
      <c r="P1268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>
        <v>31397</v>
      </c>
      <c r="P1269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>
        <v>0</v>
      </c>
      <c r="P1270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>
        <v>0</v>
      </c>
      <c r="P1271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>
        <v>2165</v>
      </c>
      <c r="P1272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>
        <v>0</v>
      </c>
      <c r="P1273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>
        <v>0</v>
      </c>
      <c r="P1274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>
        <v>4411</v>
      </c>
      <c r="P1275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>
        <v>0</v>
      </c>
      <c r="P1276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>
        <v>0</v>
      </c>
      <c r="P127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>
        <v>70519</v>
      </c>
      <c r="P1278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>
        <v>0</v>
      </c>
      <c r="P1279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>
        <v>0</v>
      </c>
      <c r="P1280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>
        <v>107244</v>
      </c>
      <c r="P1281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>
        <v>0</v>
      </c>
      <c r="P1282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>
        <v>0</v>
      </c>
      <c r="P1283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>
        <v>134010</v>
      </c>
      <c r="P1284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>
        <v>0</v>
      </c>
      <c r="P1285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>
        <v>0</v>
      </c>
      <c r="P1286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>
        <v>136009</v>
      </c>
      <c r="P128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>
        <v>0</v>
      </c>
      <c r="P1288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>
        <v>0</v>
      </c>
      <c r="P1289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>
        <v>154728</v>
      </c>
      <c r="P1290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>
        <v>0</v>
      </c>
      <c r="P1291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>
        <v>0</v>
      </c>
      <c r="P1292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>
        <v>4365</v>
      </c>
      <c r="P1293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>
        <v>0</v>
      </c>
      <c r="P1294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>
        <v>0</v>
      </c>
      <c r="P1295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>
        <v>4550</v>
      </c>
      <c r="P1296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>
        <v>0</v>
      </c>
      <c r="P129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>
        <v>0</v>
      </c>
      <c r="P1298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>
        <v>234136</v>
      </c>
      <c r="P1299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>
        <v>0</v>
      </c>
      <c r="P1300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>
        <v>0</v>
      </c>
      <c r="P1301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>
        <v>185545</v>
      </c>
      <c r="P1302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>
        <v>0</v>
      </c>
      <c r="P1303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>
        <v>0</v>
      </c>
      <c r="P1304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>
        <v>208004</v>
      </c>
      <c r="P1305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>
        <v>0</v>
      </c>
      <c r="P1306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>
        <v>0</v>
      </c>
      <c r="P130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>
        <v>10149</v>
      </c>
      <c r="P1308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>
        <v>0</v>
      </c>
      <c r="P1309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>
        <v>0</v>
      </c>
      <c r="P1310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>
        <v>26176</v>
      </c>
      <c r="P1311">
        <v>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>
        <v>0</v>
      </c>
      <c r="P1312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>
        <v>0</v>
      </c>
      <c r="P1313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>
        <v>20220</v>
      </c>
      <c r="P1314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>
        <v>0</v>
      </c>
      <c r="P1315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>
        <v>0</v>
      </c>
      <c r="P1316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>
        <v>20314</v>
      </c>
      <c r="P131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>
        <v>0</v>
      </c>
      <c r="P1318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>
        <v>0</v>
      </c>
      <c r="P1319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>
        <v>8872</v>
      </c>
      <c r="P1320">
        <v>0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>
        <v>0</v>
      </c>
      <c r="P1321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>
        <v>0</v>
      </c>
      <c r="P1322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>
        <v>8838</v>
      </c>
      <c r="P1323">
        <v>0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>
        <v>0</v>
      </c>
      <c r="P1324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>
        <v>0</v>
      </c>
      <c r="P1325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>
        <v>9208</v>
      </c>
      <c r="P1326">
        <v>0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>
        <v>0</v>
      </c>
      <c r="P13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>
        <v>0</v>
      </c>
      <c r="P1328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>
        <v>285594</v>
      </c>
      <c r="P1329">
        <v>62936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>
        <v>0</v>
      </c>
      <c r="P1330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>
        <v>0</v>
      </c>
      <c r="P1331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>
        <v>113795</v>
      </c>
      <c r="P1332">
        <v>44797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>
        <v>0</v>
      </c>
      <c r="P1333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>
        <v>0</v>
      </c>
      <c r="P1334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>
        <v>21703</v>
      </c>
      <c r="P1335">
        <v>1146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>
        <v>0</v>
      </c>
      <c r="P1336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>
        <v>0</v>
      </c>
      <c r="P133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>
        <v>30724</v>
      </c>
      <c r="P1338">
        <v>3414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>
        <v>0</v>
      </c>
      <c r="P1339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>
        <v>0</v>
      </c>
      <c r="P1340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>
        <v>198992</v>
      </c>
      <c r="P1341">
        <v>72612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>
        <v>0</v>
      </c>
      <c r="P1342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>
        <v>0</v>
      </c>
      <c r="P1343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>
        <v>145457</v>
      </c>
      <c r="P1344">
        <v>84753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>
        <v>0</v>
      </c>
      <c r="P1345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>
        <v>0</v>
      </c>
      <c r="P1346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>
        <v>147371</v>
      </c>
      <c r="P1347">
        <v>106524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>
        <v>0</v>
      </c>
      <c r="P1348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>
        <v>0</v>
      </c>
      <c r="P1349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>
        <v>153328</v>
      </c>
      <c r="P1350">
        <v>132426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>
        <v>0</v>
      </c>
      <c r="P1351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>
        <v>0</v>
      </c>
      <c r="P1352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>
        <v>164416</v>
      </c>
      <c r="P1353">
        <v>149841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>
        <v>0</v>
      </c>
      <c r="P1354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>
        <v>0</v>
      </c>
      <c r="P1355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>
        <v>53739</v>
      </c>
      <c r="P1356">
        <v>3433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>
        <v>0</v>
      </c>
      <c r="P135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>
        <v>0</v>
      </c>
      <c r="P1358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>
        <v>77078</v>
      </c>
      <c r="P1359">
        <v>4717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>
        <v>0</v>
      </c>
      <c r="P1360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>
        <v>0</v>
      </c>
      <c r="P1361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>
        <v>237776</v>
      </c>
      <c r="P1362">
        <v>225422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>
        <v>0</v>
      </c>
      <c r="P1363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>
        <v>0</v>
      </c>
      <c r="P1364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>
        <v>215479</v>
      </c>
      <c r="P1365">
        <v>168803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>
        <v>0</v>
      </c>
      <c r="P1366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>
        <v>0</v>
      </c>
      <c r="P136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>
        <v>225613</v>
      </c>
      <c r="P1368">
        <v>191685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>
        <v>0</v>
      </c>
      <c r="P1369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>
        <v>0</v>
      </c>
      <c r="P1370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>
        <v>222043</v>
      </c>
      <c r="P1371">
        <v>113110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>
        <v>0</v>
      </c>
      <c r="P1372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>
        <v>0</v>
      </c>
      <c r="P1373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>
        <v>250026</v>
      </c>
      <c r="P1374">
        <v>159392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>
        <v>0</v>
      </c>
      <c r="P1375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>
        <v>0</v>
      </c>
      <c r="P1376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>
        <v>122787</v>
      </c>
      <c r="P1377">
        <v>7195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>
        <v>0</v>
      </c>
      <c r="P1378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>
        <v>0</v>
      </c>
      <c r="P1379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>
        <v>124188</v>
      </c>
      <c r="P1380">
        <v>7112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>
        <v>0</v>
      </c>
      <c r="P1381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>
        <v>0</v>
      </c>
      <c r="P1382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>
        <v>0</v>
      </c>
      <c r="P1383">
        <v>0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>
        <v>0</v>
      </c>
      <c r="P1384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>
        <v>0</v>
      </c>
      <c r="P1385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0305"/>
  <sheetViews>
    <sheetView workbookViewId="0">
      <pane xSplit="1" ySplit="1" topLeftCell="B20289" activePane="bottomRight" state="frozen"/>
      <selection activeCell="A1386" sqref="A1386"/>
      <selection pane="topRight" activeCell="A1386" sqref="A1386"/>
      <selection pane="bottomLeft" activeCell="A1386" sqref="A1386"/>
      <selection pane="bottomRight" activeCell="A1386" sqref="A1386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105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22" t="s">
        <v>146</v>
      </c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44340</v>
      </c>
      <c r="B3" s="26" t="s">
        <v>153</v>
      </c>
      <c r="C3" s="26">
        <f>IF(D21="", "", D21)</f>
        <v>715940</v>
      </c>
      <c r="D3" s="26">
        <f>IF(C21="", "", C21)</f>
        <v>13097431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63968</v>
      </c>
      <c r="I3" s="26" t="str">
        <f t="shared" si="1"/>
        <v/>
      </c>
      <c r="J3" s="26">
        <f t="shared" si="1"/>
        <v>1300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637057</v>
      </c>
      <c r="N3" s="26">
        <f t="shared" si="2"/>
        <v>12308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44340</v>
      </c>
      <c r="B4" s="26" t="s">
        <v>154</v>
      </c>
      <c r="C4" s="26">
        <f>IF(D22="", "", D22)</f>
        <v>2909</v>
      </c>
      <c r="D4" s="26">
        <f>IF(C22="", "", C22)</f>
        <v>683140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90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2815</v>
      </c>
      <c r="N4" s="26">
        <f t="shared" si="2"/>
        <v>4</v>
      </c>
      <c r="O4" s="27">
        <v>0</v>
      </c>
      <c r="P4" s="27">
        <v>0</v>
      </c>
    </row>
    <row r="5" spans="1:17" x14ac:dyDescent="0.55000000000000004">
      <c r="A5" s="37">
        <f>DATE($A$9, $B$9, $C$9)</f>
        <v>44340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22" t="s">
        <v>156</v>
      </c>
      <c r="B7" s="122"/>
      <c r="C7" s="122"/>
      <c r="D7" s="122"/>
      <c r="E7" s="122"/>
      <c r="F7" s="122"/>
      <c r="G7" s="122"/>
      <c r="H7" s="122"/>
      <c r="I7" s="122"/>
      <c r="M7" s="51"/>
      <c r="O7" s="27"/>
      <c r="P7" s="27"/>
    </row>
    <row r="8" spans="1:17" x14ac:dyDescent="0.55000000000000004">
      <c r="A8" s="122" t="s">
        <v>321</v>
      </c>
      <c r="B8" s="122"/>
      <c r="C8" s="122"/>
      <c r="D8" s="122"/>
      <c r="E8" s="122"/>
      <c r="F8" s="122"/>
      <c r="G8" s="122"/>
      <c r="H8" s="122"/>
      <c r="I8" s="122"/>
      <c r="J8" s="113"/>
      <c r="K8" s="113"/>
      <c r="L8" s="113"/>
      <c r="M8" s="113"/>
      <c r="N8" s="113"/>
      <c r="O8" s="113"/>
      <c r="P8" s="113"/>
      <c r="Q8" s="113"/>
    </row>
    <row r="9" spans="1:17" x14ac:dyDescent="0.55000000000000004">
      <c r="A9" s="4">
        <v>2021</v>
      </c>
      <c r="B9" s="4">
        <v>5</v>
      </c>
      <c r="C9" s="4">
        <v>24</v>
      </c>
      <c r="J9" s="107"/>
      <c r="K9" s="107"/>
      <c r="L9" s="107"/>
      <c r="M9" s="107"/>
      <c r="N9" s="107"/>
      <c r="O9" s="107"/>
      <c r="P9" s="107"/>
      <c r="Q9" s="107"/>
    </row>
    <row r="10" spans="1:17" x14ac:dyDescent="0.55000000000000004">
      <c r="C10" s="122" t="s">
        <v>157</v>
      </c>
      <c r="D10" s="122"/>
      <c r="E10" s="122" t="s">
        <v>158</v>
      </c>
      <c r="F10" s="122"/>
      <c r="G10" s="122" t="s">
        <v>159</v>
      </c>
      <c r="H10" s="122" t="s">
        <v>160</v>
      </c>
      <c r="I10" s="122" t="s">
        <v>161</v>
      </c>
      <c r="J10" s="107"/>
      <c r="K10" s="112"/>
      <c r="L10" s="112"/>
      <c r="M10" s="107"/>
      <c r="N10" s="108"/>
      <c r="O10" s="107"/>
      <c r="P10" s="107"/>
      <c r="Q10" s="107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22"/>
      <c r="H11" s="122"/>
      <c r="I11" s="123"/>
      <c r="J11" s="107"/>
      <c r="K11" s="107"/>
      <c r="L11" s="107"/>
      <c r="M11" s="112"/>
      <c r="N11" s="112"/>
      <c r="O11" s="109"/>
      <c r="P11" s="109"/>
      <c r="Q11" s="107"/>
    </row>
    <row r="12" spans="1:17" x14ac:dyDescent="0.55000000000000004">
      <c r="B12" s="27" t="s">
        <v>166</v>
      </c>
      <c r="C12" s="49">
        <v>13097431</v>
      </c>
      <c r="D12" s="49">
        <v>715940</v>
      </c>
      <c r="E12" s="49">
        <v>63968</v>
      </c>
      <c r="F12" s="49">
        <v>1300</v>
      </c>
      <c r="G12" s="49">
        <v>637057</v>
      </c>
      <c r="H12" s="49">
        <v>12308</v>
      </c>
      <c r="I12" s="3"/>
      <c r="J12" s="107"/>
      <c r="K12" s="107"/>
      <c r="L12" s="112"/>
      <c r="M12" s="112"/>
      <c r="N12" s="110"/>
      <c r="O12" s="110"/>
      <c r="P12" s="111"/>
      <c r="Q12" s="112"/>
    </row>
    <row r="13" spans="1:17" x14ac:dyDescent="0.55000000000000004">
      <c r="B13" s="27" t="s">
        <v>167</v>
      </c>
      <c r="C13" s="49">
        <v>683140</v>
      </c>
      <c r="D13" s="49">
        <v>2909</v>
      </c>
      <c r="E13" s="49">
        <v>90</v>
      </c>
      <c r="F13" s="49">
        <v>0</v>
      </c>
      <c r="G13" s="49">
        <v>2815</v>
      </c>
      <c r="H13" s="49">
        <v>4</v>
      </c>
      <c r="I13" s="3"/>
      <c r="J13" s="107"/>
      <c r="K13" s="107"/>
      <c r="L13" s="112"/>
      <c r="M13" s="112"/>
      <c r="N13" s="107"/>
      <c r="O13" s="107"/>
      <c r="P13" s="111"/>
      <c r="Q13" s="107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107"/>
      <c r="K14" s="107"/>
      <c r="L14" s="107"/>
      <c r="M14" s="107"/>
      <c r="N14" s="107"/>
      <c r="O14" s="107"/>
      <c r="P14" s="111"/>
      <c r="Q14" s="107"/>
    </row>
    <row r="15" spans="1:17" x14ac:dyDescent="0.55000000000000004">
      <c r="B15" s="47" t="s">
        <v>164</v>
      </c>
      <c r="C15" s="48">
        <f t="shared" ref="C15:H15" si="3">SUM(C12:C14)</f>
        <v>13781400</v>
      </c>
      <c r="D15" s="48">
        <f t="shared" si="3"/>
        <v>718864</v>
      </c>
      <c r="E15" s="48">
        <f t="shared" si="3"/>
        <v>64058</v>
      </c>
      <c r="F15" s="48">
        <f t="shared" si="3"/>
        <v>1300</v>
      </c>
      <c r="G15" s="48">
        <f t="shared" si="3"/>
        <v>639887</v>
      </c>
      <c r="H15" s="48">
        <f t="shared" si="3"/>
        <v>12312</v>
      </c>
      <c r="I15" s="29"/>
      <c r="J15" s="107"/>
      <c r="K15" s="107"/>
      <c r="L15" s="112"/>
      <c r="M15" s="112"/>
      <c r="N15" s="110"/>
      <c r="O15" s="110"/>
      <c r="P15" s="111"/>
      <c r="Q15" s="107"/>
    </row>
    <row r="18" spans="1:16" x14ac:dyDescent="0.55000000000000004">
      <c r="C18" s="122" t="s">
        <v>157</v>
      </c>
      <c r="D18" s="123"/>
      <c r="E18" s="122" t="s">
        <v>169</v>
      </c>
      <c r="F18" s="123"/>
      <c r="G18" s="123"/>
      <c r="H18" s="122" t="s">
        <v>170</v>
      </c>
      <c r="I18" s="123"/>
      <c r="J18" s="123"/>
      <c r="K18" s="123"/>
      <c r="L18" s="123"/>
      <c r="M18" s="123"/>
      <c r="N18" s="123"/>
      <c r="O18" s="123"/>
      <c r="P18" s="123"/>
    </row>
    <row r="19" spans="1:16" x14ac:dyDescent="0.55000000000000004">
      <c r="C19" s="123"/>
      <c r="D19" s="123"/>
      <c r="E19" s="123"/>
      <c r="F19" s="123"/>
      <c r="G19" s="123"/>
      <c r="H19" s="122" t="s">
        <v>158</v>
      </c>
      <c r="I19" s="123"/>
      <c r="J19" s="123"/>
      <c r="K19" s="123"/>
      <c r="L19" s="123"/>
      <c r="M19" s="123"/>
      <c r="N19" s="123"/>
      <c r="O19" s="122" t="s">
        <v>159</v>
      </c>
      <c r="P19" s="122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3"/>
      <c r="P20" s="123"/>
    </row>
    <row r="21" spans="1:16" x14ac:dyDescent="0.55000000000000004">
      <c r="B21" s="26" t="s">
        <v>166</v>
      </c>
      <c r="C21" s="28">
        <f t="shared" ref="C21:D23" si="4">C12</f>
        <v>13097431</v>
      </c>
      <c r="D21" s="28">
        <f t="shared" si="4"/>
        <v>715940</v>
      </c>
      <c r="E21" s="3"/>
      <c r="F21" s="3"/>
      <c r="G21" s="3"/>
      <c r="H21" s="3"/>
      <c r="I21" s="28">
        <f>E12</f>
        <v>63968</v>
      </c>
      <c r="J21" s="3"/>
      <c r="K21" s="28">
        <f>F12</f>
        <v>1300</v>
      </c>
      <c r="L21" s="3"/>
      <c r="M21" s="3"/>
      <c r="N21" s="16">
        <f>G21</f>
        <v>0</v>
      </c>
      <c r="O21" s="28">
        <f t="shared" ref="O21:P23" si="5">G12</f>
        <v>637057</v>
      </c>
      <c r="P21" s="28">
        <f t="shared" si="5"/>
        <v>12308</v>
      </c>
    </row>
    <row r="22" spans="1:16" x14ac:dyDescent="0.55000000000000004">
      <c r="B22" s="26" t="s">
        <v>167</v>
      </c>
      <c r="C22" s="28">
        <f t="shared" si="4"/>
        <v>683140</v>
      </c>
      <c r="D22" s="28">
        <f t="shared" si="4"/>
        <v>2909</v>
      </c>
      <c r="E22" s="3"/>
      <c r="F22" s="3"/>
      <c r="G22" s="3"/>
      <c r="H22" s="3"/>
      <c r="I22" s="28">
        <f>E13</f>
        <v>90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2815</v>
      </c>
      <c r="P22" s="28">
        <f t="shared" si="5"/>
        <v>4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13781400</v>
      </c>
      <c r="D24" s="26">
        <f t="shared" si="6"/>
        <v>718864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64058</v>
      </c>
      <c r="J24" s="26">
        <f t="shared" si="6"/>
        <v>0</v>
      </c>
      <c r="K24" s="26">
        <f t="shared" si="6"/>
        <v>1300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639887</v>
      </c>
      <c r="P24" s="26">
        <f t="shared" si="6"/>
        <v>12312</v>
      </c>
    </row>
    <row r="26" spans="1:16" x14ac:dyDescent="0.55000000000000004">
      <c r="F26" s="122" t="s">
        <v>278</v>
      </c>
      <c r="G26" s="123"/>
      <c r="H26" s="123"/>
      <c r="I26" s="123"/>
      <c r="J26" s="123"/>
      <c r="K26" s="123"/>
    </row>
    <row r="27" spans="1:16" x14ac:dyDescent="0.55000000000000004">
      <c r="E27" s="26" t="s">
        <v>320</v>
      </c>
      <c r="F27" s="124" t="s">
        <v>280</v>
      </c>
      <c r="G27" s="124"/>
      <c r="H27" s="124"/>
      <c r="I27" s="124"/>
      <c r="J27" s="124"/>
      <c r="K27" s="124"/>
      <c r="L27" s="124"/>
    </row>
    <row r="29" spans="1:16" x14ac:dyDescent="0.55000000000000004">
      <c r="F29" s="122" t="s">
        <v>286</v>
      </c>
      <c r="G29" s="122"/>
      <c r="H29" s="122"/>
      <c r="I29" s="122"/>
      <c r="J29" s="122"/>
      <c r="K29" s="122"/>
      <c r="L29" s="122"/>
    </row>
    <row r="30" spans="1:16" x14ac:dyDescent="0.55000000000000004">
      <c r="F30" s="124" t="s">
        <v>281</v>
      </c>
      <c r="G30" s="124"/>
      <c r="H30" s="124"/>
      <c r="I30" s="124"/>
      <c r="J30" s="124"/>
      <c r="K30" s="124"/>
      <c r="L30" s="124"/>
      <c r="M30" s="124"/>
      <c r="N30" s="124"/>
    </row>
    <row r="31" spans="1:16" s="75" customFormat="1" x14ac:dyDescent="0.55000000000000004">
      <c r="A31" s="105"/>
      <c r="F31" s="74"/>
      <c r="G31" s="74"/>
      <c r="H31" s="74"/>
      <c r="I31" s="74"/>
      <c r="J31" s="74"/>
      <c r="K31" s="74"/>
      <c r="L31" s="74"/>
      <c r="M31" s="74"/>
      <c r="N31" s="74"/>
    </row>
    <row r="32" spans="1:16" ht="18.5" customHeight="1" x14ac:dyDescent="0.55000000000000004">
      <c r="G32" s="122" t="s">
        <v>326</v>
      </c>
      <c r="H32" s="122"/>
      <c r="I32" s="122"/>
      <c r="J32" s="122"/>
      <c r="K32" s="122"/>
      <c r="L32" s="122"/>
    </row>
    <row r="33" spans="6:14" x14ac:dyDescent="0.55000000000000004">
      <c r="F33" s="122" t="s">
        <v>289</v>
      </c>
      <c r="G33" s="122"/>
      <c r="H33" s="122"/>
      <c r="I33" s="122"/>
      <c r="J33" s="122"/>
      <c r="K33" s="122"/>
      <c r="L33" s="122"/>
      <c r="M33" s="122"/>
      <c r="N33" s="122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M598"/>
  <sheetViews>
    <sheetView workbookViewId="0">
      <pane ySplit="3" topLeftCell="A37" activePane="bottomLeft" state="frozen"/>
      <selection pane="bottomLeft" activeCell="L46" sqref="L46:M46"/>
    </sheetView>
  </sheetViews>
  <sheetFormatPr defaultRowHeight="18" x14ac:dyDescent="0.55000000000000004"/>
  <cols>
    <col min="1" max="1" width="11.08203125" style="69" bestFit="1" customWidth="1"/>
    <col min="2" max="2" width="8.6640625" style="81"/>
    <col min="3" max="5" width="8.6640625" style="92"/>
    <col min="6" max="6" width="11.08203125" style="69" bestFit="1" customWidth="1"/>
    <col min="7" max="7" width="8.6640625" style="81"/>
    <col min="8" max="10" width="8.6640625" style="53"/>
    <col min="11" max="11" width="8.6640625" style="69"/>
    <col min="12" max="12" width="9.1640625" style="53" bestFit="1" customWidth="1"/>
    <col min="13" max="16384" width="8.6640625" style="53"/>
  </cols>
  <sheetData>
    <row r="1" spans="1:13" s="106" customFormat="1" x14ac:dyDescent="0.55000000000000004">
      <c r="A1" s="122" t="s">
        <v>332</v>
      </c>
      <c r="B1" s="122"/>
      <c r="C1" s="122"/>
      <c r="D1" s="122"/>
      <c r="E1" s="122"/>
      <c r="F1" s="122"/>
      <c r="G1" s="125" t="s">
        <v>325</v>
      </c>
      <c r="H1" s="125"/>
      <c r="I1" s="125"/>
      <c r="J1" s="125"/>
      <c r="K1" s="125"/>
      <c r="L1" s="125"/>
      <c r="M1" s="125"/>
    </row>
    <row r="2" spans="1:13" x14ac:dyDescent="0.55000000000000004">
      <c r="A2" s="122" t="s">
        <v>313</v>
      </c>
      <c r="B2" s="122"/>
      <c r="C2" s="122"/>
      <c r="D2" s="122"/>
      <c r="E2" s="122"/>
      <c r="F2" s="122"/>
      <c r="G2" s="122"/>
      <c r="H2" s="122"/>
      <c r="I2" s="122"/>
      <c r="J2" s="122"/>
      <c r="K2" s="122" t="s">
        <v>315</v>
      </c>
      <c r="L2" s="122"/>
      <c r="M2" s="122"/>
    </row>
    <row r="3" spans="1:13" x14ac:dyDescent="0.55000000000000004">
      <c r="A3" s="126" t="s">
        <v>287</v>
      </c>
      <c r="B3" s="126"/>
      <c r="C3" s="126"/>
      <c r="D3" s="126"/>
      <c r="E3" s="126"/>
      <c r="F3" s="126" t="s">
        <v>312</v>
      </c>
      <c r="G3" s="126"/>
      <c r="H3" s="126"/>
      <c r="I3" s="126"/>
      <c r="J3" s="126"/>
      <c r="K3" s="122" t="s">
        <v>288</v>
      </c>
      <c r="L3" s="122"/>
      <c r="M3" s="122"/>
    </row>
    <row r="4" spans="1:13" x14ac:dyDescent="0.55000000000000004">
      <c r="A4" s="72" t="s">
        <v>290</v>
      </c>
      <c r="B4" s="54" t="s">
        <v>291</v>
      </c>
      <c r="C4" s="85" t="s">
        <v>292</v>
      </c>
      <c r="D4" s="86" t="s">
        <v>293</v>
      </c>
      <c r="E4" s="87" t="s">
        <v>294</v>
      </c>
      <c r="F4" s="71" t="s">
        <v>300</v>
      </c>
      <c r="G4" s="55" t="s">
        <v>301</v>
      </c>
      <c r="H4" s="55" t="s">
        <v>302</v>
      </c>
      <c r="I4" s="64" t="s">
        <v>303</v>
      </c>
      <c r="J4" s="66" t="s">
        <v>304</v>
      </c>
      <c r="K4" s="70" t="s">
        <v>314</v>
      </c>
      <c r="L4" s="65" t="s">
        <v>282</v>
      </c>
      <c r="M4" s="67" t="s">
        <v>283</v>
      </c>
    </row>
    <row r="5" spans="1:13" x14ac:dyDescent="0.55000000000000004">
      <c r="A5" s="58">
        <v>44298</v>
      </c>
      <c r="B5" s="54" t="s">
        <v>297</v>
      </c>
      <c r="C5" s="88">
        <v>96936</v>
      </c>
      <c r="D5" s="88">
        <v>26850</v>
      </c>
      <c r="E5" s="88">
        <v>70086</v>
      </c>
      <c r="F5" s="59">
        <v>44298</v>
      </c>
      <c r="G5" s="55" t="s">
        <v>307</v>
      </c>
      <c r="H5" s="56">
        <v>2426</v>
      </c>
      <c r="I5" s="56">
        <v>2426</v>
      </c>
      <c r="J5" s="57">
        <v>0</v>
      </c>
      <c r="K5" s="68">
        <f>IF(AND(A5="", F5=""), "", IF(A5=F5, A5, "Discrepancy"))</f>
        <v>44298</v>
      </c>
      <c r="L5" s="63">
        <f>IF(AND(A5="", F5=""), "", D5+I5)</f>
        <v>29276</v>
      </c>
      <c r="M5" s="63">
        <f>IF(OR(B5="", G5=""), "", E5+J5)</f>
        <v>70086</v>
      </c>
    </row>
    <row r="6" spans="1:13" x14ac:dyDescent="0.55000000000000004">
      <c r="A6" s="58">
        <v>44299</v>
      </c>
      <c r="B6" s="54" t="s">
        <v>296</v>
      </c>
      <c r="C6" s="88">
        <v>53986</v>
      </c>
      <c r="D6" s="88">
        <v>13896</v>
      </c>
      <c r="E6" s="88">
        <v>40090</v>
      </c>
      <c r="F6" s="59">
        <v>44299</v>
      </c>
      <c r="G6" s="55" t="s">
        <v>306</v>
      </c>
      <c r="H6" s="56">
        <v>1801</v>
      </c>
      <c r="I6" s="56">
        <v>1801</v>
      </c>
      <c r="J6" s="57">
        <v>0</v>
      </c>
      <c r="K6" s="68">
        <f t="shared" ref="K6:K69" si="0">IF(AND(A6="", F6=""), "", IF(A6=F6, A6, "Discrepancy"))</f>
        <v>44299</v>
      </c>
      <c r="L6" s="63">
        <f t="shared" ref="L6:L69" si="1">IF(AND(A6="", F6=""), "", D6+I6)</f>
        <v>15697</v>
      </c>
      <c r="M6" s="63">
        <f t="shared" ref="M6:M69" si="2">IF(OR(B6="", G6=""), "", E6+J6)</f>
        <v>40090</v>
      </c>
    </row>
    <row r="7" spans="1:13" x14ac:dyDescent="0.55000000000000004">
      <c r="A7" s="58">
        <v>44300</v>
      </c>
      <c r="B7" s="54" t="s">
        <v>295</v>
      </c>
      <c r="C7" s="88">
        <v>50996</v>
      </c>
      <c r="D7" s="88">
        <v>9569</v>
      </c>
      <c r="E7" s="88">
        <v>41427</v>
      </c>
      <c r="F7" s="59">
        <v>44300</v>
      </c>
      <c r="G7" s="55" t="s">
        <v>305</v>
      </c>
      <c r="H7" s="56">
        <v>2171</v>
      </c>
      <c r="I7" s="56">
        <v>2171</v>
      </c>
      <c r="J7" s="57">
        <v>0</v>
      </c>
      <c r="K7" s="68">
        <f t="shared" si="0"/>
        <v>44300</v>
      </c>
      <c r="L7" s="63">
        <f t="shared" si="1"/>
        <v>11740</v>
      </c>
      <c r="M7" s="63">
        <f t="shared" si="2"/>
        <v>41427</v>
      </c>
    </row>
    <row r="8" spans="1:13" x14ac:dyDescent="0.55000000000000004">
      <c r="A8" s="58">
        <v>44301</v>
      </c>
      <c r="B8" s="54" t="s">
        <v>299</v>
      </c>
      <c r="C8" s="88">
        <v>52620</v>
      </c>
      <c r="D8" s="88">
        <v>16637</v>
      </c>
      <c r="E8" s="88">
        <v>35983</v>
      </c>
      <c r="F8" s="59">
        <v>44301</v>
      </c>
      <c r="G8" s="55" t="s">
        <v>311</v>
      </c>
      <c r="H8" s="56">
        <v>2393</v>
      </c>
      <c r="I8" s="56">
        <v>2393</v>
      </c>
      <c r="J8" s="57">
        <v>0</v>
      </c>
      <c r="K8" s="68">
        <f t="shared" si="0"/>
        <v>44301</v>
      </c>
      <c r="L8" s="63">
        <f t="shared" si="1"/>
        <v>19030</v>
      </c>
      <c r="M8" s="63">
        <f t="shared" si="2"/>
        <v>35983</v>
      </c>
    </row>
    <row r="9" spans="1:13" x14ac:dyDescent="0.55000000000000004">
      <c r="A9" s="58">
        <v>44302</v>
      </c>
      <c r="B9" s="54" t="s">
        <v>298</v>
      </c>
      <c r="C9" s="89">
        <v>69687</v>
      </c>
      <c r="D9" s="89">
        <v>29696</v>
      </c>
      <c r="E9" s="89">
        <v>39991</v>
      </c>
      <c r="F9" s="59">
        <v>44302</v>
      </c>
      <c r="G9" s="55" t="s">
        <v>310</v>
      </c>
      <c r="H9" s="56">
        <v>1701</v>
      </c>
      <c r="I9" s="56">
        <v>1701</v>
      </c>
      <c r="J9" s="57">
        <v>0</v>
      </c>
      <c r="K9" s="68">
        <f t="shared" si="0"/>
        <v>44302</v>
      </c>
      <c r="L9" s="63">
        <f t="shared" si="1"/>
        <v>31397</v>
      </c>
      <c r="M9" s="63">
        <f t="shared" si="2"/>
        <v>39991</v>
      </c>
    </row>
    <row r="10" spans="1:13" x14ac:dyDescent="0.55000000000000004">
      <c r="A10" s="59">
        <v>44303</v>
      </c>
      <c r="B10" s="60" t="s">
        <v>309</v>
      </c>
      <c r="C10" s="90">
        <v>0</v>
      </c>
      <c r="D10" s="90">
        <v>0</v>
      </c>
      <c r="E10" s="90">
        <v>0</v>
      </c>
      <c r="F10" s="62">
        <v>44303</v>
      </c>
      <c r="G10" s="55" t="s">
        <v>309</v>
      </c>
      <c r="H10" s="56">
        <v>2165</v>
      </c>
      <c r="I10" s="56">
        <v>2165</v>
      </c>
      <c r="J10" s="57">
        <v>0</v>
      </c>
      <c r="K10" s="68">
        <f t="shared" si="0"/>
        <v>44303</v>
      </c>
      <c r="L10" s="63">
        <f t="shared" si="1"/>
        <v>2165</v>
      </c>
      <c r="M10" s="63">
        <f t="shared" si="2"/>
        <v>0</v>
      </c>
    </row>
    <row r="11" spans="1:13" x14ac:dyDescent="0.55000000000000004">
      <c r="A11" s="59">
        <v>44304</v>
      </c>
      <c r="B11" s="60" t="s">
        <v>308</v>
      </c>
      <c r="C11" s="90">
        <v>0</v>
      </c>
      <c r="D11" s="90">
        <v>0</v>
      </c>
      <c r="E11" s="90">
        <v>0</v>
      </c>
      <c r="F11" s="62">
        <v>44304</v>
      </c>
      <c r="G11" s="55" t="s">
        <v>308</v>
      </c>
      <c r="H11" s="56">
        <v>4411</v>
      </c>
      <c r="I11" s="56">
        <v>4411</v>
      </c>
      <c r="J11" s="57">
        <v>0</v>
      </c>
      <c r="K11" s="68">
        <f t="shared" si="0"/>
        <v>44304</v>
      </c>
      <c r="L11" s="63">
        <f t="shared" si="1"/>
        <v>4411</v>
      </c>
      <c r="M11" s="63">
        <f t="shared" si="2"/>
        <v>0</v>
      </c>
    </row>
    <row r="12" spans="1:13" x14ac:dyDescent="0.55000000000000004">
      <c r="A12" s="58">
        <v>44305</v>
      </c>
      <c r="B12" s="54" t="s">
        <v>297</v>
      </c>
      <c r="C12" s="91">
        <v>119032</v>
      </c>
      <c r="D12" s="91">
        <v>64725</v>
      </c>
      <c r="E12" s="91">
        <v>54307</v>
      </c>
      <c r="F12" s="59">
        <v>44305</v>
      </c>
      <c r="G12" s="55" t="s">
        <v>307</v>
      </c>
      <c r="H12" s="56">
        <v>5794</v>
      </c>
      <c r="I12" s="56">
        <v>5794</v>
      </c>
      <c r="J12" s="57">
        <v>0</v>
      </c>
      <c r="K12" s="68">
        <f t="shared" si="0"/>
        <v>44305</v>
      </c>
      <c r="L12" s="63">
        <f t="shared" si="1"/>
        <v>70519</v>
      </c>
      <c r="M12" s="63">
        <f t="shared" si="2"/>
        <v>54307</v>
      </c>
    </row>
    <row r="13" spans="1:13" x14ac:dyDescent="0.55000000000000004">
      <c r="A13" s="58">
        <v>44306</v>
      </c>
      <c r="B13" s="54" t="s">
        <v>296</v>
      </c>
      <c r="C13" s="88">
        <v>126419</v>
      </c>
      <c r="D13" s="88">
        <v>98622</v>
      </c>
      <c r="E13" s="88">
        <v>27797</v>
      </c>
      <c r="F13" s="59">
        <v>44306</v>
      </c>
      <c r="G13" s="55" t="s">
        <v>306</v>
      </c>
      <c r="H13" s="56">
        <v>8622</v>
      </c>
      <c r="I13" s="56">
        <v>8622</v>
      </c>
      <c r="J13" s="57">
        <v>0</v>
      </c>
      <c r="K13" s="68">
        <f t="shared" si="0"/>
        <v>44306</v>
      </c>
      <c r="L13" s="63">
        <f t="shared" si="1"/>
        <v>107244</v>
      </c>
      <c r="M13" s="63">
        <f t="shared" si="2"/>
        <v>27797</v>
      </c>
    </row>
    <row r="14" spans="1:13" x14ac:dyDescent="0.55000000000000004">
      <c r="A14" s="58">
        <v>44307</v>
      </c>
      <c r="B14" s="54" t="s">
        <v>295</v>
      </c>
      <c r="C14" s="88">
        <v>152884</v>
      </c>
      <c r="D14" s="88">
        <v>126188</v>
      </c>
      <c r="E14" s="88">
        <v>26696</v>
      </c>
      <c r="F14" s="59">
        <v>44307</v>
      </c>
      <c r="G14" s="55" t="s">
        <v>305</v>
      </c>
      <c r="H14" s="56">
        <v>7822</v>
      </c>
      <c r="I14" s="56">
        <v>7822</v>
      </c>
      <c r="J14" s="57">
        <v>0</v>
      </c>
      <c r="K14" s="68">
        <f t="shared" si="0"/>
        <v>44307</v>
      </c>
      <c r="L14" s="63">
        <f t="shared" si="1"/>
        <v>134010</v>
      </c>
      <c r="M14" s="63">
        <f t="shared" si="2"/>
        <v>26696</v>
      </c>
    </row>
    <row r="15" spans="1:13" x14ac:dyDescent="0.55000000000000004">
      <c r="A15" s="73">
        <v>44308</v>
      </c>
      <c r="B15" s="54" t="s">
        <v>299</v>
      </c>
      <c r="C15" s="88">
        <v>150489</v>
      </c>
      <c r="D15" s="88">
        <v>128634</v>
      </c>
      <c r="E15" s="88">
        <v>21855</v>
      </c>
      <c r="F15" s="69">
        <v>44308</v>
      </c>
      <c r="G15" s="81" t="s">
        <v>316</v>
      </c>
      <c r="H15" s="53">
        <v>7375</v>
      </c>
      <c r="I15" s="53">
        <v>7375</v>
      </c>
      <c r="J15" s="53">
        <v>0</v>
      </c>
      <c r="K15" s="68">
        <f t="shared" si="0"/>
        <v>44308</v>
      </c>
      <c r="L15" s="63">
        <f t="shared" si="1"/>
        <v>136009</v>
      </c>
      <c r="M15" s="63">
        <f t="shared" si="2"/>
        <v>21855</v>
      </c>
    </row>
    <row r="16" spans="1:13" x14ac:dyDescent="0.55000000000000004">
      <c r="A16" s="73">
        <v>44309</v>
      </c>
      <c r="B16" s="54" t="s">
        <v>298</v>
      </c>
      <c r="C16" s="88">
        <v>177672</v>
      </c>
      <c r="D16" s="88">
        <v>147989</v>
      </c>
      <c r="E16" s="88">
        <v>29683</v>
      </c>
      <c r="F16" s="69">
        <v>44309</v>
      </c>
      <c r="G16" s="81" t="s">
        <v>317</v>
      </c>
      <c r="H16" s="53">
        <v>6739</v>
      </c>
      <c r="I16" s="53">
        <v>6739</v>
      </c>
      <c r="J16" s="53">
        <v>0</v>
      </c>
      <c r="K16" s="68">
        <f t="shared" si="0"/>
        <v>44309</v>
      </c>
      <c r="L16" s="63">
        <f t="shared" si="1"/>
        <v>154728</v>
      </c>
      <c r="M16" s="63">
        <f t="shared" si="2"/>
        <v>29683</v>
      </c>
    </row>
    <row r="17" spans="1:13" x14ac:dyDescent="0.55000000000000004">
      <c r="A17" s="59">
        <v>44310</v>
      </c>
      <c r="B17" s="60" t="s">
        <v>309</v>
      </c>
      <c r="C17" s="90">
        <v>0</v>
      </c>
      <c r="D17" s="90">
        <v>0</v>
      </c>
      <c r="E17" s="90">
        <v>0</v>
      </c>
      <c r="F17" s="69">
        <v>44310</v>
      </c>
      <c r="G17" s="81" t="s">
        <v>318</v>
      </c>
      <c r="H17" s="53">
        <v>4365</v>
      </c>
      <c r="I17" s="53">
        <v>4365</v>
      </c>
      <c r="J17" s="53">
        <v>0</v>
      </c>
      <c r="K17" s="68">
        <f t="shared" si="0"/>
        <v>44310</v>
      </c>
      <c r="L17" s="63">
        <f t="shared" si="1"/>
        <v>4365</v>
      </c>
      <c r="M17" s="63">
        <f t="shared" si="2"/>
        <v>0</v>
      </c>
    </row>
    <row r="18" spans="1:13" x14ac:dyDescent="0.55000000000000004">
      <c r="A18" s="59">
        <v>44311</v>
      </c>
      <c r="B18" s="60" t="s">
        <v>308</v>
      </c>
      <c r="C18" s="90">
        <v>0</v>
      </c>
      <c r="D18" s="90">
        <v>0</v>
      </c>
      <c r="E18" s="90">
        <v>0</v>
      </c>
      <c r="F18" s="69">
        <v>44311</v>
      </c>
      <c r="G18" s="81" t="s">
        <v>319</v>
      </c>
      <c r="H18" s="53">
        <v>4550</v>
      </c>
      <c r="I18" s="53">
        <v>4550</v>
      </c>
      <c r="J18" s="53">
        <v>0</v>
      </c>
      <c r="K18" s="68">
        <f t="shared" si="0"/>
        <v>44311</v>
      </c>
      <c r="L18" s="63">
        <f t="shared" si="1"/>
        <v>4550</v>
      </c>
      <c r="M18" s="63">
        <f t="shared" si="2"/>
        <v>0</v>
      </c>
    </row>
    <row r="19" spans="1:13" x14ac:dyDescent="0.55000000000000004">
      <c r="A19" s="73">
        <v>44312</v>
      </c>
      <c r="B19" s="54" t="s">
        <v>297</v>
      </c>
      <c r="C19" s="88">
        <v>263328</v>
      </c>
      <c r="D19" s="88">
        <v>221677</v>
      </c>
      <c r="E19" s="88">
        <v>41651</v>
      </c>
      <c r="F19" s="76">
        <v>44312</v>
      </c>
      <c r="G19" s="55" t="s">
        <v>307</v>
      </c>
      <c r="H19" s="77">
        <v>12459</v>
      </c>
      <c r="I19" s="77">
        <v>12459</v>
      </c>
      <c r="J19" s="78">
        <v>0</v>
      </c>
      <c r="K19" s="68">
        <f t="shared" si="0"/>
        <v>44312</v>
      </c>
      <c r="L19" s="63">
        <f t="shared" si="1"/>
        <v>234136</v>
      </c>
      <c r="M19" s="63">
        <f t="shared" si="2"/>
        <v>41651</v>
      </c>
    </row>
    <row r="20" spans="1:13" x14ac:dyDescent="0.55000000000000004">
      <c r="A20" s="73">
        <v>44313</v>
      </c>
      <c r="B20" s="54" t="s">
        <v>296</v>
      </c>
      <c r="C20" s="88">
        <v>203174</v>
      </c>
      <c r="D20" s="88">
        <v>172069</v>
      </c>
      <c r="E20" s="88">
        <v>31105</v>
      </c>
      <c r="F20" s="76">
        <v>44313</v>
      </c>
      <c r="G20" s="55" t="s">
        <v>306</v>
      </c>
      <c r="H20" s="77">
        <v>13476</v>
      </c>
      <c r="I20" s="77">
        <v>13476</v>
      </c>
      <c r="J20" s="78">
        <v>0</v>
      </c>
      <c r="K20" s="68">
        <f t="shared" si="0"/>
        <v>44313</v>
      </c>
      <c r="L20" s="63">
        <f t="shared" si="1"/>
        <v>185545</v>
      </c>
      <c r="M20" s="63">
        <f t="shared" si="2"/>
        <v>31105</v>
      </c>
    </row>
    <row r="21" spans="1:13" x14ac:dyDescent="0.55000000000000004">
      <c r="A21" s="79">
        <v>44314</v>
      </c>
      <c r="B21" s="80" t="s">
        <v>324</v>
      </c>
      <c r="C21" s="94">
        <v>238273</v>
      </c>
      <c r="D21" s="94">
        <v>194005</v>
      </c>
      <c r="E21" s="94">
        <v>44268</v>
      </c>
      <c r="F21" s="76">
        <v>44314</v>
      </c>
      <c r="G21" s="55" t="s">
        <v>322</v>
      </c>
      <c r="H21" s="77">
        <v>13999</v>
      </c>
      <c r="I21" s="77">
        <v>13999</v>
      </c>
      <c r="J21" s="78">
        <v>0</v>
      </c>
      <c r="K21" s="68">
        <f t="shared" si="0"/>
        <v>44314</v>
      </c>
      <c r="L21" s="63">
        <f t="shared" si="1"/>
        <v>208004</v>
      </c>
      <c r="M21" s="63">
        <f t="shared" si="2"/>
        <v>44268</v>
      </c>
    </row>
    <row r="22" spans="1:13" x14ac:dyDescent="0.55000000000000004">
      <c r="A22" s="82">
        <v>44315</v>
      </c>
      <c r="B22" s="83" t="s">
        <v>316</v>
      </c>
      <c r="C22" s="95">
        <v>6928</v>
      </c>
      <c r="D22" s="95">
        <v>6928</v>
      </c>
      <c r="E22" s="95">
        <v>0</v>
      </c>
      <c r="F22" s="76">
        <v>44315</v>
      </c>
      <c r="G22" s="55" t="s">
        <v>323</v>
      </c>
      <c r="H22" s="77">
        <v>3221</v>
      </c>
      <c r="I22" s="77">
        <v>3221</v>
      </c>
      <c r="J22" s="78">
        <v>0</v>
      </c>
      <c r="K22" s="68">
        <f t="shared" si="0"/>
        <v>44315</v>
      </c>
      <c r="L22" s="63">
        <f t="shared" si="1"/>
        <v>10149</v>
      </c>
      <c r="M22" s="63">
        <f t="shared" si="2"/>
        <v>0</v>
      </c>
    </row>
    <row r="23" spans="1:13" x14ac:dyDescent="0.55000000000000004">
      <c r="A23" s="93">
        <v>44316</v>
      </c>
      <c r="B23" s="61" t="s">
        <v>317</v>
      </c>
      <c r="C23" s="90">
        <v>13088</v>
      </c>
      <c r="D23" s="90">
        <v>13088</v>
      </c>
      <c r="E23" s="90">
        <v>0</v>
      </c>
      <c r="F23" s="82">
        <v>44316</v>
      </c>
      <c r="G23" s="83" t="str">
        <f t="shared" ref="G23:G26" si="3">TEXT(F23,"(aaa)")</f>
        <v>(金)</v>
      </c>
      <c r="H23" s="84">
        <f t="shared" ref="H23:H28" si="4">SUM(I23:J23)</f>
        <v>13088</v>
      </c>
      <c r="I23" s="84">
        <v>13088</v>
      </c>
      <c r="J23" s="84">
        <v>0</v>
      </c>
      <c r="K23" s="68">
        <f t="shared" si="0"/>
        <v>44316</v>
      </c>
      <c r="L23" s="63">
        <f t="shared" si="1"/>
        <v>26176</v>
      </c>
      <c r="M23" s="63">
        <f t="shared" si="2"/>
        <v>0</v>
      </c>
    </row>
    <row r="24" spans="1:13" x14ac:dyDescent="0.55000000000000004">
      <c r="A24" s="93">
        <v>44317</v>
      </c>
      <c r="B24" s="61" t="s">
        <v>318</v>
      </c>
      <c r="C24" s="90">
        <v>10110</v>
      </c>
      <c r="D24" s="90">
        <v>10110</v>
      </c>
      <c r="E24" s="90">
        <v>0</v>
      </c>
      <c r="F24" s="82">
        <v>44317</v>
      </c>
      <c r="G24" s="83" t="str">
        <f t="shared" si="3"/>
        <v>(土)</v>
      </c>
      <c r="H24" s="84">
        <f t="shared" si="4"/>
        <v>10110</v>
      </c>
      <c r="I24" s="84">
        <v>10110</v>
      </c>
      <c r="J24" s="84">
        <v>0</v>
      </c>
      <c r="K24" s="68">
        <f t="shared" si="0"/>
        <v>44317</v>
      </c>
      <c r="L24" s="63">
        <f t="shared" si="1"/>
        <v>20220</v>
      </c>
      <c r="M24" s="63">
        <f t="shared" si="2"/>
        <v>0</v>
      </c>
    </row>
    <row r="25" spans="1:13" x14ac:dyDescent="0.55000000000000004">
      <c r="A25" s="93">
        <v>44318</v>
      </c>
      <c r="B25" s="61" t="s">
        <v>319</v>
      </c>
      <c r="C25" s="90">
        <v>10157</v>
      </c>
      <c r="D25" s="90">
        <v>10157</v>
      </c>
      <c r="E25" s="90">
        <v>0</v>
      </c>
      <c r="F25" s="82">
        <v>44318</v>
      </c>
      <c r="G25" s="83" t="str">
        <f t="shared" si="3"/>
        <v>(日)</v>
      </c>
      <c r="H25" s="84">
        <f t="shared" si="4"/>
        <v>10157</v>
      </c>
      <c r="I25" s="84">
        <v>10157</v>
      </c>
      <c r="J25" s="84">
        <v>0</v>
      </c>
      <c r="K25" s="68">
        <f t="shared" si="0"/>
        <v>44318</v>
      </c>
      <c r="L25" s="63">
        <f t="shared" si="1"/>
        <v>20314</v>
      </c>
      <c r="M25" s="63">
        <f t="shared" si="2"/>
        <v>0</v>
      </c>
    </row>
    <row r="26" spans="1:13" x14ac:dyDescent="0.55000000000000004">
      <c r="A26" s="93">
        <v>44319</v>
      </c>
      <c r="B26" s="61" t="s">
        <v>327</v>
      </c>
      <c r="C26" s="90">
        <v>4436</v>
      </c>
      <c r="D26" s="90">
        <v>4436</v>
      </c>
      <c r="E26" s="90">
        <v>0</v>
      </c>
      <c r="F26" s="82">
        <v>44319</v>
      </c>
      <c r="G26" s="83" t="str">
        <f t="shared" si="3"/>
        <v>(月)</v>
      </c>
      <c r="H26" s="84">
        <f t="shared" si="4"/>
        <v>4436</v>
      </c>
      <c r="I26" s="84">
        <v>4436</v>
      </c>
      <c r="J26" s="84">
        <v>0</v>
      </c>
      <c r="K26" s="68">
        <f t="shared" si="0"/>
        <v>44319</v>
      </c>
      <c r="L26" s="63">
        <f t="shared" si="1"/>
        <v>8872</v>
      </c>
      <c r="M26" s="63">
        <f t="shared" si="2"/>
        <v>0</v>
      </c>
    </row>
    <row r="27" spans="1:13" x14ac:dyDescent="0.55000000000000004">
      <c r="A27" s="93">
        <v>44320</v>
      </c>
      <c r="B27" s="61" t="s">
        <v>328</v>
      </c>
      <c r="C27" s="90">
        <v>4419</v>
      </c>
      <c r="D27" s="90">
        <v>4419</v>
      </c>
      <c r="E27" s="90">
        <v>0</v>
      </c>
      <c r="F27" s="82">
        <v>44320</v>
      </c>
      <c r="G27" s="83" t="str">
        <f>TEXT(F27,"(aaa)")</f>
        <v>(火)</v>
      </c>
      <c r="H27" s="84">
        <f t="shared" si="4"/>
        <v>4419</v>
      </c>
      <c r="I27" s="84">
        <v>4419</v>
      </c>
      <c r="J27" s="84">
        <v>0</v>
      </c>
      <c r="K27" s="68">
        <f t="shared" si="0"/>
        <v>44320</v>
      </c>
      <c r="L27" s="63">
        <f t="shared" si="1"/>
        <v>8838</v>
      </c>
      <c r="M27" s="63">
        <f t="shared" si="2"/>
        <v>0</v>
      </c>
    </row>
    <row r="28" spans="1:13" x14ac:dyDescent="0.55000000000000004">
      <c r="A28" s="93">
        <v>44321</v>
      </c>
      <c r="B28" s="61" t="s">
        <v>329</v>
      </c>
      <c r="C28" s="90">
        <v>4604</v>
      </c>
      <c r="D28" s="90">
        <v>4604</v>
      </c>
      <c r="E28" s="90">
        <v>0</v>
      </c>
      <c r="F28" s="82">
        <v>44321</v>
      </c>
      <c r="G28" s="83" t="str">
        <f>TEXT(F28,"(aaa)")</f>
        <v>(水)</v>
      </c>
      <c r="H28" s="84">
        <f t="shared" si="4"/>
        <v>4604</v>
      </c>
      <c r="I28" s="84">
        <v>4604</v>
      </c>
      <c r="J28" s="84">
        <v>0</v>
      </c>
      <c r="K28" s="68">
        <f t="shared" si="0"/>
        <v>44321</v>
      </c>
      <c r="L28" s="63">
        <f t="shared" si="1"/>
        <v>9208</v>
      </c>
      <c r="M28" s="63">
        <f t="shared" si="2"/>
        <v>0</v>
      </c>
    </row>
    <row r="29" spans="1:13" x14ac:dyDescent="0.55000000000000004">
      <c r="A29" s="101">
        <v>44322</v>
      </c>
      <c r="B29" s="100" t="s">
        <v>316</v>
      </c>
      <c r="C29" s="99">
        <v>331914</v>
      </c>
      <c r="D29" s="99">
        <v>268978</v>
      </c>
      <c r="E29" s="99">
        <v>62936</v>
      </c>
      <c r="F29" s="98">
        <v>44322</v>
      </c>
      <c r="G29" s="97" t="s">
        <v>316</v>
      </c>
      <c r="H29" s="96">
        <v>16616</v>
      </c>
      <c r="I29" s="96">
        <v>16616</v>
      </c>
      <c r="J29" s="96">
        <v>0</v>
      </c>
      <c r="K29" s="68">
        <f t="shared" si="0"/>
        <v>44322</v>
      </c>
      <c r="L29" s="63">
        <f t="shared" si="1"/>
        <v>285594</v>
      </c>
      <c r="M29" s="63">
        <f t="shared" si="2"/>
        <v>62936</v>
      </c>
    </row>
    <row r="30" spans="1:13" x14ac:dyDescent="0.55000000000000004">
      <c r="A30" s="104">
        <v>44323</v>
      </c>
      <c r="B30" s="103" t="s">
        <v>317</v>
      </c>
      <c r="C30" s="102">
        <v>140344</v>
      </c>
      <c r="D30" s="102">
        <v>97165</v>
      </c>
      <c r="E30" s="102">
        <v>43179</v>
      </c>
      <c r="F30" s="69">
        <v>44323</v>
      </c>
      <c r="G30" s="81" t="s">
        <v>317</v>
      </c>
      <c r="H30" s="53">
        <v>18248</v>
      </c>
      <c r="I30" s="53">
        <v>16630</v>
      </c>
      <c r="J30" s="53">
        <v>1618</v>
      </c>
      <c r="K30" s="68">
        <f t="shared" si="0"/>
        <v>44323</v>
      </c>
      <c r="L30" s="63">
        <f t="shared" si="1"/>
        <v>113795</v>
      </c>
      <c r="M30" s="63">
        <f t="shared" si="2"/>
        <v>44797</v>
      </c>
    </row>
    <row r="31" spans="1:13" x14ac:dyDescent="0.55000000000000004">
      <c r="A31" s="69">
        <v>44324</v>
      </c>
      <c r="B31" s="60" t="s">
        <v>309</v>
      </c>
      <c r="C31" s="90">
        <v>0</v>
      </c>
      <c r="D31" s="90">
        <v>0</v>
      </c>
      <c r="E31" s="90">
        <v>0</v>
      </c>
      <c r="F31" s="69">
        <v>44324</v>
      </c>
      <c r="G31" s="81" t="s">
        <v>318</v>
      </c>
      <c r="H31" s="53">
        <v>22849</v>
      </c>
      <c r="I31" s="53">
        <v>21703</v>
      </c>
      <c r="J31" s="53">
        <v>1146</v>
      </c>
      <c r="K31" s="68">
        <f t="shared" si="0"/>
        <v>44324</v>
      </c>
      <c r="L31" s="63">
        <f t="shared" si="1"/>
        <v>21703</v>
      </c>
      <c r="M31" s="63">
        <f t="shared" si="2"/>
        <v>1146</v>
      </c>
    </row>
    <row r="32" spans="1:13" x14ac:dyDescent="0.55000000000000004">
      <c r="A32" s="69">
        <v>44325</v>
      </c>
      <c r="B32" s="60" t="s">
        <v>308</v>
      </c>
      <c r="C32" s="90">
        <v>0</v>
      </c>
      <c r="D32" s="90">
        <v>0</v>
      </c>
      <c r="E32" s="90">
        <v>0</v>
      </c>
      <c r="F32" s="69">
        <v>44325</v>
      </c>
      <c r="G32" s="81" t="s">
        <v>319</v>
      </c>
      <c r="H32" s="53">
        <v>34138</v>
      </c>
      <c r="I32" s="53">
        <v>30724</v>
      </c>
      <c r="J32" s="53">
        <v>3414</v>
      </c>
      <c r="K32" s="68">
        <f t="shared" si="0"/>
        <v>44325</v>
      </c>
      <c r="L32" s="63">
        <f t="shared" si="1"/>
        <v>30724</v>
      </c>
      <c r="M32" s="63">
        <f t="shared" si="2"/>
        <v>3414</v>
      </c>
    </row>
    <row r="33" spans="1:13" x14ac:dyDescent="0.55000000000000004">
      <c r="A33" s="69">
        <v>44326</v>
      </c>
      <c r="B33" s="81" t="s">
        <v>327</v>
      </c>
      <c r="C33" s="92">
        <v>223504</v>
      </c>
      <c r="D33" s="92">
        <v>155255</v>
      </c>
      <c r="E33" s="92">
        <v>68249</v>
      </c>
      <c r="F33" s="98">
        <v>44326</v>
      </c>
      <c r="G33" s="103" t="s">
        <v>327</v>
      </c>
      <c r="H33" s="102">
        <v>48100</v>
      </c>
      <c r="I33" s="102">
        <v>43737</v>
      </c>
      <c r="J33" s="102">
        <v>4363</v>
      </c>
      <c r="K33" s="68">
        <f t="shared" si="0"/>
        <v>44326</v>
      </c>
      <c r="L33" s="63">
        <f t="shared" si="1"/>
        <v>198992</v>
      </c>
      <c r="M33" s="63">
        <f t="shared" si="2"/>
        <v>72612</v>
      </c>
    </row>
    <row r="34" spans="1:13" x14ac:dyDescent="0.55000000000000004">
      <c r="A34" s="69">
        <v>44327</v>
      </c>
      <c r="B34" s="81" t="s">
        <v>330</v>
      </c>
      <c r="C34" s="92">
        <v>168738</v>
      </c>
      <c r="D34" s="92">
        <v>90287</v>
      </c>
      <c r="E34" s="92">
        <v>78451</v>
      </c>
      <c r="F34" s="69">
        <v>44327</v>
      </c>
      <c r="G34" s="81" t="s">
        <v>328</v>
      </c>
      <c r="H34" s="53">
        <v>61472</v>
      </c>
      <c r="I34" s="53">
        <v>55170</v>
      </c>
      <c r="J34" s="53">
        <v>6302</v>
      </c>
      <c r="K34" s="68">
        <f t="shared" si="0"/>
        <v>44327</v>
      </c>
      <c r="L34" s="63">
        <f t="shared" si="1"/>
        <v>145457</v>
      </c>
      <c r="M34" s="63">
        <f t="shared" si="2"/>
        <v>84753</v>
      </c>
    </row>
    <row r="35" spans="1:13" x14ac:dyDescent="0.55000000000000004">
      <c r="A35" s="69">
        <v>44328</v>
      </c>
      <c r="B35" s="81" t="s">
        <v>329</v>
      </c>
      <c r="C35" s="92">
        <v>181720</v>
      </c>
      <c r="D35" s="92">
        <v>82959</v>
      </c>
      <c r="E35" s="92">
        <v>98761</v>
      </c>
      <c r="F35" s="69">
        <v>44328</v>
      </c>
      <c r="G35" s="81" t="s">
        <v>331</v>
      </c>
      <c r="H35" s="53">
        <v>72175</v>
      </c>
      <c r="I35" s="53">
        <v>64412</v>
      </c>
      <c r="J35" s="53">
        <v>7763</v>
      </c>
      <c r="K35" s="68">
        <f t="shared" si="0"/>
        <v>44328</v>
      </c>
      <c r="L35" s="63">
        <f t="shared" si="1"/>
        <v>147371</v>
      </c>
      <c r="M35" s="63">
        <f t="shared" si="2"/>
        <v>106524</v>
      </c>
    </row>
    <row r="36" spans="1:13" x14ac:dyDescent="0.55000000000000004">
      <c r="A36" s="69">
        <v>44329</v>
      </c>
      <c r="B36" s="81" t="s">
        <v>316</v>
      </c>
      <c r="C36" s="92">
        <v>219139</v>
      </c>
      <c r="D36" s="92">
        <v>93429</v>
      </c>
      <c r="E36" s="92">
        <v>125710</v>
      </c>
      <c r="F36" s="69">
        <v>44329</v>
      </c>
      <c r="G36" s="81" t="s">
        <v>333</v>
      </c>
      <c r="H36" s="53">
        <v>66615</v>
      </c>
      <c r="I36" s="53">
        <v>59899</v>
      </c>
      <c r="J36" s="53">
        <v>6716</v>
      </c>
      <c r="K36" s="68">
        <f t="shared" si="0"/>
        <v>44329</v>
      </c>
      <c r="L36" s="63">
        <f t="shared" si="1"/>
        <v>153328</v>
      </c>
      <c r="M36" s="63">
        <f t="shared" si="2"/>
        <v>132426</v>
      </c>
    </row>
    <row r="37" spans="1:13" x14ac:dyDescent="0.55000000000000004">
      <c r="A37" s="104">
        <v>44330</v>
      </c>
      <c r="B37" s="103" t="s">
        <v>334</v>
      </c>
      <c r="C37" s="102">
        <f t="shared" ref="C37" si="5">SUM(D37:E37)</f>
        <v>242878</v>
      </c>
      <c r="D37" s="102">
        <v>99493</v>
      </c>
      <c r="E37" s="102">
        <v>143385</v>
      </c>
      <c r="F37" s="98">
        <v>44330</v>
      </c>
      <c r="G37" s="97" t="s">
        <v>337</v>
      </c>
      <c r="H37" s="102">
        <v>71379</v>
      </c>
      <c r="I37" s="102">
        <v>64923</v>
      </c>
      <c r="J37" s="102">
        <v>6456</v>
      </c>
      <c r="K37" s="68">
        <f t="shared" si="0"/>
        <v>44330</v>
      </c>
      <c r="L37" s="63">
        <f t="shared" si="1"/>
        <v>164416</v>
      </c>
      <c r="M37" s="63">
        <f t="shared" si="2"/>
        <v>149841</v>
      </c>
    </row>
    <row r="38" spans="1:13" x14ac:dyDescent="0.55000000000000004">
      <c r="A38" s="115">
        <v>44331</v>
      </c>
      <c r="B38" s="114" t="s">
        <v>327</v>
      </c>
      <c r="C38" s="90">
        <v>0</v>
      </c>
      <c r="D38" s="90">
        <v>0</v>
      </c>
      <c r="E38" s="90">
        <v>0</v>
      </c>
      <c r="F38" s="98">
        <v>44331</v>
      </c>
      <c r="G38" s="97" t="s">
        <v>336</v>
      </c>
      <c r="H38" s="102">
        <v>57172</v>
      </c>
      <c r="I38" s="102">
        <v>53739</v>
      </c>
      <c r="J38" s="102">
        <v>3433</v>
      </c>
      <c r="K38" s="68">
        <f t="shared" si="0"/>
        <v>44331</v>
      </c>
      <c r="L38" s="63">
        <f t="shared" si="1"/>
        <v>53739</v>
      </c>
      <c r="M38" s="63">
        <f t="shared" si="2"/>
        <v>3433</v>
      </c>
    </row>
    <row r="39" spans="1:13" x14ac:dyDescent="0.55000000000000004">
      <c r="A39" s="104">
        <v>44332</v>
      </c>
      <c r="B39" s="114" t="s">
        <v>330</v>
      </c>
      <c r="C39" s="90">
        <v>0</v>
      </c>
      <c r="D39" s="90">
        <v>0</v>
      </c>
      <c r="E39" s="90">
        <v>0</v>
      </c>
      <c r="F39" s="98">
        <v>44332</v>
      </c>
      <c r="G39" s="97" t="s">
        <v>335</v>
      </c>
      <c r="H39" s="102">
        <v>81795</v>
      </c>
      <c r="I39" s="102">
        <v>77078</v>
      </c>
      <c r="J39" s="102">
        <v>4717</v>
      </c>
      <c r="K39" s="68">
        <f t="shared" si="0"/>
        <v>44332</v>
      </c>
      <c r="L39" s="63">
        <f t="shared" si="1"/>
        <v>77078</v>
      </c>
      <c r="M39" s="63">
        <f t="shared" si="2"/>
        <v>4717</v>
      </c>
    </row>
    <row r="40" spans="1:13" x14ac:dyDescent="0.55000000000000004">
      <c r="A40" s="104">
        <v>44333</v>
      </c>
      <c r="B40" s="103" t="s">
        <v>338</v>
      </c>
      <c r="C40" s="102">
        <f t="shared" ref="C40" si="6">SUM(D40:E40)</f>
        <v>349566</v>
      </c>
      <c r="D40" s="102">
        <v>133843</v>
      </c>
      <c r="E40" s="102">
        <v>215723</v>
      </c>
      <c r="F40" s="98">
        <v>44333</v>
      </c>
      <c r="G40" s="103" t="s">
        <v>327</v>
      </c>
      <c r="H40" s="102">
        <v>113632</v>
      </c>
      <c r="I40" s="102">
        <v>103933</v>
      </c>
      <c r="J40" s="102">
        <v>9699</v>
      </c>
      <c r="K40" s="68">
        <f t="shared" si="0"/>
        <v>44333</v>
      </c>
      <c r="L40" s="63">
        <f t="shared" si="1"/>
        <v>237776</v>
      </c>
      <c r="M40" s="63">
        <f t="shared" si="2"/>
        <v>225422</v>
      </c>
    </row>
    <row r="41" spans="1:13" x14ac:dyDescent="0.55000000000000004">
      <c r="A41" s="69">
        <v>44334</v>
      </c>
      <c r="B41" s="81" t="s">
        <v>328</v>
      </c>
      <c r="C41" s="92">
        <v>250244</v>
      </c>
      <c r="D41" s="92">
        <v>94577</v>
      </c>
      <c r="E41" s="92">
        <v>155667</v>
      </c>
      <c r="F41" s="69">
        <v>44334</v>
      </c>
      <c r="G41" s="81" t="s">
        <v>328</v>
      </c>
      <c r="H41" s="53">
        <v>134038</v>
      </c>
      <c r="I41" s="53">
        <v>120902</v>
      </c>
      <c r="J41" s="53">
        <v>13136</v>
      </c>
      <c r="K41" s="68">
        <f t="shared" si="0"/>
        <v>44334</v>
      </c>
      <c r="L41" s="63">
        <f t="shared" si="1"/>
        <v>215479</v>
      </c>
      <c r="M41" s="63">
        <f t="shared" si="2"/>
        <v>168803</v>
      </c>
    </row>
    <row r="42" spans="1:13" x14ac:dyDescent="0.55000000000000004">
      <c r="A42" s="69">
        <v>44335</v>
      </c>
      <c r="B42" s="81" t="s">
        <v>329</v>
      </c>
      <c r="C42" s="92">
        <v>267866</v>
      </c>
      <c r="D42" s="92">
        <v>88163</v>
      </c>
      <c r="E42" s="92">
        <v>179703</v>
      </c>
      <c r="F42" s="98">
        <v>44335</v>
      </c>
      <c r="G42" s="97" t="s">
        <v>339</v>
      </c>
      <c r="H42" s="102">
        <v>149432</v>
      </c>
      <c r="I42" s="102">
        <v>137450</v>
      </c>
      <c r="J42" s="102">
        <v>11982</v>
      </c>
      <c r="K42" s="68">
        <f t="shared" si="0"/>
        <v>44335</v>
      </c>
      <c r="L42" s="63">
        <f t="shared" si="1"/>
        <v>225613</v>
      </c>
      <c r="M42" s="63">
        <f t="shared" si="2"/>
        <v>191685</v>
      </c>
    </row>
    <row r="43" spans="1:13" x14ac:dyDescent="0.55000000000000004">
      <c r="A43" s="69">
        <v>44336</v>
      </c>
      <c r="B43" s="81" t="s">
        <v>316</v>
      </c>
      <c r="C43" s="92">
        <v>190533</v>
      </c>
      <c r="D43" s="92">
        <v>81422</v>
      </c>
      <c r="E43" s="92">
        <v>109111</v>
      </c>
      <c r="F43" s="98">
        <v>44336</v>
      </c>
      <c r="G43" s="97" t="s">
        <v>340</v>
      </c>
      <c r="H43" s="102">
        <v>144620</v>
      </c>
      <c r="I43" s="102">
        <v>140621</v>
      </c>
      <c r="J43" s="102">
        <v>3999</v>
      </c>
      <c r="K43" s="68">
        <f t="shared" si="0"/>
        <v>44336</v>
      </c>
      <c r="L43" s="63">
        <f t="shared" si="1"/>
        <v>222043</v>
      </c>
      <c r="M43" s="63">
        <f t="shared" si="2"/>
        <v>113110</v>
      </c>
    </row>
    <row r="44" spans="1:13" x14ac:dyDescent="0.55000000000000004">
      <c r="A44" s="146">
        <v>44337</v>
      </c>
      <c r="B44" s="144" t="s">
        <v>317</v>
      </c>
      <c r="C44" s="142">
        <v>249021</v>
      </c>
      <c r="D44" s="142">
        <v>99918</v>
      </c>
      <c r="E44" s="142">
        <v>149103</v>
      </c>
      <c r="F44" s="143">
        <v>44337</v>
      </c>
      <c r="G44" s="145" t="s">
        <v>337</v>
      </c>
      <c r="H44" s="142">
        <v>160397</v>
      </c>
      <c r="I44" s="142">
        <v>150108</v>
      </c>
      <c r="J44" s="142">
        <v>10289</v>
      </c>
      <c r="K44" s="68">
        <f t="shared" si="0"/>
        <v>44337</v>
      </c>
      <c r="L44" s="63">
        <f t="shared" si="1"/>
        <v>250026</v>
      </c>
      <c r="M44" s="63">
        <f t="shared" si="2"/>
        <v>159392</v>
      </c>
    </row>
    <row r="45" spans="1:13" x14ac:dyDescent="0.55000000000000004">
      <c r="A45" s="116">
        <v>44338</v>
      </c>
      <c r="B45" s="60" t="s">
        <v>309</v>
      </c>
      <c r="C45" s="90">
        <v>0</v>
      </c>
      <c r="D45" s="90">
        <v>0</v>
      </c>
      <c r="E45" s="90">
        <v>0</v>
      </c>
      <c r="F45" s="143">
        <v>44338</v>
      </c>
      <c r="G45" s="145" t="s">
        <v>336</v>
      </c>
      <c r="H45" s="142">
        <v>129982</v>
      </c>
      <c r="I45" s="142">
        <v>122787</v>
      </c>
      <c r="J45" s="142">
        <v>7195</v>
      </c>
      <c r="K45" s="68">
        <f t="shared" si="0"/>
        <v>44338</v>
      </c>
      <c r="L45" s="63">
        <f t="shared" si="1"/>
        <v>122787</v>
      </c>
      <c r="M45" s="63">
        <f t="shared" si="2"/>
        <v>7195</v>
      </c>
    </row>
    <row r="46" spans="1:13" x14ac:dyDescent="0.55000000000000004">
      <c r="A46" s="116">
        <v>44339</v>
      </c>
      <c r="B46" s="60" t="s">
        <v>308</v>
      </c>
      <c r="C46" s="90">
        <v>0</v>
      </c>
      <c r="D46" s="90">
        <v>0</v>
      </c>
      <c r="E46" s="90">
        <v>0</v>
      </c>
      <c r="F46" s="143">
        <v>44339</v>
      </c>
      <c r="G46" s="145" t="s">
        <v>335</v>
      </c>
      <c r="H46" s="142">
        <v>131300</v>
      </c>
      <c r="I46" s="142">
        <v>124188</v>
      </c>
      <c r="J46" s="142">
        <v>7112</v>
      </c>
      <c r="K46" s="68">
        <f t="shared" si="0"/>
        <v>44339</v>
      </c>
      <c r="L46" s="63">
        <f t="shared" si="1"/>
        <v>124188</v>
      </c>
      <c r="M46" s="63">
        <f t="shared" si="2"/>
        <v>7112</v>
      </c>
    </row>
    <row r="47" spans="1:13" x14ac:dyDescent="0.55000000000000004">
      <c r="K47" s="68" t="str">
        <f t="shared" si="0"/>
        <v/>
      </c>
      <c r="L47" s="63" t="str">
        <f t="shared" si="1"/>
        <v/>
      </c>
      <c r="M47" s="63" t="str">
        <f t="shared" si="2"/>
        <v/>
      </c>
    </row>
    <row r="48" spans="1:13" x14ac:dyDescent="0.55000000000000004">
      <c r="K48" s="68" t="str">
        <f t="shared" si="0"/>
        <v/>
      </c>
      <c r="L48" s="63" t="str">
        <f t="shared" si="1"/>
        <v/>
      </c>
      <c r="M48" s="63" t="str">
        <f t="shared" si="2"/>
        <v/>
      </c>
    </row>
    <row r="49" spans="11:13" x14ac:dyDescent="0.55000000000000004">
      <c r="K49" s="68" t="str">
        <f t="shared" si="0"/>
        <v/>
      </c>
      <c r="L49" s="63" t="str">
        <f t="shared" si="1"/>
        <v/>
      </c>
      <c r="M49" s="63" t="str">
        <f t="shared" si="2"/>
        <v/>
      </c>
    </row>
    <row r="50" spans="11:13" x14ac:dyDescent="0.55000000000000004">
      <c r="K50" s="68" t="str">
        <f t="shared" si="0"/>
        <v/>
      </c>
      <c r="L50" s="63" t="str">
        <f t="shared" si="1"/>
        <v/>
      </c>
      <c r="M50" s="63" t="str">
        <f t="shared" si="2"/>
        <v/>
      </c>
    </row>
    <row r="51" spans="11:13" x14ac:dyDescent="0.55000000000000004">
      <c r="K51" s="68" t="str">
        <f t="shared" si="0"/>
        <v/>
      </c>
      <c r="L51" s="63" t="str">
        <f t="shared" si="1"/>
        <v/>
      </c>
      <c r="M51" s="63" t="str">
        <f t="shared" si="2"/>
        <v/>
      </c>
    </row>
    <row r="52" spans="11:13" x14ac:dyDescent="0.55000000000000004">
      <c r="K52" s="68" t="str">
        <f t="shared" si="0"/>
        <v/>
      </c>
      <c r="L52" s="63" t="str">
        <f t="shared" si="1"/>
        <v/>
      </c>
      <c r="M52" s="63" t="str">
        <f t="shared" si="2"/>
        <v/>
      </c>
    </row>
    <row r="53" spans="11:13" x14ac:dyDescent="0.55000000000000004">
      <c r="K53" s="68" t="str">
        <f t="shared" si="0"/>
        <v/>
      </c>
      <c r="L53" s="63" t="str">
        <f t="shared" si="1"/>
        <v/>
      </c>
      <c r="M53" s="63" t="str">
        <f t="shared" si="2"/>
        <v/>
      </c>
    </row>
    <row r="54" spans="11:13" x14ac:dyDescent="0.55000000000000004">
      <c r="K54" s="68" t="str">
        <f t="shared" si="0"/>
        <v/>
      </c>
      <c r="L54" s="63" t="str">
        <f t="shared" si="1"/>
        <v/>
      </c>
      <c r="M54" s="63" t="str">
        <f t="shared" si="2"/>
        <v/>
      </c>
    </row>
    <row r="55" spans="11:13" x14ac:dyDescent="0.55000000000000004">
      <c r="K55" s="68" t="str">
        <f t="shared" si="0"/>
        <v/>
      </c>
      <c r="L55" s="63" t="str">
        <f t="shared" si="1"/>
        <v/>
      </c>
      <c r="M55" s="63" t="str">
        <f t="shared" si="2"/>
        <v/>
      </c>
    </row>
    <row r="56" spans="11:13" x14ac:dyDescent="0.55000000000000004">
      <c r="K56" s="68" t="str">
        <f t="shared" si="0"/>
        <v/>
      </c>
      <c r="L56" s="63" t="str">
        <f t="shared" si="1"/>
        <v/>
      </c>
      <c r="M56" s="63" t="str">
        <f t="shared" si="2"/>
        <v/>
      </c>
    </row>
    <row r="57" spans="11:13" x14ac:dyDescent="0.55000000000000004">
      <c r="K57" s="68" t="str">
        <f t="shared" si="0"/>
        <v/>
      </c>
      <c r="L57" s="63" t="str">
        <f t="shared" si="1"/>
        <v/>
      </c>
      <c r="M57" s="63" t="str">
        <f t="shared" si="2"/>
        <v/>
      </c>
    </row>
    <row r="58" spans="11:13" x14ac:dyDescent="0.55000000000000004">
      <c r="K58" s="68" t="str">
        <f t="shared" si="0"/>
        <v/>
      </c>
      <c r="L58" s="63" t="str">
        <f t="shared" si="1"/>
        <v/>
      </c>
      <c r="M58" s="63" t="str">
        <f t="shared" si="2"/>
        <v/>
      </c>
    </row>
    <row r="59" spans="11:13" x14ac:dyDescent="0.55000000000000004">
      <c r="K59" s="68" t="str">
        <f t="shared" si="0"/>
        <v/>
      </c>
      <c r="L59" s="63" t="str">
        <f t="shared" si="1"/>
        <v/>
      </c>
      <c r="M59" s="63" t="str">
        <f t="shared" si="2"/>
        <v/>
      </c>
    </row>
    <row r="60" spans="11:13" x14ac:dyDescent="0.55000000000000004">
      <c r="K60" s="68" t="str">
        <f t="shared" si="0"/>
        <v/>
      </c>
      <c r="L60" s="63" t="str">
        <f t="shared" si="1"/>
        <v/>
      </c>
      <c r="M60" s="63" t="str">
        <f t="shared" si="2"/>
        <v/>
      </c>
    </row>
    <row r="61" spans="11:13" x14ac:dyDescent="0.55000000000000004">
      <c r="K61" s="68" t="str">
        <f t="shared" si="0"/>
        <v/>
      </c>
      <c r="L61" s="63" t="str">
        <f t="shared" si="1"/>
        <v/>
      </c>
      <c r="M61" s="63" t="str">
        <f t="shared" si="2"/>
        <v/>
      </c>
    </row>
    <row r="62" spans="11:13" x14ac:dyDescent="0.55000000000000004">
      <c r="K62" s="68" t="str">
        <f t="shared" si="0"/>
        <v/>
      </c>
      <c r="L62" s="63" t="str">
        <f t="shared" si="1"/>
        <v/>
      </c>
      <c r="M62" s="63" t="str">
        <f t="shared" si="2"/>
        <v/>
      </c>
    </row>
    <row r="63" spans="11:13" x14ac:dyDescent="0.55000000000000004">
      <c r="K63" s="68" t="str">
        <f t="shared" si="0"/>
        <v/>
      </c>
      <c r="L63" s="63" t="str">
        <f t="shared" si="1"/>
        <v/>
      </c>
      <c r="M63" s="63" t="str">
        <f t="shared" si="2"/>
        <v/>
      </c>
    </row>
    <row r="64" spans="11:13" x14ac:dyDescent="0.55000000000000004">
      <c r="K64" s="68" t="str">
        <f t="shared" si="0"/>
        <v/>
      </c>
      <c r="L64" s="63" t="str">
        <f t="shared" si="1"/>
        <v/>
      </c>
      <c r="M64" s="63" t="str">
        <f t="shared" si="2"/>
        <v/>
      </c>
    </row>
    <row r="65" spans="11:13" x14ac:dyDescent="0.55000000000000004">
      <c r="K65" s="68" t="str">
        <f t="shared" si="0"/>
        <v/>
      </c>
      <c r="L65" s="63" t="str">
        <f t="shared" si="1"/>
        <v/>
      </c>
      <c r="M65" s="63" t="str">
        <f t="shared" si="2"/>
        <v/>
      </c>
    </row>
    <row r="66" spans="11:13" x14ac:dyDescent="0.55000000000000004">
      <c r="K66" s="68" t="str">
        <f t="shared" si="0"/>
        <v/>
      </c>
      <c r="L66" s="63" t="str">
        <f t="shared" si="1"/>
        <v/>
      </c>
      <c r="M66" s="63" t="str">
        <f t="shared" si="2"/>
        <v/>
      </c>
    </row>
    <row r="67" spans="11:13" x14ac:dyDescent="0.55000000000000004">
      <c r="K67" s="68" t="str">
        <f t="shared" si="0"/>
        <v/>
      </c>
      <c r="L67" s="63" t="str">
        <f t="shared" si="1"/>
        <v/>
      </c>
      <c r="M67" s="63" t="str">
        <f t="shared" si="2"/>
        <v/>
      </c>
    </row>
    <row r="68" spans="11:13" x14ac:dyDescent="0.55000000000000004">
      <c r="K68" s="68" t="str">
        <f t="shared" si="0"/>
        <v/>
      </c>
      <c r="L68" s="63" t="str">
        <f t="shared" si="1"/>
        <v/>
      </c>
      <c r="M68" s="63" t="str">
        <f t="shared" si="2"/>
        <v/>
      </c>
    </row>
    <row r="69" spans="11:13" x14ac:dyDescent="0.55000000000000004">
      <c r="K69" s="68" t="str">
        <f t="shared" si="0"/>
        <v/>
      </c>
      <c r="L69" s="63" t="str">
        <f t="shared" si="1"/>
        <v/>
      </c>
      <c r="M69" s="63" t="str">
        <f t="shared" si="2"/>
        <v/>
      </c>
    </row>
    <row r="70" spans="11:13" x14ac:dyDescent="0.55000000000000004">
      <c r="K70" s="68" t="str">
        <f t="shared" ref="K70:K133" si="7">IF(AND(A70="", F70=""), "", IF(A70=F70, A70, "Discrepancy"))</f>
        <v/>
      </c>
      <c r="L70" s="63" t="str">
        <f t="shared" ref="L70:L133" si="8">IF(AND(A70="", F70=""), "", D70+I70)</f>
        <v/>
      </c>
      <c r="M70" s="63" t="str">
        <f t="shared" ref="M70:M133" si="9">IF(OR(B70="", G70=""), "", E70+J70)</f>
        <v/>
      </c>
    </row>
    <row r="71" spans="11:13" x14ac:dyDescent="0.55000000000000004">
      <c r="K71" s="68" t="str">
        <f t="shared" si="7"/>
        <v/>
      </c>
      <c r="L71" s="63" t="str">
        <f t="shared" si="8"/>
        <v/>
      </c>
      <c r="M71" s="63" t="str">
        <f t="shared" si="9"/>
        <v/>
      </c>
    </row>
    <row r="72" spans="11:13" x14ac:dyDescent="0.55000000000000004">
      <c r="K72" s="68" t="str">
        <f t="shared" si="7"/>
        <v/>
      </c>
      <c r="L72" s="63" t="str">
        <f t="shared" si="8"/>
        <v/>
      </c>
      <c r="M72" s="63" t="str">
        <f t="shared" si="9"/>
        <v/>
      </c>
    </row>
    <row r="73" spans="11:13" x14ac:dyDescent="0.55000000000000004">
      <c r="K73" s="68" t="str">
        <f t="shared" si="7"/>
        <v/>
      </c>
      <c r="L73" s="63" t="str">
        <f t="shared" si="8"/>
        <v/>
      </c>
      <c r="M73" s="63" t="str">
        <f t="shared" si="9"/>
        <v/>
      </c>
    </row>
    <row r="74" spans="11:13" x14ac:dyDescent="0.55000000000000004">
      <c r="K74" s="68" t="str">
        <f t="shared" si="7"/>
        <v/>
      </c>
      <c r="L74" s="63" t="str">
        <f t="shared" si="8"/>
        <v/>
      </c>
      <c r="M74" s="63" t="str">
        <f t="shared" si="9"/>
        <v/>
      </c>
    </row>
    <row r="75" spans="11:13" x14ac:dyDescent="0.55000000000000004">
      <c r="K75" s="68" t="str">
        <f t="shared" si="7"/>
        <v/>
      </c>
      <c r="L75" s="63" t="str">
        <f t="shared" si="8"/>
        <v/>
      </c>
      <c r="M75" s="63" t="str">
        <f t="shared" si="9"/>
        <v/>
      </c>
    </row>
    <row r="76" spans="11:13" x14ac:dyDescent="0.55000000000000004">
      <c r="K76" s="68" t="str">
        <f t="shared" si="7"/>
        <v/>
      </c>
      <c r="L76" s="63" t="str">
        <f t="shared" si="8"/>
        <v/>
      </c>
      <c r="M76" s="63" t="str">
        <f t="shared" si="9"/>
        <v/>
      </c>
    </row>
    <row r="77" spans="11:13" x14ac:dyDescent="0.55000000000000004">
      <c r="K77" s="68" t="str">
        <f t="shared" si="7"/>
        <v/>
      </c>
      <c r="L77" s="63" t="str">
        <f t="shared" si="8"/>
        <v/>
      </c>
      <c r="M77" s="63" t="str">
        <f t="shared" si="9"/>
        <v/>
      </c>
    </row>
    <row r="78" spans="11:13" x14ac:dyDescent="0.55000000000000004">
      <c r="K78" s="68" t="str">
        <f t="shared" si="7"/>
        <v/>
      </c>
      <c r="L78" s="63" t="str">
        <f t="shared" si="8"/>
        <v/>
      </c>
      <c r="M78" s="63" t="str">
        <f t="shared" si="9"/>
        <v/>
      </c>
    </row>
    <row r="79" spans="11:13" x14ac:dyDescent="0.55000000000000004">
      <c r="K79" s="68" t="str">
        <f t="shared" si="7"/>
        <v/>
      </c>
      <c r="L79" s="63" t="str">
        <f t="shared" si="8"/>
        <v/>
      </c>
      <c r="M79" s="63" t="str">
        <f t="shared" si="9"/>
        <v/>
      </c>
    </row>
    <row r="80" spans="11:13" x14ac:dyDescent="0.55000000000000004">
      <c r="K80" s="68" t="str">
        <f t="shared" si="7"/>
        <v/>
      </c>
      <c r="L80" s="63" t="str">
        <f t="shared" si="8"/>
        <v/>
      </c>
      <c r="M80" s="63" t="str">
        <f t="shared" si="9"/>
        <v/>
      </c>
    </row>
    <row r="81" spans="11:13" x14ac:dyDescent="0.55000000000000004">
      <c r="K81" s="68" t="str">
        <f t="shared" si="7"/>
        <v/>
      </c>
      <c r="L81" s="63" t="str">
        <f t="shared" si="8"/>
        <v/>
      </c>
      <c r="M81" s="63" t="str">
        <f t="shared" si="9"/>
        <v/>
      </c>
    </row>
    <row r="82" spans="11:13" x14ac:dyDescent="0.55000000000000004">
      <c r="K82" s="68" t="str">
        <f t="shared" si="7"/>
        <v/>
      </c>
      <c r="L82" s="63" t="str">
        <f t="shared" si="8"/>
        <v/>
      </c>
      <c r="M82" s="63" t="str">
        <f t="shared" si="9"/>
        <v/>
      </c>
    </row>
    <row r="83" spans="11:13" x14ac:dyDescent="0.55000000000000004">
      <c r="K83" s="68" t="str">
        <f t="shared" si="7"/>
        <v/>
      </c>
      <c r="L83" s="63" t="str">
        <f t="shared" si="8"/>
        <v/>
      </c>
      <c r="M83" s="63" t="str">
        <f t="shared" si="9"/>
        <v/>
      </c>
    </row>
    <row r="84" spans="11:13" x14ac:dyDescent="0.55000000000000004">
      <c r="K84" s="68" t="str">
        <f t="shared" si="7"/>
        <v/>
      </c>
      <c r="L84" s="63" t="str">
        <f t="shared" si="8"/>
        <v/>
      </c>
      <c r="M84" s="63" t="str">
        <f t="shared" si="9"/>
        <v/>
      </c>
    </row>
    <row r="85" spans="11:13" x14ac:dyDescent="0.55000000000000004">
      <c r="K85" s="68" t="str">
        <f t="shared" si="7"/>
        <v/>
      </c>
      <c r="L85" s="63" t="str">
        <f t="shared" si="8"/>
        <v/>
      </c>
      <c r="M85" s="63" t="str">
        <f t="shared" si="9"/>
        <v/>
      </c>
    </row>
    <row r="86" spans="11:13" x14ac:dyDescent="0.55000000000000004">
      <c r="K86" s="68" t="str">
        <f t="shared" si="7"/>
        <v/>
      </c>
      <c r="L86" s="63" t="str">
        <f t="shared" si="8"/>
        <v/>
      </c>
      <c r="M86" s="63" t="str">
        <f t="shared" si="9"/>
        <v/>
      </c>
    </row>
    <row r="87" spans="11:13" x14ac:dyDescent="0.55000000000000004">
      <c r="K87" s="68" t="str">
        <f t="shared" si="7"/>
        <v/>
      </c>
      <c r="L87" s="63" t="str">
        <f t="shared" si="8"/>
        <v/>
      </c>
      <c r="M87" s="63" t="str">
        <f t="shared" si="9"/>
        <v/>
      </c>
    </row>
    <row r="88" spans="11:13" x14ac:dyDescent="0.55000000000000004">
      <c r="K88" s="68" t="str">
        <f t="shared" si="7"/>
        <v/>
      </c>
      <c r="L88" s="63" t="str">
        <f t="shared" si="8"/>
        <v/>
      </c>
      <c r="M88" s="63" t="str">
        <f t="shared" si="9"/>
        <v/>
      </c>
    </row>
    <row r="89" spans="11:13" x14ac:dyDescent="0.55000000000000004">
      <c r="K89" s="68" t="str">
        <f t="shared" si="7"/>
        <v/>
      </c>
      <c r="L89" s="63" t="str">
        <f t="shared" si="8"/>
        <v/>
      </c>
      <c r="M89" s="63" t="str">
        <f t="shared" si="9"/>
        <v/>
      </c>
    </row>
    <row r="90" spans="11:13" x14ac:dyDescent="0.55000000000000004">
      <c r="K90" s="68" t="str">
        <f t="shared" si="7"/>
        <v/>
      </c>
      <c r="L90" s="63" t="str">
        <f t="shared" si="8"/>
        <v/>
      </c>
      <c r="M90" s="63" t="str">
        <f t="shared" si="9"/>
        <v/>
      </c>
    </row>
    <row r="91" spans="11:13" x14ac:dyDescent="0.55000000000000004">
      <c r="K91" s="68" t="str">
        <f t="shared" si="7"/>
        <v/>
      </c>
      <c r="L91" s="63" t="str">
        <f t="shared" si="8"/>
        <v/>
      </c>
      <c r="M91" s="63" t="str">
        <f t="shared" si="9"/>
        <v/>
      </c>
    </row>
    <row r="92" spans="11:13" x14ac:dyDescent="0.55000000000000004">
      <c r="K92" s="68" t="str">
        <f t="shared" si="7"/>
        <v/>
      </c>
      <c r="L92" s="63" t="str">
        <f t="shared" si="8"/>
        <v/>
      </c>
      <c r="M92" s="63" t="str">
        <f t="shared" si="9"/>
        <v/>
      </c>
    </row>
    <row r="93" spans="11:13" x14ac:dyDescent="0.55000000000000004">
      <c r="K93" s="68" t="str">
        <f t="shared" si="7"/>
        <v/>
      </c>
      <c r="L93" s="63" t="str">
        <f t="shared" si="8"/>
        <v/>
      </c>
      <c r="M93" s="63" t="str">
        <f t="shared" si="9"/>
        <v/>
      </c>
    </row>
    <row r="94" spans="11:13" x14ac:dyDescent="0.55000000000000004">
      <c r="K94" s="68" t="str">
        <f t="shared" si="7"/>
        <v/>
      </c>
      <c r="L94" s="63" t="str">
        <f t="shared" si="8"/>
        <v/>
      </c>
      <c r="M94" s="63" t="str">
        <f t="shared" si="9"/>
        <v/>
      </c>
    </row>
    <row r="95" spans="11:13" x14ac:dyDescent="0.55000000000000004">
      <c r="K95" s="68" t="str">
        <f t="shared" si="7"/>
        <v/>
      </c>
      <c r="L95" s="63" t="str">
        <f t="shared" si="8"/>
        <v/>
      </c>
      <c r="M95" s="63" t="str">
        <f t="shared" si="9"/>
        <v/>
      </c>
    </row>
    <row r="96" spans="11:13" x14ac:dyDescent="0.55000000000000004">
      <c r="K96" s="68" t="str">
        <f t="shared" si="7"/>
        <v/>
      </c>
      <c r="L96" s="63" t="str">
        <f t="shared" si="8"/>
        <v/>
      </c>
      <c r="M96" s="63" t="str">
        <f t="shared" si="9"/>
        <v/>
      </c>
    </row>
    <row r="97" spans="11:13" x14ac:dyDescent="0.55000000000000004">
      <c r="K97" s="68" t="str">
        <f t="shared" si="7"/>
        <v/>
      </c>
      <c r="L97" s="63" t="str">
        <f t="shared" si="8"/>
        <v/>
      </c>
      <c r="M97" s="63" t="str">
        <f t="shared" si="9"/>
        <v/>
      </c>
    </row>
    <row r="98" spans="11:13" x14ac:dyDescent="0.55000000000000004">
      <c r="K98" s="68" t="str">
        <f t="shared" si="7"/>
        <v/>
      </c>
      <c r="L98" s="63" t="str">
        <f t="shared" si="8"/>
        <v/>
      </c>
      <c r="M98" s="63" t="str">
        <f t="shared" si="9"/>
        <v/>
      </c>
    </row>
    <row r="99" spans="11:13" x14ac:dyDescent="0.55000000000000004">
      <c r="K99" s="68" t="str">
        <f t="shared" si="7"/>
        <v/>
      </c>
      <c r="L99" s="63" t="str">
        <f t="shared" si="8"/>
        <v/>
      </c>
      <c r="M99" s="63" t="str">
        <f t="shared" si="9"/>
        <v/>
      </c>
    </row>
    <row r="100" spans="11:13" x14ac:dyDescent="0.55000000000000004">
      <c r="K100" s="68" t="str">
        <f t="shared" si="7"/>
        <v/>
      </c>
      <c r="L100" s="63" t="str">
        <f t="shared" si="8"/>
        <v/>
      </c>
      <c r="M100" s="63" t="str">
        <f t="shared" si="9"/>
        <v/>
      </c>
    </row>
    <row r="101" spans="11:13" x14ac:dyDescent="0.55000000000000004">
      <c r="K101" s="68" t="str">
        <f t="shared" si="7"/>
        <v/>
      </c>
      <c r="L101" s="63" t="str">
        <f t="shared" si="8"/>
        <v/>
      </c>
      <c r="M101" s="63" t="str">
        <f t="shared" si="9"/>
        <v/>
      </c>
    </row>
    <row r="102" spans="11:13" x14ac:dyDescent="0.55000000000000004">
      <c r="K102" s="68" t="str">
        <f t="shared" si="7"/>
        <v/>
      </c>
      <c r="L102" s="63" t="str">
        <f t="shared" si="8"/>
        <v/>
      </c>
      <c r="M102" s="63" t="str">
        <f t="shared" si="9"/>
        <v/>
      </c>
    </row>
    <row r="103" spans="11:13" x14ac:dyDescent="0.55000000000000004">
      <c r="K103" s="68" t="str">
        <f t="shared" si="7"/>
        <v/>
      </c>
      <c r="L103" s="63" t="str">
        <f t="shared" si="8"/>
        <v/>
      </c>
      <c r="M103" s="63" t="str">
        <f t="shared" si="9"/>
        <v/>
      </c>
    </row>
    <row r="104" spans="11:13" x14ac:dyDescent="0.55000000000000004">
      <c r="K104" s="68" t="str">
        <f t="shared" si="7"/>
        <v/>
      </c>
      <c r="L104" s="63" t="str">
        <f t="shared" si="8"/>
        <v/>
      </c>
      <c r="M104" s="63" t="str">
        <f t="shared" si="9"/>
        <v/>
      </c>
    </row>
    <row r="105" spans="11:13" x14ac:dyDescent="0.55000000000000004">
      <c r="K105" s="68" t="str">
        <f t="shared" si="7"/>
        <v/>
      </c>
      <c r="L105" s="63" t="str">
        <f t="shared" si="8"/>
        <v/>
      </c>
      <c r="M105" s="63" t="str">
        <f t="shared" si="9"/>
        <v/>
      </c>
    </row>
    <row r="106" spans="11:13" x14ac:dyDescent="0.55000000000000004">
      <c r="K106" s="68" t="str">
        <f t="shared" si="7"/>
        <v/>
      </c>
      <c r="L106" s="63" t="str">
        <f t="shared" si="8"/>
        <v/>
      </c>
      <c r="M106" s="63" t="str">
        <f t="shared" si="9"/>
        <v/>
      </c>
    </row>
    <row r="107" spans="11:13" x14ac:dyDescent="0.55000000000000004">
      <c r="K107" s="68" t="str">
        <f t="shared" si="7"/>
        <v/>
      </c>
      <c r="L107" s="63" t="str">
        <f t="shared" si="8"/>
        <v/>
      </c>
      <c r="M107" s="63" t="str">
        <f t="shared" si="9"/>
        <v/>
      </c>
    </row>
    <row r="108" spans="11:13" x14ac:dyDescent="0.55000000000000004">
      <c r="K108" s="68" t="str">
        <f t="shared" si="7"/>
        <v/>
      </c>
      <c r="L108" s="63" t="str">
        <f t="shared" si="8"/>
        <v/>
      </c>
      <c r="M108" s="63" t="str">
        <f t="shared" si="9"/>
        <v/>
      </c>
    </row>
    <row r="109" spans="11:13" x14ac:dyDescent="0.55000000000000004">
      <c r="K109" s="68" t="str">
        <f t="shared" si="7"/>
        <v/>
      </c>
      <c r="L109" s="63" t="str">
        <f t="shared" si="8"/>
        <v/>
      </c>
      <c r="M109" s="63" t="str">
        <f t="shared" si="9"/>
        <v/>
      </c>
    </row>
    <row r="110" spans="11:13" x14ac:dyDescent="0.55000000000000004">
      <c r="K110" s="68" t="str">
        <f t="shared" si="7"/>
        <v/>
      </c>
      <c r="L110" s="63" t="str">
        <f t="shared" si="8"/>
        <v/>
      </c>
      <c r="M110" s="63" t="str">
        <f t="shared" si="9"/>
        <v/>
      </c>
    </row>
    <row r="111" spans="11:13" x14ac:dyDescent="0.55000000000000004">
      <c r="K111" s="68" t="str">
        <f t="shared" si="7"/>
        <v/>
      </c>
      <c r="L111" s="63" t="str">
        <f t="shared" si="8"/>
        <v/>
      </c>
      <c r="M111" s="63" t="str">
        <f t="shared" si="9"/>
        <v/>
      </c>
    </row>
    <row r="112" spans="11:13" x14ac:dyDescent="0.55000000000000004">
      <c r="K112" s="68" t="str">
        <f t="shared" si="7"/>
        <v/>
      </c>
      <c r="L112" s="63" t="str">
        <f t="shared" si="8"/>
        <v/>
      </c>
      <c r="M112" s="63" t="str">
        <f t="shared" si="9"/>
        <v/>
      </c>
    </row>
    <row r="113" spans="11:13" x14ac:dyDescent="0.55000000000000004">
      <c r="K113" s="68" t="str">
        <f t="shared" si="7"/>
        <v/>
      </c>
      <c r="L113" s="63" t="str">
        <f t="shared" si="8"/>
        <v/>
      </c>
      <c r="M113" s="63" t="str">
        <f t="shared" si="9"/>
        <v/>
      </c>
    </row>
    <row r="114" spans="11:13" x14ac:dyDescent="0.55000000000000004">
      <c r="K114" s="68" t="str">
        <f t="shared" si="7"/>
        <v/>
      </c>
      <c r="L114" s="63" t="str">
        <f t="shared" si="8"/>
        <v/>
      </c>
      <c r="M114" s="63" t="str">
        <f t="shared" si="9"/>
        <v/>
      </c>
    </row>
    <row r="115" spans="11:13" x14ac:dyDescent="0.55000000000000004">
      <c r="K115" s="68" t="str">
        <f t="shared" si="7"/>
        <v/>
      </c>
      <c r="L115" s="63" t="str">
        <f t="shared" si="8"/>
        <v/>
      </c>
      <c r="M115" s="63" t="str">
        <f t="shared" si="9"/>
        <v/>
      </c>
    </row>
    <row r="116" spans="11:13" x14ac:dyDescent="0.55000000000000004">
      <c r="K116" s="68" t="str">
        <f t="shared" si="7"/>
        <v/>
      </c>
      <c r="L116" s="63" t="str">
        <f t="shared" si="8"/>
        <v/>
      </c>
      <c r="M116" s="63" t="str">
        <f t="shared" si="9"/>
        <v/>
      </c>
    </row>
    <row r="117" spans="11:13" x14ac:dyDescent="0.55000000000000004">
      <c r="K117" s="68" t="str">
        <f t="shared" si="7"/>
        <v/>
      </c>
      <c r="L117" s="63" t="str">
        <f t="shared" si="8"/>
        <v/>
      </c>
      <c r="M117" s="63" t="str">
        <f t="shared" si="9"/>
        <v/>
      </c>
    </row>
    <row r="118" spans="11:13" x14ac:dyDescent="0.55000000000000004">
      <c r="K118" s="68" t="str">
        <f t="shared" si="7"/>
        <v/>
      </c>
      <c r="L118" s="63" t="str">
        <f t="shared" si="8"/>
        <v/>
      </c>
      <c r="M118" s="63" t="str">
        <f t="shared" si="9"/>
        <v/>
      </c>
    </row>
    <row r="119" spans="11:13" x14ac:dyDescent="0.55000000000000004">
      <c r="K119" s="68" t="str">
        <f t="shared" si="7"/>
        <v/>
      </c>
      <c r="L119" s="63" t="str">
        <f t="shared" si="8"/>
        <v/>
      </c>
      <c r="M119" s="63" t="str">
        <f t="shared" si="9"/>
        <v/>
      </c>
    </row>
    <row r="120" spans="11:13" x14ac:dyDescent="0.55000000000000004">
      <c r="K120" s="68" t="str">
        <f t="shared" si="7"/>
        <v/>
      </c>
      <c r="L120" s="63" t="str">
        <f t="shared" si="8"/>
        <v/>
      </c>
      <c r="M120" s="63" t="str">
        <f t="shared" si="9"/>
        <v/>
      </c>
    </row>
    <row r="121" spans="11:13" x14ac:dyDescent="0.55000000000000004">
      <c r="K121" s="68" t="str">
        <f t="shared" si="7"/>
        <v/>
      </c>
      <c r="L121" s="63" t="str">
        <f t="shared" si="8"/>
        <v/>
      </c>
      <c r="M121" s="63" t="str">
        <f t="shared" si="9"/>
        <v/>
      </c>
    </row>
    <row r="122" spans="11:13" x14ac:dyDescent="0.55000000000000004">
      <c r="K122" s="68" t="str">
        <f t="shared" si="7"/>
        <v/>
      </c>
      <c r="L122" s="63" t="str">
        <f t="shared" si="8"/>
        <v/>
      </c>
      <c r="M122" s="63" t="str">
        <f t="shared" si="9"/>
        <v/>
      </c>
    </row>
    <row r="123" spans="11:13" x14ac:dyDescent="0.55000000000000004">
      <c r="K123" s="68" t="str">
        <f t="shared" si="7"/>
        <v/>
      </c>
      <c r="L123" s="63" t="str">
        <f t="shared" si="8"/>
        <v/>
      </c>
      <c r="M123" s="63" t="str">
        <f t="shared" si="9"/>
        <v/>
      </c>
    </row>
    <row r="124" spans="11:13" x14ac:dyDescent="0.55000000000000004">
      <c r="K124" s="68" t="str">
        <f t="shared" si="7"/>
        <v/>
      </c>
      <c r="L124" s="63" t="str">
        <f t="shared" si="8"/>
        <v/>
      </c>
      <c r="M124" s="63" t="str">
        <f t="shared" si="9"/>
        <v/>
      </c>
    </row>
    <row r="125" spans="11:13" x14ac:dyDescent="0.55000000000000004">
      <c r="K125" s="68" t="str">
        <f t="shared" si="7"/>
        <v/>
      </c>
      <c r="L125" s="63" t="str">
        <f t="shared" si="8"/>
        <v/>
      </c>
      <c r="M125" s="63" t="str">
        <f t="shared" si="9"/>
        <v/>
      </c>
    </row>
    <row r="126" spans="11:13" x14ac:dyDescent="0.55000000000000004">
      <c r="K126" s="68" t="str">
        <f t="shared" si="7"/>
        <v/>
      </c>
      <c r="L126" s="63" t="str">
        <f t="shared" si="8"/>
        <v/>
      </c>
      <c r="M126" s="63" t="str">
        <f t="shared" si="9"/>
        <v/>
      </c>
    </row>
    <row r="127" spans="11:13" x14ac:dyDescent="0.55000000000000004">
      <c r="K127" s="68" t="str">
        <f t="shared" si="7"/>
        <v/>
      </c>
      <c r="L127" s="63" t="str">
        <f t="shared" si="8"/>
        <v/>
      </c>
      <c r="M127" s="63" t="str">
        <f t="shared" si="9"/>
        <v/>
      </c>
    </row>
    <row r="128" spans="11:13" x14ac:dyDescent="0.55000000000000004">
      <c r="K128" s="68" t="str">
        <f t="shared" si="7"/>
        <v/>
      </c>
      <c r="L128" s="63" t="str">
        <f t="shared" si="8"/>
        <v/>
      </c>
      <c r="M128" s="63" t="str">
        <f t="shared" si="9"/>
        <v/>
      </c>
    </row>
    <row r="129" spans="11:13" x14ac:dyDescent="0.55000000000000004">
      <c r="K129" s="68" t="str">
        <f t="shared" si="7"/>
        <v/>
      </c>
      <c r="L129" s="63" t="str">
        <f t="shared" si="8"/>
        <v/>
      </c>
      <c r="M129" s="63" t="str">
        <f t="shared" si="9"/>
        <v/>
      </c>
    </row>
    <row r="130" spans="11:13" x14ac:dyDescent="0.55000000000000004">
      <c r="K130" s="68" t="str">
        <f t="shared" si="7"/>
        <v/>
      </c>
      <c r="L130" s="63" t="str">
        <f t="shared" si="8"/>
        <v/>
      </c>
      <c r="M130" s="63" t="str">
        <f t="shared" si="9"/>
        <v/>
      </c>
    </row>
    <row r="131" spans="11:13" x14ac:dyDescent="0.55000000000000004">
      <c r="K131" s="68" t="str">
        <f t="shared" si="7"/>
        <v/>
      </c>
      <c r="L131" s="63" t="str">
        <f t="shared" si="8"/>
        <v/>
      </c>
      <c r="M131" s="63" t="str">
        <f t="shared" si="9"/>
        <v/>
      </c>
    </row>
    <row r="132" spans="11:13" x14ac:dyDescent="0.55000000000000004">
      <c r="K132" s="68" t="str">
        <f t="shared" si="7"/>
        <v/>
      </c>
      <c r="L132" s="63" t="str">
        <f t="shared" si="8"/>
        <v/>
      </c>
      <c r="M132" s="63" t="str">
        <f t="shared" si="9"/>
        <v/>
      </c>
    </row>
    <row r="133" spans="11:13" x14ac:dyDescent="0.55000000000000004">
      <c r="K133" s="68" t="str">
        <f t="shared" si="7"/>
        <v/>
      </c>
      <c r="L133" s="63" t="str">
        <f t="shared" si="8"/>
        <v/>
      </c>
      <c r="M133" s="63" t="str">
        <f t="shared" si="9"/>
        <v/>
      </c>
    </row>
    <row r="134" spans="11:13" x14ac:dyDescent="0.55000000000000004">
      <c r="K134" s="68" t="str">
        <f t="shared" ref="K134:K197" si="10">IF(AND(A134="", F134=""), "", IF(A134=F134, A134, "Discrepancy"))</f>
        <v/>
      </c>
      <c r="L134" s="63" t="str">
        <f t="shared" ref="L134:L197" si="11">IF(AND(A134="", F134=""), "", D134+I134)</f>
        <v/>
      </c>
      <c r="M134" s="63" t="str">
        <f t="shared" ref="M134:M197" si="12">IF(OR(B134="", G134=""), "", E134+J134)</f>
        <v/>
      </c>
    </row>
    <row r="135" spans="11:13" x14ac:dyDescent="0.55000000000000004">
      <c r="K135" s="68" t="str">
        <f t="shared" si="10"/>
        <v/>
      </c>
      <c r="L135" s="63" t="str">
        <f t="shared" si="11"/>
        <v/>
      </c>
      <c r="M135" s="63" t="str">
        <f t="shared" si="12"/>
        <v/>
      </c>
    </row>
    <row r="136" spans="11:13" x14ac:dyDescent="0.55000000000000004">
      <c r="K136" s="68" t="str">
        <f t="shared" si="10"/>
        <v/>
      </c>
      <c r="L136" s="63" t="str">
        <f t="shared" si="11"/>
        <v/>
      </c>
      <c r="M136" s="63" t="str">
        <f t="shared" si="12"/>
        <v/>
      </c>
    </row>
    <row r="137" spans="11:13" x14ac:dyDescent="0.55000000000000004">
      <c r="K137" s="68" t="str">
        <f t="shared" si="10"/>
        <v/>
      </c>
      <c r="L137" s="63" t="str">
        <f t="shared" si="11"/>
        <v/>
      </c>
      <c r="M137" s="63" t="str">
        <f t="shared" si="12"/>
        <v/>
      </c>
    </row>
    <row r="138" spans="11:13" x14ac:dyDescent="0.55000000000000004">
      <c r="K138" s="68" t="str">
        <f t="shared" si="10"/>
        <v/>
      </c>
      <c r="L138" s="63" t="str">
        <f t="shared" si="11"/>
        <v/>
      </c>
      <c r="M138" s="63" t="str">
        <f t="shared" si="12"/>
        <v/>
      </c>
    </row>
    <row r="139" spans="11:13" x14ac:dyDescent="0.55000000000000004">
      <c r="K139" s="68" t="str">
        <f t="shared" si="10"/>
        <v/>
      </c>
      <c r="L139" s="63" t="str">
        <f t="shared" si="11"/>
        <v/>
      </c>
      <c r="M139" s="63" t="str">
        <f t="shared" si="12"/>
        <v/>
      </c>
    </row>
    <row r="140" spans="11:13" x14ac:dyDescent="0.55000000000000004">
      <c r="K140" s="68" t="str">
        <f t="shared" si="10"/>
        <v/>
      </c>
      <c r="L140" s="63" t="str">
        <f t="shared" si="11"/>
        <v/>
      </c>
      <c r="M140" s="63" t="str">
        <f t="shared" si="12"/>
        <v/>
      </c>
    </row>
    <row r="141" spans="11:13" x14ac:dyDescent="0.55000000000000004">
      <c r="K141" s="68" t="str">
        <f t="shared" si="10"/>
        <v/>
      </c>
      <c r="L141" s="63" t="str">
        <f t="shared" si="11"/>
        <v/>
      </c>
      <c r="M141" s="63" t="str">
        <f t="shared" si="12"/>
        <v/>
      </c>
    </row>
    <row r="142" spans="11:13" x14ac:dyDescent="0.55000000000000004">
      <c r="K142" s="68" t="str">
        <f t="shared" si="10"/>
        <v/>
      </c>
      <c r="L142" s="63" t="str">
        <f t="shared" si="11"/>
        <v/>
      </c>
      <c r="M142" s="63" t="str">
        <f t="shared" si="12"/>
        <v/>
      </c>
    </row>
    <row r="143" spans="11:13" x14ac:dyDescent="0.55000000000000004">
      <c r="K143" s="68" t="str">
        <f t="shared" si="10"/>
        <v/>
      </c>
      <c r="L143" s="63" t="str">
        <f t="shared" si="11"/>
        <v/>
      </c>
      <c r="M143" s="63" t="str">
        <f t="shared" si="12"/>
        <v/>
      </c>
    </row>
    <row r="144" spans="11:13" x14ac:dyDescent="0.55000000000000004">
      <c r="K144" s="68" t="str">
        <f t="shared" si="10"/>
        <v/>
      </c>
      <c r="L144" s="63" t="str">
        <f t="shared" si="11"/>
        <v/>
      </c>
      <c r="M144" s="63" t="str">
        <f t="shared" si="12"/>
        <v/>
      </c>
    </row>
    <row r="145" spans="11:13" x14ac:dyDescent="0.55000000000000004">
      <c r="K145" s="68" t="str">
        <f t="shared" si="10"/>
        <v/>
      </c>
      <c r="L145" s="63" t="str">
        <f t="shared" si="11"/>
        <v/>
      </c>
      <c r="M145" s="63" t="str">
        <f t="shared" si="12"/>
        <v/>
      </c>
    </row>
    <row r="146" spans="11:13" x14ac:dyDescent="0.55000000000000004">
      <c r="K146" s="68" t="str">
        <f t="shared" si="10"/>
        <v/>
      </c>
      <c r="L146" s="63" t="str">
        <f t="shared" si="11"/>
        <v/>
      </c>
      <c r="M146" s="63" t="str">
        <f t="shared" si="12"/>
        <v/>
      </c>
    </row>
    <row r="147" spans="11:13" x14ac:dyDescent="0.55000000000000004">
      <c r="K147" s="68" t="str">
        <f t="shared" si="10"/>
        <v/>
      </c>
      <c r="L147" s="63" t="str">
        <f t="shared" si="11"/>
        <v/>
      </c>
      <c r="M147" s="63" t="str">
        <f t="shared" si="12"/>
        <v/>
      </c>
    </row>
    <row r="148" spans="11:13" x14ac:dyDescent="0.55000000000000004">
      <c r="K148" s="68" t="str">
        <f t="shared" si="10"/>
        <v/>
      </c>
      <c r="L148" s="63" t="str">
        <f t="shared" si="11"/>
        <v/>
      </c>
      <c r="M148" s="63" t="str">
        <f t="shared" si="12"/>
        <v/>
      </c>
    </row>
    <row r="149" spans="11:13" x14ac:dyDescent="0.55000000000000004">
      <c r="K149" s="68" t="str">
        <f t="shared" si="10"/>
        <v/>
      </c>
      <c r="L149" s="63" t="str">
        <f t="shared" si="11"/>
        <v/>
      </c>
      <c r="M149" s="63" t="str">
        <f t="shared" si="12"/>
        <v/>
      </c>
    </row>
    <row r="150" spans="11:13" x14ac:dyDescent="0.55000000000000004">
      <c r="K150" s="68" t="str">
        <f t="shared" si="10"/>
        <v/>
      </c>
      <c r="L150" s="63" t="str">
        <f t="shared" si="11"/>
        <v/>
      </c>
      <c r="M150" s="63" t="str">
        <f t="shared" si="12"/>
        <v/>
      </c>
    </row>
    <row r="151" spans="11:13" x14ac:dyDescent="0.55000000000000004">
      <c r="K151" s="68" t="str">
        <f t="shared" si="10"/>
        <v/>
      </c>
      <c r="L151" s="63" t="str">
        <f t="shared" si="11"/>
        <v/>
      </c>
      <c r="M151" s="63" t="str">
        <f t="shared" si="12"/>
        <v/>
      </c>
    </row>
    <row r="152" spans="11:13" x14ac:dyDescent="0.55000000000000004">
      <c r="K152" s="68" t="str">
        <f t="shared" si="10"/>
        <v/>
      </c>
      <c r="L152" s="63" t="str">
        <f t="shared" si="11"/>
        <v/>
      </c>
      <c r="M152" s="63" t="str">
        <f t="shared" si="12"/>
        <v/>
      </c>
    </row>
    <row r="153" spans="11:13" x14ac:dyDescent="0.55000000000000004">
      <c r="K153" s="68" t="str">
        <f t="shared" si="10"/>
        <v/>
      </c>
      <c r="L153" s="63" t="str">
        <f t="shared" si="11"/>
        <v/>
      </c>
      <c r="M153" s="63" t="str">
        <f t="shared" si="12"/>
        <v/>
      </c>
    </row>
    <row r="154" spans="11:13" x14ac:dyDescent="0.55000000000000004">
      <c r="K154" s="68" t="str">
        <f t="shared" si="10"/>
        <v/>
      </c>
      <c r="L154" s="63" t="str">
        <f t="shared" si="11"/>
        <v/>
      </c>
      <c r="M154" s="63" t="str">
        <f t="shared" si="12"/>
        <v/>
      </c>
    </row>
    <row r="155" spans="11:13" x14ac:dyDescent="0.55000000000000004">
      <c r="K155" s="68" t="str">
        <f t="shared" si="10"/>
        <v/>
      </c>
      <c r="L155" s="63" t="str">
        <f t="shared" si="11"/>
        <v/>
      </c>
      <c r="M155" s="63" t="str">
        <f t="shared" si="12"/>
        <v/>
      </c>
    </row>
    <row r="156" spans="11:13" x14ac:dyDescent="0.55000000000000004">
      <c r="K156" s="68" t="str">
        <f t="shared" si="10"/>
        <v/>
      </c>
      <c r="L156" s="63" t="str">
        <f t="shared" si="11"/>
        <v/>
      </c>
      <c r="M156" s="63" t="str">
        <f t="shared" si="12"/>
        <v/>
      </c>
    </row>
    <row r="157" spans="11:13" x14ac:dyDescent="0.55000000000000004">
      <c r="K157" s="68" t="str">
        <f t="shared" si="10"/>
        <v/>
      </c>
      <c r="L157" s="63" t="str">
        <f t="shared" si="11"/>
        <v/>
      </c>
      <c r="M157" s="63" t="str">
        <f t="shared" si="12"/>
        <v/>
      </c>
    </row>
    <row r="158" spans="11:13" x14ac:dyDescent="0.55000000000000004">
      <c r="K158" s="68" t="str">
        <f t="shared" si="10"/>
        <v/>
      </c>
      <c r="L158" s="63" t="str">
        <f t="shared" si="11"/>
        <v/>
      </c>
      <c r="M158" s="63" t="str">
        <f t="shared" si="12"/>
        <v/>
      </c>
    </row>
    <row r="159" spans="11:13" x14ac:dyDescent="0.55000000000000004">
      <c r="K159" s="68" t="str">
        <f t="shared" si="10"/>
        <v/>
      </c>
      <c r="L159" s="63" t="str">
        <f t="shared" si="11"/>
        <v/>
      </c>
      <c r="M159" s="63" t="str">
        <f t="shared" si="12"/>
        <v/>
      </c>
    </row>
    <row r="160" spans="11:13" x14ac:dyDescent="0.55000000000000004">
      <c r="K160" s="68" t="str">
        <f t="shared" si="10"/>
        <v/>
      </c>
      <c r="L160" s="63" t="str">
        <f t="shared" si="11"/>
        <v/>
      </c>
      <c r="M160" s="63" t="str">
        <f t="shared" si="12"/>
        <v/>
      </c>
    </row>
    <row r="161" spans="11:13" x14ac:dyDescent="0.55000000000000004">
      <c r="K161" s="68" t="str">
        <f t="shared" si="10"/>
        <v/>
      </c>
      <c r="L161" s="63" t="str">
        <f t="shared" si="11"/>
        <v/>
      </c>
      <c r="M161" s="63" t="str">
        <f t="shared" si="12"/>
        <v/>
      </c>
    </row>
    <row r="162" spans="11:13" x14ac:dyDescent="0.55000000000000004">
      <c r="K162" s="68" t="str">
        <f t="shared" si="10"/>
        <v/>
      </c>
      <c r="L162" s="63" t="str">
        <f t="shared" si="11"/>
        <v/>
      </c>
      <c r="M162" s="63" t="str">
        <f t="shared" si="12"/>
        <v/>
      </c>
    </row>
    <row r="163" spans="11:13" x14ac:dyDescent="0.55000000000000004">
      <c r="K163" s="68" t="str">
        <f t="shared" si="10"/>
        <v/>
      </c>
      <c r="L163" s="63" t="str">
        <f t="shared" si="11"/>
        <v/>
      </c>
      <c r="M163" s="63" t="str">
        <f t="shared" si="12"/>
        <v/>
      </c>
    </row>
    <row r="164" spans="11:13" x14ac:dyDescent="0.55000000000000004">
      <c r="K164" s="68" t="str">
        <f t="shared" si="10"/>
        <v/>
      </c>
      <c r="L164" s="63" t="str">
        <f t="shared" si="11"/>
        <v/>
      </c>
      <c r="M164" s="63" t="str">
        <f t="shared" si="12"/>
        <v/>
      </c>
    </row>
    <row r="165" spans="11:13" x14ac:dyDescent="0.55000000000000004">
      <c r="K165" s="68" t="str">
        <f t="shared" si="10"/>
        <v/>
      </c>
      <c r="L165" s="63" t="str">
        <f t="shared" si="11"/>
        <v/>
      </c>
      <c r="M165" s="63" t="str">
        <f t="shared" si="12"/>
        <v/>
      </c>
    </row>
    <row r="166" spans="11:13" x14ac:dyDescent="0.55000000000000004">
      <c r="K166" s="68" t="str">
        <f t="shared" si="10"/>
        <v/>
      </c>
      <c r="L166" s="63" t="str">
        <f t="shared" si="11"/>
        <v/>
      </c>
      <c r="M166" s="63" t="str">
        <f t="shared" si="12"/>
        <v/>
      </c>
    </row>
    <row r="167" spans="11:13" x14ac:dyDescent="0.55000000000000004">
      <c r="K167" s="68" t="str">
        <f t="shared" si="10"/>
        <v/>
      </c>
      <c r="L167" s="63" t="str">
        <f t="shared" si="11"/>
        <v/>
      </c>
      <c r="M167" s="63" t="str">
        <f t="shared" si="12"/>
        <v/>
      </c>
    </row>
    <row r="168" spans="11:13" x14ac:dyDescent="0.55000000000000004">
      <c r="K168" s="68" t="str">
        <f t="shared" si="10"/>
        <v/>
      </c>
      <c r="L168" s="63" t="str">
        <f t="shared" si="11"/>
        <v/>
      </c>
      <c r="M168" s="63" t="str">
        <f t="shared" si="12"/>
        <v/>
      </c>
    </row>
    <row r="169" spans="11:13" x14ac:dyDescent="0.55000000000000004">
      <c r="K169" s="68" t="str">
        <f t="shared" si="10"/>
        <v/>
      </c>
      <c r="L169" s="63" t="str">
        <f t="shared" si="11"/>
        <v/>
      </c>
      <c r="M169" s="63" t="str">
        <f t="shared" si="12"/>
        <v/>
      </c>
    </row>
    <row r="170" spans="11:13" x14ac:dyDescent="0.55000000000000004">
      <c r="K170" s="68" t="str">
        <f t="shared" si="10"/>
        <v/>
      </c>
      <c r="L170" s="63" t="str">
        <f t="shared" si="11"/>
        <v/>
      </c>
      <c r="M170" s="63" t="str">
        <f t="shared" si="12"/>
        <v/>
      </c>
    </row>
    <row r="171" spans="11:13" x14ac:dyDescent="0.55000000000000004">
      <c r="K171" s="68" t="str">
        <f t="shared" si="10"/>
        <v/>
      </c>
      <c r="L171" s="63" t="str">
        <f t="shared" si="11"/>
        <v/>
      </c>
      <c r="M171" s="63" t="str">
        <f t="shared" si="12"/>
        <v/>
      </c>
    </row>
    <row r="172" spans="11:13" x14ac:dyDescent="0.55000000000000004">
      <c r="K172" s="68" t="str">
        <f t="shared" si="10"/>
        <v/>
      </c>
      <c r="L172" s="63" t="str">
        <f t="shared" si="11"/>
        <v/>
      </c>
      <c r="M172" s="63" t="str">
        <f t="shared" si="12"/>
        <v/>
      </c>
    </row>
    <row r="173" spans="11:13" x14ac:dyDescent="0.55000000000000004">
      <c r="K173" s="68" t="str">
        <f t="shared" si="10"/>
        <v/>
      </c>
      <c r="L173" s="63" t="str">
        <f t="shared" si="11"/>
        <v/>
      </c>
      <c r="M173" s="63" t="str">
        <f t="shared" si="12"/>
        <v/>
      </c>
    </row>
    <row r="174" spans="11:13" x14ac:dyDescent="0.55000000000000004">
      <c r="K174" s="68" t="str">
        <f t="shared" si="10"/>
        <v/>
      </c>
      <c r="L174" s="63" t="str">
        <f t="shared" si="11"/>
        <v/>
      </c>
      <c r="M174" s="63" t="str">
        <f t="shared" si="12"/>
        <v/>
      </c>
    </row>
    <row r="175" spans="11:13" x14ac:dyDescent="0.55000000000000004">
      <c r="K175" s="68" t="str">
        <f t="shared" si="10"/>
        <v/>
      </c>
      <c r="L175" s="63" t="str">
        <f t="shared" si="11"/>
        <v/>
      </c>
      <c r="M175" s="63" t="str">
        <f t="shared" si="12"/>
        <v/>
      </c>
    </row>
    <row r="176" spans="11:13" x14ac:dyDescent="0.55000000000000004">
      <c r="K176" s="68" t="str">
        <f t="shared" si="10"/>
        <v/>
      </c>
      <c r="L176" s="63" t="str">
        <f t="shared" si="11"/>
        <v/>
      </c>
      <c r="M176" s="63" t="str">
        <f t="shared" si="12"/>
        <v/>
      </c>
    </row>
    <row r="177" spans="11:13" x14ac:dyDescent="0.55000000000000004">
      <c r="K177" s="68" t="str">
        <f t="shared" si="10"/>
        <v/>
      </c>
      <c r="L177" s="63" t="str">
        <f t="shared" si="11"/>
        <v/>
      </c>
      <c r="M177" s="63" t="str">
        <f t="shared" si="12"/>
        <v/>
      </c>
    </row>
    <row r="178" spans="11:13" x14ac:dyDescent="0.55000000000000004">
      <c r="K178" s="68" t="str">
        <f t="shared" si="10"/>
        <v/>
      </c>
      <c r="L178" s="63" t="str">
        <f t="shared" si="11"/>
        <v/>
      </c>
      <c r="M178" s="63" t="str">
        <f t="shared" si="12"/>
        <v/>
      </c>
    </row>
    <row r="179" spans="11:13" x14ac:dyDescent="0.55000000000000004">
      <c r="K179" s="68" t="str">
        <f t="shared" si="10"/>
        <v/>
      </c>
      <c r="L179" s="63" t="str">
        <f t="shared" si="11"/>
        <v/>
      </c>
      <c r="M179" s="63" t="str">
        <f t="shared" si="12"/>
        <v/>
      </c>
    </row>
    <row r="180" spans="11:13" x14ac:dyDescent="0.55000000000000004">
      <c r="K180" s="68" t="str">
        <f t="shared" si="10"/>
        <v/>
      </c>
      <c r="L180" s="63" t="str">
        <f t="shared" si="11"/>
        <v/>
      </c>
      <c r="M180" s="63" t="str">
        <f t="shared" si="12"/>
        <v/>
      </c>
    </row>
    <row r="181" spans="11:13" x14ac:dyDescent="0.55000000000000004">
      <c r="K181" s="68" t="str">
        <f t="shared" si="10"/>
        <v/>
      </c>
      <c r="L181" s="63" t="str">
        <f t="shared" si="11"/>
        <v/>
      </c>
      <c r="M181" s="63" t="str">
        <f t="shared" si="12"/>
        <v/>
      </c>
    </row>
    <row r="182" spans="11:13" x14ac:dyDescent="0.55000000000000004">
      <c r="K182" s="68" t="str">
        <f t="shared" si="10"/>
        <v/>
      </c>
      <c r="L182" s="63" t="str">
        <f t="shared" si="11"/>
        <v/>
      </c>
      <c r="M182" s="63" t="str">
        <f t="shared" si="12"/>
        <v/>
      </c>
    </row>
    <row r="183" spans="11:13" x14ac:dyDescent="0.55000000000000004">
      <c r="K183" s="68" t="str">
        <f t="shared" si="10"/>
        <v/>
      </c>
      <c r="L183" s="63" t="str">
        <f t="shared" si="11"/>
        <v/>
      </c>
      <c r="M183" s="63" t="str">
        <f t="shared" si="12"/>
        <v/>
      </c>
    </row>
    <row r="184" spans="11:13" x14ac:dyDescent="0.55000000000000004">
      <c r="K184" s="68" t="str">
        <f t="shared" si="10"/>
        <v/>
      </c>
      <c r="L184" s="63" t="str">
        <f t="shared" si="11"/>
        <v/>
      </c>
      <c r="M184" s="63" t="str">
        <f t="shared" si="12"/>
        <v/>
      </c>
    </row>
    <row r="185" spans="11:13" x14ac:dyDescent="0.55000000000000004">
      <c r="K185" s="68" t="str">
        <f t="shared" si="10"/>
        <v/>
      </c>
      <c r="L185" s="63" t="str">
        <f t="shared" si="11"/>
        <v/>
      </c>
      <c r="M185" s="63" t="str">
        <f t="shared" si="12"/>
        <v/>
      </c>
    </row>
    <row r="186" spans="11:13" x14ac:dyDescent="0.55000000000000004">
      <c r="K186" s="68" t="str">
        <f t="shared" si="10"/>
        <v/>
      </c>
      <c r="L186" s="63" t="str">
        <f t="shared" si="11"/>
        <v/>
      </c>
      <c r="M186" s="63" t="str">
        <f t="shared" si="12"/>
        <v/>
      </c>
    </row>
    <row r="187" spans="11:13" x14ac:dyDescent="0.55000000000000004">
      <c r="K187" s="68" t="str">
        <f t="shared" si="10"/>
        <v/>
      </c>
      <c r="L187" s="63" t="str">
        <f t="shared" si="11"/>
        <v/>
      </c>
      <c r="M187" s="63" t="str">
        <f t="shared" si="12"/>
        <v/>
      </c>
    </row>
    <row r="188" spans="11:13" x14ac:dyDescent="0.55000000000000004">
      <c r="K188" s="68" t="str">
        <f t="shared" si="10"/>
        <v/>
      </c>
      <c r="L188" s="63" t="str">
        <f t="shared" si="11"/>
        <v/>
      </c>
      <c r="M188" s="63" t="str">
        <f t="shared" si="12"/>
        <v/>
      </c>
    </row>
    <row r="189" spans="11:13" x14ac:dyDescent="0.55000000000000004">
      <c r="K189" s="68" t="str">
        <f t="shared" si="10"/>
        <v/>
      </c>
      <c r="L189" s="63" t="str">
        <f t="shared" si="11"/>
        <v/>
      </c>
      <c r="M189" s="63" t="str">
        <f t="shared" si="12"/>
        <v/>
      </c>
    </row>
    <row r="190" spans="11:13" x14ac:dyDescent="0.55000000000000004">
      <c r="K190" s="68" t="str">
        <f t="shared" si="10"/>
        <v/>
      </c>
      <c r="L190" s="63" t="str">
        <f t="shared" si="11"/>
        <v/>
      </c>
      <c r="M190" s="63" t="str">
        <f t="shared" si="12"/>
        <v/>
      </c>
    </row>
    <row r="191" spans="11:13" x14ac:dyDescent="0.55000000000000004">
      <c r="K191" s="68" t="str">
        <f t="shared" si="10"/>
        <v/>
      </c>
      <c r="L191" s="63" t="str">
        <f t="shared" si="11"/>
        <v/>
      </c>
      <c r="M191" s="63" t="str">
        <f t="shared" si="12"/>
        <v/>
      </c>
    </row>
    <row r="192" spans="11:13" x14ac:dyDescent="0.55000000000000004">
      <c r="K192" s="68" t="str">
        <f t="shared" si="10"/>
        <v/>
      </c>
      <c r="L192" s="63" t="str">
        <f t="shared" si="11"/>
        <v/>
      </c>
      <c r="M192" s="63" t="str">
        <f t="shared" si="12"/>
        <v/>
      </c>
    </row>
    <row r="193" spans="11:13" x14ac:dyDescent="0.55000000000000004">
      <c r="K193" s="68" t="str">
        <f t="shared" si="10"/>
        <v/>
      </c>
      <c r="L193" s="63" t="str">
        <f t="shared" si="11"/>
        <v/>
      </c>
      <c r="M193" s="63" t="str">
        <f t="shared" si="12"/>
        <v/>
      </c>
    </row>
    <row r="194" spans="11:13" x14ac:dyDescent="0.55000000000000004">
      <c r="K194" s="68" t="str">
        <f t="shared" si="10"/>
        <v/>
      </c>
      <c r="L194" s="63" t="str">
        <f t="shared" si="11"/>
        <v/>
      </c>
      <c r="M194" s="63" t="str">
        <f t="shared" si="12"/>
        <v/>
      </c>
    </row>
    <row r="195" spans="11:13" x14ac:dyDescent="0.55000000000000004">
      <c r="K195" s="68" t="str">
        <f t="shared" si="10"/>
        <v/>
      </c>
      <c r="L195" s="63" t="str">
        <f t="shared" si="11"/>
        <v/>
      </c>
      <c r="M195" s="63" t="str">
        <f t="shared" si="12"/>
        <v/>
      </c>
    </row>
    <row r="196" spans="11:13" x14ac:dyDescent="0.55000000000000004">
      <c r="K196" s="68" t="str">
        <f t="shared" si="10"/>
        <v/>
      </c>
      <c r="L196" s="63" t="str">
        <f t="shared" si="11"/>
        <v/>
      </c>
      <c r="M196" s="63" t="str">
        <f t="shared" si="12"/>
        <v/>
      </c>
    </row>
    <row r="197" spans="11:13" x14ac:dyDescent="0.55000000000000004">
      <c r="K197" s="68" t="str">
        <f t="shared" si="10"/>
        <v/>
      </c>
      <c r="L197" s="63" t="str">
        <f t="shared" si="11"/>
        <v/>
      </c>
      <c r="M197" s="63" t="str">
        <f t="shared" si="12"/>
        <v/>
      </c>
    </row>
    <row r="198" spans="11:13" x14ac:dyDescent="0.55000000000000004">
      <c r="K198" s="68" t="str">
        <f t="shared" ref="K198:K261" si="13">IF(AND(A198="", F198=""), "", IF(A198=F198, A198, "Discrepancy"))</f>
        <v/>
      </c>
      <c r="L198" s="63" t="str">
        <f t="shared" ref="L198:L261" si="14">IF(AND(A198="", F198=""), "", D198+I198)</f>
        <v/>
      </c>
      <c r="M198" s="63" t="str">
        <f t="shared" ref="M198:M261" si="15">IF(OR(B198="", G198=""), "", E198+J198)</f>
        <v/>
      </c>
    </row>
    <row r="199" spans="11:13" x14ac:dyDescent="0.55000000000000004">
      <c r="K199" s="68" t="str">
        <f t="shared" si="13"/>
        <v/>
      </c>
      <c r="L199" s="63" t="str">
        <f t="shared" si="14"/>
        <v/>
      </c>
      <c r="M199" s="63" t="str">
        <f t="shared" si="15"/>
        <v/>
      </c>
    </row>
    <row r="200" spans="11:13" x14ac:dyDescent="0.55000000000000004">
      <c r="K200" s="68" t="str">
        <f t="shared" si="13"/>
        <v/>
      </c>
      <c r="L200" s="63" t="str">
        <f t="shared" si="14"/>
        <v/>
      </c>
      <c r="M200" s="63" t="str">
        <f t="shared" si="15"/>
        <v/>
      </c>
    </row>
    <row r="201" spans="11:13" x14ac:dyDescent="0.55000000000000004">
      <c r="K201" s="68" t="str">
        <f t="shared" si="13"/>
        <v/>
      </c>
      <c r="L201" s="63" t="str">
        <f t="shared" si="14"/>
        <v/>
      </c>
      <c r="M201" s="63" t="str">
        <f t="shared" si="15"/>
        <v/>
      </c>
    </row>
    <row r="202" spans="11:13" x14ac:dyDescent="0.55000000000000004">
      <c r="K202" s="68" t="str">
        <f t="shared" si="13"/>
        <v/>
      </c>
      <c r="L202" s="63" t="str">
        <f t="shared" si="14"/>
        <v/>
      </c>
      <c r="M202" s="63" t="str">
        <f t="shared" si="15"/>
        <v/>
      </c>
    </row>
    <row r="203" spans="11:13" x14ac:dyDescent="0.55000000000000004">
      <c r="K203" s="68" t="str">
        <f t="shared" si="13"/>
        <v/>
      </c>
      <c r="L203" s="63" t="str">
        <f t="shared" si="14"/>
        <v/>
      </c>
      <c r="M203" s="63" t="str">
        <f t="shared" si="15"/>
        <v/>
      </c>
    </row>
    <row r="204" spans="11:13" x14ac:dyDescent="0.55000000000000004">
      <c r="K204" s="68" t="str">
        <f t="shared" si="13"/>
        <v/>
      </c>
      <c r="L204" s="63" t="str">
        <f t="shared" si="14"/>
        <v/>
      </c>
      <c r="M204" s="63" t="str">
        <f t="shared" si="15"/>
        <v/>
      </c>
    </row>
    <row r="205" spans="11:13" x14ac:dyDescent="0.55000000000000004">
      <c r="K205" s="68" t="str">
        <f t="shared" si="13"/>
        <v/>
      </c>
      <c r="L205" s="63" t="str">
        <f t="shared" si="14"/>
        <v/>
      </c>
      <c r="M205" s="63" t="str">
        <f t="shared" si="15"/>
        <v/>
      </c>
    </row>
    <row r="206" spans="11:13" x14ac:dyDescent="0.55000000000000004">
      <c r="K206" s="68" t="str">
        <f t="shared" si="13"/>
        <v/>
      </c>
      <c r="L206" s="63" t="str">
        <f t="shared" si="14"/>
        <v/>
      </c>
      <c r="M206" s="63" t="str">
        <f t="shared" si="15"/>
        <v/>
      </c>
    </row>
    <row r="207" spans="11:13" x14ac:dyDescent="0.55000000000000004">
      <c r="K207" s="68" t="str">
        <f t="shared" si="13"/>
        <v/>
      </c>
      <c r="L207" s="63" t="str">
        <f t="shared" si="14"/>
        <v/>
      </c>
      <c r="M207" s="63" t="str">
        <f t="shared" si="15"/>
        <v/>
      </c>
    </row>
    <row r="208" spans="11:13" x14ac:dyDescent="0.55000000000000004">
      <c r="K208" s="68" t="str">
        <f t="shared" si="13"/>
        <v/>
      </c>
      <c r="L208" s="63" t="str">
        <f t="shared" si="14"/>
        <v/>
      </c>
      <c r="M208" s="63" t="str">
        <f t="shared" si="15"/>
        <v/>
      </c>
    </row>
    <row r="209" spans="11:13" x14ac:dyDescent="0.55000000000000004">
      <c r="K209" s="68" t="str">
        <f t="shared" si="13"/>
        <v/>
      </c>
      <c r="L209" s="63" t="str">
        <f t="shared" si="14"/>
        <v/>
      </c>
      <c r="M209" s="63" t="str">
        <f t="shared" si="15"/>
        <v/>
      </c>
    </row>
    <row r="210" spans="11:13" x14ac:dyDescent="0.55000000000000004">
      <c r="K210" s="68" t="str">
        <f t="shared" si="13"/>
        <v/>
      </c>
      <c r="L210" s="63" t="str">
        <f t="shared" si="14"/>
        <v/>
      </c>
      <c r="M210" s="63" t="str">
        <f t="shared" si="15"/>
        <v/>
      </c>
    </row>
    <row r="211" spans="11:13" x14ac:dyDescent="0.55000000000000004">
      <c r="K211" s="68" t="str">
        <f t="shared" si="13"/>
        <v/>
      </c>
      <c r="L211" s="63" t="str">
        <f t="shared" si="14"/>
        <v/>
      </c>
      <c r="M211" s="63" t="str">
        <f t="shared" si="15"/>
        <v/>
      </c>
    </row>
    <row r="212" spans="11:13" x14ac:dyDescent="0.55000000000000004">
      <c r="K212" s="68" t="str">
        <f t="shared" si="13"/>
        <v/>
      </c>
      <c r="L212" s="63" t="str">
        <f t="shared" si="14"/>
        <v/>
      </c>
      <c r="M212" s="63" t="str">
        <f t="shared" si="15"/>
        <v/>
      </c>
    </row>
    <row r="213" spans="11:13" x14ac:dyDescent="0.55000000000000004">
      <c r="K213" s="68" t="str">
        <f t="shared" si="13"/>
        <v/>
      </c>
      <c r="L213" s="63" t="str">
        <f t="shared" si="14"/>
        <v/>
      </c>
      <c r="M213" s="63" t="str">
        <f t="shared" si="15"/>
        <v/>
      </c>
    </row>
    <row r="214" spans="11:13" x14ac:dyDescent="0.55000000000000004">
      <c r="K214" s="68" t="str">
        <f t="shared" si="13"/>
        <v/>
      </c>
      <c r="L214" s="63" t="str">
        <f t="shared" si="14"/>
        <v/>
      </c>
      <c r="M214" s="63" t="str">
        <f t="shared" si="15"/>
        <v/>
      </c>
    </row>
    <row r="215" spans="11:13" x14ac:dyDescent="0.55000000000000004">
      <c r="K215" s="68" t="str">
        <f t="shared" si="13"/>
        <v/>
      </c>
      <c r="L215" s="63" t="str">
        <f t="shared" si="14"/>
        <v/>
      </c>
      <c r="M215" s="63" t="str">
        <f t="shared" si="15"/>
        <v/>
      </c>
    </row>
    <row r="216" spans="11:13" x14ac:dyDescent="0.55000000000000004">
      <c r="K216" s="68" t="str">
        <f t="shared" si="13"/>
        <v/>
      </c>
      <c r="L216" s="63" t="str">
        <f t="shared" si="14"/>
        <v/>
      </c>
      <c r="M216" s="63" t="str">
        <f t="shared" si="15"/>
        <v/>
      </c>
    </row>
    <row r="217" spans="11:13" x14ac:dyDescent="0.55000000000000004">
      <c r="K217" s="68" t="str">
        <f t="shared" si="13"/>
        <v/>
      </c>
      <c r="L217" s="63" t="str">
        <f t="shared" si="14"/>
        <v/>
      </c>
      <c r="M217" s="63" t="str">
        <f t="shared" si="15"/>
        <v/>
      </c>
    </row>
    <row r="218" spans="11:13" x14ac:dyDescent="0.55000000000000004">
      <c r="K218" s="68" t="str">
        <f t="shared" si="13"/>
        <v/>
      </c>
      <c r="L218" s="63" t="str">
        <f t="shared" si="14"/>
        <v/>
      </c>
      <c r="M218" s="63" t="str">
        <f t="shared" si="15"/>
        <v/>
      </c>
    </row>
    <row r="219" spans="11:13" x14ac:dyDescent="0.55000000000000004">
      <c r="K219" s="68" t="str">
        <f t="shared" si="13"/>
        <v/>
      </c>
      <c r="L219" s="63" t="str">
        <f t="shared" si="14"/>
        <v/>
      </c>
      <c r="M219" s="63" t="str">
        <f t="shared" si="15"/>
        <v/>
      </c>
    </row>
    <row r="220" spans="11:13" x14ac:dyDescent="0.55000000000000004">
      <c r="K220" s="68" t="str">
        <f t="shared" si="13"/>
        <v/>
      </c>
      <c r="L220" s="63" t="str">
        <f t="shared" si="14"/>
        <v/>
      </c>
      <c r="M220" s="63" t="str">
        <f t="shared" si="15"/>
        <v/>
      </c>
    </row>
    <row r="221" spans="11:13" x14ac:dyDescent="0.55000000000000004">
      <c r="K221" s="68" t="str">
        <f t="shared" si="13"/>
        <v/>
      </c>
      <c r="L221" s="63" t="str">
        <f t="shared" si="14"/>
        <v/>
      </c>
      <c r="M221" s="63" t="str">
        <f t="shared" si="15"/>
        <v/>
      </c>
    </row>
    <row r="222" spans="11:13" x14ac:dyDescent="0.55000000000000004">
      <c r="K222" s="68" t="str">
        <f t="shared" si="13"/>
        <v/>
      </c>
      <c r="L222" s="63" t="str">
        <f t="shared" si="14"/>
        <v/>
      </c>
      <c r="M222" s="63" t="str">
        <f t="shared" si="15"/>
        <v/>
      </c>
    </row>
    <row r="223" spans="11:13" x14ac:dyDescent="0.55000000000000004">
      <c r="K223" s="68" t="str">
        <f t="shared" si="13"/>
        <v/>
      </c>
      <c r="L223" s="63" t="str">
        <f t="shared" si="14"/>
        <v/>
      </c>
      <c r="M223" s="63" t="str">
        <f t="shared" si="15"/>
        <v/>
      </c>
    </row>
    <row r="224" spans="11:13" x14ac:dyDescent="0.55000000000000004">
      <c r="K224" s="68" t="str">
        <f t="shared" si="13"/>
        <v/>
      </c>
      <c r="L224" s="63" t="str">
        <f t="shared" si="14"/>
        <v/>
      </c>
      <c r="M224" s="63" t="str">
        <f t="shared" si="15"/>
        <v/>
      </c>
    </row>
    <row r="225" spans="11:13" x14ac:dyDescent="0.55000000000000004">
      <c r="K225" s="68" t="str">
        <f t="shared" si="13"/>
        <v/>
      </c>
      <c r="L225" s="63" t="str">
        <f t="shared" si="14"/>
        <v/>
      </c>
      <c r="M225" s="63" t="str">
        <f t="shared" si="15"/>
        <v/>
      </c>
    </row>
    <row r="226" spans="11:13" x14ac:dyDescent="0.55000000000000004">
      <c r="K226" s="68" t="str">
        <f t="shared" si="13"/>
        <v/>
      </c>
      <c r="L226" s="63" t="str">
        <f t="shared" si="14"/>
        <v/>
      </c>
      <c r="M226" s="63" t="str">
        <f t="shared" si="15"/>
        <v/>
      </c>
    </row>
    <row r="227" spans="11:13" x14ac:dyDescent="0.55000000000000004">
      <c r="K227" s="68" t="str">
        <f t="shared" si="13"/>
        <v/>
      </c>
      <c r="L227" s="63" t="str">
        <f t="shared" si="14"/>
        <v/>
      </c>
      <c r="M227" s="63" t="str">
        <f t="shared" si="15"/>
        <v/>
      </c>
    </row>
    <row r="228" spans="11:13" x14ac:dyDescent="0.55000000000000004">
      <c r="K228" s="68" t="str">
        <f t="shared" si="13"/>
        <v/>
      </c>
      <c r="L228" s="63" t="str">
        <f t="shared" si="14"/>
        <v/>
      </c>
      <c r="M228" s="63" t="str">
        <f t="shared" si="15"/>
        <v/>
      </c>
    </row>
    <row r="229" spans="11:13" x14ac:dyDescent="0.55000000000000004">
      <c r="K229" s="68" t="str">
        <f t="shared" si="13"/>
        <v/>
      </c>
      <c r="L229" s="63" t="str">
        <f t="shared" si="14"/>
        <v/>
      </c>
      <c r="M229" s="63" t="str">
        <f t="shared" si="15"/>
        <v/>
      </c>
    </row>
    <row r="230" spans="11:13" x14ac:dyDescent="0.55000000000000004">
      <c r="K230" s="68" t="str">
        <f t="shared" si="13"/>
        <v/>
      </c>
      <c r="L230" s="63" t="str">
        <f t="shared" si="14"/>
        <v/>
      </c>
      <c r="M230" s="63" t="str">
        <f t="shared" si="15"/>
        <v/>
      </c>
    </row>
    <row r="231" spans="11:13" x14ac:dyDescent="0.55000000000000004">
      <c r="K231" s="68" t="str">
        <f t="shared" si="13"/>
        <v/>
      </c>
      <c r="L231" s="63" t="str">
        <f t="shared" si="14"/>
        <v/>
      </c>
      <c r="M231" s="63" t="str">
        <f t="shared" si="15"/>
        <v/>
      </c>
    </row>
    <row r="232" spans="11:13" x14ac:dyDescent="0.55000000000000004">
      <c r="K232" s="68" t="str">
        <f t="shared" si="13"/>
        <v/>
      </c>
      <c r="L232" s="63" t="str">
        <f t="shared" si="14"/>
        <v/>
      </c>
      <c r="M232" s="63" t="str">
        <f t="shared" si="15"/>
        <v/>
      </c>
    </row>
    <row r="233" spans="11:13" x14ac:dyDescent="0.55000000000000004">
      <c r="K233" s="68" t="str">
        <f t="shared" si="13"/>
        <v/>
      </c>
      <c r="L233" s="63" t="str">
        <f t="shared" si="14"/>
        <v/>
      </c>
      <c r="M233" s="63" t="str">
        <f t="shared" si="15"/>
        <v/>
      </c>
    </row>
    <row r="234" spans="11:13" x14ac:dyDescent="0.55000000000000004">
      <c r="K234" s="68" t="str">
        <f t="shared" si="13"/>
        <v/>
      </c>
      <c r="L234" s="63" t="str">
        <f t="shared" si="14"/>
        <v/>
      </c>
      <c r="M234" s="63" t="str">
        <f t="shared" si="15"/>
        <v/>
      </c>
    </row>
    <row r="235" spans="11:13" x14ac:dyDescent="0.55000000000000004">
      <c r="K235" s="68" t="str">
        <f t="shared" si="13"/>
        <v/>
      </c>
      <c r="L235" s="63" t="str">
        <f t="shared" si="14"/>
        <v/>
      </c>
      <c r="M235" s="63" t="str">
        <f t="shared" si="15"/>
        <v/>
      </c>
    </row>
    <row r="236" spans="11:13" x14ac:dyDescent="0.55000000000000004">
      <c r="K236" s="68" t="str">
        <f t="shared" si="13"/>
        <v/>
      </c>
      <c r="L236" s="63" t="str">
        <f t="shared" si="14"/>
        <v/>
      </c>
      <c r="M236" s="63" t="str">
        <f t="shared" si="15"/>
        <v/>
      </c>
    </row>
    <row r="237" spans="11:13" x14ac:dyDescent="0.55000000000000004">
      <c r="K237" s="68" t="str">
        <f t="shared" si="13"/>
        <v/>
      </c>
      <c r="L237" s="63" t="str">
        <f t="shared" si="14"/>
        <v/>
      </c>
      <c r="M237" s="63" t="str">
        <f t="shared" si="15"/>
        <v/>
      </c>
    </row>
    <row r="238" spans="11:13" x14ac:dyDescent="0.55000000000000004">
      <c r="K238" s="68" t="str">
        <f t="shared" si="13"/>
        <v/>
      </c>
      <c r="L238" s="63" t="str">
        <f t="shared" si="14"/>
        <v/>
      </c>
      <c r="M238" s="63" t="str">
        <f t="shared" si="15"/>
        <v/>
      </c>
    </row>
    <row r="239" spans="11:13" x14ac:dyDescent="0.55000000000000004">
      <c r="K239" s="68" t="str">
        <f t="shared" si="13"/>
        <v/>
      </c>
      <c r="L239" s="63" t="str">
        <f t="shared" si="14"/>
        <v/>
      </c>
      <c r="M239" s="63" t="str">
        <f t="shared" si="15"/>
        <v/>
      </c>
    </row>
    <row r="240" spans="11:13" x14ac:dyDescent="0.55000000000000004">
      <c r="K240" s="68" t="str">
        <f t="shared" si="13"/>
        <v/>
      </c>
      <c r="L240" s="63" t="str">
        <f t="shared" si="14"/>
        <v/>
      </c>
      <c r="M240" s="63" t="str">
        <f t="shared" si="15"/>
        <v/>
      </c>
    </row>
    <row r="241" spans="11:13" x14ac:dyDescent="0.55000000000000004">
      <c r="K241" s="68" t="str">
        <f t="shared" si="13"/>
        <v/>
      </c>
      <c r="L241" s="63" t="str">
        <f t="shared" si="14"/>
        <v/>
      </c>
      <c r="M241" s="63" t="str">
        <f t="shared" si="15"/>
        <v/>
      </c>
    </row>
    <row r="242" spans="11:13" x14ac:dyDescent="0.55000000000000004">
      <c r="K242" s="68" t="str">
        <f t="shared" si="13"/>
        <v/>
      </c>
      <c r="L242" s="63" t="str">
        <f t="shared" si="14"/>
        <v/>
      </c>
      <c r="M242" s="63" t="str">
        <f t="shared" si="15"/>
        <v/>
      </c>
    </row>
    <row r="243" spans="11:13" x14ac:dyDescent="0.55000000000000004">
      <c r="K243" s="68" t="str">
        <f t="shared" si="13"/>
        <v/>
      </c>
      <c r="L243" s="63" t="str">
        <f t="shared" si="14"/>
        <v/>
      </c>
      <c r="M243" s="63" t="str">
        <f t="shared" si="15"/>
        <v/>
      </c>
    </row>
    <row r="244" spans="11:13" x14ac:dyDescent="0.55000000000000004">
      <c r="K244" s="68" t="str">
        <f t="shared" si="13"/>
        <v/>
      </c>
      <c r="L244" s="63" t="str">
        <f t="shared" si="14"/>
        <v/>
      </c>
      <c r="M244" s="63" t="str">
        <f t="shared" si="15"/>
        <v/>
      </c>
    </row>
    <row r="245" spans="11:13" x14ac:dyDescent="0.55000000000000004">
      <c r="K245" s="68" t="str">
        <f t="shared" si="13"/>
        <v/>
      </c>
      <c r="L245" s="63" t="str">
        <f t="shared" si="14"/>
        <v/>
      </c>
      <c r="M245" s="63" t="str">
        <f t="shared" si="15"/>
        <v/>
      </c>
    </row>
    <row r="246" spans="11:13" x14ac:dyDescent="0.55000000000000004">
      <c r="K246" s="68" t="str">
        <f t="shared" si="13"/>
        <v/>
      </c>
      <c r="L246" s="63" t="str">
        <f t="shared" si="14"/>
        <v/>
      </c>
      <c r="M246" s="63" t="str">
        <f t="shared" si="15"/>
        <v/>
      </c>
    </row>
    <row r="247" spans="11:13" x14ac:dyDescent="0.55000000000000004">
      <c r="K247" s="68" t="str">
        <f t="shared" si="13"/>
        <v/>
      </c>
      <c r="L247" s="63" t="str">
        <f t="shared" si="14"/>
        <v/>
      </c>
      <c r="M247" s="63" t="str">
        <f t="shared" si="15"/>
        <v/>
      </c>
    </row>
    <row r="248" spans="11:13" x14ac:dyDescent="0.55000000000000004">
      <c r="K248" s="68" t="str">
        <f t="shared" si="13"/>
        <v/>
      </c>
      <c r="L248" s="63" t="str">
        <f t="shared" si="14"/>
        <v/>
      </c>
      <c r="M248" s="63" t="str">
        <f t="shared" si="15"/>
        <v/>
      </c>
    </row>
    <row r="249" spans="11:13" x14ac:dyDescent="0.55000000000000004">
      <c r="K249" s="68" t="str">
        <f t="shared" si="13"/>
        <v/>
      </c>
      <c r="L249" s="63" t="str">
        <f t="shared" si="14"/>
        <v/>
      </c>
      <c r="M249" s="63" t="str">
        <f t="shared" si="15"/>
        <v/>
      </c>
    </row>
    <row r="250" spans="11:13" x14ac:dyDescent="0.55000000000000004">
      <c r="K250" s="68" t="str">
        <f t="shared" si="13"/>
        <v/>
      </c>
      <c r="L250" s="63" t="str">
        <f t="shared" si="14"/>
        <v/>
      </c>
      <c r="M250" s="63" t="str">
        <f t="shared" si="15"/>
        <v/>
      </c>
    </row>
    <row r="251" spans="11:13" x14ac:dyDescent="0.55000000000000004">
      <c r="K251" s="68" t="str">
        <f t="shared" si="13"/>
        <v/>
      </c>
      <c r="L251" s="63" t="str">
        <f t="shared" si="14"/>
        <v/>
      </c>
      <c r="M251" s="63" t="str">
        <f t="shared" si="15"/>
        <v/>
      </c>
    </row>
    <row r="252" spans="11:13" x14ac:dyDescent="0.55000000000000004">
      <c r="K252" s="68" t="str">
        <f t="shared" si="13"/>
        <v/>
      </c>
      <c r="L252" s="63" t="str">
        <f t="shared" si="14"/>
        <v/>
      </c>
      <c r="M252" s="63" t="str">
        <f t="shared" si="15"/>
        <v/>
      </c>
    </row>
    <row r="253" spans="11:13" x14ac:dyDescent="0.55000000000000004">
      <c r="K253" s="68" t="str">
        <f t="shared" si="13"/>
        <v/>
      </c>
      <c r="L253" s="63" t="str">
        <f t="shared" si="14"/>
        <v/>
      </c>
      <c r="M253" s="63" t="str">
        <f t="shared" si="15"/>
        <v/>
      </c>
    </row>
    <row r="254" spans="11:13" x14ac:dyDescent="0.55000000000000004">
      <c r="K254" s="68" t="str">
        <f t="shared" si="13"/>
        <v/>
      </c>
      <c r="L254" s="63" t="str">
        <f t="shared" si="14"/>
        <v/>
      </c>
      <c r="M254" s="63" t="str">
        <f t="shared" si="15"/>
        <v/>
      </c>
    </row>
    <row r="255" spans="11:13" x14ac:dyDescent="0.55000000000000004">
      <c r="K255" s="68" t="str">
        <f t="shared" si="13"/>
        <v/>
      </c>
      <c r="L255" s="63" t="str">
        <f t="shared" si="14"/>
        <v/>
      </c>
      <c r="M255" s="63" t="str">
        <f t="shared" si="15"/>
        <v/>
      </c>
    </row>
    <row r="256" spans="11:13" x14ac:dyDescent="0.55000000000000004">
      <c r="K256" s="68" t="str">
        <f t="shared" si="13"/>
        <v/>
      </c>
      <c r="L256" s="63" t="str">
        <f t="shared" si="14"/>
        <v/>
      </c>
      <c r="M256" s="63" t="str">
        <f t="shared" si="15"/>
        <v/>
      </c>
    </row>
    <row r="257" spans="11:13" x14ac:dyDescent="0.55000000000000004">
      <c r="K257" s="68" t="str">
        <f t="shared" si="13"/>
        <v/>
      </c>
      <c r="L257" s="63" t="str">
        <f t="shared" si="14"/>
        <v/>
      </c>
      <c r="M257" s="63" t="str">
        <f t="shared" si="15"/>
        <v/>
      </c>
    </row>
    <row r="258" spans="11:13" x14ac:dyDescent="0.55000000000000004">
      <c r="K258" s="68" t="str">
        <f t="shared" si="13"/>
        <v/>
      </c>
      <c r="L258" s="63" t="str">
        <f t="shared" si="14"/>
        <v/>
      </c>
      <c r="M258" s="63" t="str">
        <f t="shared" si="15"/>
        <v/>
      </c>
    </row>
    <row r="259" spans="11:13" x14ac:dyDescent="0.55000000000000004">
      <c r="K259" s="68" t="str">
        <f t="shared" si="13"/>
        <v/>
      </c>
      <c r="L259" s="63" t="str">
        <f t="shared" si="14"/>
        <v/>
      </c>
      <c r="M259" s="63" t="str">
        <f t="shared" si="15"/>
        <v/>
      </c>
    </row>
    <row r="260" spans="11:13" x14ac:dyDescent="0.55000000000000004">
      <c r="K260" s="68" t="str">
        <f t="shared" si="13"/>
        <v/>
      </c>
      <c r="L260" s="63" t="str">
        <f t="shared" si="14"/>
        <v/>
      </c>
      <c r="M260" s="63" t="str">
        <f t="shared" si="15"/>
        <v/>
      </c>
    </row>
    <row r="261" spans="11:13" x14ac:dyDescent="0.55000000000000004">
      <c r="K261" s="68" t="str">
        <f t="shared" si="13"/>
        <v/>
      </c>
      <c r="L261" s="63" t="str">
        <f t="shared" si="14"/>
        <v/>
      </c>
      <c r="M261" s="63" t="str">
        <f t="shared" si="15"/>
        <v/>
      </c>
    </row>
    <row r="262" spans="11:13" x14ac:dyDescent="0.55000000000000004">
      <c r="K262" s="68" t="str">
        <f t="shared" ref="K262:K325" si="16">IF(AND(A262="", F262=""), "", IF(A262=F262, A262, "Discrepancy"))</f>
        <v/>
      </c>
      <c r="L262" s="63" t="str">
        <f t="shared" ref="L262:L325" si="17">IF(AND(A262="", F262=""), "", D262+I262)</f>
        <v/>
      </c>
      <c r="M262" s="63" t="str">
        <f t="shared" ref="M262:M325" si="18">IF(OR(B262="", G262=""), "", E262+J262)</f>
        <v/>
      </c>
    </row>
    <row r="263" spans="11:13" x14ac:dyDescent="0.55000000000000004">
      <c r="K263" s="68" t="str">
        <f t="shared" si="16"/>
        <v/>
      </c>
      <c r="L263" s="63" t="str">
        <f t="shared" si="17"/>
        <v/>
      </c>
      <c r="M263" s="63" t="str">
        <f t="shared" si="18"/>
        <v/>
      </c>
    </row>
    <row r="264" spans="11:13" x14ac:dyDescent="0.55000000000000004">
      <c r="K264" s="68" t="str">
        <f t="shared" si="16"/>
        <v/>
      </c>
      <c r="L264" s="63" t="str">
        <f t="shared" si="17"/>
        <v/>
      </c>
      <c r="M264" s="63" t="str">
        <f t="shared" si="18"/>
        <v/>
      </c>
    </row>
    <row r="265" spans="11:13" x14ac:dyDescent="0.55000000000000004">
      <c r="K265" s="68" t="str">
        <f t="shared" si="16"/>
        <v/>
      </c>
      <c r="L265" s="63" t="str">
        <f t="shared" si="17"/>
        <v/>
      </c>
      <c r="M265" s="63" t="str">
        <f t="shared" si="18"/>
        <v/>
      </c>
    </row>
    <row r="266" spans="11:13" x14ac:dyDescent="0.55000000000000004">
      <c r="K266" s="68" t="str">
        <f t="shared" si="16"/>
        <v/>
      </c>
      <c r="L266" s="63" t="str">
        <f t="shared" si="17"/>
        <v/>
      </c>
      <c r="M266" s="63" t="str">
        <f t="shared" si="18"/>
        <v/>
      </c>
    </row>
    <row r="267" spans="11:13" x14ac:dyDescent="0.55000000000000004">
      <c r="K267" s="68" t="str">
        <f t="shared" si="16"/>
        <v/>
      </c>
      <c r="L267" s="63" t="str">
        <f t="shared" si="17"/>
        <v/>
      </c>
      <c r="M267" s="63" t="str">
        <f t="shared" si="18"/>
        <v/>
      </c>
    </row>
    <row r="268" spans="11:13" x14ac:dyDescent="0.55000000000000004">
      <c r="K268" s="68" t="str">
        <f t="shared" si="16"/>
        <v/>
      </c>
      <c r="L268" s="63" t="str">
        <f t="shared" si="17"/>
        <v/>
      </c>
      <c r="M268" s="63" t="str">
        <f t="shared" si="18"/>
        <v/>
      </c>
    </row>
    <row r="269" spans="11:13" x14ac:dyDescent="0.55000000000000004">
      <c r="K269" s="68" t="str">
        <f t="shared" si="16"/>
        <v/>
      </c>
      <c r="L269" s="63" t="str">
        <f t="shared" si="17"/>
        <v/>
      </c>
      <c r="M269" s="63" t="str">
        <f t="shared" si="18"/>
        <v/>
      </c>
    </row>
    <row r="270" spans="11:13" x14ac:dyDescent="0.55000000000000004">
      <c r="K270" s="68" t="str">
        <f t="shared" si="16"/>
        <v/>
      </c>
      <c r="L270" s="63" t="str">
        <f t="shared" si="17"/>
        <v/>
      </c>
      <c r="M270" s="63" t="str">
        <f t="shared" si="18"/>
        <v/>
      </c>
    </row>
    <row r="271" spans="11:13" x14ac:dyDescent="0.55000000000000004">
      <c r="K271" s="68" t="str">
        <f t="shared" si="16"/>
        <v/>
      </c>
      <c r="L271" s="63" t="str">
        <f t="shared" si="17"/>
        <v/>
      </c>
      <c r="M271" s="63" t="str">
        <f t="shared" si="18"/>
        <v/>
      </c>
    </row>
    <row r="272" spans="11:13" x14ac:dyDescent="0.55000000000000004">
      <c r="K272" s="68" t="str">
        <f t="shared" si="16"/>
        <v/>
      </c>
      <c r="L272" s="63" t="str">
        <f t="shared" si="17"/>
        <v/>
      </c>
      <c r="M272" s="63" t="str">
        <f t="shared" si="18"/>
        <v/>
      </c>
    </row>
    <row r="273" spans="11:13" x14ac:dyDescent="0.55000000000000004">
      <c r="K273" s="68" t="str">
        <f t="shared" si="16"/>
        <v/>
      </c>
      <c r="L273" s="63" t="str">
        <f t="shared" si="17"/>
        <v/>
      </c>
      <c r="M273" s="63" t="str">
        <f t="shared" si="18"/>
        <v/>
      </c>
    </row>
    <row r="274" spans="11:13" x14ac:dyDescent="0.55000000000000004">
      <c r="K274" s="68" t="str">
        <f t="shared" si="16"/>
        <v/>
      </c>
      <c r="L274" s="63" t="str">
        <f t="shared" si="17"/>
        <v/>
      </c>
      <c r="M274" s="63" t="str">
        <f t="shared" si="18"/>
        <v/>
      </c>
    </row>
    <row r="275" spans="11:13" x14ac:dyDescent="0.55000000000000004">
      <c r="K275" s="68" t="str">
        <f t="shared" si="16"/>
        <v/>
      </c>
      <c r="L275" s="63" t="str">
        <f t="shared" si="17"/>
        <v/>
      </c>
      <c r="M275" s="63" t="str">
        <f t="shared" si="18"/>
        <v/>
      </c>
    </row>
    <row r="276" spans="11:13" x14ac:dyDescent="0.55000000000000004">
      <c r="K276" s="68" t="str">
        <f t="shared" si="16"/>
        <v/>
      </c>
      <c r="L276" s="63" t="str">
        <f t="shared" si="17"/>
        <v/>
      </c>
      <c r="M276" s="63" t="str">
        <f t="shared" si="18"/>
        <v/>
      </c>
    </row>
    <row r="277" spans="11:13" x14ac:dyDescent="0.55000000000000004">
      <c r="K277" s="68" t="str">
        <f t="shared" si="16"/>
        <v/>
      </c>
      <c r="L277" s="63" t="str">
        <f t="shared" si="17"/>
        <v/>
      </c>
      <c r="M277" s="63" t="str">
        <f t="shared" si="18"/>
        <v/>
      </c>
    </row>
    <row r="278" spans="11:13" x14ac:dyDescent="0.55000000000000004">
      <c r="K278" s="68" t="str">
        <f t="shared" si="16"/>
        <v/>
      </c>
      <c r="L278" s="63" t="str">
        <f t="shared" si="17"/>
        <v/>
      </c>
      <c r="M278" s="63" t="str">
        <f t="shared" si="18"/>
        <v/>
      </c>
    </row>
    <row r="279" spans="11:13" x14ac:dyDescent="0.55000000000000004">
      <c r="K279" s="68" t="str">
        <f t="shared" si="16"/>
        <v/>
      </c>
      <c r="L279" s="63" t="str">
        <f t="shared" si="17"/>
        <v/>
      </c>
      <c r="M279" s="63" t="str">
        <f t="shared" si="18"/>
        <v/>
      </c>
    </row>
    <row r="280" spans="11:13" x14ac:dyDescent="0.55000000000000004">
      <c r="K280" s="68" t="str">
        <f t="shared" si="16"/>
        <v/>
      </c>
      <c r="L280" s="63" t="str">
        <f t="shared" si="17"/>
        <v/>
      </c>
      <c r="M280" s="63" t="str">
        <f t="shared" si="18"/>
        <v/>
      </c>
    </row>
    <row r="281" spans="11:13" x14ac:dyDescent="0.55000000000000004">
      <c r="K281" s="68" t="str">
        <f t="shared" si="16"/>
        <v/>
      </c>
      <c r="L281" s="63" t="str">
        <f t="shared" si="17"/>
        <v/>
      </c>
      <c r="M281" s="63" t="str">
        <f t="shared" si="18"/>
        <v/>
      </c>
    </row>
    <row r="282" spans="11:13" x14ac:dyDescent="0.55000000000000004">
      <c r="K282" s="68" t="str">
        <f t="shared" si="16"/>
        <v/>
      </c>
      <c r="L282" s="63" t="str">
        <f t="shared" si="17"/>
        <v/>
      </c>
      <c r="M282" s="63" t="str">
        <f t="shared" si="18"/>
        <v/>
      </c>
    </row>
    <row r="283" spans="11:13" x14ac:dyDescent="0.55000000000000004">
      <c r="K283" s="68" t="str">
        <f t="shared" si="16"/>
        <v/>
      </c>
      <c r="L283" s="63" t="str">
        <f t="shared" si="17"/>
        <v/>
      </c>
      <c r="M283" s="63" t="str">
        <f t="shared" si="18"/>
        <v/>
      </c>
    </row>
    <row r="284" spans="11:13" x14ac:dyDescent="0.55000000000000004">
      <c r="K284" s="68" t="str">
        <f t="shared" si="16"/>
        <v/>
      </c>
      <c r="L284" s="63" t="str">
        <f t="shared" si="17"/>
        <v/>
      </c>
      <c r="M284" s="63" t="str">
        <f t="shared" si="18"/>
        <v/>
      </c>
    </row>
    <row r="285" spans="11:13" x14ac:dyDescent="0.55000000000000004">
      <c r="K285" s="68" t="str">
        <f t="shared" si="16"/>
        <v/>
      </c>
      <c r="L285" s="63" t="str">
        <f t="shared" si="17"/>
        <v/>
      </c>
      <c r="M285" s="63" t="str">
        <f t="shared" si="18"/>
        <v/>
      </c>
    </row>
    <row r="286" spans="11:13" x14ac:dyDescent="0.55000000000000004">
      <c r="K286" s="68" t="str">
        <f t="shared" si="16"/>
        <v/>
      </c>
      <c r="L286" s="63" t="str">
        <f t="shared" si="17"/>
        <v/>
      </c>
      <c r="M286" s="63" t="str">
        <f t="shared" si="18"/>
        <v/>
      </c>
    </row>
    <row r="287" spans="11:13" x14ac:dyDescent="0.55000000000000004">
      <c r="K287" s="68" t="str">
        <f t="shared" si="16"/>
        <v/>
      </c>
      <c r="L287" s="63" t="str">
        <f t="shared" si="17"/>
        <v/>
      </c>
      <c r="M287" s="63" t="str">
        <f t="shared" si="18"/>
        <v/>
      </c>
    </row>
    <row r="288" spans="11:13" x14ac:dyDescent="0.55000000000000004">
      <c r="K288" s="68" t="str">
        <f t="shared" si="16"/>
        <v/>
      </c>
      <c r="L288" s="63" t="str">
        <f t="shared" si="17"/>
        <v/>
      </c>
      <c r="M288" s="63" t="str">
        <f t="shared" si="18"/>
        <v/>
      </c>
    </row>
    <row r="289" spans="11:13" x14ac:dyDescent="0.55000000000000004">
      <c r="K289" s="68" t="str">
        <f t="shared" si="16"/>
        <v/>
      </c>
      <c r="L289" s="63" t="str">
        <f t="shared" si="17"/>
        <v/>
      </c>
      <c r="M289" s="63" t="str">
        <f t="shared" si="18"/>
        <v/>
      </c>
    </row>
    <row r="290" spans="11:13" x14ac:dyDescent="0.55000000000000004">
      <c r="K290" s="68" t="str">
        <f t="shared" si="16"/>
        <v/>
      </c>
      <c r="L290" s="63" t="str">
        <f t="shared" si="17"/>
        <v/>
      </c>
      <c r="M290" s="63" t="str">
        <f t="shared" si="18"/>
        <v/>
      </c>
    </row>
    <row r="291" spans="11:13" x14ac:dyDescent="0.55000000000000004">
      <c r="K291" s="68" t="str">
        <f t="shared" si="16"/>
        <v/>
      </c>
      <c r="L291" s="63" t="str">
        <f t="shared" si="17"/>
        <v/>
      </c>
      <c r="M291" s="63" t="str">
        <f t="shared" si="18"/>
        <v/>
      </c>
    </row>
    <row r="292" spans="11:13" x14ac:dyDescent="0.55000000000000004">
      <c r="K292" s="68" t="str">
        <f t="shared" si="16"/>
        <v/>
      </c>
      <c r="L292" s="63" t="str">
        <f t="shared" si="17"/>
        <v/>
      </c>
      <c r="M292" s="63" t="str">
        <f t="shared" si="18"/>
        <v/>
      </c>
    </row>
    <row r="293" spans="11:13" x14ac:dyDescent="0.55000000000000004">
      <c r="K293" s="68" t="str">
        <f t="shared" si="16"/>
        <v/>
      </c>
      <c r="L293" s="63" t="str">
        <f t="shared" si="17"/>
        <v/>
      </c>
      <c r="M293" s="63" t="str">
        <f t="shared" si="18"/>
        <v/>
      </c>
    </row>
    <row r="294" spans="11:13" x14ac:dyDescent="0.55000000000000004">
      <c r="K294" s="68" t="str">
        <f t="shared" si="16"/>
        <v/>
      </c>
      <c r="L294" s="63" t="str">
        <f t="shared" si="17"/>
        <v/>
      </c>
      <c r="M294" s="63" t="str">
        <f t="shared" si="18"/>
        <v/>
      </c>
    </row>
    <row r="295" spans="11:13" x14ac:dyDescent="0.55000000000000004">
      <c r="K295" s="68" t="str">
        <f t="shared" si="16"/>
        <v/>
      </c>
      <c r="L295" s="63" t="str">
        <f t="shared" si="17"/>
        <v/>
      </c>
      <c r="M295" s="63" t="str">
        <f t="shared" si="18"/>
        <v/>
      </c>
    </row>
    <row r="296" spans="11:13" x14ac:dyDescent="0.55000000000000004">
      <c r="K296" s="68" t="str">
        <f t="shared" si="16"/>
        <v/>
      </c>
      <c r="L296" s="63" t="str">
        <f t="shared" si="17"/>
        <v/>
      </c>
      <c r="M296" s="63" t="str">
        <f t="shared" si="18"/>
        <v/>
      </c>
    </row>
    <row r="297" spans="11:13" x14ac:dyDescent="0.55000000000000004">
      <c r="K297" s="68" t="str">
        <f t="shared" si="16"/>
        <v/>
      </c>
      <c r="L297" s="63" t="str">
        <f t="shared" si="17"/>
        <v/>
      </c>
      <c r="M297" s="63" t="str">
        <f t="shared" si="18"/>
        <v/>
      </c>
    </row>
    <row r="298" spans="11:13" x14ac:dyDescent="0.55000000000000004">
      <c r="K298" s="68" t="str">
        <f t="shared" si="16"/>
        <v/>
      </c>
      <c r="L298" s="63" t="str">
        <f t="shared" si="17"/>
        <v/>
      </c>
      <c r="M298" s="63" t="str">
        <f t="shared" si="18"/>
        <v/>
      </c>
    </row>
    <row r="299" spans="11:13" x14ac:dyDescent="0.55000000000000004">
      <c r="K299" s="68" t="str">
        <f t="shared" si="16"/>
        <v/>
      </c>
      <c r="L299" s="63" t="str">
        <f t="shared" si="17"/>
        <v/>
      </c>
      <c r="M299" s="63" t="str">
        <f t="shared" si="18"/>
        <v/>
      </c>
    </row>
    <row r="300" spans="11:13" x14ac:dyDescent="0.55000000000000004">
      <c r="K300" s="68" t="str">
        <f t="shared" si="16"/>
        <v/>
      </c>
      <c r="L300" s="63" t="str">
        <f t="shared" si="17"/>
        <v/>
      </c>
      <c r="M300" s="63" t="str">
        <f t="shared" si="18"/>
        <v/>
      </c>
    </row>
    <row r="301" spans="11:13" x14ac:dyDescent="0.55000000000000004">
      <c r="K301" s="68" t="str">
        <f t="shared" si="16"/>
        <v/>
      </c>
      <c r="L301" s="63" t="str">
        <f t="shared" si="17"/>
        <v/>
      </c>
      <c r="M301" s="63" t="str">
        <f t="shared" si="18"/>
        <v/>
      </c>
    </row>
    <row r="302" spans="11:13" x14ac:dyDescent="0.55000000000000004">
      <c r="K302" s="68" t="str">
        <f t="shared" si="16"/>
        <v/>
      </c>
      <c r="L302" s="63" t="str">
        <f t="shared" si="17"/>
        <v/>
      </c>
      <c r="M302" s="63" t="str">
        <f t="shared" si="18"/>
        <v/>
      </c>
    </row>
    <row r="303" spans="11:13" x14ac:dyDescent="0.55000000000000004">
      <c r="K303" s="68" t="str">
        <f t="shared" si="16"/>
        <v/>
      </c>
      <c r="L303" s="63" t="str">
        <f t="shared" si="17"/>
        <v/>
      </c>
      <c r="M303" s="63" t="str">
        <f t="shared" si="18"/>
        <v/>
      </c>
    </row>
    <row r="304" spans="11:13" x14ac:dyDescent="0.55000000000000004">
      <c r="K304" s="68" t="str">
        <f t="shared" si="16"/>
        <v/>
      </c>
      <c r="L304" s="63" t="str">
        <f t="shared" si="17"/>
        <v/>
      </c>
      <c r="M304" s="63" t="str">
        <f t="shared" si="18"/>
        <v/>
      </c>
    </row>
    <row r="305" spans="11:13" x14ac:dyDescent="0.55000000000000004">
      <c r="K305" s="68" t="str">
        <f t="shared" si="16"/>
        <v/>
      </c>
      <c r="L305" s="63" t="str">
        <f t="shared" si="17"/>
        <v/>
      </c>
      <c r="M305" s="63" t="str">
        <f t="shared" si="18"/>
        <v/>
      </c>
    </row>
    <row r="306" spans="11:13" x14ac:dyDescent="0.55000000000000004">
      <c r="K306" s="68" t="str">
        <f t="shared" si="16"/>
        <v/>
      </c>
      <c r="L306" s="63" t="str">
        <f t="shared" si="17"/>
        <v/>
      </c>
      <c r="M306" s="63" t="str">
        <f t="shared" si="18"/>
        <v/>
      </c>
    </row>
    <row r="307" spans="11:13" x14ac:dyDescent="0.55000000000000004">
      <c r="K307" s="68" t="str">
        <f t="shared" si="16"/>
        <v/>
      </c>
      <c r="L307" s="63" t="str">
        <f t="shared" si="17"/>
        <v/>
      </c>
      <c r="M307" s="63" t="str">
        <f t="shared" si="18"/>
        <v/>
      </c>
    </row>
    <row r="308" spans="11:13" x14ac:dyDescent="0.55000000000000004">
      <c r="K308" s="68" t="str">
        <f t="shared" si="16"/>
        <v/>
      </c>
      <c r="L308" s="63" t="str">
        <f t="shared" si="17"/>
        <v/>
      </c>
      <c r="M308" s="63" t="str">
        <f t="shared" si="18"/>
        <v/>
      </c>
    </row>
    <row r="309" spans="11:13" x14ac:dyDescent="0.55000000000000004">
      <c r="K309" s="68" t="str">
        <f t="shared" si="16"/>
        <v/>
      </c>
      <c r="L309" s="63" t="str">
        <f t="shared" si="17"/>
        <v/>
      </c>
      <c r="M309" s="63" t="str">
        <f t="shared" si="18"/>
        <v/>
      </c>
    </row>
    <row r="310" spans="11:13" x14ac:dyDescent="0.55000000000000004">
      <c r="K310" s="68" t="str">
        <f t="shared" si="16"/>
        <v/>
      </c>
      <c r="L310" s="63" t="str">
        <f t="shared" si="17"/>
        <v/>
      </c>
      <c r="M310" s="63" t="str">
        <f t="shared" si="18"/>
        <v/>
      </c>
    </row>
    <row r="311" spans="11:13" x14ac:dyDescent="0.55000000000000004">
      <c r="K311" s="68" t="str">
        <f t="shared" si="16"/>
        <v/>
      </c>
      <c r="L311" s="63" t="str">
        <f t="shared" si="17"/>
        <v/>
      </c>
      <c r="M311" s="63" t="str">
        <f t="shared" si="18"/>
        <v/>
      </c>
    </row>
    <row r="312" spans="11:13" x14ac:dyDescent="0.55000000000000004">
      <c r="K312" s="68" t="str">
        <f t="shared" si="16"/>
        <v/>
      </c>
      <c r="L312" s="63" t="str">
        <f t="shared" si="17"/>
        <v/>
      </c>
      <c r="M312" s="63" t="str">
        <f t="shared" si="18"/>
        <v/>
      </c>
    </row>
    <row r="313" spans="11:13" x14ac:dyDescent="0.55000000000000004">
      <c r="K313" s="68" t="str">
        <f t="shared" si="16"/>
        <v/>
      </c>
      <c r="L313" s="63" t="str">
        <f t="shared" si="17"/>
        <v/>
      </c>
      <c r="M313" s="63" t="str">
        <f t="shared" si="18"/>
        <v/>
      </c>
    </row>
    <row r="314" spans="11:13" x14ac:dyDescent="0.55000000000000004">
      <c r="K314" s="68" t="str">
        <f t="shared" si="16"/>
        <v/>
      </c>
      <c r="L314" s="63" t="str">
        <f t="shared" si="17"/>
        <v/>
      </c>
      <c r="M314" s="63" t="str">
        <f t="shared" si="18"/>
        <v/>
      </c>
    </row>
    <row r="315" spans="11:13" x14ac:dyDescent="0.55000000000000004">
      <c r="K315" s="68" t="str">
        <f t="shared" si="16"/>
        <v/>
      </c>
      <c r="L315" s="63" t="str">
        <f t="shared" si="17"/>
        <v/>
      </c>
      <c r="M315" s="63" t="str">
        <f t="shared" si="18"/>
        <v/>
      </c>
    </row>
    <row r="316" spans="11:13" x14ac:dyDescent="0.55000000000000004">
      <c r="K316" s="68" t="str">
        <f t="shared" si="16"/>
        <v/>
      </c>
      <c r="L316" s="63" t="str">
        <f t="shared" si="17"/>
        <v/>
      </c>
      <c r="M316" s="63" t="str">
        <f t="shared" si="18"/>
        <v/>
      </c>
    </row>
    <row r="317" spans="11:13" x14ac:dyDescent="0.55000000000000004">
      <c r="K317" s="68" t="str">
        <f t="shared" si="16"/>
        <v/>
      </c>
      <c r="L317" s="63" t="str">
        <f t="shared" si="17"/>
        <v/>
      </c>
      <c r="M317" s="63" t="str">
        <f t="shared" si="18"/>
        <v/>
      </c>
    </row>
    <row r="318" spans="11:13" x14ac:dyDescent="0.55000000000000004">
      <c r="K318" s="68" t="str">
        <f t="shared" si="16"/>
        <v/>
      </c>
      <c r="L318" s="63" t="str">
        <f t="shared" si="17"/>
        <v/>
      </c>
      <c r="M318" s="63" t="str">
        <f t="shared" si="18"/>
        <v/>
      </c>
    </row>
    <row r="319" spans="11:13" x14ac:dyDescent="0.55000000000000004">
      <c r="K319" s="68" t="str">
        <f t="shared" si="16"/>
        <v/>
      </c>
      <c r="L319" s="63" t="str">
        <f t="shared" si="17"/>
        <v/>
      </c>
      <c r="M319" s="63" t="str">
        <f t="shared" si="18"/>
        <v/>
      </c>
    </row>
    <row r="320" spans="11:13" x14ac:dyDescent="0.55000000000000004">
      <c r="K320" s="68" t="str">
        <f t="shared" si="16"/>
        <v/>
      </c>
      <c r="L320" s="63" t="str">
        <f t="shared" si="17"/>
        <v/>
      </c>
      <c r="M320" s="63" t="str">
        <f t="shared" si="18"/>
        <v/>
      </c>
    </row>
    <row r="321" spans="11:13" x14ac:dyDescent="0.55000000000000004">
      <c r="K321" s="68" t="str">
        <f t="shared" si="16"/>
        <v/>
      </c>
      <c r="L321" s="63" t="str">
        <f t="shared" si="17"/>
        <v/>
      </c>
      <c r="M321" s="63" t="str">
        <f t="shared" si="18"/>
        <v/>
      </c>
    </row>
    <row r="322" spans="11:13" x14ac:dyDescent="0.55000000000000004">
      <c r="K322" s="68" t="str">
        <f t="shared" si="16"/>
        <v/>
      </c>
      <c r="L322" s="63" t="str">
        <f t="shared" si="17"/>
        <v/>
      </c>
      <c r="M322" s="63" t="str">
        <f t="shared" si="18"/>
        <v/>
      </c>
    </row>
    <row r="323" spans="11:13" x14ac:dyDescent="0.55000000000000004">
      <c r="K323" s="68" t="str">
        <f t="shared" si="16"/>
        <v/>
      </c>
      <c r="L323" s="63" t="str">
        <f t="shared" si="17"/>
        <v/>
      </c>
      <c r="M323" s="63" t="str">
        <f t="shared" si="18"/>
        <v/>
      </c>
    </row>
    <row r="324" spans="11:13" x14ac:dyDescent="0.55000000000000004">
      <c r="K324" s="68" t="str">
        <f t="shared" si="16"/>
        <v/>
      </c>
      <c r="L324" s="63" t="str">
        <f t="shared" si="17"/>
        <v/>
      </c>
      <c r="M324" s="63" t="str">
        <f t="shared" si="18"/>
        <v/>
      </c>
    </row>
    <row r="325" spans="11:13" x14ac:dyDescent="0.55000000000000004">
      <c r="K325" s="68" t="str">
        <f t="shared" si="16"/>
        <v/>
      </c>
      <c r="L325" s="63" t="str">
        <f t="shared" si="17"/>
        <v/>
      </c>
      <c r="M325" s="63" t="str">
        <f t="shared" si="18"/>
        <v/>
      </c>
    </row>
    <row r="326" spans="11:13" x14ac:dyDescent="0.55000000000000004">
      <c r="K326" s="68" t="str">
        <f t="shared" ref="K326:K389" si="19">IF(AND(A326="", F326=""), "", IF(A326=F326, A326, "Discrepancy"))</f>
        <v/>
      </c>
      <c r="L326" s="63" t="str">
        <f t="shared" ref="L326:L389" si="20">IF(AND(A326="", F326=""), "", D326+I326)</f>
        <v/>
      </c>
      <c r="M326" s="63" t="str">
        <f t="shared" ref="M326:M389" si="21">IF(OR(B326="", G326=""), "", E326+J326)</f>
        <v/>
      </c>
    </row>
    <row r="327" spans="11:13" x14ac:dyDescent="0.55000000000000004">
      <c r="K327" s="68" t="str">
        <f t="shared" si="19"/>
        <v/>
      </c>
      <c r="L327" s="63" t="str">
        <f t="shared" si="20"/>
        <v/>
      </c>
      <c r="M327" s="63" t="str">
        <f t="shared" si="21"/>
        <v/>
      </c>
    </row>
    <row r="328" spans="11:13" x14ac:dyDescent="0.55000000000000004">
      <c r="K328" s="68" t="str">
        <f t="shared" si="19"/>
        <v/>
      </c>
      <c r="L328" s="63" t="str">
        <f t="shared" si="20"/>
        <v/>
      </c>
      <c r="M328" s="63" t="str">
        <f t="shared" si="21"/>
        <v/>
      </c>
    </row>
    <row r="329" spans="11:13" x14ac:dyDescent="0.55000000000000004">
      <c r="K329" s="68" t="str">
        <f t="shared" si="19"/>
        <v/>
      </c>
      <c r="L329" s="63" t="str">
        <f t="shared" si="20"/>
        <v/>
      </c>
      <c r="M329" s="63" t="str">
        <f t="shared" si="21"/>
        <v/>
      </c>
    </row>
    <row r="330" spans="11:13" x14ac:dyDescent="0.55000000000000004">
      <c r="K330" s="68" t="str">
        <f t="shared" si="19"/>
        <v/>
      </c>
      <c r="L330" s="63" t="str">
        <f t="shared" si="20"/>
        <v/>
      </c>
      <c r="M330" s="63" t="str">
        <f t="shared" si="21"/>
        <v/>
      </c>
    </row>
    <row r="331" spans="11:13" x14ac:dyDescent="0.55000000000000004">
      <c r="K331" s="68" t="str">
        <f t="shared" si="19"/>
        <v/>
      </c>
      <c r="L331" s="63" t="str">
        <f t="shared" si="20"/>
        <v/>
      </c>
      <c r="M331" s="63" t="str">
        <f t="shared" si="21"/>
        <v/>
      </c>
    </row>
    <row r="332" spans="11:13" x14ac:dyDescent="0.55000000000000004">
      <c r="K332" s="68" t="str">
        <f t="shared" si="19"/>
        <v/>
      </c>
      <c r="L332" s="63" t="str">
        <f t="shared" si="20"/>
        <v/>
      </c>
      <c r="M332" s="63" t="str">
        <f t="shared" si="21"/>
        <v/>
      </c>
    </row>
    <row r="333" spans="11:13" x14ac:dyDescent="0.55000000000000004">
      <c r="K333" s="68" t="str">
        <f t="shared" si="19"/>
        <v/>
      </c>
      <c r="L333" s="63" t="str">
        <f t="shared" si="20"/>
        <v/>
      </c>
      <c r="M333" s="63" t="str">
        <f t="shared" si="21"/>
        <v/>
      </c>
    </row>
    <row r="334" spans="11:13" x14ac:dyDescent="0.55000000000000004">
      <c r="K334" s="68" t="str">
        <f t="shared" si="19"/>
        <v/>
      </c>
      <c r="L334" s="63" t="str">
        <f t="shared" si="20"/>
        <v/>
      </c>
      <c r="M334" s="63" t="str">
        <f t="shared" si="21"/>
        <v/>
      </c>
    </row>
    <row r="335" spans="11:13" x14ac:dyDescent="0.55000000000000004">
      <c r="K335" s="68" t="str">
        <f t="shared" si="19"/>
        <v/>
      </c>
      <c r="L335" s="63" t="str">
        <f t="shared" si="20"/>
        <v/>
      </c>
      <c r="M335" s="63" t="str">
        <f t="shared" si="21"/>
        <v/>
      </c>
    </row>
    <row r="336" spans="11:13" x14ac:dyDescent="0.55000000000000004">
      <c r="K336" s="68" t="str">
        <f t="shared" si="19"/>
        <v/>
      </c>
      <c r="L336" s="63" t="str">
        <f t="shared" si="20"/>
        <v/>
      </c>
      <c r="M336" s="63" t="str">
        <f t="shared" si="21"/>
        <v/>
      </c>
    </row>
    <row r="337" spans="11:13" x14ac:dyDescent="0.55000000000000004">
      <c r="K337" s="68" t="str">
        <f t="shared" si="19"/>
        <v/>
      </c>
      <c r="L337" s="63" t="str">
        <f t="shared" si="20"/>
        <v/>
      </c>
      <c r="M337" s="63" t="str">
        <f t="shared" si="21"/>
        <v/>
      </c>
    </row>
    <row r="338" spans="11:13" x14ac:dyDescent="0.55000000000000004">
      <c r="K338" s="68" t="str">
        <f t="shared" si="19"/>
        <v/>
      </c>
      <c r="L338" s="63" t="str">
        <f t="shared" si="20"/>
        <v/>
      </c>
      <c r="M338" s="63" t="str">
        <f t="shared" si="21"/>
        <v/>
      </c>
    </row>
    <row r="339" spans="11:13" x14ac:dyDescent="0.55000000000000004">
      <c r="K339" s="68" t="str">
        <f t="shared" si="19"/>
        <v/>
      </c>
      <c r="L339" s="63" t="str">
        <f t="shared" si="20"/>
        <v/>
      </c>
      <c r="M339" s="63" t="str">
        <f t="shared" si="21"/>
        <v/>
      </c>
    </row>
    <row r="340" spans="11:13" x14ac:dyDescent="0.55000000000000004">
      <c r="K340" s="68" t="str">
        <f t="shared" si="19"/>
        <v/>
      </c>
      <c r="L340" s="63" t="str">
        <f t="shared" si="20"/>
        <v/>
      </c>
      <c r="M340" s="63" t="str">
        <f t="shared" si="21"/>
        <v/>
      </c>
    </row>
    <row r="341" spans="11:13" x14ac:dyDescent="0.55000000000000004">
      <c r="K341" s="68" t="str">
        <f t="shared" si="19"/>
        <v/>
      </c>
      <c r="L341" s="63" t="str">
        <f t="shared" si="20"/>
        <v/>
      </c>
      <c r="M341" s="63" t="str">
        <f t="shared" si="21"/>
        <v/>
      </c>
    </row>
    <row r="342" spans="11:13" x14ac:dyDescent="0.55000000000000004">
      <c r="K342" s="68" t="str">
        <f t="shared" si="19"/>
        <v/>
      </c>
      <c r="L342" s="63" t="str">
        <f t="shared" si="20"/>
        <v/>
      </c>
      <c r="M342" s="63" t="str">
        <f t="shared" si="21"/>
        <v/>
      </c>
    </row>
    <row r="343" spans="11:13" x14ac:dyDescent="0.55000000000000004">
      <c r="K343" s="68" t="str">
        <f t="shared" si="19"/>
        <v/>
      </c>
      <c r="L343" s="63" t="str">
        <f t="shared" si="20"/>
        <v/>
      </c>
      <c r="M343" s="63" t="str">
        <f t="shared" si="21"/>
        <v/>
      </c>
    </row>
    <row r="344" spans="11:13" x14ac:dyDescent="0.55000000000000004">
      <c r="K344" s="68" t="str">
        <f t="shared" si="19"/>
        <v/>
      </c>
      <c r="L344" s="63" t="str">
        <f t="shared" si="20"/>
        <v/>
      </c>
      <c r="M344" s="63" t="str">
        <f t="shared" si="21"/>
        <v/>
      </c>
    </row>
    <row r="345" spans="11:13" x14ac:dyDescent="0.55000000000000004">
      <c r="K345" s="68" t="str">
        <f t="shared" si="19"/>
        <v/>
      </c>
      <c r="L345" s="63" t="str">
        <f t="shared" si="20"/>
        <v/>
      </c>
      <c r="M345" s="63" t="str">
        <f t="shared" si="21"/>
        <v/>
      </c>
    </row>
    <row r="346" spans="11:13" x14ac:dyDescent="0.55000000000000004">
      <c r="K346" s="68" t="str">
        <f t="shared" si="19"/>
        <v/>
      </c>
      <c r="L346" s="63" t="str">
        <f t="shared" si="20"/>
        <v/>
      </c>
      <c r="M346" s="63" t="str">
        <f t="shared" si="21"/>
        <v/>
      </c>
    </row>
    <row r="347" spans="11:13" x14ac:dyDescent="0.55000000000000004">
      <c r="K347" s="68" t="str">
        <f t="shared" si="19"/>
        <v/>
      </c>
      <c r="L347" s="63" t="str">
        <f t="shared" si="20"/>
        <v/>
      </c>
      <c r="M347" s="63" t="str">
        <f t="shared" si="21"/>
        <v/>
      </c>
    </row>
    <row r="348" spans="11:13" x14ac:dyDescent="0.55000000000000004">
      <c r="K348" s="68" t="str">
        <f t="shared" si="19"/>
        <v/>
      </c>
      <c r="L348" s="63" t="str">
        <f t="shared" si="20"/>
        <v/>
      </c>
      <c r="M348" s="63" t="str">
        <f t="shared" si="21"/>
        <v/>
      </c>
    </row>
    <row r="349" spans="11:13" x14ac:dyDescent="0.55000000000000004">
      <c r="K349" s="68" t="str">
        <f t="shared" si="19"/>
        <v/>
      </c>
      <c r="L349" s="63" t="str">
        <f t="shared" si="20"/>
        <v/>
      </c>
      <c r="M349" s="63" t="str">
        <f t="shared" si="21"/>
        <v/>
      </c>
    </row>
    <row r="350" spans="11:13" x14ac:dyDescent="0.55000000000000004">
      <c r="K350" s="68" t="str">
        <f t="shared" si="19"/>
        <v/>
      </c>
      <c r="L350" s="63" t="str">
        <f t="shared" si="20"/>
        <v/>
      </c>
      <c r="M350" s="63" t="str">
        <f t="shared" si="21"/>
        <v/>
      </c>
    </row>
    <row r="351" spans="11:13" x14ac:dyDescent="0.55000000000000004">
      <c r="K351" s="68" t="str">
        <f t="shared" si="19"/>
        <v/>
      </c>
      <c r="L351" s="63" t="str">
        <f t="shared" si="20"/>
        <v/>
      </c>
      <c r="M351" s="63" t="str">
        <f t="shared" si="21"/>
        <v/>
      </c>
    </row>
    <row r="352" spans="11:13" x14ac:dyDescent="0.55000000000000004">
      <c r="K352" s="68" t="str">
        <f t="shared" si="19"/>
        <v/>
      </c>
      <c r="L352" s="63" t="str">
        <f t="shared" si="20"/>
        <v/>
      </c>
      <c r="M352" s="63" t="str">
        <f t="shared" si="21"/>
        <v/>
      </c>
    </row>
    <row r="353" spans="11:13" x14ac:dyDescent="0.55000000000000004">
      <c r="K353" s="68" t="str">
        <f t="shared" si="19"/>
        <v/>
      </c>
      <c r="L353" s="63" t="str">
        <f t="shared" si="20"/>
        <v/>
      </c>
      <c r="M353" s="63" t="str">
        <f t="shared" si="21"/>
        <v/>
      </c>
    </row>
    <row r="354" spans="11:13" x14ac:dyDescent="0.55000000000000004">
      <c r="K354" s="68" t="str">
        <f t="shared" si="19"/>
        <v/>
      </c>
      <c r="L354" s="63" t="str">
        <f t="shared" si="20"/>
        <v/>
      </c>
      <c r="M354" s="63" t="str">
        <f t="shared" si="21"/>
        <v/>
      </c>
    </row>
    <row r="355" spans="11:13" x14ac:dyDescent="0.55000000000000004">
      <c r="K355" s="68" t="str">
        <f t="shared" si="19"/>
        <v/>
      </c>
      <c r="L355" s="63" t="str">
        <f t="shared" si="20"/>
        <v/>
      </c>
      <c r="M355" s="63" t="str">
        <f t="shared" si="21"/>
        <v/>
      </c>
    </row>
    <row r="356" spans="11:13" x14ac:dyDescent="0.55000000000000004">
      <c r="K356" s="68" t="str">
        <f t="shared" si="19"/>
        <v/>
      </c>
      <c r="L356" s="63" t="str">
        <f t="shared" si="20"/>
        <v/>
      </c>
      <c r="M356" s="63" t="str">
        <f t="shared" si="21"/>
        <v/>
      </c>
    </row>
    <row r="357" spans="11:13" x14ac:dyDescent="0.55000000000000004">
      <c r="K357" s="68" t="str">
        <f t="shared" si="19"/>
        <v/>
      </c>
      <c r="L357" s="63" t="str">
        <f t="shared" si="20"/>
        <v/>
      </c>
      <c r="M357" s="63" t="str">
        <f t="shared" si="21"/>
        <v/>
      </c>
    </row>
    <row r="358" spans="11:13" x14ac:dyDescent="0.55000000000000004">
      <c r="K358" s="68" t="str">
        <f t="shared" si="19"/>
        <v/>
      </c>
      <c r="L358" s="63" t="str">
        <f t="shared" si="20"/>
        <v/>
      </c>
      <c r="M358" s="63" t="str">
        <f t="shared" si="21"/>
        <v/>
      </c>
    </row>
    <row r="359" spans="11:13" x14ac:dyDescent="0.55000000000000004">
      <c r="K359" s="68" t="str">
        <f t="shared" si="19"/>
        <v/>
      </c>
      <c r="L359" s="63" t="str">
        <f t="shared" si="20"/>
        <v/>
      </c>
      <c r="M359" s="63" t="str">
        <f t="shared" si="21"/>
        <v/>
      </c>
    </row>
    <row r="360" spans="11:13" x14ac:dyDescent="0.55000000000000004">
      <c r="K360" s="68" t="str">
        <f t="shared" si="19"/>
        <v/>
      </c>
      <c r="L360" s="63" t="str">
        <f t="shared" si="20"/>
        <v/>
      </c>
      <c r="M360" s="63" t="str">
        <f t="shared" si="21"/>
        <v/>
      </c>
    </row>
    <row r="361" spans="11:13" x14ac:dyDescent="0.55000000000000004">
      <c r="K361" s="68" t="str">
        <f t="shared" si="19"/>
        <v/>
      </c>
      <c r="L361" s="63" t="str">
        <f t="shared" si="20"/>
        <v/>
      </c>
      <c r="M361" s="63" t="str">
        <f t="shared" si="21"/>
        <v/>
      </c>
    </row>
    <row r="362" spans="11:13" x14ac:dyDescent="0.55000000000000004">
      <c r="K362" s="68" t="str">
        <f t="shared" si="19"/>
        <v/>
      </c>
      <c r="L362" s="63" t="str">
        <f t="shared" si="20"/>
        <v/>
      </c>
      <c r="M362" s="63" t="str">
        <f t="shared" si="21"/>
        <v/>
      </c>
    </row>
    <row r="363" spans="11:13" x14ac:dyDescent="0.55000000000000004">
      <c r="K363" s="68" t="str">
        <f t="shared" si="19"/>
        <v/>
      </c>
      <c r="L363" s="63" t="str">
        <f t="shared" si="20"/>
        <v/>
      </c>
      <c r="M363" s="63" t="str">
        <f t="shared" si="21"/>
        <v/>
      </c>
    </row>
    <row r="364" spans="11:13" x14ac:dyDescent="0.55000000000000004">
      <c r="K364" s="68" t="str">
        <f t="shared" si="19"/>
        <v/>
      </c>
      <c r="L364" s="63" t="str">
        <f t="shared" si="20"/>
        <v/>
      </c>
      <c r="M364" s="63" t="str">
        <f t="shared" si="21"/>
        <v/>
      </c>
    </row>
    <row r="365" spans="11:13" x14ac:dyDescent="0.55000000000000004">
      <c r="K365" s="68" t="str">
        <f t="shared" si="19"/>
        <v/>
      </c>
      <c r="L365" s="63" t="str">
        <f t="shared" si="20"/>
        <v/>
      </c>
      <c r="M365" s="63" t="str">
        <f t="shared" si="21"/>
        <v/>
      </c>
    </row>
    <row r="366" spans="11:13" x14ac:dyDescent="0.55000000000000004">
      <c r="K366" s="68" t="str">
        <f t="shared" si="19"/>
        <v/>
      </c>
      <c r="L366" s="63" t="str">
        <f t="shared" si="20"/>
        <v/>
      </c>
      <c r="M366" s="63" t="str">
        <f t="shared" si="21"/>
        <v/>
      </c>
    </row>
    <row r="367" spans="11:13" x14ac:dyDescent="0.55000000000000004">
      <c r="K367" s="68" t="str">
        <f t="shared" si="19"/>
        <v/>
      </c>
      <c r="L367" s="63" t="str">
        <f t="shared" si="20"/>
        <v/>
      </c>
      <c r="M367" s="63" t="str">
        <f t="shared" si="21"/>
        <v/>
      </c>
    </row>
    <row r="368" spans="11:13" x14ac:dyDescent="0.55000000000000004">
      <c r="K368" s="68" t="str">
        <f t="shared" si="19"/>
        <v/>
      </c>
      <c r="L368" s="63" t="str">
        <f t="shared" si="20"/>
        <v/>
      </c>
      <c r="M368" s="63" t="str">
        <f t="shared" si="21"/>
        <v/>
      </c>
    </row>
    <row r="369" spans="11:13" x14ac:dyDescent="0.55000000000000004">
      <c r="K369" s="68" t="str">
        <f t="shared" si="19"/>
        <v/>
      </c>
      <c r="L369" s="63" t="str">
        <f t="shared" si="20"/>
        <v/>
      </c>
      <c r="M369" s="63" t="str">
        <f t="shared" si="21"/>
        <v/>
      </c>
    </row>
    <row r="370" spans="11:13" x14ac:dyDescent="0.55000000000000004">
      <c r="K370" s="68" t="str">
        <f t="shared" si="19"/>
        <v/>
      </c>
      <c r="L370" s="63" t="str">
        <f t="shared" si="20"/>
        <v/>
      </c>
      <c r="M370" s="63" t="str">
        <f t="shared" si="21"/>
        <v/>
      </c>
    </row>
    <row r="371" spans="11:13" x14ac:dyDescent="0.55000000000000004">
      <c r="K371" s="68" t="str">
        <f t="shared" si="19"/>
        <v/>
      </c>
      <c r="L371" s="63" t="str">
        <f t="shared" si="20"/>
        <v/>
      </c>
      <c r="M371" s="63" t="str">
        <f t="shared" si="21"/>
        <v/>
      </c>
    </row>
    <row r="372" spans="11:13" x14ac:dyDescent="0.55000000000000004">
      <c r="K372" s="68" t="str">
        <f t="shared" si="19"/>
        <v/>
      </c>
      <c r="L372" s="63" t="str">
        <f t="shared" si="20"/>
        <v/>
      </c>
      <c r="M372" s="63" t="str">
        <f t="shared" si="21"/>
        <v/>
      </c>
    </row>
    <row r="373" spans="11:13" x14ac:dyDescent="0.55000000000000004">
      <c r="K373" s="68" t="str">
        <f t="shared" si="19"/>
        <v/>
      </c>
      <c r="L373" s="63" t="str">
        <f t="shared" si="20"/>
        <v/>
      </c>
      <c r="M373" s="63" t="str">
        <f t="shared" si="21"/>
        <v/>
      </c>
    </row>
    <row r="374" spans="11:13" x14ac:dyDescent="0.55000000000000004">
      <c r="K374" s="68" t="str">
        <f t="shared" si="19"/>
        <v/>
      </c>
      <c r="L374" s="63" t="str">
        <f t="shared" si="20"/>
        <v/>
      </c>
      <c r="M374" s="63" t="str">
        <f t="shared" si="21"/>
        <v/>
      </c>
    </row>
    <row r="375" spans="11:13" x14ac:dyDescent="0.55000000000000004">
      <c r="K375" s="68" t="str">
        <f t="shared" si="19"/>
        <v/>
      </c>
      <c r="L375" s="63" t="str">
        <f t="shared" si="20"/>
        <v/>
      </c>
      <c r="M375" s="63" t="str">
        <f t="shared" si="21"/>
        <v/>
      </c>
    </row>
    <row r="376" spans="11:13" x14ac:dyDescent="0.55000000000000004">
      <c r="K376" s="68" t="str">
        <f t="shared" si="19"/>
        <v/>
      </c>
      <c r="L376" s="63" t="str">
        <f t="shared" si="20"/>
        <v/>
      </c>
      <c r="M376" s="63" t="str">
        <f t="shared" si="21"/>
        <v/>
      </c>
    </row>
    <row r="377" spans="11:13" x14ac:dyDescent="0.55000000000000004">
      <c r="K377" s="68" t="str">
        <f t="shared" si="19"/>
        <v/>
      </c>
      <c r="L377" s="63" t="str">
        <f t="shared" si="20"/>
        <v/>
      </c>
      <c r="M377" s="63" t="str">
        <f t="shared" si="21"/>
        <v/>
      </c>
    </row>
    <row r="378" spans="11:13" x14ac:dyDescent="0.55000000000000004">
      <c r="K378" s="68" t="str">
        <f t="shared" si="19"/>
        <v/>
      </c>
      <c r="L378" s="63" t="str">
        <f t="shared" si="20"/>
        <v/>
      </c>
      <c r="M378" s="63" t="str">
        <f t="shared" si="21"/>
        <v/>
      </c>
    </row>
    <row r="379" spans="11:13" x14ac:dyDescent="0.55000000000000004">
      <c r="K379" s="68" t="str">
        <f t="shared" si="19"/>
        <v/>
      </c>
      <c r="L379" s="63" t="str">
        <f t="shared" si="20"/>
        <v/>
      </c>
      <c r="M379" s="63" t="str">
        <f t="shared" si="21"/>
        <v/>
      </c>
    </row>
    <row r="380" spans="11:13" x14ac:dyDescent="0.55000000000000004">
      <c r="K380" s="68" t="str">
        <f t="shared" si="19"/>
        <v/>
      </c>
      <c r="L380" s="63" t="str">
        <f t="shared" si="20"/>
        <v/>
      </c>
      <c r="M380" s="63" t="str">
        <f t="shared" si="21"/>
        <v/>
      </c>
    </row>
    <row r="381" spans="11:13" x14ac:dyDescent="0.55000000000000004">
      <c r="K381" s="68" t="str">
        <f t="shared" si="19"/>
        <v/>
      </c>
      <c r="L381" s="63" t="str">
        <f t="shared" si="20"/>
        <v/>
      </c>
      <c r="M381" s="63" t="str">
        <f t="shared" si="21"/>
        <v/>
      </c>
    </row>
    <row r="382" spans="11:13" x14ac:dyDescent="0.55000000000000004">
      <c r="K382" s="68" t="str">
        <f t="shared" si="19"/>
        <v/>
      </c>
      <c r="L382" s="63" t="str">
        <f t="shared" si="20"/>
        <v/>
      </c>
      <c r="M382" s="63" t="str">
        <f t="shared" si="21"/>
        <v/>
      </c>
    </row>
    <row r="383" spans="11:13" x14ac:dyDescent="0.55000000000000004">
      <c r="K383" s="68" t="str">
        <f t="shared" si="19"/>
        <v/>
      </c>
      <c r="L383" s="63" t="str">
        <f t="shared" si="20"/>
        <v/>
      </c>
      <c r="M383" s="63" t="str">
        <f t="shared" si="21"/>
        <v/>
      </c>
    </row>
    <row r="384" spans="11:13" x14ac:dyDescent="0.55000000000000004">
      <c r="K384" s="68" t="str">
        <f t="shared" si="19"/>
        <v/>
      </c>
      <c r="L384" s="63" t="str">
        <f t="shared" si="20"/>
        <v/>
      </c>
      <c r="M384" s="63" t="str">
        <f t="shared" si="21"/>
        <v/>
      </c>
    </row>
    <row r="385" spans="11:13" x14ac:dyDescent="0.55000000000000004">
      <c r="K385" s="68" t="str">
        <f t="shared" si="19"/>
        <v/>
      </c>
      <c r="L385" s="63" t="str">
        <f t="shared" si="20"/>
        <v/>
      </c>
      <c r="M385" s="63" t="str">
        <f t="shared" si="21"/>
        <v/>
      </c>
    </row>
    <row r="386" spans="11:13" x14ac:dyDescent="0.55000000000000004">
      <c r="K386" s="68" t="str">
        <f t="shared" si="19"/>
        <v/>
      </c>
      <c r="L386" s="63" t="str">
        <f t="shared" si="20"/>
        <v/>
      </c>
      <c r="M386" s="63" t="str">
        <f t="shared" si="21"/>
        <v/>
      </c>
    </row>
    <row r="387" spans="11:13" x14ac:dyDescent="0.55000000000000004">
      <c r="K387" s="68" t="str">
        <f t="shared" si="19"/>
        <v/>
      </c>
      <c r="L387" s="63" t="str">
        <f t="shared" si="20"/>
        <v/>
      </c>
      <c r="M387" s="63" t="str">
        <f t="shared" si="21"/>
        <v/>
      </c>
    </row>
    <row r="388" spans="11:13" x14ac:dyDescent="0.55000000000000004">
      <c r="K388" s="68" t="str">
        <f t="shared" si="19"/>
        <v/>
      </c>
      <c r="L388" s="63" t="str">
        <f t="shared" si="20"/>
        <v/>
      </c>
      <c r="M388" s="63" t="str">
        <f t="shared" si="21"/>
        <v/>
      </c>
    </row>
    <row r="389" spans="11:13" x14ac:dyDescent="0.55000000000000004">
      <c r="K389" s="68" t="str">
        <f t="shared" si="19"/>
        <v/>
      </c>
      <c r="L389" s="63" t="str">
        <f t="shared" si="20"/>
        <v/>
      </c>
      <c r="M389" s="63" t="str">
        <f t="shared" si="21"/>
        <v/>
      </c>
    </row>
    <row r="390" spans="11:13" x14ac:dyDescent="0.55000000000000004">
      <c r="K390" s="68" t="str">
        <f t="shared" ref="K390:K453" si="22">IF(AND(A390="", F390=""), "", IF(A390=F390, A390, "Discrepancy"))</f>
        <v/>
      </c>
      <c r="L390" s="63" t="str">
        <f t="shared" ref="L390:L453" si="23">IF(AND(A390="", F390=""), "", D390+I390)</f>
        <v/>
      </c>
      <c r="M390" s="63" t="str">
        <f t="shared" ref="M390:M453" si="24">IF(OR(B390="", G390=""), "", E390+J390)</f>
        <v/>
      </c>
    </row>
    <row r="391" spans="11:13" x14ac:dyDescent="0.55000000000000004">
      <c r="K391" s="68" t="str">
        <f t="shared" si="22"/>
        <v/>
      </c>
      <c r="L391" s="63" t="str">
        <f t="shared" si="23"/>
        <v/>
      </c>
      <c r="M391" s="63" t="str">
        <f t="shared" si="24"/>
        <v/>
      </c>
    </row>
    <row r="392" spans="11:13" x14ac:dyDescent="0.55000000000000004">
      <c r="K392" s="68" t="str">
        <f t="shared" si="22"/>
        <v/>
      </c>
      <c r="L392" s="63" t="str">
        <f t="shared" si="23"/>
        <v/>
      </c>
      <c r="M392" s="63" t="str">
        <f t="shared" si="24"/>
        <v/>
      </c>
    </row>
    <row r="393" spans="11:13" x14ac:dyDescent="0.55000000000000004">
      <c r="K393" s="68" t="str">
        <f t="shared" si="22"/>
        <v/>
      </c>
      <c r="L393" s="63" t="str">
        <f t="shared" si="23"/>
        <v/>
      </c>
      <c r="M393" s="63" t="str">
        <f t="shared" si="24"/>
        <v/>
      </c>
    </row>
    <row r="394" spans="11:13" x14ac:dyDescent="0.55000000000000004">
      <c r="K394" s="68" t="str">
        <f t="shared" si="22"/>
        <v/>
      </c>
      <c r="L394" s="63" t="str">
        <f t="shared" si="23"/>
        <v/>
      </c>
      <c r="M394" s="63" t="str">
        <f t="shared" si="24"/>
        <v/>
      </c>
    </row>
    <row r="395" spans="11:13" x14ac:dyDescent="0.55000000000000004">
      <c r="K395" s="68" t="str">
        <f t="shared" si="22"/>
        <v/>
      </c>
      <c r="L395" s="63" t="str">
        <f t="shared" si="23"/>
        <v/>
      </c>
      <c r="M395" s="63" t="str">
        <f t="shared" si="24"/>
        <v/>
      </c>
    </row>
    <row r="396" spans="11:13" x14ac:dyDescent="0.55000000000000004">
      <c r="K396" s="68" t="str">
        <f t="shared" si="22"/>
        <v/>
      </c>
      <c r="L396" s="63" t="str">
        <f t="shared" si="23"/>
        <v/>
      </c>
      <c r="M396" s="63" t="str">
        <f t="shared" si="24"/>
        <v/>
      </c>
    </row>
    <row r="397" spans="11:13" x14ac:dyDescent="0.55000000000000004">
      <c r="K397" s="68" t="str">
        <f t="shared" si="22"/>
        <v/>
      </c>
      <c r="L397" s="63" t="str">
        <f t="shared" si="23"/>
        <v/>
      </c>
      <c r="M397" s="63" t="str">
        <f t="shared" si="24"/>
        <v/>
      </c>
    </row>
    <row r="398" spans="11:13" x14ac:dyDescent="0.55000000000000004">
      <c r="K398" s="68" t="str">
        <f t="shared" si="22"/>
        <v/>
      </c>
      <c r="L398" s="63" t="str">
        <f t="shared" si="23"/>
        <v/>
      </c>
      <c r="M398" s="63" t="str">
        <f t="shared" si="24"/>
        <v/>
      </c>
    </row>
    <row r="399" spans="11:13" x14ac:dyDescent="0.55000000000000004">
      <c r="K399" s="68" t="str">
        <f t="shared" si="22"/>
        <v/>
      </c>
      <c r="L399" s="63" t="str">
        <f t="shared" si="23"/>
        <v/>
      </c>
      <c r="M399" s="63" t="str">
        <f t="shared" si="24"/>
        <v/>
      </c>
    </row>
    <row r="400" spans="11:13" x14ac:dyDescent="0.55000000000000004">
      <c r="K400" s="68" t="str">
        <f t="shared" si="22"/>
        <v/>
      </c>
      <c r="L400" s="63" t="str">
        <f t="shared" si="23"/>
        <v/>
      </c>
      <c r="M400" s="63" t="str">
        <f t="shared" si="24"/>
        <v/>
      </c>
    </row>
    <row r="401" spans="11:13" x14ac:dyDescent="0.55000000000000004">
      <c r="K401" s="68" t="str">
        <f t="shared" si="22"/>
        <v/>
      </c>
      <c r="L401" s="63" t="str">
        <f t="shared" si="23"/>
        <v/>
      </c>
      <c r="M401" s="63" t="str">
        <f t="shared" si="24"/>
        <v/>
      </c>
    </row>
    <row r="402" spans="11:13" x14ac:dyDescent="0.55000000000000004">
      <c r="K402" s="68" t="str">
        <f t="shared" si="22"/>
        <v/>
      </c>
      <c r="L402" s="63" t="str">
        <f t="shared" si="23"/>
        <v/>
      </c>
      <c r="M402" s="63" t="str">
        <f t="shared" si="24"/>
        <v/>
      </c>
    </row>
    <row r="403" spans="11:13" x14ac:dyDescent="0.55000000000000004">
      <c r="K403" s="68" t="str">
        <f t="shared" si="22"/>
        <v/>
      </c>
      <c r="L403" s="63" t="str">
        <f t="shared" si="23"/>
        <v/>
      </c>
      <c r="M403" s="63" t="str">
        <f t="shared" si="24"/>
        <v/>
      </c>
    </row>
    <row r="404" spans="11:13" x14ac:dyDescent="0.55000000000000004">
      <c r="K404" s="68" t="str">
        <f t="shared" si="22"/>
        <v/>
      </c>
      <c r="L404" s="63" t="str">
        <f t="shared" si="23"/>
        <v/>
      </c>
      <c r="M404" s="63" t="str">
        <f t="shared" si="24"/>
        <v/>
      </c>
    </row>
    <row r="405" spans="11:13" x14ac:dyDescent="0.55000000000000004">
      <c r="K405" s="68" t="str">
        <f t="shared" si="22"/>
        <v/>
      </c>
      <c r="L405" s="63" t="str">
        <f t="shared" si="23"/>
        <v/>
      </c>
      <c r="M405" s="63" t="str">
        <f t="shared" si="24"/>
        <v/>
      </c>
    </row>
    <row r="406" spans="11:13" x14ac:dyDescent="0.55000000000000004">
      <c r="K406" s="68" t="str">
        <f t="shared" si="22"/>
        <v/>
      </c>
      <c r="L406" s="63" t="str">
        <f t="shared" si="23"/>
        <v/>
      </c>
      <c r="M406" s="63" t="str">
        <f t="shared" si="24"/>
        <v/>
      </c>
    </row>
    <row r="407" spans="11:13" x14ac:dyDescent="0.55000000000000004">
      <c r="K407" s="68" t="str">
        <f t="shared" si="22"/>
        <v/>
      </c>
      <c r="L407" s="63" t="str">
        <f t="shared" si="23"/>
        <v/>
      </c>
      <c r="M407" s="63" t="str">
        <f t="shared" si="24"/>
        <v/>
      </c>
    </row>
    <row r="408" spans="11:13" x14ac:dyDescent="0.55000000000000004">
      <c r="K408" s="68" t="str">
        <f t="shared" si="22"/>
        <v/>
      </c>
      <c r="L408" s="63" t="str">
        <f t="shared" si="23"/>
        <v/>
      </c>
      <c r="M408" s="63" t="str">
        <f t="shared" si="24"/>
        <v/>
      </c>
    </row>
    <row r="409" spans="11:13" x14ac:dyDescent="0.55000000000000004">
      <c r="K409" s="68" t="str">
        <f t="shared" si="22"/>
        <v/>
      </c>
      <c r="L409" s="63" t="str">
        <f t="shared" si="23"/>
        <v/>
      </c>
      <c r="M409" s="63" t="str">
        <f t="shared" si="24"/>
        <v/>
      </c>
    </row>
    <row r="410" spans="11:13" x14ac:dyDescent="0.55000000000000004">
      <c r="K410" s="68" t="str">
        <f t="shared" si="22"/>
        <v/>
      </c>
      <c r="L410" s="63" t="str">
        <f t="shared" si="23"/>
        <v/>
      </c>
      <c r="M410" s="63" t="str">
        <f t="shared" si="24"/>
        <v/>
      </c>
    </row>
    <row r="411" spans="11:13" x14ac:dyDescent="0.55000000000000004">
      <c r="K411" s="68" t="str">
        <f t="shared" si="22"/>
        <v/>
      </c>
      <c r="L411" s="63" t="str">
        <f t="shared" si="23"/>
        <v/>
      </c>
      <c r="M411" s="63" t="str">
        <f t="shared" si="24"/>
        <v/>
      </c>
    </row>
    <row r="412" spans="11:13" x14ac:dyDescent="0.55000000000000004">
      <c r="K412" s="68" t="str">
        <f t="shared" si="22"/>
        <v/>
      </c>
      <c r="L412" s="63" t="str">
        <f t="shared" si="23"/>
        <v/>
      </c>
      <c r="M412" s="63" t="str">
        <f t="shared" si="24"/>
        <v/>
      </c>
    </row>
    <row r="413" spans="11:13" x14ac:dyDescent="0.55000000000000004">
      <c r="K413" s="68" t="str">
        <f t="shared" si="22"/>
        <v/>
      </c>
      <c r="L413" s="63" t="str">
        <f t="shared" si="23"/>
        <v/>
      </c>
      <c r="M413" s="63" t="str">
        <f t="shared" si="24"/>
        <v/>
      </c>
    </row>
    <row r="414" spans="11:13" x14ac:dyDescent="0.55000000000000004">
      <c r="K414" s="68" t="str">
        <f t="shared" si="22"/>
        <v/>
      </c>
      <c r="L414" s="63" t="str">
        <f t="shared" si="23"/>
        <v/>
      </c>
      <c r="M414" s="63" t="str">
        <f t="shared" si="24"/>
        <v/>
      </c>
    </row>
    <row r="415" spans="11:13" x14ac:dyDescent="0.55000000000000004">
      <c r="K415" s="68" t="str">
        <f t="shared" si="22"/>
        <v/>
      </c>
      <c r="L415" s="63" t="str">
        <f t="shared" si="23"/>
        <v/>
      </c>
      <c r="M415" s="63" t="str">
        <f t="shared" si="24"/>
        <v/>
      </c>
    </row>
    <row r="416" spans="11:13" x14ac:dyDescent="0.55000000000000004">
      <c r="K416" s="68" t="str">
        <f t="shared" si="22"/>
        <v/>
      </c>
      <c r="L416" s="63" t="str">
        <f t="shared" si="23"/>
        <v/>
      </c>
      <c r="M416" s="63" t="str">
        <f t="shared" si="24"/>
        <v/>
      </c>
    </row>
    <row r="417" spans="11:13" x14ac:dyDescent="0.55000000000000004">
      <c r="K417" s="68" t="str">
        <f t="shared" si="22"/>
        <v/>
      </c>
      <c r="L417" s="63" t="str">
        <f t="shared" si="23"/>
        <v/>
      </c>
      <c r="M417" s="63" t="str">
        <f t="shared" si="24"/>
        <v/>
      </c>
    </row>
    <row r="418" spans="11:13" x14ac:dyDescent="0.55000000000000004">
      <c r="K418" s="68" t="str">
        <f t="shared" si="22"/>
        <v/>
      </c>
      <c r="L418" s="63" t="str">
        <f t="shared" si="23"/>
        <v/>
      </c>
      <c r="M418" s="63" t="str">
        <f t="shared" si="24"/>
        <v/>
      </c>
    </row>
    <row r="419" spans="11:13" x14ac:dyDescent="0.55000000000000004">
      <c r="K419" s="68" t="str">
        <f t="shared" si="22"/>
        <v/>
      </c>
      <c r="L419" s="63" t="str">
        <f t="shared" si="23"/>
        <v/>
      </c>
      <c r="M419" s="63" t="str">
        <f t="shared" si="24"/>
        <v/>
      </c>
    </row>
    <row r="420" spans="11:13" x14ac:dyDescent="0.55000000000000004">
      <c r="K420" s="68" t="str">
        <f t="shared" si="22"/>
        <v/>
      </c>
      <c r="L420" s="63" t="str">
        <f t="shared" si="23"/>
        <v/>
      </c>
      <c r="M420" s="63" t="str">
        <f t="shared" si="24"/>
        <v/>
      </c>
    </row>
    <row r="421" spans="11:13" x14ac:dyDescent="0.55000000000000004">
      <c r="K421" s="68" t="str">
        <f t="shared" si="22"/>
        <v/>
      </c>
      <c r="L421" s="63" t="str">
        <f t="shared" si="23"/>
        <v/>
      </c>
      <c r="M421" s="63" t="str">
        <f t="shared" si="24"/>
        <v/>
      </c>
    </row>
    <row r="422" spans="11:13" x14ac:dyDescent="0.55000000000000004">
      <c r="K422" s="68" t="str">
        <f t="shared" si="22"/>
        <v/>
      </c>
      <c r="L422" s="63" t="str">
        <f t="shared" si="23"/>
        <v/>
      </c>
      <c r="M422" s="63" t="str">
        <f t="shared" si="24"/>
        <v/>
      </c>
    </row>
    <row r="423" spans="11:13" x14ac:dyDescent="0.55000000000000004">
      <c r="K423" s="68" t="str">
        <f t="shared" si="22"/>
        <v/>
      </c>
      <c r="L423" s="63" t="str">
        <f t="shared" si="23"/>
        <v/>
      </c>
      <c r="M423" s="63" t="str">
        <f t="shared" si="24"/>
        <v/>
      </c>
    </row>
    <row r="424" spans="11:13" x14ac:dyDescent="0.55000000000000004">
      <c r="K424" s="68" t="str">
        <f t="shared" si="22"/>
        <v/>
      </c>
      <c r="L424" s="63" t="str">
        <f t="shared" si="23"/>
        <v/>
      </c>
      <c r="M424" s="63" t="str">
        <f t="shared" si="24"/>
        <v/>
      </c>
    </row>
    <row r="425" spans="11:13" x14ac:dyDescent="0.55000000000000004">
      <c r="K425" s="68" t="str">
        <f t="shared" si="22"/>
        <v/>
      </c>
      <c r="L425" s="63" t="str">
        <f t="shared" si="23"/>
        <v/>
      </c>
      <c r="M425" s="63" t="str">
        <f t="shared" si="24"/>
        <v/>
      </c>
    </row>
    <row r="426" spans="11:13" x14ac:dyDescent="0.55000000000000004">
      <c r="K426" s="68" t="str">
        <f t="shared" si="22"/>
        <v/>
      </c>
      <c r="L426" s="63" t="str">
        <f t="shared" si="23"/>
        <v/>
      </c>
      <c r="M426" s="63" t="str">
        <f t="shared" si="24"/>
        <v/>
      </c>
    </row>
    <row r="427" spans="11:13" x14ac:dyDescent="0.55000000000000004">
      <c r="K427" s="68" t="str">
        <f t="shared" si="22"/>
        <v/>
      </c>
      <c r="L427" s="63" t="str">
        <f t="shared" si="23"/>
        <v/>
      </c>
      <c r="M427" s="63" t="str">
        <f t="shared" si="24"/>
        <v/>
      </c>
    </row>
    <row r="428" spans="11:13" x14ac:dyDescent="0.55000000000000004">
      <c r="K428" s="68" t="str">
        <f t="shared" si="22"/>
        <v/>
      </c>
      <c r="L428" s="63" t="str">
        <f t="shared" si="23"/>
        <v/>
      </c>
      <c r="M428" s="63" t="str">
        <f t="shared" si="24"/>
        <v/>
      </c>
    </row>
    <row r="429" spans="11:13" x14ac:dyDescent="0.55000000000000004">
      <c r="K429" s="68" t="str">
        <f t="shared" si="22"/>
        <v/>
      </c>
      <c r="L429" s="63" t="str">
        <f t="shared" si="23"/>
        <v/>
      </c>
      <c r="M429" s="63" t="str">
        <f t="shared" si="24"/>
        <v/>
      </c>
    </row>
    <row r="430" spans="11:13" x14ac:dyDescent="0.55000000000000004">
      <c r="K430" s="68" t="str">
        <f t="shared" si="22"/>
        <v/>
      </c>
      <c r="L430" s="63" t="str">
        <f t="shared" si="23"/>
        <v/>
      </c>
      <c r="M430" s="63" t="str">
        <f t="shared" si="24"/>
        <v/>
      </c>
    </row>
    <row r="431" spans="11:13" x14ac:dyDescent="0.55000000000000004">
      <c r="K431" s="68" t="str">
        <f t="shared" si="22"/>
        <v/>
      </c>
      <c r="L431" s="63" t="str">
        <f t="shared" si="23"/>
        <v/>
      </c>
      <c r="M431" s="63" t="str">
        <f t="shared" si="24"/>
        <v/>
      </c>
    </row>
    <row r="432" spans="11:13" x14ac:dyDescent="0.55000000000000004">
      <c r="K432" s="68" t="str">
        <f t="shared" si="22"/>
        <v/>
      </c>
      <c r="L432" s="63" t="str">
        <f t="shared" si="23"/>
        <v/>
      </c>
      <c r="M432" s="63" t="str">
        <f t="shared" si="24"/>
        <v/>
      </c>
    </row>
    <row r="433" spans="11:13" x14ac:dyDescent="0.55000000000000004">
      <c r="K433" s="68" t="str">
        <f t="shared" si="22"/>
        <v/>
      </c>
      <c r="L433" s="63" t="str">
        <f t="shared" si="23"/>
        <v/>
      </c>
      <c r="M433" s="63" t="str">
        <f t="shared" si="24"/>
        <v/>
      </c>
    </row>
    <row r="434" spans="11:13" x14ac:dyDescent="0.55000000000000004">
      <c r="K434" s="68" t="str">
        <f t="shared" si="22"/>
        <v/>
      </c>
      <c r="L434" s="63" t="str">
        <f t="shared" si="23"/>
        <v/>
      </c>
      <c r="M434" s="63" t="str">
        <f t="shared" si="24"/>
        <v/>
      </c>
    </row>
    <row r="435" spans="11:13" x14ac:dyDescent="0.55000000000000004">
      <c r="K435" s="68" t="str">
        <f t="shared" si="22"/>
        <v/>
      </c>
      <c r="L435" s="63" t="str">
        <f t="shared" si="23"/>
        <v/>
      </c>
      <c r="M435" s="63" t="str">
        <f t="shared" si="24"/>
        <v/>
      </c>
    </row>
    <row r="436" spans="11:13" x14ac:dyDescent="0.55000000000000004">
      <c r="K436" s="68" t="str">
        <f t="shared" si="22"/>
        <v/>
      </c>
      <c r="L436" s="63" t="str">
        <f t="shared" si="23"/>
        <v/>
      </c>
      <c r="M436" s="63" t="str">
        <f t="shared" si="24"/>
        <v/>
      </c>
    </row>
    <row r="437" spans="11:13" x14ac:dyDescent="0.55000000000000004">
      <c r="K437" s="68" t="str">
        <f t="shared" si="22"/>
        <v/>
      </c>
      <c r="L437" s="63" t="str">
        <f t="shared" si="23"/>
        <v/>
      </c>
      <c r="M437" s="63" t="str">
        <f t="shared" si="24"/>
        <v/>
      </c>
    </row>
    <row r="438" spans="11:13" x14ac:dyDescent="0.55000000000000004">
      <c r="K438" s="68" t="str">
        <f t="shared" si="22"/>
        <v/>
      </c>
      <c r="L438" s="63" t="str">
        <f t="shared" si="23"/>
        <v/>
      </c>
      <c r="M438" s="63" t="str">
        <f t="shared" si="24"/>
        <v/>
      </c>
    </row>
    <row r="439" spans="11:13" x14ac:dyDescent="0.55000000000000004">
      <c r="K439" s="68" t="str">
        <f t="shared" si="22"/>
        <v/>
      </c>
      <c r="L439" s="63" t="str">
        <f t="shared" si="23"/>
        <v/>
      </c>
      <c r="M439" s="63" t="str">
        <f t="shared" si="24"/>
        <v/>
      </c>
    </row>
    <row r="440" spans="11:13" x14ac:dyDescent="0.55000000000000004">
      <c r="K440" s="68" t="str">
        <f t="shared" si="22"/>
        <v/>
      </c>
      <c r="L440" s="63" t="str">
        <f t="shared" si="23"/>
        <v/>
      </c>
      <c r="M440" s="63" t="str">
        <f t="shared" si="24"/>
        <v/>
      </c>
    </row>
    <row r="441" spans="11:13" x14ac:dyDescent="0.55000000000000004">
      <c r="K441" s="68" t="str">
        <f t="shared" si="22"/>
        <v/>
      </c>
      <c r="L441" s="63" t="str">
        <f t="shared" si="23"/>
        <v/>
      </c>
      <c r="M441" s="63" t="str">
        <f t="shared" si="24"/>
        <v/>
      </c>
    </row>
    <row r="442" spans="11:13" x14ac:dyDescent="0.55000000000000004">
      <c r="K442" s="68" t="str">
        <f t="shared" si="22"/>
        <v/>
      </c>
      <c r="L442" s="63" t="str">
        <f t="shared" si="23"/>
        <v/>
      </c>
      <c r="M442" s="63" t="str">
        <f t="shared" si="24"/>
        <v/>
      </c>
    </row>
    <row r="443" spans="11:13" x14ac:dyDescent="0.55000000000000004">
      <c r="K443" s="68" t="str">
        <f t="shared" si="22"/>
        <v/>
      </c>
      <c r="L443" s="63" t="str">
        <f t="shared" si="23"/>
        <v/>
      </c>
      <c r="M443" s="63" t="str">
        <f t="shared" si="24"/>
        <v/>
      </c>
    </row>
    <row r="444" spans="11:13" x14ac:dyDescent="0.55000000000000004">
      <c r="K444" s="68" t="str">
        <f t="shared" si="22"/>
        <v/>
      </c>
      <c r="L444" s="63" t="str">
        <f t="shared" si="23"/>
        <v/>
      </c>
      <c r="M444" s="63" t="str">
        <f t="shared" si="24"/>
        <v/>
      </c>
    </row>
    <row r="445" spans="11:13" x14ac:dyDescent="0.55000000000000004">
      <c r="K445" s="68" t="str">
        <f t="shared" si="22"/>
        <v/>
      </c>
      <c r="L445" s="63" t="str">
        <f t="shared" si="23"/>
        <v/>
      </c>
      <c r="M445" s="63" t="str">
        <f t="shared" si="24"/>
        <v/>
      </c>
    </row>
    <row r="446" spans="11:13" x14ac:dyDescent="0.55000000000000004">
      <c r="K446" s="68" t="str">
        <f t="shared" si="22"/>
        <v/>
      </c>
      <c r="L446" s="63" t="str">
        <f t="shared" si="23"/>
        <v/>
      </c>
      <c r="M446" s="63" t="str">
        <f t="shared" si="24"/>
        <v/>
      </c>
    </row>
    <row r="447" spans="11:13" x14ac:dyDescent="0.55000000000000004">
      <c r="K447" s="68" t="str">
        <f t="shared" si="22"/>
        <v/>
      </c>
      <c r="L447" s="63" t="str">
        <f t="shared" si="23"/>
        <v/>
      </c>
      <c r="M447" s="63" t="str">
        <f t="shared" si="24"/>
        <v/>
      </c>
    </row>
    <row r="448" spans="11:13" x14ac:dyDescent="0.55000000000000004">
      <c r="K448" s="68" t="str">
        <f t="shared" si="22"/>
        <v/>
      </c>
      <c r="L448" s="63" t="str">
        <f t="shared" si="23"/>
        <v/>
      </c>
      <c r="M448" s="63" t="str">
        <f t="shared" si="24"/>
        <v/>
      </c>
    </row>
    <row r="449" spans="11:13" x14ac:dyDescent="0.55000000000000004">
      <c r="K449" s="68" t="str">
        <f t="shared" si="22"/>
        <v/>
      </c>
      <c r="L449" s="63" t="str">
        <f t="shared" si="23"/>
        <v/>
      </c>
      <c r="M449" s="63" t="str">
        <f t="shared" si="24"/>
        <v/>
      </c>
    </row>
    <row r="450" spans="11:13" x14ac:dyDescent="0.55000000000000004">
      <c r="K450" s="68" t="str">
        <f t="shared" si="22"/>
        <v/>
      </c>
      <c r="L450" s="63" t="str">
        <f t="shared" si="23"/>
        <v/>
      </c>
      <c r="M450" s="63" t="str">
        <f t="shared" si="24"/>
        <v/>
      </c>
    </row>
    <row r="451" spans="11:13" x14ac:dyDescent="0.55000000000000004">
      <c r="K451" s="68" t="str">
        <f t="shared" si="22"/>
        <v/>
      </c>
      <c r="L451" s="63" t="str">
        <f t="shared" si="23"/>
        <v/>
      </c>
      <c r="M451" s="63" t="str">
        <f t="shared" si="24"/>
        <v/>
      </c>
    </row>
    <row r="452" spans="11:13" x14ac:dyDescent="0.55000000000000004">
      <c r="K452" s="68" t="str">
        <f t="shared" si="22"/>
        <v/>
      </c>
      <c r="L452" s="63" t="str">
        <f t="shared" si="23"/>
        <v/>
      </c>
      <c r="M452" s="63" t="str">
        <f t="shared" si="24"/>
        <v/>
      </c>
    </row>
    <row r="453" spans="11:13" x14ac:dyDescent="0.55000000000000004">
      <c r="K453" s="68" t="str">
        <f t="shared" si="22"/>
        <v/>
      </c>
      <c r="L453" s="63" t="str">
        <f t="shared" si="23"/>
        <v/>
      </c>
      <c r="M453" s="63" t="str">
        <f t="shared" si="24"/>
        <v/>
      </c>
    </row>
    <row r="454" spans="11:13" x14ac:dyDescent="0.55000000000000004">
      <c r="K454" s="68" t="str">
        <f t="shared" ref="K454:K517" si="25">IF(AND(A454="", F454=""), "", IF(A454=F454, A454, "Discrepancy"))</f>
        <v/>
      </c>
      <c r="L454" s="63" t="str">
        <f t="shared" ref="L454:L517" si="26">IF(AND(A454="", F454=""), "", D454+I454)</f>
        <v/>
      </c>
      <c r="M454" s="63" t="str">
        <f t="shared" ref="M454:M517" si="27">IF(OR(B454="", G454=""), "", E454+J454)</f>
        <v/>
      </c>
    </row>
    <row r="455" spans="11:13" x14ac:dyDescent="0.55000000000000004">
      <c r="K455" s="68" t="str">
        <f t="shared" si="25"/>
        <v/>
      </c>
      <c r="L455" s="63" t="str">
        <f t="shared" si="26"/>
        <v/>
      </c>
      <c r="M455" s="63" t="str">
        <f t="shared" si="27"/>
        <v/>
      </c>
    </row>
    <row r="456" spans="11:13" x14ac:dyDescent="0.55000000000000004">
      <c r="K456" s="68" t="str">
        <f t="shared" si="25"/>
        <v/>
      </c>
      <c r="L456" s="63" t="str">
        <f t="shared" si="26"/>
        <v/>
      </c>
      <c r="M456" s="63" t="str">
        <f t="shared" si="27"/>
        <v/>
      </c>
    </row>
    <row r="457" spans="11:13" x14ac:dyDescent="0.55000000000000004">
      <c r="K457" s="68" t="str">
        <f t="shared" si="25"/>
        <v/>
      </c>
      <c r="L457" s="63" t="str">
        <f t="shared" si="26"/>
        <v/>
      </c>
      <c r="M457" s="63" t="str">
        <f t="shared" si="27"/>
        <v/>
      </c>
    </row>
    <row r="458" spans="11:13" x14ac:dyDescent="0.55000000000000004">
      <c r="K458" s="68" t="str">
        <f t="shared" si="25"/>
        <v/>
      </c>
      <c r="L458" s="63" t="str">
        <f t="shared" si="26"/>
        <v/>
      </c>
      <c r="M458" s="63" t="str">
        <f t="shared" si="27"/>
        <v/>
      </c>
    </row>
    <row r="459" spans="11:13" x14ac:dyDescent="0.55000000000000004">
      <c r="K459" s="68" t="str">
        <f t="shared" si="25"/>
        <v/>
      </c>
      <c r="L459" s="63" t="str">
        <f t="shared" si="26"/>
        <v/>
      </c>
      <c r="M459" s="63" t="str">
        <f t="shared" si="27"/>
        <v/>
      </c>
    </row>
    <row r="460" spans="11:13" x14ac:dyDescent="0.55000000000000004">
      <c r="K460" s="68" t="str">
        <f t="shared" si="25"/>
        <v/>
      </c>
      <c r="L460" s="63" t="str">
        <f t="shared" si="26"/>
        <v/>
      </c>
      <c r="M460" s="63" t="str">
        <f t="shared" si="27"/>
        <v/>
      </c>
    </row>
    <row r="461" spans="11:13" x14ac:dyDescent="0.55000000000000004">
      <c r="K461" s="68" t="str">
        <f t="shared" si="25"/>
        <v/>
      </c>
      <c r="L461" s="63" t="str">
        <f t="shared" si="26"/>
        <v/>
      </c>
      <c r="M461" s="63" t="str">
        <f t="shared" si="27"/>
        <v/>
      </c>
    </row>
    <row r="462" spans="11:13" x14ac:dyDescent="0.55000000000000004">
      <c r="K462" s="68" t="str">
        <f t="shared" si="25"/>
        <v/>
      </c>
      <c r="L462" s="63" t="str">
        <f t="shared" si="26"/>
        <v/>
      </c>
      <c r="M462" s="63" t="str">
        <f t="shared" si="27"/>
        <v/>
      </c>
    </row>
    <row r="463" spans="11:13" x14ac:dyDescent="0.55000000000000004">
      <c r="K463" s="68" t="str">
        <f t="shared" si="25"/>
        <v/>
      </c>
      <c r="L463" s="63" t="str">
        <f t="shared" si="26"/>
        <v/>
      </c>
      <c r="M463" s="63" t="str">
        <f t="shared" si="27"/>
        <v/>
      </c>
    </row>
    <row r="464" spans="11:13" x14ac:dyDescent="0.55000000000000004">
      <c r="K464" s="68" t="str">
        <f t="shared" si="25"/>
        <v/>
      </c>
      <c r="L464" s="63" t="str">
        <f t="shared" si="26"/>
        <v/>
      </c>
      <c r="M464" s="63" t="str">
        <f t="shared" si="27"/>
        <v/>
      </c>
    </row>
    <row r="465" spans="11:13" x14ac:dyDescent="0.55000000000000004">
      <c r="K465" s="68" t="str">
        <f t="shared" si="25"/>
        <v/>
      </c>
      <c r="L465" s="63" t="str">
        <f t="shared" si="26"/>
        <v/>
      </c>
      <c r="M465" s="63" t="str">
        <f t="shared" si="27"/>
        <v/>
      </c>
    </row>
    <row r="466" spans="11:13" x14ac:dyDescent="0.55000000000000004">
      <c r="K466" s="68" t="str">
        <f t="shared" si="25"/>
        <v/>
      </c>
      <c r="L466" s="63" t="str">
        <f t="shared" si="26"/>
        <v/>
      </c>
      <c r="M466" s="63" t="str">
        <f t="shared" si="27"/>
        <v/>
      </c>
    </row>
    <row r="467" spans="11:13" x14ac:dyDescent="0.55000000000000004">
      <c r="K467" s="68" t="str">
        <f t="shared" si="25"/>
        <v/>
      </c>
      <c r="L467" s="63" t="str">
        <f t="shared" si="26"/>
        <v/>
      </c>
      <c r="M467" s="63" t="str">
        <f t="shared" si="27"/>
        <v/>
      </c>
    </row>
    <row r="468" spans="11:13" x14ac:dyDescent="0.55000000000000004">
      <c r="K468" s="68" t="str">
        <f t="shared" si="25"/>
        <v/>
      </c>
      <c r="L468" s="63" t="str">
        <f t="shared" si="26"/>
        <v/>
      </c>
      <c r="M468" s="63" t="str">
        <f t="shared" si="27"/>
        <v/>
      </c>
    </row>
    <row r="469" spans="11:13" x14ac:dyDescent="0.55000000000000004">
      <c r="K469" s="68" t="str">
        <f t="shared" si="25"/>
        <v/>
      </c>
      <c r="L469" s="63" t="str">
        <f t="shared" si="26"/>
        <v/>
      </c>
      <c r="M469" s="63" t="str">
        <f t="shared" si="27"/>
        <v/>
      </c>
    </row>
    <row r="470" spans="11:13" x14ac:dyDescent="0.55000000000000004">
      <c r="K470" s="68" t="str">
        <f t="shared" si="25"/>
        <v/>
      </c>
      <c r="L470" s="63" t="str">
        <f t="shared" si="26"/>
        <v/>
      </c>
      <c r="M470" s="63" t="str">
        <f t="shared" si="27"/>
        <v/>
      </c>
    </row>
    <row r="471" spans="11:13" x14ac:dyDescent="0.55000000000000004">
      <c r="K471" s="68" t="str">
        <f t="shared" si="25"/>
        <v/>
      </c>
      <c r="L471" s="63" t="str">
        <f t="shared" si="26"/>
        <v/>
      </c>
      <c r="M471" s="63" t="str">
        <f t="shared" si="27"/>
        <v/>
      </c>
    </row>
    <row r="472" spans="11:13" x14ac:dyDescent="0.55000000000000004">
      <c r="K472" s="68" t="str">
        <f t="shared" si="25"/>
        <v/>
      </c>
      <c r="L472" s="63" t="str">
        <f t="shared" si="26"/>
        <v/>
      </c>
      <c r="M472" s="63" t="str">
        <f t="shared" si="27"/>
        <v/>
      </c>
    </row>
    <row r="473" spans="11:13" x14ac:dyDescent="0.55000000000000004">
      <c r="K473" s="68" t="str">
        <f t="shared" si="25"/>
        <v/>
      </c>
      <c r="L473" s="63" t="str">
        <f t="shared" si="26"/>
        <v/>
      </c>
      <c r="M473" s="63" t="str">
        <f t="shared" si="27"/>
        <v/>
      </c>
    </row>
    <row r="474" spans="11:13" x14ac:dyDescent="0.55000000000000004">
      <c r="K474" s="68" t="str">
        <f t="shared" si="25"/>
        <v/>
      </c>
      <c r="L474" s="63" t="str">
        <f t="shared" si="26"/>
        <v/>
      </c>
      <c r="M474" s="63" t="str">
        <f t="shared" si="27"/>
        <v/>
      </c>
    </row>
    <row r="475" spans="11:13" x14ac:dyDescent="0.55000000000000004">
      <c r="K475" s="68" t="str">
        <f t="shared" si="25"/>
        <v/>
      </c>
      <c r="L475" s="63" t="str">
        <f t="shared" si="26"/>
        <v/>
      </c>
      <c r="M475" s="63" t="str">
        <f t="shared" si="27"/>
        <v/>
      </c>
    </row>
    <row r="476" spans="11:13" x14ac:dyDescent="0.55000000000000004">
      <c r="K476" s="68" t="str">
        <f t="shared" si="25"/>
        <v/>
      </c>
      <c r="L476" s="63" t="str">
        <f t="shared" si="26"/>
        <v/>
      </c>
      <c r="M476" s="63" t="str">
        <f t="shared" si="27"/>
        <v/>
      </c>
    </row>
    <row r="477" spans="11:13" x14ac:dyDescent="0.55000000000000004">
      <c r="K477" s="68" t="str">
        <f t="shared" si="25"/>
        <v/>
      </c>
      <c r="L477" s="63" t="str">
        <f t="shared" si="26"/>
        <v/>
      </c>
      <c r="M477" s="63" t="str">
        <f t="shared" si="27"/>
        <v/>
      </c>
    </row>
    <row r="478" spans="11:13" x14ac:dyDescent="0.55000000000000004">
      <c r="K478" s="68" t="str">
        <f t="shared" si="25"/>
        <v/>
      </c>
      <c r="L478" s="63" t="str">
        <f t="shared" si="26"/>
        <v/>
      </c>
      <c r="M478" s="63" t="str">
        <f t="shared" si="27"/>
        <v/>
      </c>
    </row>
    <row r="479" spans="11:13" x14ac:dyDescent="0.55000000000000004">
      <c r="K479" s="68" t="str">
        <f t="shared" si="25"/>
        <v/>
      </c>
      <c r="L479" s="63" t="str">
        <f t="shared" si="26"/>
        <v/>
      </c>
      <c r="M479" s="63" t="str">
        <f t="shared" si="27"/>
        <v/>
      </c>
    </row>
    <row r="480" spans="11:13" x14ac:dyDescent="0.55000000000000004">
      <c r="K480" s="68" t="str">
        <f t="shared" si="25"/>
        <v/>
      </c>
      <c r="L480" s="63" t="str">
        <f t="shared" si="26"/>
        <v/>
      </c>
      <c r="M480" s="63" t="str">
        <f t="shared" si="27"/>
        <v/>
      </c>
    </row>
    <row r="481" spans="11:13" x14ac:dyDescent="0.55000000000000004">
      <c r="K481" s="68" t="str">
        <f t="shared" si="25"/>
        <v/>
      </c>
      <c r="L481" s="63" t="str">
        <f t="shared" si="26"/>
        <v/>
      </c>
      <c r="M481" s="63" t="str">
        <f t="shared" si="27"/>
        <v/>
      </c>
    </row>
    <row r="482" spans="11:13" x14ac:dyDescent="0.55000000000000004">
      <c r="K482" s="68" t="str">
        <f t="shared" si="25"/>
        <v/>
      </c>
      <c r="L482" s="63" t="str">
        <f t="shared" si="26"/>
        <v/>
      </c>
      <c r="M482" s="63" t="str">
        <f t="shared" si="27"/>
        <v/>
      </c>
    </row>
    <row r="483" spans="11:13" x14ac:dyDescent="0.55000000000000004">
      <c r="K483" s="68" t="str">
        <f t="shared" si="25"/>
        <v/>
      </c>
      <c r="L483" s="63" t="str">
        <f t="shared" si="26"/>
        <v/>
      </c>
      <c r="M483" s="63" t="str">
        <f t="shared" si="27"/>
        <v/>
      </c>
    </row>
    <row r="484" spans="11:13" x14ac:dyDescent="0.55000000000000004">
      <c r="K484" s="68" t="str">
        <f t="shared" si="25"/>
        <v/>
      </c>
      <c r="L484" s="63" t="str">
        <f t="shared" si="26"/>
        <v/>
      </c>
      <c r="M484" s="63" t="str">
        <f t="shared" si="27"/>
        <v/>
      </c>
    </row>
    <row r="485" spans="11:13" x14ac:dyDescent="0.55000000000000004">
      <c r="K485" s="68" t="str">
        <f t="shared" si="25"/>
        <v/>
      </c>
      <c r="L485" s="63" t="str">
        <f t="shared" si="26"/>
        <v/>
      </c>
      <c r="M485" s="63" t="str">
        <f t="shared" si="27"/>
        <v/>
      </c>
    </row>
    <row r="486" spans="11:13" x14ac:dyDescent="0.55000000000000004">
      <c r="K486" s="68" t="str">
        <f t="shared" si="25"/>
        <v/>
      </c>
      <c r="L486" s="63" t="str">
        <f t="shared" si="26"/>
        <v/>
      </c>
      <c r="M486" s="63" t="str">
        <f t="shared" si="27"/>
        <v/>
      </c>
    </row>
    <row r="487" spans="11:13" x14ac:dyDescent="0.55000000000000004">
      <c r="K487" s="68" t="str">
        <f t="shared" si="25"/>
        <v/>
      </c>
      <c r="L487" s="63" t="str">
        <f t="shared" si="26"/>
        <v/>
      </c>
      <c r="M487" s="63" t="str">
        <f t="shared" si="27"/>
        <v/>
      </c>
    </row>
    <row r="488" spans="11:13" x14ac:dyDescent="0.55000000000000004">
      <c r="K488" s="68" t="str">
        <f t="shared" si="25"/>
        <v/>
      </c>
      <c r="L488" s="63" t="str">
        <f t="shared" si="26"/>
        <v/>
      </c>
      <c r="M488" s="63" t="str">
        <f t="shared" si="27"/>
        <v/>
      </c>
    </row>
    <row r="489" spans="11:13" x14ac:dyDescent="0.55000000000000004">
      <c r="K489" s="68" t="str">
        <f t="shared" si="25"/>
        <v/>
      </c>
      <c r="L489" s="63" t="str">
        <f t="shared" si="26"/>
        <v/>
      </c>
      <c r="M489" s="63" t="str">
        <f t="shared" si="27"/>
        <v/>
      </c>
    </row>
    <row r="490" spans="11:13" x14ac:dyDescent="0.55000000000000004">
      <c r="K490" s="68" t="str">
        <f t="shared" si="25"/>
        <v/>
      </c>
      <c r="L490" s="63" t="str">
        <f t="shared" si="26"/>
        <v/>
      </c>
      <c r="M490" s="63" t="str">
        <f t="shared" si="27"/>
        <v/>
      </c>
    </row>
    <row r="491" spans="11:13" x14ac:dyDescent="0.55000000000000004">
      <c r="K491" s="68" t="str">
        <f t="shared" si="25"/>
        <v/>
      </c>
      <c r="L491" s="63" t="str">
        <f t="shared" si="26"/>
        <v/>
      </c>
      <c r="M491" s="63" t="str">
        <f t="shared" si="27"/>
        <v/>
      </c>
    </row>
    <row r="492" spans="11:13" x14ac:dyDescent="0.55000000000000004">
      <c r="K492" s="68" t="str">
        <f t="shared" si="25"/>
        <v/>
      </c>
      <c r="L492" s="63" t="str">
        <f t="shared" si="26"/>
        <v/>
      </c>
      <c r="M492" s="63" t="str">
        <f t="shared" si="27"/>
        <v/>
      </c>
    </row>
    <row r="493" spans="11:13" x14ac:dyDescent="0.55000000000000004">
      <c r="K493" s="68" t="str">
        <f t="shared" si="25"/>
        <v/>
      </c>
      <c r="L493" s="63" t="str">
        <f t="shared" si="26"/>
        <v/>
      </c>
      <c r="M493" s="63" t="str">
        <f t="shared" si="27"/>
        <v/>
      </c>
    </row>
    <row r="494" spans="11:13" x14ac:dyDescent="0.55000000000000004">
      <c r="K494" s="68" t="str">
        <f t="shared" si="25"/>
        <v/>
      </c>
      <c r="L494" s="63" t="str">
        <f t="shared" si="26"/>
        <v/>
      </c>
      <c r="M494" s="63" t="str">
        <f t="shared" si="27"/>
        <v/>
      </c>
    </row>
    <row r="495" spans="11:13" x14ac:dyDescent="0.55000000000000004">
      <c r="K495" s="68" t="str">
        <f t="shared" si="25"/>
        <v/>
      </c>
      <c r="L495" s="63" t="str">
        <f t="shared" si="26"/>
        <v/>
      </c>
      <c r="M495" s="63" t="str">
        <f t="shared" si="27"/>
        <v/>
      </c>
    </row>
    <row r="496" spans="11:13" x14ac:dyDescent="0.55000000000000004">
      <c r="K496" s="68" t="str">
        <f t="shared" si="25"/>
        <v/>
      </c>
      <c r="L496" s="63" t="str">
        <f t="shared" si="26"/>
        <v/>
      </c>
      <c r="M496" s="63" t="str">
        <f t="shared" si="27"/>
        <v/>
      </c>
    </row>
    <row r="497" spans="11:13" x14ac:dyDescent="0.55000000000000004">
      <c r="K497" s="68" t="str">
        <f t="shared" si="25"/>
        <v/>
      </c>
      <c r="L497" s="63" t="str">
        <f t="shared" si="26"/>
        <v/>
      </c>
      <c r="M497" s="63" t="str">
        <f t="shared" si="27"/>
        <v/>
      </c>
    </row>
    <row r="498" spans="11:13" x14ac:dyDescent="0.55000000000000004">
      <c r="K498" s="68" t="str">
        <f t="shared" si="25"/>
        <v/>
      </c>
      <c r="L498" s="63" t="str">
        <f t="shared" si="26"/>
        <v/>
      </c>
      <c r="M498" s="63" t="str">
        <f t="shared" si="27"/>
        <v/>
      </c>
    </row>
    <row r="499" spans="11:13" x14ac:dyDescent="0.55000000000000004">
      <c r="K499" s="68" t="str">
        <f t="shared" si="25"/>
        <v/>
      </c>
      <c r="L499" s="63" t="str">
        <f t="shared" si="26"/>
        <v/>
      </c>
      <c r="M499" s="63" t="str">
        <f t="shared" si="27"/>
        <v/>
      </c>
    </row>
    <row r="500" spans="11:13" x14ac:dyDescent="0.55000000000000004">
      <c r="K500" s="68" t="str">
        <f t="shared" si="25"/>
        <v/>
      </c>
      <c r="L500" s="63" t="str">
        <f t="shared" si="26"/>
        <v/>
      </c>
      <c r="M500" s="63" t="str">
        <f t="shared" si="27"/>
        <v/>
      </c>
    </row>
    <row r="501" spans="11:13" x14ac:dyDescent="0.55000000000000004">
      <c r="K501" s="68" t="str">
        <f t="shared" si="25"/>
        <v/>
      </c>
      <c r="L501" s="63" t="str">
        <f t="shared" si="26"/>
        <v/>
      </c>
      <c r="M501" s="63" t="str">
        <f t="shared" si="27"/>
        <v/>
      </c>
    </row>
    <row r="502" spans="11:13" x14ac:dyDescent="0.55000000000000004">
      <c r="K502" s="68" t="str">
        <f t="shared" si="25"/>
        <v/>
      </c>
      <c r="L502" s="63" t="str">
        <f t="shared" si="26"/>
        <v/>
      </c>
      <c r="M502" s="63" t="str">
        <f t="shared" si="27"/>
        <v/>
      </c>
    </row>
    <row r="503" spans="11:13" x14ac:dyDescent="0.55000000000000004">
      <c r="K503" s="68" t="str">
        <f t="shared" si="25"/>
        <v/>
      </c>
      <c r="L503" s="63" t="str">
        <f t="shared" si="26"/>
        <v/>
      </c>
      <c r="M503" s="63" t="str">
        <f t="shared" si="27"/>
        <v/>
      </c>
    </row>
    <row r="504" spans="11:13" x14ac:dyDescent="0.55000000000000004">
      <c r="K504" s="68" t="str">
        <f t="shared" si="25"/>
        <v/>
      </c>
      <c r="L504" s="63" t="str">
        <f t="shared" si="26"/>
        <v/>
      </c>
      <c r="M504" s="63" t="str">
        <f t="shared" si="27"/>
        <v/>
      </c>
    </row>
    <row r="505" spans="11:13" x14ac:dyDescent="0.55000000000000004">
      <c r="K505" s="68" t="str">
        <f t="shared" si="25"/>
        <v/>
      </c>
      <c r="L505" s="63" t="str">
        <f t="shared" si="26"/>
        <v/>
      </c>
      <c r="M505" s="63" t="str">
        <f t="shared" si="27"/>
        <v/>
      </c>
    </row>
    <row r="506" spans="11:13" x14ac:dyDescent="0.55000000000000004">
      <c r="K506" s="68" t="str">
        <f t="shared" si="25"/>
        <v/>
      </c>
      <c r="L506" s="63" t="str">
        <f t="shared" si="26"/>
        <v/>
      </c>
      <c r="M506" s="63" t="str">
        <f t="shared" si="27"/>
        <v/>
      </c>
    </row>
    <row r="507" spans="11:13" x14ac:dyDescent="0.55000000000000004">
      <c r="K507" s="68" t="str">
        <f t="shared" si="25"/>
        <v/>
      </c>
      <c r="L507" s="63" t="str">
        <f t="shared" si="26"/>
        <v/>
      </c>
      <c r="M507" s="63" t="str">
        <f t="shared" si="27"/>
        <v/>
      </c>
    </row>
    <row r="508" spans="11:13" x14ac:dyDescent="0.55000000000000004">
      <c r="K508" s="68" t="str">
        <f t="shared" si="25"/>
        <v/>
      </c>
      <c r="L508" s="63" t="str">
        <f t="shared" si="26"/>
        <v/>
      </c>
      <c r="M508" s="63" t="str">
        <f t="shared" si="27"/>
        <v/>
      </c>
    </row>
    <row r="509" spans="11:13" x14ac:dyDescent="0.55000000000000004">
      <c r="K509" s="68" t="str">
        <f t="shared" si="25"/>
        <v/>
      </c>
      <c r="L509" s="63" t="str">
        <f t="shared" si="26"/>
        <v/>
      </c>
      <c r="M509" s="63" t="str">
        <f t="shared" si="27"/>
        <v/>
      </c>
    </row>
    <row r="510" spans="11:13" x14ac:dyDescent="0.55000000000000004">
      <c r="K510" s="68" t="str">
        <f t="shared" si="25"/>
        <v/>
      </c>
      <c r="L510" s="63" t="str">
        <f t="shared" si="26"/>
        <v/>
      </c>
      <c r="M510" s="63" t="str">
        <f t="shared" si="27"/>
        <v/>
      </c>
    </row>
    <row r="511" spans="11:13" x14ac:dyDescent="0.55000000000000004">
      <c r="K511" s="68" t="str">
        <f t="shared" si="25"/>
        <v/>
      </c>
      <c r="L511" s="63" t="str">
        <f t="shared" si="26"/>
        <v/>
      </c>
      <c r="M511" s="63" t="str">
        <f t="shared" si="27"/>
        <v/>
      </c>
    </row>
    <row r="512" spans="11:13" x14ac:dyDescent="0.55000000000000004">
      <c r="K512" s="68" t="str">
        <f t="shared" si="25"/>
        <v/>
      </c>
      <c r="L512" s="63" t="str">
        <f t="shared" si="26"/>
        <v/>
      </c>
      <c r="M512" s="63" t="str">
        <f t="shared" si="27"/>
        <v/>
      </c>
    </row>
    <row r="513" spans="11:13" x14ac:dyDescent="0.55000000000000004">
      <c r="K513" s="68" t="str">
        <f t="shared" si="25"/>
        <v/>
      </c>
      <c r="L513" s="63" t="str">
        <f t="shared" si="26"/>
        <v/>
      </c>
      <c r="M513" s="63" t="str">
        <f t="shared" si="27"/>
        <v/>
      </c>
    </row>
    <row r="514" spans="11:13" x14ac:dyDescent="0.55000000000000004">
      <c r="K514" s="68" t="str">
        <f t="shared" si="25"/>
        <v/>
      </c>
      <c r="L514" s="63" t="str">
        <f t="shared" si="26"/>
        <v/>
      </c>
      <c r="M514" s="63" t="str">
        <f t="shared" si="27"/>
        <v/>
      </c>
    </row>
    <row r="515" spans="11:13" x14ac:dyDescent="0.55000000000000004">
      <c r="K515" s="68" t="str">
        <f t="shared" si="25"/>
        <v/>
      </c>
      <c r="L515" s="63" t="str">
        <f t="shared" si="26"/>
        <v/>
      </c>
      <c r="M515" s="63" t="str">
        <f t="shared" si="27"/>
        <v/>
      </c>
    </row>
    <row r="516" spans="11:13" x14ac:dyDescent="0.55000000000000004">
      <c r="K516" s="68" t="str">
        <f t="shared" si="25"/>
        <v/>
      </c>
      <c r="L516" s="63" t="str">
        <f t="shared" si="26"/>
        <v/>
      </c>
      <c r="M516" s="63" t="str">
        <f t="shared" si="27"/>
        <v/>
      </c>
    </row>
    <row r="517" spans="11:13" x14ac:dyDescent="0.55000000000000004">
      <c r="K517" s="68" t="str">
        <f t="shared" si="25"/>
        <v/>
      </c>
      <c r="L517" s="63" t="str">
        <f t="shared" si="26"/>
        <v/>
      </c>
      <c r="M517" s="63" t="str">
        <f t="shared" si="27"/>
        <v/>
      </c>
    </row>
    <row r="518" spans="11:13" x14ac:dyDescent="0.55000000000000004">
      <c r="K518" s="68" t="str">
        <f t="shared" ref="K518:K581" si="28">IF(AND(A518="", F518=""), "", IF(A518=F518, A518, "Discrepancy"))</f>
        <v/>
      </c>
      <c r="L518" s="63" t="str">
        <f t="shared" ref="L518:L581" si="29">IF(AND(A518="", F518=""), "", D518+I518)</f>
        <v/>
      </c>
      <c r="M518" s="63" t="str">
        <f t="shared" ref="M518:M581" si="30">IF(OR(B518="", G518=""), "", E518+J518)</f>
        <v/>
      </c>
    </row>
    <row r="519" spans="11:13" x14ac:dyDescent="0.55000000000000004">
      <c r="K519" s="68" t="str">
        <f t="shared" si="28"/>
        <v/>
      </c>
      <c r="L519" s="63" t="str">
        <f t="shared" si="29"/>
        <v/>
      </c>
      <c r="M519" s="63" t="str">
        <f t="shared" si="30"/>
        <v/>
      </c>
    </row>
    <row r="520" spans="11:13" x14ac:dyDescent="0.55000000000000004">
      <c r="K520" s="68" t="str">
        <f t="shared" si="28"/>
        <v/>
      </c>
      <c r="L520" s="63" t="str">
        <f t="shared" si="29"/>
        <v/>
      </c>
      <c r="M520" s="63" t="str">
        <f t="shared" si="30"/>
        <v/>
      </c>
    </row>
    <row r="521" spans="11:13" x14ac:dyDescent="0.55000000000000004">
      <c r="K521" s="68" t="str">
        <f t="shared" si="28"/>
        <v/>
      </c>
      <c r="L521" s="63" t="str">
        <f t="shared" si="29"/>
        <v/>
      </c>
      <c r="M521" s="63" t="str">
        <f t="shared" si="30"/>
        <v/>
      </c>
    </row>
    <row r="522" spans="11:13" x14ac:dyDescent="0.55000000000000004">
      <c r="K522" s="68" t="str">
        <f t="shared" si="28"/>
        <v/>
      </c>
      <c r="L522" s="63" t="str">
        <f t="shared" si="29"/>
        <v/>
      </c>
      <c r="M522" s="63" t="str">
        <f t="shared" si="30"/>
        <v/>
      </c>
    </row>
    <row r="523" spans="11:13" x14ac:dyDescent="0.55000000000000004">
      <c r="K523" s="68" t="str">
        <f t="shared" si="28"/>
        <v/>
      </c>
      <c r="L523" s="63" t="str">
        <f t="shared" si="29"/>
        <v/>
      </c>
      <c r="M523" s="63" t="str">
        <f t="shared" si="30"/>
        <v/>
      </c>
    </row>
    <row r="524" spans="11:13" x14ac:dyDescent="0.55000000000000004">
      <c r="K524" s="68" t="str">
        <f t="shared" si="28"/>
        <v/>
      </c>
      <c r="L524" s="63" t="str">
        <f t="shared" si="29"/>
        <v/>
      </c>
      <c r="M524" s="63" t="str">
        <f t="shared" si="30"/>
        <v/>
      </c>
    </row>
    <row r="525" spans="11:13" x14ac:dyDescent="0.55000000000000004">
      <c r="K525" s="68" t="str">
        <f t="shared" si="28"/>
        <v/>
      </c>
      <c r="L525" s="63" t="str">
        <f t="shared" si="29"/>
        <v/>
      </c>
      <c r="M525" s="63" t="str">
        <f t="shared" si="30"/>
        <v/>
      </c>
    </row>
    <row r="526" spans="11:13" x14ac:dyDescent="0.55000000000000004">
      <c r="K526" s="68" t="str">
        <f t="shared" si="28"/>
        <v/>
      </c>
      <c r="L526" s="63" t="str">
        <f t="shared" si="29"/>
        <v/>
      </c>
      <c r="M526" s="63" t="str">
        <f t="shared" si="30"/>
        <v/>
      </c>
    </row>
    <row r="527" spans="11:13" x14ac:dyDescent="0.55000000000000004">
      <c r="K527" s="68" t="str">
        <f t="shared" si="28"/>
        <v/>
      </c>
      <c r="L527" s="63" t="str">
        <f t="shared" si="29"/>
        <v/>
      </c>
      <c r="M527" s="63" t="str">
        <f t="shared" si="30"/>
        <v/>
      </c>
    </row>
    <row r="528" spans="11:13" x14ac:dyDescent="0.55000000000000004">
      <c r="K528" s="68" t="str">
        <f t="shared" si="28"/>
        <v/>
      </c>
      <c r="L528" s="63" t="str">
        <f t="shared" si="29"/>
        <v/>
      </c>
      <c r="M528" s="63" t="str">
        <f t="shared" si="30"/>
        <v/>
      </c>
    </row>
    <row r="529" spans="11:13" x14ac:dyDescent="0.55000000000000004">
      <c r="K529" s="68" t="str">
        <f t="shared" si="28"/>
        <v/>
      </c>
      <c r="L529" s="63" t="str">
        <f t="shared" si="29"/>
        <v/>
      </c>
      <c r="M529" s="63" t="str">
        <f t="shared" si="30"/>
        <v/>
      </c>
    </row>
    <row r="530" spans="11:13" x14ac:dyDescent="0.55000000000000004">
      <c r="K530" s="68" t="str">
        <f t="shared" si="28"/>
        <v/>
      </c>
      <c r="L530" s="63" t="str">
        <f t="shared" si="29"/>
        <v/>
      </c>
      <c r="M530" s="63" t="str">
        <f t="shared" si="30"/>
        <v/>
      </c>
    </row>
    <row r="531" spans="11:13" x14ac:dyDescent="0.55000000000000004">
      <c r="K531" s="68" t="str">
        <f t="shared" si="28"/>
        <v/>
      </c>
      <c r="L531" s="63" t="str">
        <f t="shared" si="29"/>
        <v/>
      </c>
      <c r="M531" s="63" t="str">
        <f t="shared" si="30"/>
        <v/>
      </c>
    </row>
    <row r="532" spans="11:13" x14ac:dyDescent="0.55000000000000004">
      <c r="K532" s="68" t="str">
        <f t="shared" si="28"/>
        <v/>
      </c>
      <c r="L532" s="63" t="str">
        <f t="shared" si="29"/>
        <v/>
      </c>
      <c r="M532" s="63" t="str">
        <f t="shared" si="30"/>
        <v/>
      </c>
    </row>
    <row r="533" spans="11:13" x14ac:dyDescent="0.55000000000000004">
      <c r="K533" s="68" t="str">
        <f t="shared" si="28"/>
        <v/>
      </c>
      <c r="L533" s="63" t="str">
        <f t="shared" si="29"/>
        <v/>
      </c>
      <c r="M533" s="63" t="str">
        <f t="shared" si="30"/>
        <v/>
      </c>
    </row>
    <row r="534" spans="11:13" x14ac:dyDescent="0.55000000000000004">
      <c r="K534" s="68" t="str">
        <f t="shared" si="28"/>
        <v/>
      </c>
      <c r="L534" s="63" t="str">
        <f t="shared" si="29"/>
        <v/>
      </c>
      <c r="M534" s="63" t="str">
        <f t="shared" si="30"/>
        <v/>
      </c>
    </row>
    <row r="535" spans="11:13" x14ac:dyDescent="0.55000000000000004">
      <c r="K535" s="68" t="str">
        <f t="shared" si="28"/>
        <v/>
      </c>
      <c r="L535" s="63" t="str">
        <f t="shared" si="29"/>
        <v/>
      </c>
      <c r="M535" s="63" t="str">
        <f t="shared" si="30"/>
        <v/>
      </c>
    </row>
    <row r="536" spans="11:13" x14ac:dyDescent="0.55000000000000004">
      <c r="K536" s="68" t="str">
        <f t="shared" si="28"/>
        <v/>
      </c>
      <c r="L536" s="63" t="str">
        <f t="shared" si="29"/>
        <v/>
      </c>
      <c r="M536" s="63" t="str">
        <f t="shared" si="30"/>
        <v/>
      </c>
    </row>
    <row r="537" spans="11:13" x14ac:dyDescent="0.55000000000000004">
      <c r="K537" s="68" t="str">
        <f t="shared" si="28"/>
        <v/>
      </c>
      <c r="L537" s="63" t="str">
        <f t="shared" si="29"/>
        <v/>
      </c>
      <c r="M537" s="63" t="str">
        <f t="shared" si="30"/>
        <v/>
      </c>
    </row>
    <row r="538" spans="11:13" x14ac:dyDescent="0.55000000000000004">
      <c r="K538" s="68" t="str">
        <f t="shared" si="28"/>
        <v/>
      </c>
      <c r="L538" s="63" t="str">
        <f t="shared" si="29"/>
        <v/>
      </c>
      <c r="M538" s="63" t="str">
        <f t="shared" si="30"/>
        <v/>
      </c>
    </row>
    <row r="539" spans="11:13" x14ac:dyDescent="0.55000000000000004">
      <c r="K539" s="68" t="str">
        <f t="shared" si="28"/>
        <v/>
      </c>
      <c r="L539" s="63" t="str">
        <f t="shared" si="29"/>
        <v/>
      </c>
      <c r="M539" s="63" t="str">
        <f t="shared" si="30"/>
        <v/>
      </c>
    </row>
    <row r="540" spans="11:13" x14ac:dyDescent="0.55000000000000004">
      <c r="K540" s="68" t="str">
        <f t="shared" si="28"/>
        <v/>
      </c>
      <c r="L540" s="63" t="str">
        <f t="shared" si="29"/>
        <v/>
      </c>
      <c r="M540" s="63" t="str">
        <f t="shared" si="30"/>
        <v/>
      </c>
    </row>
    <row r="541" spans="11:13" x14ac:dyDescent="0.55000000000000004">
      <c r="K541" s="68" t="str">
        <f t="shared" si="28"/>
        <v/>
      </c>
      <c r="L541" s="63" t="str">
        <f t="shared" si="29"/>
        <v/>
      </c>
      <c r="M541" s="63" t="str">
        <f t="shared" si="30"/>
        <v/>
      </c>
    </row>
    <row r="542" spans="11:13" x14ac:dyDescent="0.55000000000000004">
      <c r="K542" s="68" t="str">
        <f t="shared" si="28"/>
        <v/>
      </c>
      <c r="L542" s="63" t="str">
        <f t="shared" si="29"/>
        <v/>
      </c>
      <c r="M542" s="63" t="str">
        <f t="shared" si="30"/>
        <v/>
      </c>
    </row>
    <row r="543" spans="11:13" x14ac:dyDescent="0.55000000000000004">
      <c r="K543" s="68" t="str">
        <f t="shared" si="28"/>
        <v/>
      </c>
      <c r="L543" s="63" t="str">
        <f t="shared" si="29"/>
        <v/>
      </c>
      <c r="M543" s="63" t="str">
        <f t="shared" si="30"/>
        <v/>
      </c>
    </row>
    <row r="544" spans="11:13" x14ac:dyDescent="0.55000000000000004">
      <c r="K544" s="68" t="str">
        <f t="shared" si="28"/>
        <v/>
      </c>
      <c r="L544" s="63" t="str">
        <f t="shared" si="29"/>
        <v/>
      </c>
      <c r="M544" s="63" t="str">
        <f t="shared" si="30"/>
        <v/>
      </c>
    </row>
    <row r="545" spans="11:13" x14ac:dyDescent="0.55000000000000004">
      <c r="K545" s="68" t="str">
        <f t="shared" si="28"/>
        <v/>
      </c>
      <c r="L545" s="63" t="str">
        <f t="shared" si="29"/>
        <v/>
      </c>
      <c r="M545" s="63" t="str">
        <f t="shared" si="30"/>
        <v/>
      </c>
    </row>
    <row r="546" spans="11:13" x14ac:dyDescent="0.55000000000000004">
      <c r="K546" s="68" t="str">
        <f t="shared" si="28"/>
        <v/>
      </c>
      <c r="L546" s="63" t="str">
        <f t="shared" si="29"/>
        <v/>
      </c>
      <c r="M546" s="63" t="str">
        <f t="shared" si="30"/>
        <v/>
      </c>
    </row>
    <row r="547" spans="11:13" x14ac:dyDescent="0.55000000000000004">
      <c r="K547" s="68" t="str">
        <f t="shared" si="28"/>
        <v/>
      </c>
      <c r="L547" s="63" t="str">
        <f t="shared" si="29"/>
        <v/>
      </c>
      <c r="M547" s="63" t="str">
        <f t="shared" si="30"/>
        <v/>
      </c>
    </row>
    <row r="548" spans="11:13" x14ac:dyDescent="0.55000000000000004">
      <c r="K548" s="68" t="str">
        <f t="shared" si="28"/>
        <v/>
      </c>
      <c r="L548" s="63" t="str">
        <f t="shared" si="29"/>
        <v/>
      </c>
      <c r="M548" s="63" t="str">
        <f t="shared" si="30"/>
        <v/>
      </c>
    </row>
    <row r="549" spans="11:13" x14ac:dyDescent="0.55000000000000004">
      <c r="K549" s="68" t="str">
        <f t="shared" si="28"/>
        <v/>
      </c>
      <c r="L549" s="63" t="str">
        <f t="shared" si="29"/>
        <v/>
      </c>
      <c r="M549" s="63" t="str">
        <f t="shared" si="30"/>
        <v/>
      </c>
    </row>
    <row r="550" spans="11:13" x14ac:dyDescent="0.55000000000000004">
      <c r="K550" s="68" t="str">
        <f t="shared" si="28"/>
        <v/>
      </c>
      <c r="L550" s="63" t="str">
        <f t="shared" si="29"/>
        <v/>
      </c>
      <c r="M550" s="63" t="str">
        <f t="shared" si="30"/>
        <v/>
      </c>
    </row>
    <row r="551" spans="11:13" x14ac:dyDescent="0.55000000000000004">
      <c r="K551" s="68" t="str">
        <f t="shared" si="28"/>
        <v/>
      </c>
      <c r="L551" s="63" t="str">
        <f t="shared" si="29"/>
        <v/>
      </c>
      <c r="M551" s="63" t="str">
        <f t="shared" si="30"/>
        <v/>
      </c>
    </row>
    <row r="552" spans="11:13" x14ac:dyDescent="0.55000000000000004">
      <c r="K552" s="68" t="str">
        <f t="shared" si="28"/>
        <v/>
      </c>
      <c r="L552" s="63" t="str">
        <f t="shared" si="29"/>
        <v/>
      </c>
      <c r="M552" s="63" t="str">
        <f t="shared" si="30"/>
        <v/>
      </c>
    </row>
    <row r="553" spans="11:13" x14ac:dyDescent="0.55000000000000004">
      <c r="K553" s="68" t="str">
        <f t="shared" si="28"/>
        <v/>
      </c>
      <c r="L553" s="63" t="str">
        <f t="shared" si="29"/>
        <v/>
      </c>
      <c r="M553" s="63" t="str">
        <f t="shared" si="30"/>
        <v/>
      </c>
    </row>
    <row r="554" spans="11:13" x14ac:dyDescent="0.55000000000000004">
      <c r="K554" s="68" t="str">
        <f t="shared" si="28"/>
        <v/>
      </c>
      <c r="L554" s="63" t="str">
        <f t="shared" si="29"/>
        <v/>
      </c>
      <c r="M554" s="63" t="str">
        <f t="shared" si="30"/>
        <v/>
      </c>
    </row>
    <row r="555" spans="11:13" x14ac:dyDescent="0.55000000000000004">
      <c r="K555" s="68" t="str">
        <f t="shared" si="28"/>
        <v/>
      </c>
      <c r="L555" s="63" t="str">
        <f t="shared" si="29"/>
        <v/>
      </c>
      <c r="M555" s="63" t="str">
        <f t="shared" si="30"/>
        <v/>
      </c>
    </row>
    <row r="556" spans="11:13" x14ac:dyDescent="0.55000000000000004">
      <c r="K556" s="68" t="str">
        <f t="shared" si="28"/>
        <v/>
      </c>
      <c r="L556" s="63" t="str">
        <f t="shared" si="29"/>
        <v/>
      </c>
      <c r="M556" s="63" t="str">
        <f t="shared" si="30"/>
        <v/>
      </c>
    </row>
    <row r="557" spans="11:13" x14ac:dyDescent="0.55000000000000004">
      <c r="K557" s="68" t="str">
        <f t="shared" si="28"/>
        <v/>
      </c>
      <c r="L557" s="63" t="str">
        <f t="shared" si="29"/>
        <v/>
      </c>
      <c r="M557" s="63" t="str">
        <f t="shared" si="30"/>
        <v/>
      </c>
    </row>
    <row r="558" spans="11:13" x14ac:dyDescent="0.55000000000000004">
      <c r="K558" s="68" t="str">
        <f t="shared" si="28"/>
        <v/>
      </c>
      <c r="L558" s="63" t="str">
        <f t="shared" si="29"/>
        <v/>
      </c>
      <c r="M558" s="63" t="str">
        <f t="shared" si="30"/>
        <v/>
      </c>
    </row>
    <row r="559" spans="11:13" x14ac:dyDescent="0.55000000000000004">
      <c r="K559" s="68" t="str">
        <f t="shared" si="28"/>
        <v/>
      </c>
      <c r="L559" s="63" t="str">
        <f t="shared" si="29"/>
        <v/>
      </c>
      <c r="M559" s="63" t="str">
        <f t="shared" si="30"/>
        <v/>
      </c>
    </row>
    <row r="560" spans="11:13" x14ac:dyDescent="0.55000000000000004">
      <c r="K560" s="68" t="str">
        <f t="shared" si="28"/>
        <v/>
      </c>
      <c r="L560" s="63" t="str">
        <f t="shared" si="29"/>
        <v/>
      </c>
      <c r="M560" s="63" t="str">
        <f t="shared" si="30"/>
        <v/>
      </c>
    </row>
    <row r="561" spans="11:13" x14ac:dyDescent="0.55000000000000004">
      <c r="K561" s="68" t="str">
        <f t="shared" si="28"/>
        <v/>
      </c>
      <c r="L561" s="63" t="str">
        <f t="shared" si="29"/>
        <v/>
      </c>
      <c r="M561" s="63" t="str">
        <f t="shared" si="30"/>
        <v/>
      </c>
    </row>
    <row r="562" spans="11:13" x14ac:dyDescent="0.55000000000000004">
      <c r="K562" s="68" t="str">
        <f t="shared" si="28"/>
        <v/>
      </c>
      <c r="L562" s="63" t="str">
        <f t="shared" si="29"/>
        <v/>
      </c>
      <c r="M562" s="63" t="str">
        <f t="shared" si="30"/>
        <v/>
      </c>
    </row>
    <row r="563" spans="11:13" x14ac:dyDescent="0.55000000000000004">
      <c r="K563" s="68" t="str">
        <f t="shared" si="28"/>
        <v/>
      </c>
      <c r="L563" s="63" t="str">
        <f t="shared" si="29"/>
        <v/>
      </c>
      <c r="M563" s="63" t="str">
        <f t="shared" si="30"/>
        <v/>
      </c>
    </row>
    <row r="564" spans="11:13" x14ac:dyDescent="0.55000000000000004">
      <c r="K564" s="68" t="str">
        <f t="shared" si="28"/>
        <v/>
      </c>
      <c r="L564" s="63" t="str">
        <f t="shared" si="29"/>
        <v/>
      </c>
      <c r="M564" s="63" t="str">
        <f t="shared" si="30"/>
        <v/>
      </c>
    </row>
    <row r="565" spans="11:13" x14ac:dyDescent="0.55000000000000004">
      <c r="K565" s="68" t="str">
        <f t="shared" si="28"/>
        <v/>
      </c>
      <c r="L565" s="63" t="str">
        <f t="shared" si="29"/>
        <v/>
      </c>
      <c r="M565" s="63" t="str">
        <f t="shared" si="30"/>
        <v/>
      </c>
    </row>
    <row r="566" spans="11:13" x14ac:dyDescent="0.55000000000000004">
      <c r="K566" s="68" t="str">
        <f t="shared" si="28"/>
        <v/>
      </c>
      <c r="L566" s="63" t="str">
        <f t="shared" si="29"/>
        <v/>
      </c>
      <c r="M566" s="63" t="str">
        <f t="shared" si="30"/>
        <v/>
      </c>
    </row>
    <row r="567" spans="11:13" x14ac:dyDescent="0.55000000000000004">
      <c r="K567" s="68" t="str">
        <f t="shared" si="28"/>
        <v/>
      </c>
      <c r="L567" s="63" t="str">
        <f t="shared" si="29"/>
        <v/>
      </c>
      <c r="M567" s="63" t="str">
        <f t="shared" si="30"/>
        <v/>
      </c>
    </row>
    <row r="568" spans="11:13" x14ac:dyDescent="0.55000000000000004">
      <c r="K568" s="68" t="str">
        <f t="shared" si="28"/>
        <v/>
      </c>
      <c r="L568" s="63" t="str">
        <f t="shared" si="29"/>
        <v/>
      </c>
      <c r="M568" s="63" t="str">
        <f t="shared" si="30"/>
        <v/>
      </c>
    </row>
    <row r="569" spans="11:13" x14ac:dyDescent="0.55000000000000004">
      <c r="K569" s="68" t="str">
        <f t="shared" si="28"/>
        <v/>
      </c>
      <c r="L569" s="63" t="str">
        <f t="shared" si="29"/>
        <v/>
      </c>
      <c r="M569" s="63" t="str">
        <f t="shared" si="30"/>
        <v/>
      </c>
    </row>
    <row r="570" spans="11:13" x14ac:dyDescent="0.55000000000000004">
      <c r="K570" s="68" t="str">
        <f t="shared" si="28"/>
        <v/>
      </c>
      <c r="L570" s="63" t="str">
        <f t="shared" si="29"/>
        <v/>
      </c>
      <c r="M570" s="63" t="str">
        <f t="shared" si="30"/>
        <v/>
      </c>
    </row>
    <row r="571" spans="11:13" x14ac:dyDescent="0.55000000000000004">
      <c r="K571" s="68" t="str">
        <f t="shared" si="28"/>
        <v/>
      </c>
      <c r="L571" s="63" t="str">
        <f t="shared" si="29"/>
        <v/>
      </c>
      <c r="M571" s="63" t="str">
        <f t="shared" si="30"/>
        <v/>
      </c>
    </row>
    <row r="572" spans="11:13" x14ac:dyDescent="0.55000000000000004">
      <c r="K572" s="68" t="str">
        <f t="shared" si="28"/>
        <v/>
      </c>
      <c r="L572" s="63" t="str">
        <f t="shared" si="29"/>
        <v/>
      </c>
      <c r="M572" s="63" t="str">
        <f t="shared" si="30"/>
        <v/>
      </c>
    </row>
    <row r="573" spans="11:13" x14ac:dyDescent="0.55000000000000004">
      <c r="K573" s="68" t="str">
        <f t="shared" si="28"/>
        <v/>
      </c>
      <c r="L573" s="63" t="str">
        <f t="shared" si="29"/>
        <v/>
      </c>
      <c r="M573" s="63" t="str">
        <f t="shared" si="30"/>
        <v/>
      </c>
    </row>
    <row r="574" spans="11:13" x14ac:dyDescent="0.55000000000000004">
      <c r="K574" s="68" t="str">
        <f t="shared" si="28"/>
        <v/>
      </c>
      <c r="L574" s="63" t="str">
        <f t="shared" si="29"/>
        <v/>
      </c>
      <c r="M574" s="63" t="str">
        <f t="shared" si="30"/>
        <v/>
      </c>
    </row>
    <row r="575" spans="11:13" x14ac:dyDescent="0.55000000000000004">
      <c r="K575" s="68" t="str">
        <f t="shared" si="28"/>
        <v/>
      </c>
      <c r="L575" s="63" t="str">
        <f t="shared" si="29"/>
        <v/>
      </c>
      <c r="M575" s="63" t="str">
        <f t="shared" si="30"/>
        <v/>
      </c>
    </row>
    <row r="576" spans="11:13" x14ac:dyDescent="0.55000000000000004">
      <c r="K576" s="68" t="str">
        <f t="shared" si="28"/>
        <v/>
      </c>
      <c r="L576" s="63" t="str">
        <f t="shared" si="29"/>
        <v/>
      </c>
      <c r="M576" s="63" t="str">
        <f t="shared" si="30"/>
        <v/>
      </c>
    </row>
    <row r="577" spans="11:13" x14ac:dyDescent="0.55000000000000004">
      <c r="K577" s="68" t="str">
        <f t="shared" si="28"/>
        <v/>
      </c>
      <c r="L577" s="63" t="str">
        <f t="shared" si="29"/>
        <v/>
      </c>
      <c r="M577" s="63" t="str">
        <f t="shared" si="30"/>
        <v/>
      </c>
    </row>
    <row r="578" spans="11:13" x14ac:dyDescent="0.55000000000000004">
      <c r="K578" s="68" t="str">
        <f t="shared" si="28"/>
        <v/>
      </c>
      <c r="L578" s="63" t="str">
        <f t="shared" si="29"/>
        <v/>
      </c>
      <c r="M578" s="63" t="str">
        <f t="shared" si="30"/>
        <v/>
      </c>
    </row>
    <row r="579" spans="11:13" x14ac:dyDescent="0.55000000000000004">
      <c r="K579" s="68" t="str">
        <f t="shared" si="28"/>
        <v/>
      </c>
      <c r="L579" s="63" t="str">
        <f t="shared" si="29"/>
        <v/>
      </c>
      <c r="M579" s="63" t="str">
        <f t="shared" si="30"/>
        <v/>
      </c>
    </row>
    <row r="580" spans="11:13" x14ac:dyDescent="0.55000000000000004">
      <c r="K580" s="68" t="str">
        <f t="shared" si="28"/>
        <v/>
      </c>
      <c r="L580" s="63" t="str">
        <f t="shared" si="29"/>
        <v/>
      </c>
      <c r="M580" s="63" t="str">
        <f t="shared" si="30"/>
        <v/>
      </c>
    </row>
    <row r="581" spans="11:13" x14ac:dyDescent="0.55000000000000004">
      <c r="K581" s="68" t="str">
        <f t="shared" si="28"/>
        <v/>
      </c>
      <c r="L581" s="63" t="str">
        <f t="shared" si="29"/>
        <v/>
      </c>
      <c r="M581" s="63" t="str">
        <f t="shared" si="30"/>
        <v/>
      </c>
    </row>
    <row r="582" spans="11:13" x14ac:dyDescent="0.55000000000000004">
      <c r="K582" s="68" t="str">
        <f t="shared" ref="K582:K598" si="31">IF(AND(A582="", F582=""), "", IF(A582=F582, A582, "Discrepancy"))</f>
        <v/>
      </c>
      <c r="L582" s="63" t="str">
        <f t="shared" ref="L582:L598" si="32">IF(AND(A582="", F582=""), "", D582+I582)</f>
        <v/>
      </c>
      <c r="M582" s="63" t="str">
        <f t="shared" ref="M582:M598" si="33">IF(OR(B582="", G582=""), "", E582+J582)</f>
        <v/>
      </c>
    </row>
    <row r="583" spans="11:13" x14ac:dyDescent="0.55000000000000004">
      <c r="K583" s="68" t="str">
        <f t="shared" si="31"/>
        <v/>
      </c>
      <c r="L583" s="63" t="str">
        <f t="shared" si="32"/>
        <v/>
      </c>
      <c r="M583" s="63" t="str">
        <f t="shared" si="33"/>
        <v/>
      </c>
    </row>
    <row r="584" spans="11:13" x14ac:dyDescent="0.55000000000000004">
      <c r="K584" s="68" t="str">
        <f t="shared" si="31"/>
        <v/>
      </c>
      <c r="L584" s="63" t="str">
        <f t="shared" si="32"/>
        <v/>
      </c>
      <c r="M584" s="63" t="str">
        <f t="shared" si="33"/>
        <v/>
      </c>
    </row>
    <row r="585" spans="11:13" x14ac:dyDescent="0.55000000000000004">
      <c r="K585" s="68" t="str">
        <f t="shared" si="31"/>
        <v/>
      </c>
      <c r="L585" s="63" t="str">
        <f t="shared" si="32"/>
        <v/>
      </c>
      <c r="M585" s="63" t="str">
        <f t="shared" si="33"/>
        <v/>
      </c>
    </row>
    <row r="586" spans="11:13" x14ac:dyDescent="0.55000000000000004">
      <c r="K586" s="68" t="str">
        <f t="shared" si="31"/>
        <v/>
      </c>
      <c r="L586" s="63" t="str">
        <f t="shared" si="32"/>
        <v/>
      </c>
      <c r="M586" s="63" t="str">
        <f t="shared" si="33"/>
        <v/>
      </c>
    </row>
    <row r="587" spans="11:13" x14ac:dyDescent="0.55000000000000004">
      <c r="K587" s="68" t="str">
        <f t="shared" si="31"/>
        <v/>
      </c>
      <c r="L587" s="63" t="str">
        <f t="shared" si="32"/>
        <v/>
      </c>
      <c r="M587" s="63" t="str">
        <f t="shared" si="33"/>
        <v/>
      </c>
    </row>
    <row r="588" spans="11:13" x14ac:dyDescent="0.55000000000000004">
      <c r="K588" s="68" t="str">
        <f t="shared" si="31"/>
        <v/>
      </c>
      <c r="L588" s="63" t="str">
        <f t="shared" si="32"/>
        <v/>
      </c>
      <c r="M588" s="63" t="str">
        <f t="shared" si="33"/>
        <v/>
      </c>
    </row>
    <row r="589" spans="11:13" x14ac:dyDescent="0.55000000000000004">
      <c r="K589" s="68" t="str">
        <f t="shared" si="31"/>
        <v/>
      </c>
      <c r="L589" s="63" t="str">
        <f t="shared" si="32"/>
        <v/>
      </c>
      <c r="M589" s="63" t="str">
        <f t="shared" si="33"/>
        <v/>
      </c>
    </row>
    <row r="590" spans="11:13" x14ac:dyDescent="0.55000000000000004">
      <c r="K590" s="68" t="str">
        <f t="shared" si="31"/>
        <v/>
      </c>
      <c r="L590" s="63" t="str">
        <f t="shared" si="32"/>
        <v/>
      </c>
      <c r="M590" s="63" t="str">
        <f t="shared" si="33"/>
        <v/>
      </c>
    </row>
    <row r="591" spans="11:13" x14ac:dyDescent="0.55000000000000004">
      <c r="K591" s="68" t="str">
        <f t="shared" si="31"/>
        <v/>
      </c>
      <c r="L591" s="63" t="str">
        <f t="shared" si="32"/>
        <v/>
      </c>
      <c r="M591" s="63" t="str">
        <f t="shared" si="33"/>
        <v/>
      </c>
    </row>
    <row r="592" spans="11:13" x14ac:dyDescent="0.55000000000000004">
      <c r="K592" s="68" t="str">
        <f t="shared" si="31"/>
        <v/>
      </c>
      <c r="L592" s="63" t="str">
        <f t="shared" si="32"/>
        <v/>
      </c>
      <c r="M592" s="63" t="str">
        <f t="shared" si="33"/>
        <v/>
      </c>
    </row>
    <row r="593" spans="11:13" x14ac:dyDescent="0.55000000000000004">
      <c r="K593" s="68" t="str">
        <f t="shared" si="31"/>
        <v/>
      </c>
      <c r="L593" s="63" t="str">
        <f t="shared" si="32"/>
        <v/>
      </c>
      <c r="M593" s="63" t="str">
        <f t="shared" si="33"/>
        <v/>
      </c>
    </row>
    <row r="594" spans="11:13" x14ac:dyDescent="0.55000000000000004">
      <c r="K594" s="68" t="str">
        <f t="shared" si="31"/>
        <v/>
      </c>
      <c r="L594" s="63" t="str">
        <f t="shared" si="32"/>
        <v/>
      </c>
      <c r="M594" s="63" t="str">
        <f t="shared" si="33"/>
        <v/>
      </c>
    </row>
    <row r="595" spans="11:13" x14ac:dyDescent="0.55000000000000004">
      <c r="K595" s="68" t="str">
        <f t="shared" si="31"/>
        <v/>
      </c>
      <c r="L595" s="63" t="str">
        <f t="shared" si="32"/>
        <v/>
      </c>
      <c r="M595" s="63" t="str">
        <f t="shared" si="33"/>
        <v/>
      </c>
    </row>
    <row r="596" spans="11:13" x14ac:dyDescent="0.55000000000000004">
      <c r="K596" s="68" t="str">
        <f t="shared" si="31"/>
        <v/>
      </c>
      <c r="L596" s="63" t="str">
        <f t="shared" si="32"/>
        <v/>
      </c>
      <c r="M596" s="63" t="str">
        <f t="shared" si="33"/>
        <v/>
      </c>
    </row>
    <row r="597" spans="11:13" x14ac:dyDescent="0.55000000000000004">
      <c r="K597" s="68" t="str">
        <f t="shared" si="31"/>
        <v/>
      </c>
      <c r="L597" s="63" t="str">
        <f t="shared" si="32"/>
        <v/>
      </c>
      <c r="M597" s="63" t="str">
        <f t="shared" si="33"/>
        <v/>
      </c>
    </row>
    <row r="598" spans="11:13" x14ac:dyDescent="0.55000000000000004">
      <c r="K598" s="68" t="str">
        <f t="shared" si="31"/>
        <v/>
      </c>
      <c r="L598" s="63" t="str">
        <f t="shared" si="32"/>
        <v/>
      </c>
      <c r="M598" s="63" t="str">
        <f t="shared" si="33"/>
        <v/>
      </c>
    </row>
  </sheetData>
  <sortState xmlns:xlrd2="http://schemas.microsoft.com/office/spreadsheetml/2017/richdata2" ref="F37:J39">
    <sortCondition ref="F37:F39"/>
  </sortState>
  <mergeCells count="7">
    <mergeCell ref="G1:M1"/>
    <mergeCell ref="A1:F1"/>
    <mergeCell ref="A3:E3"/>
    <mergeCell ref="A2:J2"/>
    <mergeCell ref="F3:J3"/>
    <mergeCell ref="K2:M2"/>
    <mergeCell ref="K3:M3"/>
  </mergeCells>
  <phoneticPr fontId="1"/>
  <conditionalFormatting sqref="K2:K1048576">
    <cfRule type="containsText" dxfId="0" priority="1" operator="containsText" text="Discrepancy">
      <formula>NOT(ISERROR(SEARCH("Discrepancy",K2)))</formula>
    </cfRule>
  </conditionalFormatting>
  <hyperlinks>
    <hyperlink ref="G1" r:id="rId1" xr:uid="{C5C6FA3D-ACD7-4B1E-A52D-16933D369E77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22" t="s">
        <v>177</v>
      </c>
      <c r="B1" s="122"/>
      <c r="C1" s="122"/>
      <c r="D1" s="128"/>
      <c r="E1" s="128"/>
      <c r="F1" s="128"/>
      <c r="G1" s="128"/>
      <c r="H1" s="128"/>
      <c r="I1" s="128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5</v>
      </c>
      <c r="C2" s="38">
        <f>DAY(DATE('Conv-total'!$A$9, 'Conv-total'!$B$9, 'Conv-total'!$C$9) -1)</f>
        <v>23</v>
      </c>
      <c r="D2" s="127" t="s">
        <v>178</v>
      </c>
      <c r="E2" s="128"/>
      <c r="F2" s="128"/>
      <c r="G2" s="128"/>
      <c r="H2" s="128"/>
      <c r="I2" s="128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44339</v>
      </c>
      <c r="C5" s="30" t="s">
        <v>7</v>
      </c>
      <c r="D5" s="40">
        <f>IFERROR(INT(TRIM(SUBSTITUTE(VLOOKUP($A5&amp;"*",各都道府県の状況!$A:$I,D$3,FALSE), "※5", ""))), "")</f>
        <v>34581</v>
      </c>
      <c r="E5" s="40">
        <f>IFERROR(INT(TRIM(SUBSTITUTE(VLOOKUP($A5&amp;"*",各都道府県の状況!$A:$I,E$3,FALSE), "※5", ""))), "")</f>
        <v>638209</v>
      </c>
      <c r="F5" s="40">
        <f>IFERROR(INT(TRIM(SUBSTITUTE(VLOOKUP($A5&amp;"*",各都道府県の状況!$A:$I,F$3,FALSE), "※5", ""))), "")</f>
        <v>26412</v>
      </c>
      <c r="G5" s="40">
        <f>IFERROR(INT(TRIM(SUBSTITUTE(VLOOKUP($A5&amp;"*",各都道府県の状況!$A:$I,G$3,FALSE), "※5", ""))), "")</f>
        <v>1001</v>
      </c>
      <c r="H5" s="40">
        <f>IFERROR(INT(TRIM(SUBSTITUTE(VLOOKUP($A5&amp;"*",各都道府県の状況!$A:$I,H$3,FALSE), "※5", ""))), "")</f>
        <v>7221</v>
      </c>
      <c r="I5" s="40">
        <f>IFERROR(INT(TRIM(SUBSTITUTE(VLOOKUP($A5&amp;"*",各都道府県の状況!$A:$I,I$3,FALSE), "※5", ""))), "")</f>
        <v>47</v>
      </c>
      <c r="J5" s="2"/>
    </row>
    <row r="6" spans="1:10" x14ac:dyDescent="0.55000000000000004">
      <c r="A6" s="12" t="s">
        <v>182</v>
      </c>
      <c r="B6" s="13">
        <f t="shared" si="0"/>
        <v>44339</v>
      </c>
      <c r="C6" s="30" t="s">
        <v>11</v>
      </c>
      <c r="D6" s="40">
        <f>IFERROR(INT(TRIM(SUBSTITUTE(VLOOKUP($A6&amp;"*",各都道府県の状況!$A:$I,D$3,FALSE), "※5", ""))), "")</f>
        <v>2158</v>
      </c>
      <c r="E6" s="40">
        <f>IFERROR(INT(TRIM(SUBSTITUTE(VLOOKUP($A6&amp;"*",各都道府県の状況!$A:$I,E$3,FALSE), "※5", ""))), "")</f>
        <v>40642</v>
      </c>
      <c r="F6" s="40">
        <f>IFERROR(INT(TRIM(SUBSTITUTE(VLOOKUP($A6&amp;"*",各都道府県の状況!$A:$I,F$3,FALSE), "※5", ""))), "")</f>
        <v>1830</v>
      </c>
      <c r="G6" s="40">
        <f>IFERROR(INT(TRIM(SUBSTITUTE(VLOOKUP($A6&amp;"*",各都道府県の状況!$A:$I,G$3,FALSE), "※5", ""))), "")</f>
        <v>28</v>
      </c>
      <c r="H6" s="40">
        <f>IFERROR(INT(TRIM(SUBSTITUTE(VLOOKUP($A6&amp;"*",各都道府県の状況!$A:$I,H$3,FALSE), "※5", ""))), "")</f>
        <v>300</v>
      </c>
      <c r="I6" s="40">
        <f>IFERROR(INT(TRIM(SUBSTITUTE(VLOOKUP($A6&amp;"*",各都道府県の状況!$A:$I,I$3,FALSE), "※5", ""))), "")</f>
        <v>5</v>
      </c>
    </row>
    <row r="7" spans="1:10" x14ac:dyDescent="0.55000000000000004">
      <c r="A7" s="12" t="s">
        <v>183</v>
      </c>
      <c r="B7" s="13">
        <f t="shared" si="0"/>
        <v>44339</v>
      </c>
      <c r="C7" s="30" t="s">
        <v>12</v>
      </c>
      <c r="D7" s="40">
        <f>IFERROR(INT(TRIM(SUBSTITUTE(VLOOKUP($A7&amp;"*",各都道府県の状況!$A:$I,D$3,FALSE), "※5", ""))), "")</f>
        <v>1343</v>
      </c>
      <c r="E7" s="40">
        <f>IFERROR(INT(TRIM(SUBSTITUTE(VLOOKUP($A7&amp;"*",各都道府県の状況!$A:$I,E$3,FALSE), "※5", ""))), "")</f>
        <v>69814</v>
      </c>
      <c r="F7" s="40">
        <f>IFERROR(INT(TRIM(SUBSTITUTE(VLOOKUP($A7&amp;"*",各都道府県の状況!$A:$I,F$3,FALSE), "※5", ""))), "")</f>
        <v>1121</v>
      </c>
      <c r="G7" s="40">
        <f>IFERROR(INT(TRIM(SUBSTITUTE(VLOOKUP($A7&amp;"*",各都道府県の状況!$A:$I,G$3,FALSE), "※5", ""))), "")</f>
        <v>43</v>
      </c>
      <c r="H7" s="40">
        <f>IFERROR(INT(TRIM(SUBSTITUTE(VLOOKUP($A7&amp;"*",各都道府県の状況!$A:$I,H$3,FALSE), "※5", ""))), "")</f>
        <v>179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44339</v>
      </c>
      <c r="C8" s="30" t="s">
        <v>13</v>
      </c>
      <c r="D8" s="40">
        <f>IFERROR(INT(TRIM(SUBSTITUTE(VLOOKUP($A8&amp;"*",各都道府県の状況!$A:$I,D$3,FALSE), "※5", ""))), "")</f>
        <v>8729</v>
      </c>
      <c r="E8" s="40">
        <f>IFERROR(INT(TRIM(SUBSTITUTE(VLOOKUP($A8&amp;"*",各都道府県の状況!$A:$I,E$3,FALSE), "※5", ""))), "")</f>
        <v>139944</v>
      </c>
      <c r="F8" s="40">
        <f>IFERROR(INT(TRIM(SUBSTITUTE(VLOOKUP($A8&amp;"*",各都道府県の状況!$A:$I,F$3,FALSE), "※5", ""))), "")</f>
        <v>8332</v>
      </c>
      <c r="G8" s="40">
        <f>IFERROR(INT(TRIM(SUBSTITUTE(VLOOKUP($A8&amp;"*",各都道府県の状況!$A:$I,G$3,FALSE), "※5", ""))), "")</f>
        <v>82</v>
      </c>
      <c r="H8" s="40">
        <f>IFERROR(INT(TRIM(SUBSTITUTE(VLOOKUP($A8&amp;"*",各都道府県の状況!$A:$I,H$3,FALSE), "※5", ""))), "")</f>
        <v>309</v>
      </c>
      <c r="I8" s="40">
        <f>IFERROR(INT(TRIM(SUBSTITUTE(VLOOKUP($A8&amp;"*",各都道府県の状況!$A:$I,I$3,FALSE), "※5", ""))), "")</f>
        <v>9</v>
      </c>
    </row>
    <row r="9" spans="1:10" ht="21" customHeight="1" x14ac:dyDescent="0.55000000000000004">
      <c r="A9" s="12" t="s">
        <v>185</v>
      </c>
      <c r="B9" s="13">
        <f t="shared" si="0"/>
        <v>44339</v>
      </c>
      <c r="C9" s="30" t="s">
        <v>14</v>
      </c>
      <c r="D9" s="40">
        <f>IFERROR(INT(TRIM(SUBSTITUTE(VLOOKUP($A9&amp;"*",各都道府県の状況!$A:$I,D$3,FALSE), "※5", ""))), "")</f>
        <v>741</v>
      </c>
      <c r="E9" s="40">
        <f>IFERROR(INT(TRIM(SUBSTITUTE(VLOOKUP($A9&amp;"*",各都道府県の状況!$A:$I,E$3,FALSE), "※5", ""))), "")</f>
        <v>12871</v>
      </c>
      <c r="F9" s="40">
        <f>IFERROR(INT(TRIM(SUBSTITUTE(VLOOKUP($A9&amp;"*",各都道府県の状況!$A:$I,F$3,FALSE), "※5", ""))), "")</f>
        <v>629</v>
      </c>
      <c r="G9" s="40">
        <f>IFERROR(INT(TRIM(SUBSTITUTE(VLOOKUP($A9&amp;"*",各都道府県の状況!$A:$I,G$3,FALSE), "※5", ""))), "")</f>
        <v>12</v>
      </c>
      <c r="H9" s="40">
        <f>IFERROR(INT(TRIM(SUBSTITUTE(VLOOKUP($A9&amp;"*",各都道府県の状況!$A:$I,H$3,FALSE), "※5", ""))), "")</f>
        <v>100</v>
      </c>
      <c r="I9" s="40">
        <f>IFERROR(INT(TRIM(SUBSTITUTE(VLOOKUP($A9&amp;"*",各都道府県の状況!$A:$I,I$3,FALSE), "※5", ""))), "")</f>
        <v>0</v>
      </c>
    </row>
    <row r="10" spans="1:10" ht="21" customHeight="1" x14ac:dyDescent="0.55000000000000004">
      <c r="A10" s="12" t="s">
        <v>186</v>
      </c>
      <c r="B10" s="13">
        <f t="shared" si="0"/>
        <v>44339</v>
      </c>
      <c r="C10" s="30" t="s">
        <v>15</v>
      </c>
      <c r="D10" s="40">
        <f>IFERROR(INT(TRIM(SUBSTITUTE(VLOOKUP($A10&amp;"*",各都道府県の状況!$A:$I,D$3,FALSE), "※5", ""))), "")</f>
        <v>1882</v>
      </c>
      <c r="E10" s="40">
        <f>IFERROR(INT(TRIM(SUBSTITUTE(VLOOKUP($A10&amp;"*",各都道府県の状況!$A:$I,E$3,FALSE), "※5", ""))), "")</f>
        <v>55321</v>
      </c>
      <c r="F10" s="40">
        <f>IFERROR(INT(TRIM(SUBSTITUTE(VLOOKUP($A10&amp;"*",各都道府県の状況!$A:$I,F$3,FALSE), "※5", ""))), "")</f>
        <v>1607</v>
      </c>
      <c r="G10" s="40">
        <f>IFERROR(INT(TRIM(SUBSTITUTE(VLOOKUP($A10&amp;"*",各都道府県の状況!$A:$I,G$3,FALSE), "※5", ""))), "")</f>
        <v>38</v>
      </c>
      <c r="H10" s="40">
        <f>IFERROR(INT(TRIM(SUBSTITUTE(VLOOKUP($A10&amp;"*",各都道府県の状況!$A:$I,H$3,FALSE), "※5", ""))), "")</f>
        <v>237</v>
      </c>
      <c r="I10" s="40">
        <f>IFERROR(INT(TRIM(SUBSTITUTE(VLOOKUP($A10&amp;"*",各都道府県の状況!$A:$I,I$3,FALSE), "※5", ""))), "")</f>
        <v>5</v>
      </c>
    </row>
    <row r="11" spans="1:10" x14ac:dyDescent="0.55000000000000004">
      <c r="A11" s="12" t="s">
        <v>187</v>
      </c>
      <c r="B11" s="13">
        <f t="shared" si="0"/>
        <v>44339</v>
      </c>
      <c r="C11" s="30" t="s">
        <v>16</v>
      </c>
      <c r="D11" s="40">
        <f>IFERROR(INT(TRIM(SUBSTITUTE(VLOOKUP($A11&amp;"*",各都道府県の状況!$A:$I,D$3,FALSE), "※5", ""))), "")</f>
        <v>4446</v>
      </c>
      <c r="E11" s="40">
        <f>IFERROR(INT(TRIM(SUBSTITUTE(VLOOKUP($A11&amp;"*",各都道府県の状況!$A:$I,E$3,FALSE), "※5", ""))), "")</f>
        <v>226289</v>
      </c>
      <c r="F11" s="40">
        <f>IFERROR(INT(TRIM(SUBSTITUTE(VLOOKUP($A11&amp;"*",各都道府県の状況!$A:$I,F$3,FALSE), "※5", ""))), "")</f>
        <v>3913</v>
      </c>
      <c r="G11" s="40">
        <f>IFERROR(INT(TRIM(SUBSTITUTE(VLOOKUP($A11&amp;"*",各都道府県の状況!$A:$I,G$3,FALSE), "※5", ""))), "")</f>
        <v>133</v>
      </c>
      <c r="H11" s="40">
        <f>IFERROR(INT(TRIM(SUBSTITUTE(VLOOKUP($A11&amp;"*",各都道府県の状況!$A:$I,H$3,FALSE), "※5", ""))), "")</f>
        <v>400</v>
      </c>
      <c r="I11" s="40">
        <f>IFERROR(INT(TRIM(SUBSTITUTE(VLOOKUP($A11&amp;"*",各都道府県の状況!$A:$I,I$3,FALSE), "※5", ""))), "")</f>
        <v>25</v>
      </c>
    </row>
    <row r="12" spans="1:10" x14ac:dyDescent="0.55000000000000004">
      <c r="A12" s="12" t="s">
        <v>188</v>
      </c>
      <c r="B12" s="13">
        <f t="shared" si="0"/>
        <v>44339</v>
      </c>
      <c r="C12" s="30" t="s">
        <v>17</v>
      </c>
      <c r="D12" s="40">
        <f>IFERROR(INT(TRIM(SUBSTITUTE(VLOOKUP($A12&amp;"*",各都道府県の状況!$A:$I,D$3,FALSE), "※5", ""))), "")</f>
        <v>9401</v>
      </c>
      <c r="E12" s="40">
        <f>IFERROR(INT(TRIM(SUBSTITUTE(VLOOKUP($A12&amp;"*",各都道府県の状況!$A:$I,E$3,FALSE), "※5", ""))), "")</f>
        <v>31981</v>
      </c>
      <c r="F12" s="40">
        <f>IFERROR(INT(TRIM(SUBSTITUTE(VLOOKUP($A12&amp;"*",各都道府県の状況!$A:$I,F$3,FALSE), "※5", ""))), "")</f>
        <v>8719</v>
      </c>
      <c r="G12" s="40">
        <f>IFERROR(INT(TRIM(SUBSTITUTE(VLOOKUP($A12&amp;"*",各都道府県の状況!$A:$I,G$3,FALSE), "※5", ""))), "")</f>
        <v>142</v>
      </c>
      <c r="H12" s="40">
        <f>IFERROR(INT(TRIM(SUBSTITUTE(VLOOKUP($A12&amp;"*",各都道府県の状況!$A:$I,H$3,FALSE), "※5", ""))), "")</f>
        <v>540</v>
      </c>
      <c r="I12" s="40">
        <f>IFERROR(INT(TRIM(SUBSTITUTE(VLOOKUP($A12&amp;"*",各都道府県の状況!$A:$I,I$3,FALSE), "※5", ""))), "")</f>
        <v>8</v>
      </c>
    </row>
    <row r="13" spans="1:10" x14ac:dyDescent="0.55000000000000004">
      <c r="A13" s="12" t="s">
        <v>189</v>
      </c>
      <c r="B13" s="13">
        <f t="shared" si="0"/>
        <v>44339</v>
      </c>
      <c r="C13" s="30" t="s">
        <v>18</v>
      </c>
      <c r="D13" s="40">
        <f>IFERROR(INT(TRIM(SUBSTITUTE(VLOOKUP($A13&amp;"*",各都道府県の状況!$A:$I,D$3,FALSE), "※5", ""))), "")</f>
        <v>6081</v>
      </c>
      <c r="E13" s="40">
        <f>IFERROR(INT(TRIM(SUBSTITUTE(VLOOKUP($A13&amp;"*",各都道府県の状況!$A:$I,E$3,FALSE), "※5", ""))), "")</f>
        <v>236792</v>
      </c>
      <c r="F13" s="40">
        <f>IFERROR(INT(TRIM(SUBSTITUTE(VLOOKUP($A13&amp;"*",各都道府県の状況!$A:$I,F$3,FALSE), "※5", ""))), "")</f>
        <v>5656</v>
      </c>
      <c r="G13" s="40">
        <f>IFERROR(INT(TRIM(SUBSTITUTE(VLOOKUP($A13&amp;"*",各都道府県の状況!$A:$I,G$3,FALSE), "※5", ""))), "")</f>
        <v>75</v>
      </c>
      <c r="H13" s="40">
        <f>IFERROR(INT(TRIM(SUBSTITUTE(VLOOKUP($A13&amp;"*",各都道府県の状況!$A:$I,H$3,FALSE), "※5", ""))), "")</f>
        <v>350</v>
      </c>
      <c r="I13" s="40">
        <f>IFERROR(INT(TRIM(SUBSTITUTE(VLOOKUP($A13&amp;"*",各都道府県の状況!$A:$I,I$3,FALSE), "※5", ""))), "")</f>
        <v>9</v>
      </c>
    </row>
    <row r="14" spans="1:10" x14ac:dyDescent="0.55000000000000004">
      <c r="A14" s="12" t="s">
        <v>190</v>
      </c>
      <c r="B14" s="13">
        <f t="shared" si="0"/>
        <v>44339</v>
      </c>
      <c r="C14" s="30" t="s">
        <v>19</v>
      </c>
      <c r="D14" s="40">
        <f>IFERROR(INT(TRIM(SUBSTITUTE(VLOOKUP($A14&amp;"*",各都道府県の状況!$A:$I,D$3,FALSE), "※5", ""))), "")</f>
        <v>7581</v>
      </c>
      <c r="E14" s="40">
        <f>IFERROR(INT(TRIM(SUBSTITUTE(VLOOKUP($A14&amp;"*",各都道府県の状況!$A:$I,E$3,FALSE), "※5", ""))), "")</f>
        <v>158529</v>
      </c>
      <c r="F14" s="40">
        <f>IFERROR(INT(TRIM(SUBSTITUTE(VLOOKUP($A14&amp;"*",各都道府県の状況!$A:$I,F$3,FALSE), "※5", ""))), "")</f>
        <v>6850</v>
      </c>
      <c r="G14" s="40">
        <f>IFERROR(INT(TRIM(SUBSTITUTE(VLOOKUP($A14&amp;"*",各都道府県の状況!$A:$I,G$3,FALSE), "※5", ""))), "")</f>
        <v>127</v>
      </c>
      <c r="H14" s="40">
        <f>IFERROR(INT(TRIM(SUBSTITUTE(VLOOKUP($A14&amp;"*",各都道府県の状況!$A:$I,H$3,FALSE), "※5", ""))), "")</f>
        <v>604</v>
      </c>
      <c r="I14" s="40">
        <f>IFERROR(INT(TRIM(SUBSTITUTE(VLOOKUP($A14&amp;"*",各都道府県の状況!$A:$I,I$3,FALSE), "※5", ""))), "")</f>
        <v>18</v>
      </c>
    </row>
    <row r="15" spans="1:10" x14ac:dyDescent="0.55000000000000004">
      <c r="A15" s="12" t="s">
        <v>191</v>
      </c>
      <c r="B15" s="13">
        <f t="shared" si="0"/>
        <v>44339</v>
      </c>
      <c r="C15" s="30" t="s">
        <v>20</v>
      </c>
      <c r="D15" s="40">
        <f>IFERROR(INT(TRIM(SUBSTITUTE(VLOOKUP($A15&amp;"*",各都道府県の状況!$A:$I,D$3,FALSE), "※5", ""))), "")</f>
        <v>42824</v>
      </c>
      <c r="E15" s="40">
        <f>IFERROR(INT(TRIM(SUBSTITUTE(VLOOKUP($A15&amp;"*",各都道府県の状況!$A:$I,E$3,FALSE), "※5", ""))), "")</f>
        <v>846908</v>
      </c>
      <c r="F15" s="40">
        <f>IFERROR(INT(TRIM(SUBSTITUTE(VLOOKUP($A15&amp;"*",各都道府県の状況!$A:$I,F$3,FALSE), "※5", ""))), "")</f>
        <v>39853</v>
      </c>
      <c r="G15" s="40">
        <f>IFERROR(INT(TRIM(SUBSTITUTE(VLOOKUP($A15&amp;"*",各都道府県の状況!$A:$I,G$3,FALSE), "※5", ""))), "")</f>
        <v>777</v>
      </c>
      <c r="H15" s="40">
        <f>IFERROR(INT(TRIM(SUBSTITUTE(VLOOKUP($A15&amp;"*",各都道府県の状況!$A:$I,H$3,FALSE), "※5", ""))), "")</f>
        <v>2194</v>
      </c>
      <c r="I15" s="40">
        <f>IFERROR(INT(TRIM(SUBSTITUTE(VLOOKUP($A15&amp;"*",各都道府県の状況!$A:$I,I$3,FALSE), "※5", ""))), "")</f>
        <v>53</v>
      </c>
    </row>
    <row r="16" spans="1:10" x14ac:dyDescent="0.55000000000000004">
      <c r="A16" s="12" t="s">
        <v>192</v>
      </c>
      <c r="B16" s="13">
        <f t="shared" si="0"/>
        <v>44339</v>
      </c>
      <c r="C16" s="30" t="s">
        <v>21</v>
      </c>
      <c r="D16" s="40">
        <f>IFERROR(INT(TRIM(SUBSTITUTE(VLOOKUP($A16&amp;"*",各都道府県の状況!$A:$I,D$3,FALSE), "※5", ""))), "")</f>
        <v>36327</v>
      </c>
      <c r="E16" s="40">
        <f>IFERROR(INT(TRIM(SUBSTITUTE(VLOOKUP($A16&amp;"*",各都道府県の状況!$A:$I,E$3,FALSE), "※5", ""))), "")</f>
        <v>591781</v>
      </c>
      <c r="F16" s="40">
        <f>IFERROR(INT(TRIM(SUBSTITUTE(VLOOKUP($A16&amp;"*",各都道府県の状況!$A:$I,F$3,FALSE), "※5", ""))), "")</f>
        <v>34426</v>
      </c>
      <c r="G16" s="40">
        <f>IFERROR(INT(TRIM(SUBSTITUTE(VLOOKUP($A16&amp;"*",各都道府県の状況!$A:$I,G$3,FALSE), "※5", ""))), "")</f>
        <v>666</v>
      </c>
      <c r="H16" s="40">
        <f>IFERROR(INT(TRIM(SUBSTITUTE(VLOOKUP($A16&amp;"*",各都道府県の状況!$A:$I,H$3,FALSE), "※5", ""))), "")</f>
        <v>1235</v>
      </c>
      <c r="I16" s="40">
        <f>IFERROR(INT(TRIM(SUBSTITUTE(VLOOKUP($A16&amp;"*",各都道府県の状況!$A:$I,I$3,FALSE), "※5", ""))), "")</f>
        <v>25</v>
      </c>
    </row>
    <row r="17" spans="1:9" x14ac:dyDescent="0.55000000000000004">
      <c r="A17" s="12" t="s">
        <v>193</v>
      </c>
      <c r="B17" s="13">
        <f t="shared" si="0"/>
        <v>44339</v>
      </c>
      <c r="C17" s="30" t="s">
        <v>22</v>
      </c>
      <c r="D17" s="40">
        <f>IFERROR(INT(TRIM(SUBSTITUTE(VLOOKUP($A17&amp;"*",各都道府県の状況!$A:$I,D$3,FALSE), "※5", ""))), "")</f>
        <v>156785</v>
      </c>
      <c r="E17" s="40">
        <f>IFERROR(INT(TRIM(SUBSTITUTE(VLOOKUP($A17&amp;"*",各都道府県の状況!$A:$I,E$3,FALSE), "※5", ""))), "")</f>
        <v>2210765</v>
      </c>
      <c r="F17" s="40">
        <f>IFERROR(INT(TRIM(SUBSTITUTE(VLOOKUP($A17&amp;"*",各都道府県の状況!$A:$I,F$3,FALSE), "※5", ""))), "")</f>
        <v>148911</v>
      </c>
      <c r="G17" s="40">
        <f>IFERROR(INT(TRIM(SUBSTITUTE(VLOOKUP($A17&amp;"*",各都道府県の状況!$A:$I,G$3,FALSE), "※5", ""))), "")</f>
        <v>2017</v>
      </c>
      <c r="H17" s="40">
        <f>IFERROR(INT(TRIM(SUBSTITUTE(VLOOKUP($A17&amp;"*",各都道府県の状況!$A:$I,H$3,FALSE), "※5", ""))), "")</f>
        <v>5857</v>
      </c>
      <c r="I17" s="40">
        <f>IFERROR(INT(TRIM(SUBSTITUTE(VLOOKUP($A17&amp;"*",各都道府県の状況!$A:$I,I$3,FALSE), "※5", ""))), "")</f>
        <v>61</v>
      </c>
    </row>
    <row r="18" spans="1:9" x14ac:dyDescent="0.55000000000000004">
      <c r="A18" s="12" t="s">
        <v>194</v>
      </c>
      <c r="B18" s="13">
        <f t="shared" si="0"/>
        <v>44339</v>
      </c>
      <c r="C18" s="30" t="s">
        <v>23</v>
      </c>
      <c r="D18" s="40">
        <f>IFERROR(INT(TRIM(SUBSTITUTE(VLOOKUP($A18&amp;"*",各都道府県の状況!$A:$I,D$3,FALSE), "※5", ""))), "")</f>
        <v>59757</v>
      </c>
      <c r="E18" s="40">
        <f>IFERROR(INT(TRIM(SUBSTITUTE(VLOOKUP($A18&amp;"*",各都道府県の状況!$A:$I,E$3,FALSE), "※5", ""))), "")</f>
        <v>891644</v>
      </c>
      <c r="F18" s="40">
        <f>IFERROR(INT(TRIM(SUBSTITUTE(VLOOKUP($A18&amp;"*",各都道府県の状況!$A:$I,F$3,FALSE), "※5", ""))), "")</f>
        <v>56606</v>
      </c>
      <c r="G18" s="40">
        <f>IFERROR(INT(TRIM(SUBSTITUTE(VLOOKUP($A18&amp;"*",各都道府県の状況!$A:$I,G$3,FALSE), "※5", ""))), "")</f>
        <v>869</v>
      </c>
      <c r="H18" s="40">
        <f>IFERROR(INT(TRIM(SUBSTITUTE(VLOOKUP($A18&amp;"*",各都道府県の状況!$A:$I,H$3,FALSE), "※5", ""))), "")</f>
        <v>2282</v>
      </c>
      <c r="I18" s="40">
        <f>IFERROR(INT(TRIM(SUBSTITUTE(VLOOKUP($A18&amp;"*",各都道府県の状況!$A:$I,I$3,FALSE), "※5", ""))), "")</f>
        <v>69</v>
      </c>
    </row>
    <row r="19" spans="1:9" x14ac:dyDescent="0.55000000000000004">
      <c r="A19" s="12" t="s">
        <v>195</v>
      </c>
      <c r="B19" s="13">
        <f t="shared" si="0"/>
        <v>44339</v>
      </c>
      <c r="C19" s="30" t="s">
        <v>24</v>
      </c>
      <c r="D19" s="40">
        <f>IFERROR(INT(TRIM(SUBSTITUTE(VLOOKUP($A19&amp;"*",各都道府県の状況!$A:$I,D$3,FALSE), "※5", ""))), "")</f>
        <v>3046</v>
      </c>
      <c r="E19" s="40">
        <f>IFERROR(INT(TRIM(SUBSTITUTE(VLOOKUP($A19&amp;"*",各都道府県の状況!$A:$I,E$3,FALSE), "※5", ""))), "")</f>
        <v>133647</v>
      </c>
      <c r="F19" s="40">
        <f>IFERROR(INT(TRIM(SUBSTITUTE(VLOOKUP($A19&amp;"*",各都道府県の状況!$A:$I,F$3,FALSE), "※5", ""))), "")</f>
        <v>2589</v>
      </c>
      <c r="G19" s="40">
        <f>IFERROR(INT(TRIM(SUBSTITUTE(VLOOKUP($A19&amp;"*",各都道府県の状況!$A:$I,G$3,FALSE), "※5", ""))), "")</f>
        <v>34</v>
      </c>
      <c r="H19" s="40">
        <f>IFERROR(INT(TRIM(SUBSTITUTE(VLOOKUP($A19&amp;"*",各都道府県の状況!$A:$I,H$3,FALSE), "※5", ""))), "")</f>
        <v>423</v>
      </c>
      <c r="I19" s="40">
        <f>IFERROR(INT(TRIM(SUBSTITUTE(VLOOKUP($A19&amp;"*",各都道府県の状況!$A:$I,I$3,FALSE), "※5", ""))), "")</f>
        <v>6</v>
      </c>
    </row>
    <row r="20" spans="1:9" x14ac:dyDescent="0.55000000000000004">
      <c r="A20" s="12" t="s">
        <v>196</v>
      </c>
      <c r="B20" s="13">
        <f t="shared" si="0"/>
        <v>44339</v>
      </c>
      <c r="C20" s="30" t="s">
        <v>25</v>
      </c>
      <c r="D20" s="40">
        <f>IFERROR(INT(TRIM(SUBSTITUTE(VLOOKUP($A20&amp;"*",各都道府県の状況!$A:$I,D$3,FALSE), "※5", ""))), "")</f>
        <v>1739</v>
      </c>
      <c r="E20" s="40">
        <f>IFERROR(INT(TRIM(SUBSTITUTE(VLOOKUP($A20&amp;"*",各都道府県の状況!$A:$I,E$3,FALSE), "※5", ""))), "")</f>
        <v>59309</v>
      </c>
      <c r="F20" s="40">
        <f>IFERROR(INT(TRIM(SUBSTITUTE(VLOOKUP($A20&amp;"*",各都道府県の状況!$A:$I,F$3,FALSE), "※5", ""))), "")</f>
        <v>1411</v>
      </c>
      <c r="G20" s="40">
        <f>IFERROR(INT(TRIM(SUBSTITUTE(VLOOKUP($A20&amp;"*",各都道府県の状況!$A:$I,G$3,FALSE), "※5", ""))), "")</f>
        <v>34</v>
      </c>
      <c r="H20" s="40">
        <f>IFERROR(INT(TRIM(SUBSTITUTE(VLOOKUP($A20&amp;"*",各都道府県の状況!$A:$I,H$3,FALSE), "※5", ""))), "")</f>
        <v>294</v>
      </c>
      <c r="I20" s="40">
        <f>IFERROR(INT(TRIM(SUBSTITUTE(VLOOKUP($A20&amp;"*",各都道府県の状況!$A:$I,I$3,FALSE), "※5", ""))), "")</f>
        <v>6</v>
      </c>
    </row>
    <row r="21" spans="1:9" x14ac:dyDescent="0.55000000000000004">
      <c r="A21" s="12" t="s">
        <v>197</v>
      </c>
      <c r="B21" s="13">
        <f t="shared" si="0"/>
        <v>44339</v>
      </c>
      <c r="C21" s="30" t="s">
        <v>26</v>
      </c>
      <c r="D21" s="40">
        <f>IFERROR(INT(TRIM(SUBSTITUTE(VLOOKUP($A21&amp;"*",各都道府県の状況!$A:$I,D$3,FALSE), "※5", ""))), "")</f>
        <v>3472</v>
      </c>
      <c r="E21" s="40">
        <f>IFERROR(INT(TRIM(SUBSTITUTE(VLOOKUP($A21&amp;"*",各都道府県の状況!$A:$I,E$3,FALSE), "※5", ""))), "")</f>
        <v>83487</v>
      </c>
      <c r="F21" s="40">
        <f>IFERROR(INT(TRIM(SUBSTITUTE(VLOOKUP($A21&amp;"*",各都道府県の状況!$A:$I,F$3,FALSE), "※5", ""))), "")</f>
        <v>2857</v>
      </c>
      <c r="G21" s="40">
        <f>IFERROR(INT(TRIM(SUBSTITUTE(VLOOKUP($A21&amp;"*",各都道府県の状況!$A:$I,G$3,FALSE), "※5", ""))), "")</f>
        <v>98</v>
      </c>
      <c r="H21" s="40">
        <f>IFERROR(INT(TRIM(SUBSTITUTE(VLOOKUP($A21&amp;"*",各都道府県の状況!$A:$I,H$3,FALSE), "※5", ""))), "")</f>
        <v>516</v>
      </c>
      <c r="I21" s="40">
        <f>IFERROR(INT(TRIM(SUBSTITUTE(VLOOKUP($A21&amp;"*",各都道府県の状況!$A:$I,I$3,FALSE), "※5", ""))), "")</f>
        <v>13</v>
      </c>
    </row>
    <row r="22" spans="1:9" x14ac:dyDescent="0.55000000000000004">
      <c r="A22" s="12" t="s">
        <v>198</v>
      </c>
      <c r="B22" s="13">
        <f t="shared" si="0"/>
        <v>44339</v>
      </c>
      <c r="C22" s="30" t="s">
        <v>27</v>
      </c>
      <c r="D22" s="40">
        <f>IFERROR(INT(TRIM(SUBSTITUTE(VLOOKUP($A22&amp;"*",各都道府県の状況!$A:$I,D$3,FALSE), "※5", ""))), "")</f>
        <v>1021</v>
      </c>
      <c r="E22" s="40">
        <f>IFERROR(INT(TRIM(SUBSTITUTE(VLOOKUP($A22&amp;"*",各都道府県の状況!$A:$I,E$3,FALSE), "※5", ""))), "")</f>
        <v>57477</v>
      </c>
      <c r="F22" s="40">
        <f>IFERROR(INT(TRIM(SUBSTITUTE(VLOOKUP($A22&amp;"*",各都道府県の状況!$A:$I,F$3,FALSE), "※5", ""))), "")</f>
        <v>937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50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44339</v>
      </c>
      <c r="C23" s="30" t="s">
        <v>28</v>
      </c>
      <c r="D23" s="40">
        <f>IFERROR(INT(TRIM(SUBSTITUTE(VLOOKUP($A23&amp;"*",各都道府県の状況!$A:$I,D$3,FALSE), "※5", ""))), "")</f>
        <v>1447</v>
      </c>
      <c r="E23" s="40">
        <f>IFERROR(INT(TRIM(SUBSTITUTE(VLOOKUP($A23&amp;"*",各都道府県の状況!$A:$I,E$3,FALSE), "※5", ""))), "")</f>
        <v>38972</v>
      </c>
      <c r="F23" s="40">
        <f>IFERROR(INT(TRIM(SUBSTITUTE(VLOOKUP($A23&amp;"*",各都道府県の状況!$A:$I,F$3,FALSE), "※5", ""))), "")</f>
        <v>1314</v>
      </c>
      <c r="G23" s="40">
        <f>IFERROR(INT(TRIM(SUBSTITUTE(VLOOKUP($A23&amp;"*",各都道府県の状況!$A:$I,G$3,FALSE), "※5", ""))), "")</f>
        <v>19</v>
      </c>
      <c r="H23" s="40">
        <f>IFERROR(INT(TRIM(SUBSTITUTE(VLOOKUP($A23&amp;"*",各都道府県の状況!$A:$I,H$3,FALSE), "※5", ""))), "")</f>
        <v>115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44339</v>
      </c>
      <c r="C24" s="30" t="s">
        <v>29</v>
      </c>
      <c r="D24" s="40">
        <f>IFERROR(INT(TRIM(SUBSTITUTE(VLOOKUP($A24&amp;"*",各都道府県の状況!$A:$I,D$3,FALSE), "※5", ""))), "")</f>
        <v>4621</v>
      </c>
      <c r="E24" s="40">
        <f>IFERROR(INT(TRIM(SUBSTITUTE(VLOOKUP($A24&amp;"*",各都道府県の状況!$A:$I,E$3,FALSE), "※5", ""))), "")</f>
        <v>168365</v>
      </c>
      <c r="F24" s="40">
        <f>IFERROR(INT(TRIM(SUBSTITUTE(VLOOKUP($A24&amp;"*",各都道府県の状況!$A:$I,F$3,FALSE), "※5", ""))), "")</f>
        <v>4216</v>
      </c>
      <c r="G24" s="40">
        <f>IFERROR(INT(TRIM(SUBSTITUTE(VLOOKUP($A24&amp;"*",各都道府県の状況!$A:$I,G$3,FALSE), "※5", ""))), "")</f>
        <v>76</v>
      </c>
      <c r="H24" s="40">
        <f>IFERROR(INT(TRIM(SUBSTITUTE(VLOOKUP($A24&amp;"*",各都道府県の状況!$A:$I,H$3,FALSE), "※5", ""))), "")</f>
        <v>386</v>
      </c>
      <c r="I24" s="40">
        <f>IFERROR(INT(TRIM(SUBSTITUTE(VLOOKUP($A24&amp;"*",各都道府県の状況!$A:$I,I$3,FALSE), "※5", ""))), "")</f>
        <v>7</v>
      </c>
    </row>
    <row r="25" spans="1:9" x14ac:dyDescent="0.55000000000000004">
      <c r="A25" s="12" t="s">
        <v>201</v>
      </c>
      <c r="B25" s="13">
        <f t="shared" si="0"/>
        <v>44339</v>
      </c>
      <c r="C25" s="30" t="s">
        <v>30</v>
      </c>
      <c r="D25" s="40">
        <f>IFERROR(INT(TRIM(SUBSTITUTE(VLOOKUP($A25&amp;"*",各都道府県の状況!$A:$I,D$3,FALSE), "※5", ""))), "")</f>
        <v>8287</v>
      </c>
      <c r="E25" s="40">
        <f>IFERROR(INT(TRIM(SUBSTITUTE(VLOOKUP($A25&amp;"*",各都道府県の状況!$A:$I,E$3,FALSE), "※5", ""))), "")</f>
        <v>225801</v>
      </c>
      <c r="F25" s="40">
        <f>IFERROR(INT(TRIM(SUBSTITUTE(VLOOKUP($A25&amp;"*",各都道府県の状況!$A:$I,F$3,FALSE), "※5", ""))), "")</f>
        <v>7134</v>
      </c>
      <c r="G25" s="40">
        <f>IFERROR(INT(TRIM(SUBSTITUTE(VLOOKUP($A25&amp;"*",各都道府県の状況!$A:$I,G$3,FALSE), "※5", ""))), "")</f>
        <v>150</v>
      </c>
      <c r="H25" s="40">
        <f>IFERROR(INT(TRIM(SUBSTITUTE(VLOOKUP($A25&amp;"*",各都道府県の状況!$A:$I,H$3,FALSE), "※5", ""))), "")</f>
        <v>1003</v>
      </c>
      <c r="I25" s="40">
        <f>IFERROR(INT(TRIM(SUBSTITUTE(VLOOKUP($A25&amp;"*",各都道府県の状況!$A:$I,I$3,FALSE), "※5", ""))), "")</f>
        <v>23</v>
      </c>
    </row>
    <row r="26" spans="1:9" x14ac:dyDescent="0.55000000000000004">
      <c r="A26" s="12" t="s">
        <v>202</v>
      </c>
      <c r="B26" s="13">
        <f t="shared" si="0"/>
        <v>44339</v>
      </c>
      <c r="C26" s="30" t="s">
        <v>31</v>
      </c>
      <c r="D26" s="40">
        <f>IFERROR(INT(TRIM(SUBSTITUTE(VLOOKUP($A26&amp;"*",各都道府県の状況!$A:$I,D$3,FALSE), "※5", ""))), "")</f>
        <v>7906</v>
      </c>
      <c r="E26" s="40">
        <f>IFERROR(INT(TRIM(SUBSTITUTE(VLOOKUP($A26&amp;"*",各都道府県の状況!$A:$I,E$3,FALSE), "※5", ""))), "")</f>
        <v>334739</v>
      </c>
      <c r="F26" s="40">
        <f>IFERROR(INT(TRIM(SUBSTITUTE(VLOOKUP($A26&amp;"*",各都道府県の状況!$A:$I,F$3,FALSE), "※5", ""))), "")</f>
        <v>7035</v>
      </c>
      <c r="G26" s="40">
        <f>IFERROR(INT(TRIM(SUBSTITUTE(VLOOKUP($A26&amp;"*",各都道府県の状況!$A:$I,G$3,FALSE), "※5", ""))), "")</f>
        <v>132</v>
      </c>
      <c r="H26" s="40">
        <f>IFERROR(INT(TRIM(SUBSTITUTE(VLOOKUP($A26&amp;"*",各都道府県の状況!$A:$I,H$3,FALSE), "※5", ""))), "")</f>
        <v>739</v>
      </c>
      <c r="I26" s="40">
        <f>IFERROR(INT(TRIM(SUBSTITUTE(VLOOKUP($A26&amp;"*",各都道府県の状況!$A:$I,I$3,FALSE), "※5", ""))), "")</f>
        <v>8</v>
      </c>
    </row>
    <row r="27" spans="1:9" x14ac:dyDescent="0.55000000000000004">
      <c r="A27" s="12" t="s">
        <v>203</v>
      </c>
      <c r="B27" s="13">
        <f t="shared" si="0"/>
        <v>44339</v>
      </c>
      <c r="C27" s="30" t="s">
        <v>32</v>
      </c>
      <c r="D27" s="40">
        <f>IFERROR(INT(TRIM(SUBSTITUTE(VLOOKUP($A27&amp;"*",各都道府県の状況!$A:$I,D$3,FALSE), "※5", ""))), "")</f>
        <v>44093</v>
      </c>
      <c r="E27" s="40">
        <f>IFERROR(INT(TRIM(SUBSTITUTE(VLOOKUP($A27&amp;"*",各都道府県の状況!$A:$I,E$3,FALSE), "※5", ""))), "")</f>
        <v>647776</v>
      </c>
      <c r="F27" s="40">
        <f>IFERROR(INT(TRIM(SUBSTITUTE(VLOOKUP($A27&amp;"*",各都道府県の状況!$A:$I,F$3,FALSE), "※5", ""))), "")</f>
        <v>36897</v>
      </c>
      <c r="G27" s="40">
        <f>IFERROR(INT(TRIM(SUBSTITUTE(VLOOKUP($A27&amp;"*",各都道府県の状況!$A:$I,G$3,FALSE), "※5", ""))), "")</f>
        <v>710</v>
      </c>
      <c r="H27" s="40">
        <f>IFERROR(INT(TRIM(SUBSTITUTE(VLOOKUP($A27&amp;"*",各都道府県の状況!$A:$I,H$3,FALSE), "※5", ""))), "")</f>
        <v>6486</v>
      </c>
      <c r="I27" s="40">
        <f>IFERROR(INT(TRIM(SUBSTITUTE(VLOOKUP($A27&amp;"*",各都道府県の状況!$A:$I,I$3,FALSE), "※5", ""))), "")</f>
        <v>92</v>
      </c>
    </row>
    <row r="28" spans="1:9" x14ac:dyDescent="0.55000000000000004">
      <c r="A28" s="12" t="s">
        <v>204</v>
      </c>
      <c r="B28" s="13">
        <f t="shared" si="0"/>
        <v>44339</v>
      </c>
      <c r="C28" s="30" t="s">
        <v>33</v>
      </c>
      <c r="D28" s="40">
        <f>IFERROR(INT(TRIM(SUBSTITUTE(VLOOKUP($A28&amp;"*",各都道府県の状況!$A:$I,D$3,FALSE), "※5", ""))), "")</f>
        <v>4707</v>
      </c>
      <c r="E28" s="40">
        <f>IFERROR(INT(TRIM(SUBSTITUTE(VLOOKUP($A28&amp;"*",各都道府県の状況!$A:$I,E$3,FALSE), "※5", ""))), "")</f>
        <v>116606</v>
      </c>
      <c r="F28" s="40">
        <f>IFERROR(INT(TRIM(SUBSTITUTE(VLOOKUP($A28&amp;"*",各都道府県の状況!$A:$I,F$3,FALSE), "※5", ""))), "")</f>
        <v>4233</v>
      </c>
      <c r="G28" s="40">
        <f>IFERROR(INT(TRIM(SUBSTITUTE(VLOOKUP($A28&amp;"*",各都道府県の状況!$A:$I,G$3,FALSE), "※5", ""))), "")</f>
        <v>101</v>
      </c>
      <c r="H28" s="40">
        <f>IFERROR(INT(TRIM(SUBSTITUTE(VLOOKUP($A28&amp;"*",各都道府県の状況!$A:$I,H$3,FALSE), "※5", ""))), "")</f>
        <v>494</v>
      </c>
      <c r="I28" s="40">
        <f>IFERROR(INT(TRIM(SUBSTITUTE(VLOOKUP($A28&amp;"*",各都道府県の状況!$A:$I,I$3,FALSE), "※5", ""))), "")</f>
        <v>17</v>
      </c>
    </row>
    <row r="29" spans="1:9" x14ac:dyDescent="0.55000000000000004">
      <c r="A29" s="12" t="s">
        <v>205</v>
      </c>
      <c r="B29" s="13">
        <f t="shared" si="0"/>
        <v>44339</v>
      </c>
      <c r="C29" s="30" t="s">
        <v>34</v>
      </c>
      <c r="D29" s="40">
        <f>IFERROR(INT(TRIM(SUBSTITUTE(VLOOKUP($A29&amp;"*",各都道府県の状況!$A:$I,D$3,FALSE), "※5", ""))), "")</f>
        <v>4792</v>
      </c>
      <c r="E29" s="40">
        <f>IFERROR(INT(TRIM(SUBSTITUTE(VLOOKUP($A29&amp;"*",各都道府県の状況!$A:$I,E$3,FALSE), "※5", ""))), "")</f>
        <v>122280</v>
      </c>
      <c r="F29" s="40">
        <f>IFERROR(INT(TRIM(SUBSTITUTE(VLOOKUP($A29&amp;"*",各都道府県の状況!$A:$I,F$3,FALSE), "※5", ""))), "")</f>
        <v>4234</v>
      </c>
      <c r="G29" s="40">
        <f>IFERROR(INT(TRIM(SUBSTITUTE(VLOOKUP($A29&amp;"*",各都道府県の状況!$A:$I,G$3,FALSE), "※5", ""))), "")</f>
        <v>75</v>
      </c>
      <c r="H29" s="40">
        <f>IFERROR(INT(TRIM(SUBSTITUTE(VLOOKUP($A29&amp;"*",各都道府県の状況!$A:$I,H$3,FALSE), "※5", ""))), "")</f>
        <v>483</v>
      </c>
      <c r="I29" s="40">
        <f>IFERROR(INT(TRIM(SUBSTITUTE(VLOOKUP($A29&amp;"*",各都道府県の状況!$A:$I,I$3,FALSE), "※5", ""))), "")</f>
        <v>9</v>
      </c>
    </row>
    <row r="30" spans="1:9" x14ac:dyDescent="0.55000000000000004">
      <c r="A30" s="12" t="s">
        <v>206</v>
      </c>
      <c r="B30" s="13">
        <f t="shared" si="0"/>
        <v>44339</v>
      </c>
      <c r="C30" s="30" t="s">
        <v>35</v>
      </c>
      <c r="D30" s="40">
        <f>IFERROR(INT(TRIM(SUBSTITUTE(VLOOKUP($A30&amp;"*",各都道府県の状況!$A:$I,D$3,FALSE), "※5", ""))), "")</f>
        <v>15352</v>
      </c>
      <c r="E30" s="40">
        <f>IFERROR(INT(TRIM(SUBSTITUTE(VLOOKUP($A30&amp;"*",各都道府県の状況!$A:$I,E$3,FALSE), "※5", ""))), "")</f>
        <v>246203</v>
      </c>
      <c r="F30" s="40">
        <f>IFERROR(INT(TRIM(SUBSTITUTE(VLOOKUP($A30&amp;"*",各都道府県の状況!$A:$I,F$3,FALSE), "※5", ""))), "")</f>
        <v>13837</v>
      </c>
      <c r="G30" s="40">
        <f>IFERROR(INT(TRIM(SUBSTITUTE(VLOOKUP($A30&amp;"*",各都道府県の状況!$A:$I,G$3,FALSE), "※5", ""))), "")</f>
        <v>200</v>
      </c>
      <c r="H30" s="40">
        <f>IFERROR(INT(TRIM(SUBSTITUTE(VLOOKUP($A30&amp;"*",各都道府県の状況!$A:$I,H$3,FALSE), "※5", ""))), "")</f>
        <v>1382</v>
      </c>
      <c r="I30" s="40">
        <f>IFERROR(INT(TRIM(SUBSTITUTE(VLOOKUP($A30&amp;"*",各都道府県の状況!$A:$I,I$3,FALSE), "※5", ""))), "")</f>
        <v>18</v>
      </c>
    </row>
    <row r="31" spans="1:9" x14ac:dyDescent="0.55000000000000004">
      <c r="A31" s="12" t="s">
        <v>207</v>
      </c>
      <c r="B31" s="13">
        <f t="shared" si="0"/>
        <v>44339</v>
      </c>
      <c r="C31" s="30" t="s">
        <v>36</v>
      </c>
      <c r="D31" s="40">
        <f>IFERROR(INT(TRIM(SUBSTITUTE(VLOOKUP($A31&amp;"*",各都道府県の状況!$A:$I,D$3,FALSE), "※5", ""))), "")</f>
        <v>97738</v>
      </c>
      <c r="E31" s="40">
        <f>IFERROR(INT(TRIM(SUBSTITUTE(VLOOKUP($A31&amp;"*",各都道府県の状況!$A:$I,E$3,FALSE), "※5", ""))), "")</f>
        <v>1730305</v>
      </c>
      <c r="F31" s="40">
        <f>IFERROR(INT(TRIM(SUBSTITUTE(VLOOKUP($A31&amp;"*",各都道府県の状況!$A:$I,F$3,FALSE), "※5", ""))), "")</f>
        <v>82895</v>
      </c>
      <c r="G31" s="40">
        <f>IFERROR(INT(TRIM(SUBSTITUTE(VLOOKUP($A31&amp;"*",各都道府県の状況!$A:$I,G$3,FALSE), "※5", ""))), "")</f>
        <v>2128</v>
      </c>
      <c r="H31" s="40">
        <f>IFERROR(INT(TRIM(SUBSTITUTE(VLOOKUP($A31&amp;"*",各都道府県の状況!$A:$I,H$3,FALSE), "※5", ""))), "")</f>
        <v>11792</v>
      </c>
      <c r="I31" s="40">
        <f>IFERROR(INT(TRIM(SUBSTITUTE(VLOOKUP($A31&amp;"*",各都道府県の状況!$A:$I,I$3,FALSE), "※5", ""))), "")</f>
        <v>337</v>
      </c>
    </row>
    <row r="32" spans="1:9" x14ac:dyDescent="0.55000000000000004">
      <c r="A32" s="12" t="s">
        <v>208</v>
      </c>
      <c r="B32" s="13">
        <f t="shared" si="0"/>
        <v>44339</v>
      </c>
      <c r="C32" s="30" t="s">
        <v>37</v>
      </c>
      <c r="D32" s="40">
        <f>IFERROR(INT(TRIM(SUBSTITUTE(VLOOKUP($A32&amp;"*",各都道府県の状況!$A:$I,D$3,FALSE), "※5", ""))), "")</f>
        <v>38757</v>
      </c>
      <c r="E32" s="40">
        <f>IFERROR(INT(TRIM(SUBSTITUTE(VLOOKUP($A32&amp;"*",各都道府県の状況!$A:$I,E$3,FALSE), "※5", ""))), "")</f>
        <v>441555</v>
      </c>
      <c r="F32" s="40">
        <f>IFERROR(INT(TRIM(SUBSTITUTE(VLOOKUP($A32&amp;"*",各都道府県の状況!$A:$I,F$3,FALSE), "※5", ""))), "")</f>
        <v>34258</v>
      </c>
      <c r="G32" s="40">
        <f>IFERROR(INT(TRIM(SUBSTITUTE(VLOOKUP($A32&amp;"*",各都道府県の状況!$A:$I,G$3,FALSE), "※5", ""))), "")</f>
        <v>1096</v>
      </c>
      <c r="H32" s="40">
        <f>IFERROR(INT(TRIM(SUBSTITUTE(VLOOKUP($A32&amp;"*",各都道府県の状況!$A:$I,H$3,FALSE), "※5", ""))), "")</f>
        <v>3412</v>
      </c>
      <c r="I32" s="40">
        <f>IFERROR(INT(TRIM(SUBSTITUTE(VLOOKUP($A32&amp;"*",各都道府県の状況!$A:$I,I$3,FALSE), "※5", ""))), "")</f>
        <v>96</v>
      </c>
    </row>
    <row r="33" spans="1:9" x14ac:dyDescent="0.55000000000000004">
      <c r="A33" s="12" t="s">
        <v>209</v>
      </c>
      <c r="B33" s="13">
        <f t="shared" si="0"/>
        <v>44339</v>
      </c>
      <c r="C33" s="30" t="s">
        <v>38</v>
      </c>
      <c r="D33" s="40">
        <f>IFERROR(INT(TRIM(SUBSTITUTE(VLOOKUP($A33&amp;"*",各都道府県の状況!$A:$I,D$3,FALSE), "※5", ""))), "")</f>
        <v>7726</v>
      </c>
      <c r="E33" s="40">
        <f>IFERROR(INT(TRIM(SUBSTITUTE(VLOOKUP($A33&amp;"*",各都道府県の状況!$A:$I,E$3,FALSE), "※5", ""))), "")</f>
        <v>145913</v>
      </c>
      <c r="F33" s="40">
        <f>IFERROR(INT(TRIM(SUBSTITUTE(VLOOKUP($A33&amp;"*",各都道府県の状況!$A:$I,F$3,FALSE), "※5", ""))), "")</f>
        <v>6996</v>
      </c>
      <c r="G33" s="40">
        <f>IFERROR(INT(TRIM(SUBSTITUTE(VLOOKUP($A33&amp;"*",各都道府県の状況!$A:$I,G$3,FALSE), "※5", ""))), "")</f>
        <v>104</v>
      </c>
      <c r="H33" s="40">
        <f>IFERROR(INT(TRIM(SUBSTITUTE(VLOOKUP($A33&amp;"*",各都道府県の状況!$A:$I,H$3,FALSE), "※5", ""))), "")</f>
        <v>626</v>
      </c>
      <c r="I33" s="40">
        <f>IFERROR(INT(TRIM(SUBSTITUTE(VLOOKUP($A33&amp;"*",各都道府県の状況!$A:$I,I$3,FALSE), "※5", ""))), "")</f>
        <v>23</v>
      </c>
    </row>
    <row r="34" spans="1:9" x14ac:dyDescent="0.55000000000000004">
      <c r="A34" s="12" t="s">
        <v>210</v>
      </c>
      <c r="B34" s="13">
        <f t="shared" si="0"/>
        <v>44339</v>
      </c>
      <c r="C34" s="30" t="s">
        <v>39</v>
      </c>
      <c r="D34" s="40">
        <f>IFERROR(INT(TRIM(SUBSTITUTE(VLOOKUP($A34&amp;"*",各都道府県の状況!$A:$I,D$3,FALSE), "※5", ""))), "")</f>
        <v>2563</v>
      </c>
      <c r="E34" s="40">
        <f>IFERROR(INT(TRIM(SUBSTITUTE(VLOOKUP($A34&amp;"*",各都道府県の状況!$A:$I,E$3,FALSE), "※5", ""))), "")</f>
        <v>39091</v>
      </c>
      <c r="F34" s="40">
        <f>IFERROR(INT(TRIM(SUBSTITUTE(VLOOKUP($A34&amp;"*",各都道府県の状況!$A:$I,F$3,FALSE), "※5", ""))), "")</f>
        <v>2330</v>
      </c>
      <c r="G34" s="40">
        <f>IFERROR(INT(TRIM(SUBSTITUTE(VLOOKUP($A34&amp;"*",各都道府県の状況!$A:$I,G$3,FALSE), "※5", ""))), "")</f>
        <v>39</v>
      </c>
      <c r="H34" s="40">
        <f>IFERROR(INT(TRIM(SUBSTITUTE(VLOOKUP($A34&amp;"*",各都道府県の状況!$A:$I,H$3,FALSE), "※5", ""))), "")</f>
        <v>155</v>
      </c>
      <c r="I34" s="40">
        <f>IFERROR(INT(TRIM(SUBSTITUTE(VLOOKUP($A34&amp;"*",各都道府県の状況!$A:$I,I$3,FALSE), "※5", ""))), "")</f>
        <v>42</v>
      </c>
    </row>
    <row r="35" spans="1:9" x14ac:dyDescent="0.55000000000000004">
      <c r="A35" s="12" t="s">
        <v>211</v>
      </c>
      <c r="B35" s="13">
        <f t="shared" si="0"/>
        <v>44339</v>
      </c>
      <c r="C35" s="30" t="s">
        <v>40</v>
      </c>
      <c r="D35" s="40">
        <f>IFERROR(INT(TRIM(SUBSTITUTE(VLOOKUP($A35&amp;"*",各都道府県の状況!$A:$I,D$3,FALSE), "※5", ""))), "")</f>
        <v>453</v>
      </c>
      <c r="E35" s="40">
        <f>IFERROR(INT(TRIM(SUBSTITUTE(VLOOKUP($A35&amp;"*",各都道府県の状況!$A:$I,E$3,FALSE), "※5", ""))), "")</f>
        <v>70646</v>
      </c>
      <c r="F35" s="40">
        <f>IFERROR(INT(TRIM(SUBSTITUTE(VLOOKUP($A35&amp;"*",各都道府県の状況!$A:$I,F$3,FALSE), "※5", ""))), "")</f>
        <v>400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41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44339</v>
      </c>
      <c r="C36" s="30" t="s">
        <v>41</v>
      </c>
      <c r="D36" s="40">
        <f>IFERROR(INT(TRIM(SUBSTITUTE(VLOOKUP($A36&amp;"*",各都道府県の状況!$A:$I,D$3,FALSE), "※5", ""))), "")</f>
        <v>498</v>
      </c>
      <c r="E36" s="40">
        <f>IFERROR(INT(TRIM(SUBSTITUTE(VLOOKUP($A36&amp;"*",各都道府県の状況!$A:$I,E$3,FALSE), "※5", ""))), "")</f>
        <v>24335</v>
      </c>
      <c r="F36" s="40">
        <f>IFERROR(INT(TRIM(SUBSTITUTE(VLOOKUP($A36&amp;"*",各都道府県の状況!$A:$I,F$3,FALSE), "※5", ""))), "")</f>
        <v>404</v>
      </c>
      <c r="G36" s="40">
        <f>IFERROR(INT(TRIM(SUBSTITUTE(VLOOKUP($A36&amp;"*",各都道府県の状況!$A:$I,G$3,FALSE), "※5", ""))), "")</f>
        <v>0</v>
      </c>
      <c r="H36" s="40">
        <f>IFERROR(INT(TRIM(SUBSTITUTE(VLOOKUP($A36&amp;"*",各都道府県の状況!$A:$I,H$3,FALSE), "※5", ""))), "")</f>
        <v>94</v>
      </c>
      <c r="I36" s="40">
        <f>IFERROR(INT(TRIM(SUBSTITUTE(VLOOKUP($A36&amp;"*",各都道府県の状況!$A:$I,I$3,FALSE), "※5", ""))), "")</f>
        <v>3</v>
      </c>
    </row>
    <row r="37" spans="1:9" x14ac:dyDescent="0.55000000000000004">
      <c r="A37" s="12" t="s">
        <v>213</v>
      </c>
      <c r="B37" s="13">
        <f t="shared" si="0"/>
        <v>44339</v>
      </c>
      <c r="C37" s="30" t="s">
        <v>42</v>
      </c>
      <c r="D37" s="40">
        <f>IFERROR(INT(TRIM(SUBSTITUTE(VLOOKUP($A37&amp;"*",各都道府県の状況!$A:$I,D$3,FALSE), "※5", ""))), "")</f>
        <v>6930</v>
      </c>
      <c r="E37" s="40">
        <f>IFERROR(INT(TRIM(SUBSTITUTE(VLOOKUP($A37&amp;"*",各都道府県の状況!$A:$I,E$3,FALSE), "※5", ""))), "")</f>
        <v>108427</v>
      </c>
      <c r="F37" s="40">
        <f>IFERROR(INT(TRIM(SUBSTITUTE(VLOOKUP($A37&amp;"*",各都道府県の状況!$A:$I,F$3,FALSE), "※5", ""))), "")</f>
        <v>5045</v>
      </c>
      <c r="G37" s="40">
        <f>IFERROR(INT(TRIM(SUBSTITUTE(VLOOKUP($A37&amp;"*",各都道府県の状況!$A:$I,G$3,FALSE), "※5", ""))), "")</f>
        <v>90</v>
      </c>
      <c r="H37" s="40">
        <f>IFERROR(INT(TRIM(SUBSTITUTE(VLOOKUP($A37&amp;"*",各都道府県の状況!$A:$I,H$3,FALSE), "※5", ""))), "")</f>
        <v>1386</v>
      </c>
      <c r="I37" s="40">
        <f>IFERROR(INT(TRIM(SUBSTITUTE(VLOOKUP($A37&amp;"*",各都道府県の状況!$A:$I,I$3,FALSE), "※5", ""))), "")</f>
        <v>30</v>
      </c>
    </row>
    <row r="38" spans="1:9" x14ac:dyDescent="0.55000000000000004">
      <c r="A38" s="12" t="s">
        <v>214</v>
      </c>
      <c r="B38" s="13">
        <f t="shared" si="0"/>
        <v>44339</v>
      </c>
      <c r="C38" s="30" t="s">
        <v>43</v>
      </c>
      <c r="D38" s="40">
        <f>IFERROR(INT(TRIM(SUBSTITUTE(VLOOKUP($A38&amp;"*",各都道府県の状況!$A:$I,D$3,FALSE), "※5", ""))), "")</f>
        <v>9610</v>
      </c>
      <c r="E38" s="40">
        <f>IFERROR(INT(TRIM(SUBSTITUTE(VLOOKUP($A38&amp;"*",各都道府県の状況!$A:$I,E$3,FALSE), "※5", ""))), "")</f>
        <v>400161</v>
      </c>
      <c r="F38" s="40">
        <f>IFERROR(INT(TRIM(SUBSTITUTE(VLOOKUP($A38&amp;"*",各都道府県の状況!$A:$I,F$3,FALSE), "※5", ""))), "")</f>
        <v>7157</v>
      </c>
      <c r="G38" s="40">
        <f>IFERROR(INT(TRIM(SUBSTITUTE(VLOOKUP($A38&amp;"*",各都道府県の状況!$A:$I,G$3,FALSE), "※5", ""))), "")</f>
        <v>117</v>
      </c>
      <c r="H38" s="40">
        <f>IFERROR(INT(TRIM(SUBSTITUTE(VLOOKUP($A38&amp;"*",各都道府県の状況!$A:$I,H$3,FALSE), "※5", ""))), "")</f>
        <v>1080</v>
      </c>
      <c r="I38" s="40">
        <f>IFERROR(INT(TRIM(SUBSTITUTE(VLOOKUP($A38&amp;"*",各都道府県の状況!$A:$I,I$3,FALSE), "※5", ""))), "")</f>
        <v>18</v>
      </c>
    </row>
    <row r="39" spans="1:9" x14ac:dyDescent="0.55000000000000004">
      <c r="A39" s="12" t="s">
        <v>215</v>
      </c>
      <c r="B39" s="13">
        <f t="shared" si="0"/>
        <v>44339</v>
      </c>
      <c r="C39" s="30" t="s">
        <v>44</v>
      </c>
      <c r="D39" s="40">
        <f>IFERROR(INT(TRIM(SUBSTITUTE(VLOOKUP($A39&amp;"*",各都道府県の状況!$A:$I,D$3,FALSE), "※5", ""))), "")</f>
        <v>2736</v>
      </c>
      <c r="E39" s="40">
        <f>IFERROR(INT(TRIM(SUBSTITUTE(VLOOKUP($A39&amp;"*",各都道府県の状況!$A:$I,E$3,FALSE), "※5", ""))), "")</f>
        <v>98010</v>
      </c>
      <c r="F39" s="40">
        <f>IFERROR(INT(TRIM(SUBSTITUTE(VLOOKUP($A39&amp;"*",各都道府県の状況!$A:$I,F$3,FALSE), "※5", ""))), "")</f>
        <v>2103</v>
      </c>
      <c r="G39" s="40">
        <f>IFERROR(INT(TRIM(SUBSTITUTE(VLOOKUP($A39&amp;"*",各都道府県の状況!$A:$I,G$3,FALSE), "※5", ""))), "")</f>
        <v>57</v>
      </c>
      <c r="H39" s="40">
        <f>IFERROR(INT(TRIM(SUBSTITUTE(VLOOKUP($A39&amp;"*",各都道府県の状況!$A:$I,H$3,FALSE), "※5", ""))), "")</f>
        <v>576</v>
      </c>
      <c r="I39" s="40">
        <f>IFERROR(INT(TRIM(SUBSTITUTE(VLOOKUP($A39&amp;"*",各都道府県の状況!$A:$I,I$3,FALSE), "※5", ""))), "")</f>
        <v>8</v>
      </c>
    </row>
    <row r="40" spans="1:9" x14ac:dyDescent="0.55000000000000004">
      <c r="A40" s="12" t="s">
        <v>216</v>
      </c>
      <c r="B40" s="13">
        <f t="shared" si="0"/>
        <v>44339</v>
      </c>
      <c r="C40" s="30" t="s">
        <v>45</v>
      </c>
      <c r="D40" s="40">
        <f>IFERROR(INT(TRIM(SUBSTITUTE(VLOOKUP($A40&amp;"*",各都道府県の状況!$A:$I,D$3,FALSE), "※5", ""))), "")</f>
        <v>1618</v>
      </c>
      <c r="E40" s="40">
        <f>IFERROR(INT(TRIM(SUBSTITUTE(VLOOKUP($A40&amp;"*",各都道府県の状況!$A:$I,E$3,FALSE), "※5", ""))), "")</f>
        <v>56063</v>
      </c>
      <c r="F40" s="40">
        <f>IFERROR(INT(TRIM(SUBSTITUTE(VLOOKUP($A40&amp;"*",各都道府県の状況!$A:$I,F$3,FALSE), "※5", ""))), "")</f>
        <v>1442</v>
      </c>
      <c r="G40" s="40">
        <f>IFERROR(INT(TRIM(SUBSTITUTE(VLOOKUP($A40&amp;"*",各都道府県の状況!$A:$I,G$3,FALSE), "※5", ""))), "")</f>
        <v>61</v>
      </c>
      <c r="H40" s="40">
        <f>IFERROR(INT(TRIM(SUBSTITUTE(VLOOKUP($A40&amp;"*",各都道府県の状況!$A:$I,H$3,FALSE), "※5", ""))), "")</f>
        <v>115</v>
      </c>
      <c r="I40" s="40">
        <f>IFERROR(INT(TRIM(SUBSTITUTE(VLOOKUP($A40&amp;"*",各都道府県の状況!$A:$I,I$3,FALSE), "※5", ""))), "")</f>
        <v>3</v>
      </c>
    </row>
    <row r="41" spans="1:9" x14ac:dyDescent="0.55000000000000004">
      <c r="A41" s="12" t="s">
        <v>217</v>
      </c>
      <c r="B41" s="13">
        <f t="shared" si="0"/>
        <v>44339</v>
      </c>
      <c r="C41" s="30" t="s">
        <v>46</v>
      </c>
      <c r="D41" s="40">
        <f>IFERROR(INT(TRIM(SUBSTITUTE(VLOOKUP($A41&amp;"*",各都道府県の状況!$A:$I,D$3,FALSE), "※5", ""))), "")</f>
        <v>1939</v>
      </c>
      <c r="E41" s="40">
        <f>IFERROR(INT(TRIM(SUBSTITUTE(VLOOKUP($A41&amp;"*",各都道府県の状況!$A:$I,E$3,FALSE), "※5", ""))), "")</f>
        <v>74014</v>
      </c>
      <c r="F41" s="40">
        <f>IFERROR(INT(TRIM(SUBSTITUTE(VLOOKUP($A41&amp;"*",各都道府県の状況!$A:$I,F$3,FALSE), "※5", ""))), "")</f>
        <v>1658</v>
      </c>
      <c r="G41" s="40">
        <f>IFERROR(INT(TRIM(SUBSTITUTE(VLOOKUP($A41&amp;"*",各都道府県の状況!$A:$I,G$3,FALSE), "※5", ""))), "")</f>
        <v>24</v>
      </c>
      <c r="H41" s="40">
        <f>IFERROR(INT(TRIM(SUBSTITUTE(VLOOKUP($A41&amp;"*",各都道府県の状況!$A:$I,H$3,FALSE), "※5", ""))), "")</f>
        <v>262</v>
      </c>
      <c r="I41" s="40">
        <f>IFERROR(INT(TRIM(SUBSTITUTE(VLOOKUP($A41&amp;"*",各都道府県の状況!$A:$I,I$3,FALSE), "※5", ""))), "")</f>
        <v>4</v>
      </c>
    </row>
    <row r="42" spans="1:9" x14ac:dyDescent="0.55000000000000004">
      <c r="A42" s="12" t="s">
        <v>218</v>
      </c>
      <c r="B42" s="13">
        <f t="shared" si="0"/>
        <v>44339</v>
      </c>
      <c r="C42" s="30" t="s">
        <v>47</v>
      </c>
      <c r="D42" s="40">
        <f>IFERROR(INT(TRIM(SUBSTITUTE(VLOOKUP($A42&amp;"*",各都道府県の状況!$A:$I,D$3,FALSE), "※5", ""))), "")</f>
        <v>2666</v>
      </c>
      <c r="E42" s="40">
        <f>IFERROR(INT(TRIM(SUBSTITUTE(VLOOKUP($A42&amp;"*",各都道府県の状況!$A:$I,E$3,FALSE), "※5", ""))), "")</f>
        <v>79801</v>
      </c>
      <c r="F42" s="40">
        <f>IFERROR(INT(TRIM(SUBSTITUTE(VLOOKUP($A42&amp;"*",各都道府県の状況!$A:$I,F$3,FALSE), "※5", ""))), "")</f>
        <v>2489</v>
      </c>
      <c r="G42" s="40">
        <f>IFERROR(INT(TRIM(SUBSTITUTE(VLOOKUP($A42&amp;"*",各都道府県の状況!$A:$I,G$3,FALSE), "※5", ""))), "")</f>
        <v>71</v>
      </c>
      <c r="H42" s="40">
        <f>IFERROR(INT(TRIM(SUBSTITUTE(VLOOKUP($A42&amp;"*",各都道府県の状況!$A:$I,H$3,FALSE), "※5", ""))), "")</f>
        <v>106</v>
      </c>
      <c r="I42" s="40">
        <f>IFERROR(INT(TRIM(SUBSTITUTE(VLOOKUP($A42&amp;"*",各都道府県の状況!$A:$I,I$3,FALSE), "※5", ""))), "")</f>
        <v>4</v>
      </c>
    </row>
    <row r="43" spans="1:9" x14ac:dyDescent="0.55000000000000004">
      <c r="A43" s="12" t="s">
        <v>219</v>
      </c>
      <c r="B43" s="13">
        <f t="shared" si="0"/>
        <v>44339</v>
      </c>
      <c r="C43" s="30" t="s">
        <v>48</v>
      </c>
      <c r="D43" s="40">
        <f>IFERROR(INT(TRIM(SUBSTITUTE(VLOOKUP($A43&amp;"*",各都道府県の状況!$A:$I,D$3,FALSE), "※5", ""))), "")</f>
        <v>1266</v>
      </c>
      <c r="E43" s="40">
        <f>IFERROR(INT(TRIM(SUBSTITUTE(VLOOKUP($A43&amp;"*",各都道府県の状況!$A:$I,E$3,FALSE), "※5", ""))), "")</f>
        <v>8973</v>
      </c>
      <c r="F43" s="40">
        <f>IFERROR(INT(TRIM(SUBSTITUTE(VLOOKUP($A43&amp;"*",各都道府県の状況!$A:$I,F$3,FALSE), "※5", ""))), "")</f>
        <v>1119</v>
      </c>
      <c r="G43" s="40">
        <f>IFERROR(INT(TRIM(SUBSTITUTE(VLOOKUP($A43&amp;"*",各都道府県の状況!$A:$I,G$3,FALSE), "※5", ""))), "")</f>
        <v>20</v>
      </c>
      <c r="H43" s="40">
        <f>IFERROR(INT(TRIM(SUBSTITUTE(VLOOKUP($A43&amp;"*",各都道府県の状況!$A:$I,H$3,FALSE), "※5", ""))), "")</f>
        <v>127</v>
      </c>
      <c r="I43" s="40">
        <f>IFERROR(INT(TRIM(SUBSTITUTE(VLOOKUP($A43&amp;"*",各都道府県の状況!$A:$I,I$3,FALSE), "※5", ""))), "")</f>
        <v>3</v>
      </c>
    </row>
    <row r="44" spans="1:9" x14ac:dyDescent="0.55000000000000004">
      <c r="A44" s="12" t="s">
        <v>220</v>
      </c>
      <c r="B44" s="13">
        <f t="shared" si="0"/>
        <v>44339</v>
      </c>
      <c r="C44" s="30" t="s">
        <v>49</v>
      </c>
      <c r="D44" s="40">
        <f>IFERROR(INT(TRIM(SUBSTITUTE(VLOOKUP($A44&amp;"*",各都道府県の状況!$A:$I,D$3,FALSE), "※5", ""))), "")</f>
        <v>32722</v>
      </c>
      <c r="E44" s="40">
        <f>IFERROR(INT(TRIM(SUBSTITUTE(VLOOKUP($A44&amp;"*",各都道府県の状況!$A:$I,E$3,FALSE), "※5", ""))), "")</f>
        <v>718023</v>
      </c>
      <c r="F44" s="40">
        <f>IFERROR(INT(TRIM(SUBSTITUTE(VLOOKUP($A44&amp;"*",各都道府県の状況!$A:$I,F$3,FALSE), "※5", ""))), "")</f>
        <v>26695</v>
      </c>
      <c r="G44" s="40">
        <f>IFERROR(INT(TRIM(SUBSTITUTE(VLOOKUP($A44&amp;"*",各都道府県の状況!$A:$I,G$3,FALSE), "※5", ""))), "")</f>
        <v>416</v>
      </c>
      <c r="H44" s="40">
        <f>IFERROR(INT(TRIM(SUBSTITUTE(VLOOKUP($A44&amp;"*",各都道府県の状況!$A:$I,H$3,FALSE), "※5", ""))), "")</f>
        <v>5353</v>
      </c>
      <c r="I44" s="40">
        <f>IFERROR(INT(TRIM(SUBSTITUTE(VLOOKUP($A44&amp;"*",各都道府県の状況!$A:$I,I$3,FALSE), "※5", ""))), "")</f>
        <v>76</v>
      </c>
    </row>
    <row r="45" spans="1:9" x14ac:dyDescent="0.55000000000000004">
      <c r="A45" s="12" t="s">
        <v>221</v>
      </c>
      <c r="B45" s="13">
        <f t="shared" si="0"/>
        <v>44339</v>
      </c>
      <c r="C45" s="30" t="s">
        <v>50</v>
      </c>
      <c r="D45" s="40">
        <f>IFERROR(INT(TRIM(SUBSTITUTE(VLOOKUP($A45&amp;"*",各都道府県の状況!$A:$I,D$3,FALSE), "※5", ""))), "")</f>
        <v>2411</v>
      </c>
      <c r="E45" s="40">
        <f>IFERROR(INT(TRIM(SUBSTITUTE(VLOOKUP($A45&amp;"*",各都道府県の状況!$A:$I,E$3,FALSE), "※5", ""))), "")</f>
        <v>47356</v>
      </c>
      <c r="F45" s="40">
        <f>IFERROR(INT(TRIM(SUBSTITUTE(VLOOKUP($A45&amp;"*",各都道府県の状況!$A:$I,F$3,FALSE), "※5", ""))), "")</f>
        <v>2144</v>
      </c>
      <c r="G45" s="40">
        <f>IFERROR(INT(TRIM(SUBSTITUTE(VLOOKUP($A45&amp;"*",各都道府県の状況!$A:$I,G$3,FALSE), "※5", ""))), "")</f>
        <v>18</v>
      </c>
      <c r="H45" s="40">
        <f>IFERROR(INT(TRIM(SUBSTITUTE(VLOOKUP($A45&amp;"*",各都道府県の状況!$A:$I,H$3,FALSE), "※5", ""))), "")</f>
        <v>255</v>
      </c>
      <c r="I45" s="40">
        <f>IFERROR(INT(TRIM(SUBSTITUTE(VLOOKUP($A45&amp;"*",各都道府県の状況!$A:$I,I$3,FALSE), "※5", ""))), "")</f>
        <v>6</v>
      </c>
    </row>
    <row r="46" spans="1:9" ht="21" customHeight="1" x14ac:dyDescent="0.55000000000000004">
      <c r="A46" s="12" t="s">
        <v>222</v>
      </c>
      <c r="B46" s="13">
        <f t="shared" si="0"/>
        <v>44339</v>
      </c>
      <c r="C46" s="30" t="s">
        <v>51</v>
      </c>
      <c r="D46" s="40">
        <f>IFERROR(INT(TRIM(SUBSTITUTE(VLOOKUP($A46&amp;"*",各都道府県の状況!$A:$I,D$3,FALSE), "※5", ""))), "")</f>
        <v>2822</v>
      </c>
      <c r="E46" s="40">
        <f>IFERROR(INT(TRIM(SUBSTITUTE(VLOOKUP($A46&amp;"*",各都道府県の状況!$A:$I,E$3,FALSE), "※5", ""))), "")</f>
        <v>108011</v>
      </c>
      <c r="F46" s="40">
        <f>IFERROR(INT(TRIM(SUBSTITUTE(VLOOKUP($A46&amp;"*",各都道府県の状況!$A:$I,F$3,FALSE), "※5", ""))), "")</f>
        <v>2493</v>
      </c>
      <c r="G46" s="40">
        <f>IFERROR(INT(TRIM(SUBSTITUTE(VLOOKUP($A46&amp;"*",各都道府県の状況!$A:$I,G$3,FALSE), "※5", ""))), "")</f>
        <v>61</v>
      </c>
      <c r="H46" s="40">
        <f>IFERROR(INT(TRIM(SUBSTITUTE(VLOOKUP($A46&amp;"*",各都道府県の状況!$A:$I,H$3,FALSE), "※5", ""))), "")</f>
        <v>268</v>
      </c>
      <c r="I46" s="40">
        <f>IFERROR(INT(TRIM(SUBSTITUTE(VLOOKUP($A46&amp;"*",各都道府県の状況!$A:$I,I$3,FALSE), "※5", ""))), "")</f>
        <v>13</v>
      </c>
    </row>
    <row r="47" spans="1:9" x14ac:dyDescent="0.55000000000000004">
      <c r="A47" s="12" t="s">
        <v>223</v>
      </c>
      <c r="B47" s="13">
        <f t="shared" si="0"/>
        <v>44339</v>
      </c>
      <c r="C47" s="30" t="s">
        <v>52</v>
      </c>
      <c r="D47" s="40">
        <f>IFERROR(INT(TRIM(SUBSTITUTE(VLOOKUP($A47&amp;"*",各都道府県の状況!$A:$I,D$3,FALSE), "※5", ""))), "")</f>
        <v>5902</v>
      </c>
      <c r="E47" s="40">
        <f>IFERROR(INT(TRIM(SUBSTITUTE(VLOOKUP($A47&amp;"*",各都道府県の状況!$A:$I,E$3,FALSE), "※5", ""))), "")</f>
        <v>76017</v>
      </c>
      <c r="F47" s="40">
        <f>IFERROR(INT(TRIM(SUBSTITUTE(VLOOKUP($A47&amp;"*",各都道府県の状況!$A:$I,F$3,FALSE), "※5", ""))), "")</f>
        <v>4880</v>
      </c>
      <c r="G47" s="40">
        <f>IFERROR(INT(TRIM(SUBSTITUTE(VLOOKUP($A47&amp;"*",各都道府県の状況!$A:$I,G$3,FALSE), "※5", ""))), "")</f>
        <v>92</v>
      </c>
      <c r="H47" s="40">
        <f>IFERROR(INT(TRIM(SUBSTITUTE(VLOOKUP($A47&amp;"*",各都道府県の状況!$A:$I,H$3,FALSE), "※5", ""))), "")</f>
        <v>930</v>
      </c>
      <c r="I47" s="40">
        <f>IFERROR(INT(TRIM(SUBSTITUTE(VLOOKUP($A47&amp;"*",各都道府県の状況!$A:$I,I$3,FALSE), "※5", ""))), "")</f>
        <v>26</v>
      </c>
    </row>
    <row r="48" spans="1:9" x14ac:dyDescent="0.55000000000000004">
      <c r="A48" s="12" t="s">
        <v>224</v>
      </c>
      <c r="B48" s="13">
        <f t="shared" si="0"/>
        <v>44339</v>
      </c>
      <c r="C48" s="30" t="s">
        <v>53</v>
      </c>
      <c r="D48" s="40">
        <f>IFERROR(INT(TRIM(SUBSTITUTE(VLOOKUP($A48&amp;"*",各都道府県の状況!$A:$I,D$3,FALSE), "※5", ""))), "")</f>
        <v>3164</v>
      </c>
      <c r="E48" s="40">
        <f>IFERROR(INT(TRIM(SUBSTITUTE(VLOOKUP($A48&amp;"*",各都道府県の状況!$A:$I,E$3,FALSE), "※5", ""))), "")</f>
        <v>138870</v>
      </c>
      <c r="F48" s="40">
        <f>IFERROR(INT(TRIM(SUBSTITUTE(VLOOKUP($A48&amp;"*",各都道府県の状況!$A:$I,F$3,FALSE), "※5", ""))), "")</f>
        <v>2555</v>
      </c>
      <c r="G48" s="40">
        <f>IFERROR(INT(TRIM(SUBSTITUTE(VLOOKUP($A48&amp;"*",各都道府県の状況!$A:$I,G$3,FALSE), "※5", ""))), "")</f>
        <v>38</v>
      </c>
      <c r="H48" s="40">
        <f>IFERROR(INT(TRIM(SUBSTITUTE(VLOOKUP($A48&amp;"*",各都道府県の状況!$A:$I,H$3,FALSE), "※5", ""))), "")</f>
        <v>571</v>
      </c>
      <c r="I48" s="40">
        <f>IFERROR(INT(TRIM(SUBSTITUTE(VLOOKUP($A48&amp;"*",各都道府県の状況!$A:$I,I$3,FALSE), "※5", ""))), "")</f>
        <v>6</v>
      </c>
    </row>
    <row r="49" spans="1:9" x14ac:dyDescent="0.55000000000000004">
      <c r="A49" s="12" t="s">
        <v>225</v>
      </c>
      <c r="B49" s="13">
        <f t="shared" si="0"/>
        <v>44339</v>
      </c>
      <c r="C49" s="30" t="s">
        <v>54</v>
      </c>
      <c r="D49" s="40">
        <f>IFERROR(INT(TRIM(SUBSTITUTE(VLOOKUP($A49&amp;"*",各都道府県の状況!$A:$I,D$3,FALSE), "※5", ""))), "")</f>
        <v>2939</v>
      </c>
      <c r="E49" s="40">
        <f>IFERROR(INT(TRIM(SUBSTITUTE(VLOOKUP($A49&amp;"*",各都道府県の状況!$A:$I,E$3,FALSE), "※5", ""))), "")</f>
        <v>38919</v>
      </c>
      <c r="F49" s="40">
        <f>IFERROR(INT(TRIM(SUBSTITUTE(VLOOKUP($A49&amp;"*",各都道府県の状況!$A:$I,F$3,FALSE), "※5", ""))), "")</f>
        <v>2594</v>
      </c>
      <c r="G49" s="40">
        <f>IFERROR(INT(TRIM(SUBSTITUTE(VLOOKUP($A49&amp;"*",各都道府県の状況!$A:$I,G$3,FALSE), "※5", ""))), "")</f>
        <v>25</v>
      </c>
      <c r="H49" s="40">
        <f>IFERROR(INT(TRIM(SUBSTITUTE(VLOOKUP($A49&amp;"*",各都道府県の状況!$A:$I,H$3,FALSE), "※5", ""))), "")</f>
        <v>285</v>
      </c>
      <c r="I49" s="40">
        <f>IFERROR(INT(TRIM(SUBSTITUTE(VLOOKUP($A49&amp;"*",各都道府県の状況!$A:$I,I$3,FALSE), "※5", ""))), "")</f>
        <v>7</v>
      </c>
    </row>
    <row r="50" spans="1:9" x14ac:dyDescent="0.55000000000000004">
      <c r="A50" s="12" t="s">
        <v>226</v>
      </c>
      <c r="B50" s="13">
        <f t="shared" si="0"/>
        <v>44339</v>
      </c>
      <c r="C50" s="30" t="s">
        <v>55</v>
      </c>
      <c r="D50" s="40">
        <f>IFERROR(INT(TRIM(SUBSTITUTE(VLOOKUP($A50&amp;"*",各都道府県の状況!$A:$I,D$3,FALSE), "※5", ""))), "")</f>
        <v>3131</v>
      </c>
      <c r="E50" s="40">
        <f>IFERROR(INT(TRIM(SUBSTITUTE(VLOOKUP($A50&amp;"*",各都道府県の状況!$A:$I,E$3,FALSE), "※5", ""))), "")</f>
        <v>96915</v>
      </c>
      <c r="F50" s="40">
        <f>IFERROR(INT(TRIM(SUBSTITUTE(VLOOKUP($A50&amp;"*",各都道府県の状況!$A:$I,F$3,FALSE), "※5", ""))), "")</f>
        <v>2712</v>
      </c>
      <c r="G50" s="40">
        <f>IFERROR(INT(TRIM(SUBSTITUTE(VLOOKUP($A50&amp;"*",各都道府県の状況!$A:$I,G$3,FALSE), "※5", ""))), "")</f>
        <v>28</v>
      </c>
      <c r="H50" s="40">
        <f>IFERROR(INT(TRIM(SUBSTITUTE(VLOOKUP($A50&amp;"*",各都道府県の状況!$A:$I,H$3,FALSE), "※5", ""))), "")</f>
        <v>396</v>
      </c>
      <c r="I50" s="40">
        <f>IFERROR(INT(TRIM(SUBSTITUTE(VLOOKUP($A50&amp;"*",各都道府県の状況!$A:$I,I$3,FALSE), "※5", ""))), "")</f>
        <v>1</v>
      </c>
    </row>
    <row r="51" spans="1:9" x14ac:dyDescent="0.55000000000000004">
      <c r="A51" s="12" t="s">
        <v>227</v>
      </c>
      <c r="B51" s="13">
        <f t="shared" si="0"/>
        <v>44339</v>
      </c>
      <c r="C51" s="30" t="s">
        <v>56</v>
      </c>
      <c r="D51" s="40">
        <f>IFERROR(INT(TRIM(SUBSTITUTE(VLOOKUP($A51&amp;"*",各都道府県の状況!$A:$I,D$3,FALSE), "※5", ""))), "")</f>
        <v>15081</v>
      </c>
      <c r="E51" s="40">
        <f>IFERROR(INT(TRIM(SUBSTITUTE(VLOOKUP($A51&amp;"*",各都道府県の状況!$A:$I,E$3,FALSE), "※5", ""))), "")</f>
        <v>209874</v>
      </c>
      <c r="F51" s="40">
        <f>IFERROR(INT(TRIM(SUBSTITUTE(VLOOKUP($A51&amp;"*",各都道府県の状況!$A:$I,F$3,FALSE), "※5", ""))), "")</f>
        <v>12980</v>
      </c>
      <c r="G51" s="40">
        <f>IFERROR(INT(TRIM(SUBSTITUTE(VLOOKUP($A51&amp;"*",各都道府県の状況!$A:$I,G$3,FALSE), "※5", ""))), "")</f>
        <v>148</v>
      </c>
      <c r="H51" s="40">
        <f>IFERROR(INT(TRIM(SUBSTITUTE(VLOOKUP($A51&amp;"*",各都道府県の状況!$A:$I,H$3,FALSE), "※5", ""))), "")</f>
        <v>1959</v>
      </c>
      <c r="I51" s="40">
        <f>IFERROR(INT(TRIM(SUBSTITUTE(VLOOKUP($A51&amp;"*",各都道府県の状況!$A:$I,I$3,FALSE), "※5", ""))), "")</f>
        <v>59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9"/>
      <c r="C1" s="130"/>
      <c r="D1" s="130"/>
      <c r="E1" s="130"/>
      <c r="F1" s="130"/>
      <c r="G1" s="130"/>
      <c r="H1" s="130"/>
      <c r="I1" s="130"/>
    </row>
    <row r="2" spans="1:9" ht="28.5" customHeight="1" x14ac:dyDescent="0.55000000000000004">
      <c r="B2" s="131" t="s">
        <v>228</v>
      </c>
      <c r="C2" s="130"/>
      <c r="D2" s="130"/>
      <c r="E2" s="130"/>
      <c r="F2" s="130"/>
      <c r="G2" s="130"/>
      <c r="H2" s="130"/>
      <c r="I2" s="130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32" t="s">
        <v>180</v>
      </c>
      <c r="C4" s="134" t="s">
        <v>341</v>
      </c>
      <c r="D4" s="136" t="s">
        <v>342</v>
      </c>
      <c r="E4" s="138" t="s">
        <v>343</v>
      </c>
      <c r="F4" s="139"/>
      <c r="G4" s="140" t="s">
        <v>344</v>
      </c>
      <c r="H4" s="140" t="s">
        <v>345</v>
      </c>
      <c r="I4" s="19"/>
    </row>
    <row r="5" spans="1:9" ht="13.25" customHeight="1" x14ac:dyDescent="0.55000000000000004">
      <c r="B5" s="133"/>
      <c r="C5" s="135"/>
      <c r="D5" s="137"/>
      <c r="E5" s="117" t="s">
        <v>346</v>
      </c>
      <c r="F5" s="118" t="s">
        <v>347</v>
      </c>
      <c r="G5" s="141"/>
      <c r="H5" s="141"/>
      <c r="I5" s="19"/>
    </row>
    <row r="6" spans="1:9" ht="12" customHeight="1" x14ac:dyDescent="0.55000000000000004">
      <c r="A6" s="15" t="s">
        <v>181</v>
      </c>
      <c r="B6" s="20" t="s">
        <v>229</v>
      </c>
      <c r="C6" s="119">
        <v>34581</v>
      </c>
      <c r="D6" s="119">
        <v>638209</v>
      </c>
      <c r="E6" s="119">
        <v>7221</v>
      </c>
      <c r="F6" s="120">
        <v>47</v>
      </c>
      <c r="G6" s="119">
        <v>26412</v>
      </c>
      <c r="H6" s="119">
        <v>1001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19">
        <v>2158</v>
      </c>
      <c r="D7" s="119">
        <v>40642</v>
      </c>
      <c r="E7" s="120">
        <v>300</v>
      </c>
      <c r="F7" s="120">
        <v>5</v>
      </c>
      <c r="G7" s="119">
        <v>1830</v>
      </c>
      <c r="H7" s="120">
        <v>28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19">
        <v>1343</v>
      </c>
      <c r="D8" s="119">
        <v>69814</v>
      </c>
      <c r="E8" s="120">
        <v>179</v>
      </c>
      <c r="F8" s="120">
        <v>1</v>
      </c>
      <c r="G8" s="119">
        <v>1121</v>
      </c>
      <c r="H8" s="120">
        <v>43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19">
        <v>8729</v>
      </c>
      <c r="D9" s="119">
        <v>139944</v>
      </c>
      <c r="E9" s="120">
        <v>309</v>
      </c>
      <c r="F9" s="120">
        <v>9</v>
      </c>
      <c r="G9" s="119">
        <v>8332</v>
      </c>
      <c r="H9" s="120">
        <v>82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20">
        <v>741</v>
      </c>
      <c r="D10" s="119">
        <v>12871</v>
      </c>
      <c r="E10" s="120">
        <v>100</v>
      </c>
      <c r="F10" s="120">
        <v>0</v>
      </c>
      <c r="G10" s="120">
        <v>629</v>
      </c>
      <c r="H10" s="120">
        <v>12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19">
        <v>1882</v>
      </c>
      <c r="D11" s="119">
        <v>55321</v>
      </c>
      <c r="E11" s="120">
        <v>237</v>
      </c>
      <c r="F11" s="120">
        <v>5</v>
      </c>
      <c r="G11" s="119">
        <v>1607</v>
      </c>
      <c r="H11" s="120">
        <v>38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19">
        <v>4446</v>
      </c>
      <c r="D12" s="119">
        <v>226289</v>
      </c>
      <c r="E12" s="120">
        <v>400</v>
      </c>
      <c r="F12" s="120">
        <v>25</v>
      </c>
      <c r="G12" s="119">
        <v>3913</v>
      </c>
      <c r="H12" s="120">
        <v>133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19">
        <v>9401</v>
      </c>
      <c r="D13" s="119">
        <v>31981</v>
      </c>
      <c r="E13" s="120">
        <v>540</v>
      </c>
      <c r="F13" s="120">
        <v>8</v>
      </c>
      <c r="G13" s="119">
        <v>8719</v>
      </c>
      <c r="H13" s="120">
        <v>142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19">
        <v>6081</v>
      </c>
      <c r="D14" s="119">
        <v>236792</v>
      </c>
      <c r="E14" s="120">
        <v>350</v>
      </c>
      <c r="F14" s="120">
        <v>9</v>
      </c>
      <c r="G14" s="119">
        <v>5656</v>
      </c>
      <c r="H14" s="120">
        <v>75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19">
        <v>7581</v>
      </c>
      <c r="D15" s="119">
        <v>158529</v>
      </c>
      <c r="E15" s="120">
        <v>604</v>
      </c>
      <c r="F15" s="120">
        <v>18</v>
      </c>
      <c r="G15" s="119">
        <v>6850</v>
      </c>
      <c r="H15" s="120">
        <v>127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19">
        <v>42824</v>
      </c>
      <c r="D16" s="119">
        <v>846908</v>
      </c>
      <c r="E16" s="119">
        <v>2194</v>
      </c>
      <c r="F16" s="120">
        <v>53</v>
      </c>
      <c r="G16" s="119">
        <v>39853</v>
      </c>
      <c r="H16" s="120">
        <v>777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19">
        <v>36327</v>
      </c>
      <c r="D17" s="119">
        <v>591781</v>
      </c>
      <c r="E17" s="119">
        <v>1235</v>
      </c>
      <c r="F17" s="120">
        <v>25</v>
      </c>
      <c r="G17" s="119">
        <v>34426</v>
      </c>
      <c r="H17" s="120">
        <v>666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19">
        <v>156785</v>
      </c>
      <c r="D18" s="119">
        <v>2210765</v>
      </c>
      <c r="E18" s="119">
        <v>5857</v>
      </c>
      <c r="F18" s="120">
        <v>61</v>
      </c>
      <c r="G18" s="119">
        <v>148911</v>
      </c>
      <c r="H18" s="119">
        <v>2017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19">
        <v>59757</v>
      </c>
      <c r="D19" s="119">
        <v>891644</v>
      </c>
      <c r="E19" s="119">
        <v>2282</v>
      </c>
      <c r="F19" s="120">
        <v>69</v>
      </c>
      <c r="G19" s="119">
        <v>56606</v>
      </c>
      <c r="H19" s="120">
        <v>869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19">
        <v>3046</v>
      </c>
      <c r="D20" s="119">
        <v>133647</v>
      </c>
      <c r="E20" s="120">
        <v>423</v>
      </c>
      <c r="F20" s="120">
        <v>6</v>
      </c>
      <c r="G20" s="119">
        <v>2589</v>
      </c>
      <c r="H20" s="120">
        <v>34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19">
        <v>1739</v>
      </c>
      <c r="D21" s="119">
        <v>59309</v>
      </c>
      <c r="E21" s="120">
        <v>294</v>
      </c>
      <c r="F21" s="120">
        <v>6</v>
      </c>
      <c r="G21" s="119">
        <v>1411</v>
      </c>
      <c r="H21" s="120">
        <v>34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19">
        <v>3472</v>
      </c>
      <c r="D22" s="119">
        <v>83487</v>
      </c>
      <c r="E22" s="120">
        <v>516</v>
      </c>
      <c r="F22" s="120">
        <v>13</v>
      </c>
      <c r="G22" s="119">
        <v>2857</v>
      </c>
      <c r="H22" s="120">
        <v>98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19">
        <v>1021</v>
      </c>
      <c r="D23" s="119">
        <v>57477</v>
      </c>
      <c r="E23" s="120">
        <v>50</v>
      </c>
      <c r="F23" s="120">
        <v>0</v>
      </c>
      <c r="G23" s="120">
        <v>937</v>
      </c>
      <c r="H23" s="120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19">
        <v>1447</v>
      </c>
      <c r="D24" s="119">
        <v>38972</v>
      </c>
      <c r="E24" s="120">
        <v>115</v>
      </c>
      <c r="F24" s="120">
        <v>1</v>
      </c>
      <c r="G24" s="119">
        <v>1314</v>
      </c>
      <c r="H24" s="120">
        <v>19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19">
        <v>4621</v>
      </c>
      <c r="D25" s="119">
        <v>168365</v>
      </c>
      <c r="E25" s="120">
        <v>386</v>
      </c>
      <c r="F25" s="120">
        <v>7</v>
      </c>
      <c r="G25" s="119">
        <v>4216</v>
      </c>
      <c r="H25" s="120">
        <v>76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19">
        <v>8287</v>
      </c>
      <c r="D26" s="119">
        <v>225801</v>
      </c>
      <c r="E26" s="119">
        <v>1003</v>
      </c>
      <c r="F26" s="120">
        <v>23</v>
      </c>
      <c r="G26" s="119">
        <v>7134</v>
      </c>
      <c r="H26" s="120">
        <v>150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19">
        <v>7906</v>
      </c>
      <c r="D27" s="119">
        <v>334739</v>
      </c>
      <c r="E27" s="120">
        <v>739</v>
      </c>
      <c r="F27" s="120">
        <v>8</v>
      </c>
      <c r="G27" s="119">
        <v>7035</v>
      </c>
      <c r="H27" s="120">
        <v>132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19">
        <v>44093</v>
      </c>
      <c r="D28" s="119">
        <v>647776</v>
      </c>
      <c r="E28" s="119">
        <v>6486</v>
      </c>
      <c r="F28" s="120">
        <v>92</v>
      </c>
      <c r="G28" s="119">
        <v>36897</v>
      </c>
      <c r="H28" s="120">
        <v>710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19">
        <v>4707</v>
      </c>
      <c r="D29" s="119">
        <v>116606</v>
      </c>
      <c r="E29" s="120">
        <v>494</v>
      </c>
      <c r="F29" s="120">
        <v>17</v>
      </c>
      <c r="G29" s="119">
        <v>4233</v>
      </c>
      <c r="H29" s="120">
        <v>101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19">
        <v>4792</v>
      </c>
      <c r="D30" s="119">
        <v>122280</v>
      </c>
      <c r="E30" s="120">
        <v>483</v>
      </c>
      <c r="F30" s="120">
        <v>9</v>
      </c>
      <c r="G30" s="119">
        <v>4234</v>
      </c>
      <c r="H30" s="120">
        <v>75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19">
        <v>15352</v>
      </c>
      <c r="D31" s="119">
        <v>246203</v>
      </c>
      <c r="E31" s="119">
        <v>1382</v>
      </c>
      <c r="F31" s="120">
        <v>18</v>
      </c>
      <c r="G31" s="119">
        <v>13837</v>
      </c>
      <c r="H31" s="120">
        <v>200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19">
        <v>97738</v>
      </c>
      <c r="D32" s="119">
        <v>1730305</v>
      </c>
      <c r="E32" s="119">
        <v>11792</v>
      </c>
      <c r="F32" s="120">
        <v>337</v>
      </c>
      <c r="G32" s="119">
        <v>82895</v>
      </c>
      <c r="H32" s="119">
        <v>2128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19">
        <v>38757</v>
      </c>
      <c r="D33" s="119">
        <v>441555</v>
      </c>
      <c r="E33" s="119">
        <v>3412</v>
      </c>
      <c r="F33" s="120">
        <v>96</v>
      </c>
      <c r="G33" s="119">
        <v>34258</v>
      </c>
      <c r="H33" s="119">
        <v>1096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19">
        <v>7726</v>
      </c>
      <c r="D34" s="119">
        <v>145913</v>
      </c>
      <c r="E34" s="120">
        <v>626</v>
      </c>
      <c r="F34" s="120">
        <v>23</v>
      </c>
      <c r="G34" s="119">
        <v>6996</v>
      </c>
      <c r="H34" s="120">
        <v>104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19">
        <v>2563</v>
      </c>
      <c r="D35" s="119">
        <v>39091</v>
      </c>
      <c r="E35" s="120">
        <v>155</v>
      </c>
      <c r="F35" s="120">
        <v>42</v>
      </c>
      <c r="G35" s="119">
        <v>2330</v>
      </c>
      <c r="H35" s="120">
        <v>39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20">
        <v>453</v>
      </c>
      <c r="D36" s="119">
        <v>70646</v>
      </c>
      <c r="E36" s="120">
        <v>41</v>
      </c>
      <c r="F36" s="120">
        <v>0</v>
      </c>
      <c r="G36" s="120">
        <v>400</v>
      </c>
      <c r="H36" s="120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20">
        <v>498</v>
      </c>
      <c r="D37" s="119">
        <v>24335</v>
      </c>
      <c r="E37" s="120">
        <v>94</v>
      </c>
      <c r="F37" s="120">
        <v>3</v>
      </c>
      <c r="G37" s="120">
        <v>404</v>
      </c>
      <c r="H37" s="120">
        <v>0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19">
        <v>6930</v>
      </c>
      <c r="D38" s="119">
        <v>108427</v>
      </c>
      <c r="E38" s="119">
        <v>1386</v>
      </c>
      <c r="F38" s="120">
        <v>30</v>
      </c>
      <c r="G38" s="119">
        <v>5045</v>
      </c>
      <c r="H38" s="120">
        <v>90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19">
        <v>9610</v>
      </c>
      <c r="D39" s="119">
        <v>400161</v>
      </c>
      <c r="E39" s="119">
        <v>1080</v>
      </c>
      <c r="F39" s="120">
        <v>18</v>
      </c>
      <c r="G39" s="119">
        <v>7157</v>
      </c>
      <c r="H39" s="120">
        <v>117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19">
        <v>2736</v>
      </c>
      <c r="D40" s="119">
        <v>98010</v>
      </c>
      <c r="E40" s="120">
        <v>576</v>
      </c>
      <c r="F40" s="120">
        <v>8</v>
      </c>
      <c r="G40" s="119">
        <v>2103</v>
      </c>
      <c r="H40" s="120">
        <v>57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19">
        <v>1618</v>
      </c>
      <c r="D41" s="119">
        <v>56063</v>
      </c>
      <c r="E41" s="120">
        <v>115</v>
      </c>
      <c r="F41" s="120">
        <v>3</v>
      </c>
      <c r="G41" s="119">
        <v>1442</v>
      </c>
      <c r="H41" s="120">
        <v>61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19">
        <v>1939</v>
      </c>
      <c r="D42" s="119">
        <v>74014</v>
      </c>
      <c r="E42" s="120">
        <v>262</v>
      </c>
      <c r="F42" s="120">
        <v>4</v>
      </c>
      <c r="G42" s="119">
        <v>1658</v>
      </c>
      <c r="H42" s="120">
        <v>24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19">
        <v>2666</v>
      </c>
      <c r="D43" s="119">
        <v>79801</v>
      </c>
      <c r="E43" s="120">
        <v>106</v>
      </c>
      <c r="F43" s="120">
        <v>4</v>
      </c>
      <c r="G43" s="119">
        <v>2489</v>
      </c>
      <c r="H43" s="120">
        <v>71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19">
        <v>1266</v>
      </c>
      <c r="D44" s="119">
        <v>8973</v>
      </c>
      <c r="E44" s="120">
        <v>127</v>
      </c>
      <c r="F44" s="120">
        <v>3</v>
      </c>
      <c r="G44" s="119">
        <v>1119</v>
      </c>
      <c r="H44" s="120">
        <v>20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19">
        <v>32722</v>
      </c>
      <c r="D45" s="119">
        <v>718023</v>
      </c>
      <c r="E45" s="119">
        <v>5353</v>
      </c>
      <c r="F45" s="120">
        <v>76</v>
      </c>
      <c r="G45" s="119">
        <v>26695</v>
      </c>
      <c r="H45" s="120">
        <v>416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19">
        <v>2411</v>
      </c>
      <c r="D46" s="119">
        <v>47356</v>
      </c>
      <c r="E46" s="120">
        <v>255</v>
      </c>
      <c r="F46" s="120">
        <v>6</v>
      </c>
      <c r="G46" s="119">
        <v>2144</v>
      </c>
      <c r="H46" s="120">
        <v>18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19">
        <v>2822</v>
      </c>
      <c r="D47" s="119">
        <v>108011</v>
      </c>
      <c r="E47" s="120">
        <v>268</v>
      </c>
      <c r="F47" s="120">
        <v>13</v>
      </c>
      <c r="G47" s="119">
        <v>2493</v>
      </c>
      <c r="H47" s="120">
        <v>61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19">
        <v>5902</v>
      </c>
      <c r="D48" s="119">
        <v>76017</v>
      </c>
      <c r="E48" s="120">
        <v>930</v>
      </c>
      <c r="F48" s="120">
        <v>26</v>
      </c>
      <c r="G48" s="119">
        <v>4880</v>
      </c>
      <c r="H48" s="120">
        <v>92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19">
        <v>3164</v>
      </c>
      <c r="D49" s="119">
        <v>138870</v>
      </c>
      <c r="E49" s="120">
        <v>571</v>
      </c>
      <c r="F49" s="120">
        <v>6</v>
      </c>
      <c r="G49" s="119">
        <v>2555</v>
      </c>
      <c r="H49" s="120">
        <v>38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19">
        <v>2939</v>
      </c>
      <c r="D50" s="119">
        <v>38919</v>
      </c>
      <c r="E50" s="120">
        <v>285</v>
      </c>
      <c r="F50" s="120">
        <v>7</v>
      </c>
      <c r="G50" s="119">
        <v>2594</v>
      </c>
      <c r="H50" s="120">
        <v>25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19">
        <v>3131</v>
      </c>
      <c r="D51" s="119">
        <v>96915</v>
      </c>
      <c r="E51" s="120">
        <v>396</v>
      </c>
      <c r="F51" s="120">
        <v>1</v>
      </c>
      <c r="G51" s="119">
        <v>2712</v>
      </c>
      <c r="H51" s="120">
        <v>28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19">
        <v>15081</v>
      </c>
      <c r="D52" s="119">
        <v>209874</v>
      </c>
      <c r="E52" s="119">
        <v>1959</v>
      </c>
      <c r="F52" s="120">
        <v>59</v>
      </c>
      <c r="G52" s="119">
        <v>12980</v>
      </c>
      <c r="H52" s="120">
        <v>148</v>
      </c>
      <c r="I52" s="25"/>
    </row>
    <row r="53" spans="1:9" ht="12" customHeight="1" x14ac:dyDescent="0.55000000000000004">
      <c r="B53" s="22" t="s">
        <v>276</v>
      </c>
      <c r="C53" s="120">
        <v>149</v>
      </c>
      <c r="D53" s="121" t="s">
        <v>348</v>
      </c>
      <c r="E53" s="120">
        <v>0</v>
      </c>
      <c r="F53" s="121" t="s">
        <v>348</v>
      </c>
      <c r="G53" s="120">
        <v>149</v>
      </c>
      <c r="H53" s="121" t="s">
        <v>348</v>
      </c>
      <c r="I53" s="25"/>
    </row>
    <row r="54" spans="1:9" ht="12" customHeight="1" x14ac:dyDescent="0.55000000000000004">
      <c r="B54" s="21" t="s">
        <v>164</v>
      </c>
      <c r="C54" s="119">
        <v>715940</v>
      </c>
      <c r="D54" s="119">
        <v>13097431</v>
      </c>
      <c r="E54" s="119">
        <v>63968</v>
      </c>
      <c r="F54" s="119">
        <v>1300</v>
      </c>
      <c r="G54" s="119">
        <v>637057</v>
      </c>
      <c r="H54" s="119">
        <v>12308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metadata</vt:lpstr>
      <vt:lpstr>total</vt:lpstr>
      <vt:lpstr>prefecture</vt:lpstr>
      <vt:lpstr>Conv-total</vt:lpstr>
      <vt:lpstr>ワクチン</vt:lpstr>
      <vt:lpstr>Conv-prefecture</vt:lpstr>
      <vt:lpstr>各都道府県の状況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2021-05-24T13:37:01Z</dcterms:modified>
</cp:coreProperties>
</file>