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131B7F6-7B62-4A09-9AF7-C356BDDF191C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1" l="1"/>
  <c r="B15" i="11"/>
  <c r="D14" i="11"/>
  <c r="B14" i="11"/>
  <c r="D13" i="11"/>
  <c r="B13" i="11"/>
  <c r="D12" i="11"/>
  <c r="B12" i="11"/>
  <c r="D11" i="11"/>
  <c r="B11" i="11"/>
  <c r="D10" i="11"/>
  <c r="B10" i="11"/>
  <c r="G2" i="11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<sst xmlns="http://schemas.openxmlformats.org/spreadsheetml/2006/main" count="34619" uniqueCount="363">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</sst>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6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64"/>
  <sheetViews>
    <sheetView workbookViewId="0">
      <pane ySplit="1" topLeftCell="A1250" activePane="bottomLeft" state="frozen"/>
      <selection activeCell="A24630" sqref="A24630:H24676"/>
      <selection pane="bottomLeft" activeCell="A24630" sqref="A24630:H24676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31750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18098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14963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25870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41386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8362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9358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101651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154820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192857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192015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208866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38858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23685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287780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257945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286760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20131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298936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40163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25529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7464</v>
      </c>
      <c r="P1320" s="27">
        <v>854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8420</v>
      </c>
      <c r="P1323" s="27">
        <v>748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9721</v>
      </c>
      <c r="P1326" s="27">
        <v>917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316300</v>
      </c>
      <c r="P1329" s="27">
        <v>71333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146528</v>
      </c>
      <c r="P1332" s="27">
        <v>54219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61741</v>
      </c>
      <c r="P1335" s="27">
        <v>7627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74183</v>
      </c>
      <c r="P1338" s="27">
        <v>8422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260708</v>
      </c>
      <c r="P1341" s="27">
        <v>98268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221313</v>
      </c>
      <c r="P1344" s="27">
        <v>124441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244506</v>
      </c>
      <c r="P1347" s="27">
        <v>153233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250814</v>
      </c>
      <c r="P1350" s="27">
        <v>178346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235635</v>
      </c>
      <c r="P1353" s="27">
        <v>192970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137239</v>
      </c>
      <c r="P1356" s="27">
        <v>34369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186341</v>
      </c>
      <c r="P1359" s="27">
        <v>21120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344134</v>
      </c>
      <c r="P1362" s="27">
        <v>268982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347462</v>
      </c>
      <c r="P1365" s="27">
        <v>223695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395132</v>
      </c>
      <c r="P1368" s="27">
        <v>251347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401738</v>
      </c>
      <c r="P1371" s="27">
        <v>135290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378771</v>
      </c>
      <c r="P1374" s="27">
        <v>209539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283913</v>
      </c>
      <c r="P1377" s="27">
        <v>42263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325144</v>
      </c>
      <c r="P1380" s="27">
        <v>25042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582860</v>
      </c>
      <c r="P1383" s="27">
        <v>204055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602785</v>
      </c>
      <c r="P1386" s="27">
        <v>63016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665185</v>
      </c>
      <c r="P1389" s="27">
        <v>61402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635930</v>
      </c>
      <c r="P1392" s="27">
        <v>105699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615509</v>
      </c>
      <c r="P1395" s="27">
        <v>122524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472651</v>
      </c>
      <c r="P1398" s="27">
        <v>58584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461221</v>
      </c>
      <c r="P1401" s="27">
        <v>65138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664378</v>
      </c>
      <c r="P1404" s="27">
        <v>235980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705109</v>
      </c>
      <c r="P1407" s="27">
        <v>203278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730194</v>
      </c>
      <c r="P1410" s="27">
        <v>225359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722211</v>
      </c>
      <c r="P1413" s="27">
        <v>219053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709280</v>
      </c>
      <c r="P1416" s="27">
        <v>210993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612260</v>
      </c>
      <c r="P1419" s="27">
        <v>124688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560299</v>
      </c>
      <c r="P1422" s="27">
        <v>178085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763305</v>
      </c>
      <c r="P1425" s="27">
        <v>318152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784800</v>
      </c>
      <c r="P1428" s="27">
        <v>315366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764072</v>
      </c>
      <c r="P1431" s="27">
        <v>378029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735795</v>
      </c>
      <c r="P1434" s="27">
        <v>377457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743409</v>
      </c>
      <c r="P1437" s="27">
        <v>351156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651528</v>
      </c>
      <c r="P1440" s="27">
        <v>270691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596225</v>
      </c>
      <c r="P1443" s="27">
        <v>314617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684259</v>
      </c>
      <c r="P1446" s="27">
        <v>531417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682418</v>
      </c>
      <c r="P1449" s="27">
        <v>544182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665785</v>
      </c>
      <c r="P1452" s="27">
        <v>595367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677490</v>
      </c>
      <c r="P1455" s="27">
        <v>589151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658005</v>
      </c>
      <c r="P1458" s="27">
        <v>561718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646618</v>
      </c>
      <c r="P1461" s="27">
        <v>436092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647379</v>
      </c>
      <c r="P1464" s="27">
        <v>435707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727717</v>
      </c>
      <c r="P1467" s="27">
        <v>617470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724002</v>
      </c>
      <c r="P1470" s="27">
        <v>643548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733697</v>
      </c>
      <c r="P1473" s="27">
        <v>674526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712186</v>
      </c>
      <c r="P1476" s="27">
        <v>681549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702482</v>
      </c>
      <c r="P1479" s="27">
        <v>683976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698855</v>
      </c>
      <c r="P1482" s="27">
        <v>578659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734238</v>
      </c>
      <c r="P1485" s="27">
        <v>533249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718881</v>
      </c>
      <c r="P1488" s="27">
        <v>693460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719723</v>
      </c>
      <c r="P1491" s="27">
        <v>726093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751474</v>
      </c>
      <c r="P1494" s="27">
        <v>714148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557726</v>
      </c>
      <c r="P1497" s="27">
        <v>693033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499346</v>
      </c>
      <c r="P1500" s="27">
        <v>702135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783351</v>
      </c>
      <c r="P1503" s="27">
        <v>600531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766708</v>
      </c>
      <c r="P1506" s="27">
        <v>536228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867779</v>
      </c>
      <c r="P1509" s="27">
        <v>641275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895065</v>
      </c>
      <c r="P1512" s="27">
        <v>654108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916007</v>
      </c>
      <c r="P1515" s="27">
        <v>628990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904655</v>
      </c>
      <c r="P1518" s="27">
        <v>626865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904285</v>
      </c>
      <c r="P1521" s="27">
        <v>622863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909410</v>
      </c>
      <c r="P1524" s="27">
        <v>603190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676324</v>
      </c>
      <c r="P1527" s="27">
        <v>613561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754315</v>
      </c>
      <c r="P1530" s="27">
        <v>666796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778382</v>
      </c>
      <c r="P1533" s="27">
        <v>649861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756736</v>
      </c>
      <c r="P1536" s="27">
        <v>656136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735682</v>
      </c>
      <c r="P1539" s="27">
        <v>630852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762185</v>
      </c>
      <c r="P1542" s="27">
        <v>621392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734738</v>
      </c>
      <c r="P1545" s="27">
        <v>626504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550368</v>
      </c>
      <c r="P1548" s="27">
        <v>645760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434714</v>
      </c>
      <c r="P1551" s="27">
        <v>623330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688469</v>
      </c>
      <c r="P1554" s="27">
        <v>635412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620864</v>
      </c>
      <c r="P1557" s="27">
        <v>680154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265765</v>
      </c>
      <c r="P1560" s="27">
        <v>269356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203868</v>
      </c>
      <c r="P1563" s="27">
        <v>191277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403840</v>
      </c>
      <c r="P1566" s="27">
        <v>720476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368384</v>
      </c>
      <c r="P1569" s="27">
        <v>668701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492067</v>
      </c>
      <c r="P1572" s="27">
        <v>757112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537307</v>
      </c>
      <c r="P1575" s="27">
        <v>754691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529125</v>
      </c>
      <c r="P1578" s="27">
        <v>761976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526759</v>
      </c>
      <c r="P1581" s="27">
        <v>747494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556371</v>
      </c>
      <c r="P1584" s="27">
        <v>752084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582867</v>
      </c>
      <c r="P1587" s="27">
        <v>775305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413563</v>
      </c>
      <c r="P1590" s="27">
        <v>1048529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503066</v>
      </c>
      <c r="P1593" s="27">
        <v>540461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520833</v>
      </c>
      <c r="P1596" s="27">
        <v>571823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514521</v>
      </c>
      <c r="P1599" s="27">
        <v>567056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506681</v>
      </c>
      <c r="P1602" s="27">
        <v>555858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521254</v>
      </c>
      <c r="P1605" s="27">
        <v>583665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650264</v>
      </c>
      <c r="P1608" s="27">
        <v>603080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-3921178</v>
      </c>
      <c r="P1611" s="27">
        <v>-325640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153331</v>
      </c>
      <c r="P1614" s="27">
        <v>95935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441114</v>
      </c>
      <c r="P1617" s="27">
        <v>536811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454403</v>
      </c>
      <c r="P1620" s="27">
        <v>468556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446455</v>
      </c>
      <c r="P1623" s="27">
        <v>214995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308438</v>
      </c>
      <c r="P1626" s="27">
        <v>126476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328781</v>
      </c>
      <c r="P1629" s="27">
        <v>238165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-7118619</v>
      </c>
      <c r="P1632" s="27">
        <v>-2502458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379232</v>
      </c>
      <c r="P1635" s="27">
        <v>319873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471295</v>
      </c>
      <c r="P1638" s="27">
        <v>390496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485926</v>
      </c>
      <c r="P1641" s="27">
        <v>377341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472303</v>
      </c>
      <c r="P1644" s="27">
        <v>361542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474121</v>
      </c>
      <c r="P1647" s="27">
        <v>380975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564707</v>
      </c>
      <c r="P1650" s="27">
        <v>437891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4165186</v>
      </c>
      <c r="P1653" s="27">
        <v>3465392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359681</v>
      </c>
      <c r="P1656" s="27">
        <v>309921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315027</v>
      </c>
      <c r="P1659" s="27">
        <v>250951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>
        <v>0</v>
      </c>
      <c r="P1662">
        <v>0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>
        <v>0</v>
      </c>
      <c r="P1663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>
        <v>0</v>
      </c>
      <c r="P166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676"/>
  <sheetViews>
    <sheetView workbookViewId="0">
      <pane xSplit="1" ySplit="1" topLeftCell="B24660" activePane="bottomRight" state="frozen"/>
      <selection activeCell="O1257" sqref="O1257:P1658"/>
      <selection pane="topRight" activeCell="O1257" sqref="O1257:P1658"/>
      <selection pane="bottomLeft" activeCell="O1257" sqref="O1257:P1658"/>
      <selection pane="bottomRight" activeCell="A24630" sqref="A24630:H2467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5" t="s">
        <v>146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44433</v>
      </c>
      <c r="B3" s="26" t="s">
        <v>153</v>
      </c>
      <c r="C3" s="26">
        <f>IF(D21="", "", D21)</f>
        <v>1335291</v>
      </c>
      <c r="D3" s="26">
        <f>IF(C21="", "", C21)</f>
        <v>20001388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212567</v>
      </c>
      <c r="I3" s="26" t="str">
        <f t="shared" si="1"/>
        <v/>
      </c>
      <c r="J3" s="26">
        <f t="shared" si="1"/>
        <v>1964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1099236</v>
      </c>
      <c r="N3" s="26">
        <f t="shared" si="2"/>
        <v>15686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44433</v>
      </c>
      <c r="B4" s="26" t="s">
        <v>154</v>
      </c>
      <c r="C4" s="26">
        <f>IF(D22="", "", D22)</f>
        <v>3809</v>
      </c>
      <c r="D4" s="26">
        <f>IF(C22="", "", C22)</f>
        <v>965410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3640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5" t="s">
        <v>156</v>
      </c>
      <c r="B7" s="115"/>
      <c r="C7" s="115"/>
      <c r="D7" s="115"/>
      <c r="E7" s="115"/>
      <c r="F7" s="115"/>
      <c r="G7" s="115"/>
      <c r="H7" s="115"/>
      <c r="I7" s="115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25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5" t="s">
        <v>331</v>
      </c>
      <c r="B9" s="115"/>
      <c r="C9" s="115"/>
      <c r="D9" s="115"/>
      <c r="E9" s="115"/>
      <c r="F9" s="115"/>
      <c r="G9" s="115"/>
      <c r="H9" s="115"/>
      <c r="I9" s="115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5" t="s">
        <v>157</v>
      </c>
      <c r="D10" s="115"/>
      <c r="E10" s="115" t="s">
        <v>158</v>
      </c>
      <c r="F10" s="115"/>
      <c r="G10" s="115" t="s">
        <v>159</v>
      </c>
      <c r="H10" s="115" t="s">
        <v>160</v>
      </c>
      <c r="I10" s="115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5"/>
      <c r="H11" s="115"/>
      <c r="I11" s="117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20001388</v>
      </c>
      <c r="D12" s="46">
        <v>1335291</v>
      </c>
      <c r="E12" s="46">
        <v>212567</v>
      </c>
      <c r="F12" s="46">
        <v>1964</v>
      </c>
      <c r="G12" s="46">
        <v>1099236</v>
      </c>
      <c r="H12" s="46">
        <v>15686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965410</v>
      </c>
      <c r="D13" s="46">
        <v>3809</v>
      </c>
      <c r="E13" s="46">
        <v>162</v>
      </c>
      <c r="F13" s="46">
        <v>0</v>
      </c>
      <c r="G13" s="46">
        <v>3640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20967627</v>
      </c>
      <c r="D15" s="45">
        <f t="shared" si="3"/>
        <v>1339115</v>
      </c>
      <c r="E15" s="45">
        <f t="shared" si="3"/>
        <v>212729</v>
      </c>
      <c r="F15" s="45">
        <f t="shared" si="3"/>
        <v>1964</v>
      </c>
      <c r="G15" s="45">
        <f t="shared" si="3"/>
        <v>1102891</v>
      </c>
      <c r="H15" s="45">
        <f t="shared" si="3"/>
        <v>15693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5" t="s">
        <v>157</v>
      </c>
      <c r="D18" s="117"/>
      <c r="E18" s="115" t="s">
        <v>169</v>
      </c>
      <c r="F18" s="117"/>
      <c r="G18" s="117"/>
      <c r="H18" s="115" t="s">
        <v>170</v>
      </c>
      <c r="I18" s="117"/>
      <c r="J18" s="117"/>
      <c r="K18" s="117"/>
      <c r="L18" s="117"/>
      <c r="M18" s="117"/>
      <c r="N18" s="117"/>
      <c r="O18" s="117"/>
      <c r="P18" s="117"/>
    </row>
    <row r="19" spans="1:16" x14ac:dyDescent="0.55000000000000004">
      <c r="C19" s="117"/>
      <c r="D19" s="117"/>
      <c r="E19" s="117"/>
      <c r="F19" s="117"/>
      <c r="G19" s="117"/>
      <c r="H19" s="115" t="s">
        <v>158</v>
      </c>
      <c r="I19" s="117"/>
      <c r="J19" s="117"/>
      <c r="K19" s="117"/>
      <c r="L19" s="117"/>
      <c r="M19" s="117"/>
      <c r="N19" s="117"/>
      <c r="O19" s="115" t="s">
        <v>159</v>
      </c>
      <c r="P19" s="115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7"/>
      <c r="P20" s="117"/>
    </row>
    <row r="21" spans="1:16" x14ac:dyDescent="0.55000000000000004">
      <c r="B21" s="26" t="s">
        <v>166</v>
      </c>
      <c r="C21" s="28">
        <f t="shared" ref="C21:D23" si="4">C12</f>
        <v>20001388</v>
      </c>
      <c r="D21" s="28">
        <f t="shared" si="4"/>
        <v>1335291</v>
      </c>
      <c r="E21" s="3"/>
      <c r="F21" s="3"/>
      <c r="G21" s="3"/>
      <c r="H21" s="3"/>
      <c r="I21" s="28">
        <f>E12</f>
        <v>212567</v>
      </c>
      <c r="J21" s="3"/>
      <c r="K21" s="28">
        <f>F12</f>
        <v>1964</v>
      </c>
      <c r="L21" s="3"/>
      <c r="M21" s="3"/>
      <c r="N21" s="16">
        <f>G21</f>
        <v>0</v>
      </c>
      <c r="O21" s="28">
        <f t="shared" ref="O21:P23" si="5">G12</f>
        <v>1099236</v>
      </c>
      <c r="P21" s="28">
        <f t="shared" si="5"/>
        <v>15686</v>
      </c>
    </row>
    <row r="22" spans="1:16" x14ac:dyDescent="0.55000000000000004">
      <c r="B22" s="26" t="s">
        <v>167</v>
      </c>
      <c r="C22" s="28">
        <f t="shared" si="4"/>
        <v>965410</v>
      </c>
      <c r="D22" s="28">
        <f t="shared" si="4"/>
        <v>3809</v>
      </c>
      <c r="E22" s="3"/>
      <c r="F22" s="3"/>
      <c r="G22" s="3"/>
      <c r="H22" s="3"/>
      <c r="I22" s="28">
        <f>E13</f>
        <v>162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3640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20967627</v>
      </c>
      <c r="D24" s="26">
        <f t="shared" si="6"/>
        <v>1339115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212729</v>
      </c>
      <c r="J24" s="26">
        <f t="shared" si="6"/>
        <v>0</v>
      </c>
      <c r="K24" s="26">
        <f t="shared" si="6"/>
        <v>1964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1102891</v>
      </c>
      <c r="P24" s="26">
        <f t="shared" si="6"/>
        <v>15693</v>
      </c>
    </row>
    <row r="26" spans="1:16" x14ac:dyDescent="0.55000000000000004">
      <c r="F26" s="115" t="s">
        <v>278</v>
      </c>
      <c r="G26" s="117"/>
      <c r="H26" s="117"/>
      <c r="I26" s="117"/>
      <c r="J26" s="117"/>
      <c r="K26" s="117"/>
    </row>
    <row r="27" spans="1:16" x14ac:dyDescent="0.55000000000000004">
      <c r="E27" s="26" t="s">
        <v>291</v>
      </c>
      <c r="F27" s="116" t="s">
        <v>280</v>
      </c>
      <c r="G27" s="116"/>
      <c r="H27" s="116"/>
      <c r="I27" s="116"/>
      <c r="J27" s="116"/>
      <c r="K27" s="116"/>
      <c r="L27" s="116"/>
    </row>
    <row r="29" spans="1:16" x14ac:dyDescent="0.55000000000000004">
      <c r="F29" s="115" t="s">
        <v>286</v>
      </c>
      <c r="G29" s="115"/>
      <c r="H29" s="115"/>
      <c r="I29" s="115"/>
      <c r="J29" s="115"/>
      <c r="K29" s="115"/>
      <c r="L29" s="115"/>
    </row>
    <row r="30" spans="1:16" x14ac:dyDescent="0.55000000000000004">
      <c r="F30" s="116" t="s">
        <v>281</v>
      </c>
      <c r="G30" s="116"/>
      <c r="H30" s="116"/>
      <c r="I30" s="116"/>
      <c r="J30" s="116"/>
      <c r="K30" s="116"/>
      <c r="L30" s="116"/>
      <c r="M30" s="116"/>
      <c r="N30" s="116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5" t="s">
        <v>293</v>
      </c>
      <c r="H32" s="115"/>
      <c r="I32" s="115"/>
      <c r="J32" s="115"/>
      <c r="K32" s="115"/>
      <c r="L32" s="115"/>
    </row>
    <row r="33" spans="6:14" x14ac:dyDescent="0.55000000000000004">
      <c r="F33" s="115" t="s">
        <v>288</v>
      </c>
      <c r="G33" s="115"/>
      <c r="H33" s="115"/>
      <c r="I33" s="115"/>
      <c r="J33" s="115"/>
      <c r="K33" s="115"/>
      <c r="L33" s="115"/>
      <c r="M33" s="115"/>
      <c r="N33" s="115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5" t="s">
        <v>177</v>
      </c>
      <c r="B1" s="115"/>
      <c r="C1" s="115"/>
      <c r="D1" s="119"/>
      <c r="E1" s="119"/>
      <c r="F1" s="119"/>
      <c r="G1" s="119"/>
      <c r="H1" s="119"/>
      <c r="I1" s="119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24</v>
      </c>
      <c r="D2" s="118" t="s">
        <v>178</v>
      </c>
      <c r="E2" s="119"/>
      <c r="F2" s="119"/>
      <c r="G2" s="119"/>
      <c r="H2" s="119"/>
      <c r="I2" s="119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44432</v>
      </c>
      <c r="C5" s="30" t="s">
        <v>7</v>
      </c>
      <c r="D5" s="40">
        <f>IFERROR(INT(TRIM(SUBSTITUTE(VLOOKUP($A5&amp;"*",各都道府県の状況!$A:$I,D$3,FALSE), "※5", ""))), "")</f>
        <v>53966</v>
      </c>
      <c r="E5" s="40">
        <f>IFERROR(INT(TRIM(SUBSTITUTE(VLOOKUP($A5&amp;"*",各都道府県の状況!$A:$I,E$3,FALSE), "※5", ""))), "")</f>
        <v>954184</v>
      </c>
      <c r="F5" s="40">
        <f>IFERROR(INT(TRIM(SUBSTITUTE(VLOOKUP($A5&amp;"*",各都道府県の状況!$A:$I,F$3,FALSE), "※5", ""))), "")</f>
        <v>47591</v>
      </c>
      <c r="G5" s="40">
        <f>IFERROR(INT(TRIM(SUBSTITUTE(VLOOKUP($A5&amp;"*",各都道府県の状況!$A:$I,G$3,FALSE), "※5", ""))), "")</f>
        <v>1437</v>
      </c>
      <c r="H5" s="40">
        <f>IFERROR(INT(TRIM(SUBSTITUTE(VLOOKUP($A5&amp;"*",各都道府県の状況!$A:$I,H$3,FALSE), "※5", ""))), "")</f>
        <v>4961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44432</v>
      </c>
      <c r="C6" s="30" t="s">
        <v>11</v>
      </c>
      <c r="D6" s="40">
        <f>IFERROR(INT(TRIM(SUBSTITUTE(VLOOKUP($A6&amp;"*",各都道府県の状況!$A:$I,D$3,FALSE), "※5", ""))), "")</f>
        <v>3708</v>
      </c>
      <c r="E6" s="40">
        <f>IFERROR(INT(TRIM(SUBSTITUTE(VLOOKUP($A6&amp;"*",各都道府県の状況!$A:$I,E$3,FALSE), "※5", ""))), "")</f>
        <v>65555</v>
      </c>
      <c r="F6" s="40">
        <f>IFERROR(INT(TRIM(SUBSTITUTE(VLOOKUP($A6&amp;"*",各都道府県の状況!$A:$I,F$3,FALSE), "※5", ""))), "")</f>
        <v>3046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629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44432</v>
      </c>
      <c r="C7" s="30" t="s">
        <v>12</v>
      </c>
      <c r="D7" s="40">
        <f>IFERROR(INT(TRIM(SUBSTITUTE(VLOOKUP($A7&amp;"*",各都道府県の状況!$A:$I,D$3,FALSE), "※5", ""))), "")</f>
        <v>2740</v>
      </c>
      <c r="E7" s="40">
        <f>IFERROR(INT(TRIM(SUBSTITUTE(VLOOKUP($A7&amp;"*",各都道府県の状況!$A:$I,E$3,FALSE), "※5", ""))), "")</f>
        <v>103442</v>
      </c>
      <c r="F7" s="40">
        <f>IFERROR(INT(TRIM(SUBSTITUTE(VLOOKUP($A7&amp;"*",各都道府県の状況!$A:$I,F$3,FALSE), "※5", ""))), "")</f>
        <v>2346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346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44432</v>
      </c>
      <c r="C8" s="30" t="s">
        <v>13</v>
      </c>
      <c r="D8" s="40">
        <f>IFERROR(INT(TRIM(SUBSTITUTE(VLOOKUP($A8&amp;"*",各都道府県の状況!$A:$I,D$3,FALSE), "※5", ""))), "")</f>
        <v>13460</v>
      </c>
      <c r="E8" s="40">
        <f>IFERROR(INT(TRIM(SUBSTITUTE(VLOOKUP($A8&amp;"*",各都道府県の状況!$A:$I,E$3,FALSE), "※5", ""))), "")</f>
        <v>196615</v>
      </c>
      <c r="F8" s="40">
        <f>IFERROR(INT(TRIM(SUBSTITUTE(VLOOKUP($A8&amp;"*",各都道府県の状況!$A:$I,F$3,FALSE), "※5", ""))), "")</f>
        <v>11151</v>
      </c>
      <c r="G8" s="40">
        <f>IFERROR(INT(TRIM(SUBSTITUTE(VLOOKUP($A8&amp;"*",各都道府県の状況!$A:$I,G$3,FALSE), "※5", ""))), "")</f>
        <v>96</v>
      </c>
      <c r="H8" s="40">
        <f>IFERROR(INT(TRIM(SUBSTITUTE(VLOOKUP($A8&amp;"*",各都道府県の状況!$A:$I,H$3,FALSE), "※5", ""))), "")</f>
        <v>2114</v>
      </c>
      <c r="I8" s="40">
        <f>IFERROR(INT(TRIM(SUBSTITUTE(VLOOKUP($A8&amp;"*",各都道府県の状況!$A:$I,I$3,FALSE), "※5", ""))), "")</f>
        <v>25</v>
      </c>
    </row>
    <row r="9" spans="1:10" ht="21" customHeight="1" x14ac:dyDescent="0.55000000000000004">
      <c r="A9" s="12" t="s">
        <v>185</v>
      </c>
      <c r="B9" s="13">
        <f t="shared" si="0"/>
        <v>44432</v>
      </c>
      <c r="C9" s="30" t="s">
        <v>14</v>
      </c>
      <c r="D9" s="40">
        <f>IFERROR(INT(TRIM(SUBSTITUTE(VLOOKUP($A9&amp;"*",各都道府県の状況!$A:$I,D$3,FALSE), "※5", ""))), "")</f>
        <v>1463</v>
      </c>
      <c r="E9" s="40">
        <f>IFERROR(INT(TRIM(SUBSTITUTE(VLOOKUP($A9&amp;"*",各都道府県の状況!$A:$I,E$3,FALSE), "※5", ""))), "")</f>
        <v>20188</v>
      </c>
      <c r="F9" s="40">
        <f>IFERROR(INT(TRIM(SUBSTITUTE(VLOOKUP($A9&amp;"*",各都道府県の状況!$A:$I,F$3,FALSE), "※5", ""))), "")</f>
        <v>1173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269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44432</v>
      </c>
      <c r="C10" s="30" t="s">
        <v>15</v>
      </c>
      <c r="D10" s="40">
        <f>IFERROR(INT(TRIM(SUBSTITUTE(VLOOKUP($A10&amp;"*",各都道府県の状況!$A:$I,D$3,FALSE), "※5", ""))), "")</f>
        <v>2942</v>
      </c>
      <c r="E10" s="40">
        <f>IFERROR(INT(TRIM(SUBSTITUTE(VLOOKUP($A10&amp;"*",各都道府県の状況!$A:$I,E$3,FALSE), "※5", ""))), "")</f>
        <v>81502</v>
      </c>
      <c r="F10" s="40">
        <f>IFERROR(INT(TRIM(SUBSTITUTE(VLOOKUP($A10&amp;"*",各都道府県の状況!$A:$I,F$3,FALSE), "※5", ""))), "")</f>
        <v>2457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437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44432</v>
      </c>
      <c r="C11" s="30" t="s">
        <v>16</v>
      </c>
      <c r="D11" s="40">
        <f>IFERROR(INT(TRIM(SUBSTITUTE(VLOOKUP($A11&amp;"*",各都道府県の状況!$A:$I,D$3,FALSE), "※5", ""))), "")</f>
        <v>8148</v>
      </c>
      <c r="E11" s="40">
        <f>IFERROR(INT(TRIM(SUBSTITUTE(VLOOKUP($A11&amp;"*",各都道府県の状況!$A:$I,E$3,FALSE), "※5", ""))), "")</f>
        <v>352984</v>
      </c>
      <c r="F11" s="40">
        <f>IFERROR(INT(TRIM(SUBSTITUTE(VLOOKUP($A11&amp;"*",各都道府県の状況!$A:$I,F$3,FALSE), "※5", ""))), "")</f>
        <v>6926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1057</v>
      </c>
      <c r="I11" s="40">
        <f>IFERROR(INT(TRIM(SUBSTITUTE(VLOOKUP($A11&amp;"*",各都道府県の状況!$A:$I,I$3,FALSE), "※5", ""))), "")</f>
        <v>18</v>
      </c>
    </row>
    <row r="12" spans="1:10" x14ac:dyDescent="0.55000000000000004">
      <c r="A12" s="12" t="s">
        <v>188</v>
      </c>
      <c r="B12" s="13">
        <f t="shared" si="0"/>
        <v>44432</v>
      </c>
      <c r="C12" s="30" t="s">
        <v>17</v>
      </c>
      <c r="D12" s="40">
        <f>IFERROR(INT(TRIM(SUBSTITUTE(VLOOKUP($A12&amp;"*",各都道府県の状況!$A:$I,D$3,FALSE), "※5", ""))), "")</f>
        <v>18867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16221</v>
      </c>
      <c r="G12" s="40">
        <f>IFERROR(INT(TRIM(SUBSTITUTE(VLOOKUP($A12&amp;"*",各都道府県の状況!$A:$I,G$3,FALSE), "※5", ""))), "")</f>
        <v>180</v>
      </c>
      <c r="H12" s="40">
        <f>IFERROR(INT(TRIM(SUBSTITUTE(VLOOKUP($A12&amp;"*",各都道府県の状況!$A:$I,H$3,FALSE), "※5", ""))), "")</f>
        <v>2466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44432</v>
      </c>
      <c r="C13" s="30" t="s">
        <v>18</v>
      </c>
      <c r="D13" s="40">
        <f>IFERROR(INT(TRIM(SUBSTITUTE(VLOOKUP($A13&amp;"*",各都道府県の状況!$A:$I,D$3,FALSE), "※5", ""))), "")</f>
        <v>12079</v>
      </c>
      <c r="E13" s="40">
        <f>IFERROR(INT(TRIM(SUBSTITUTE(VLOOKUP($A13&amp;"*",各都道府県の状況!$A:$I,E$3,FALSE), "※5", ""))), "")</f>
        <v>381205</v>
      </c>
      <c r="F13" s="40">
        <f>IFERROR(INT(TRIM(SUBSTITUTE(VLOOKUP($A13&amp;"*",各都道府県の状況!$A:$I,F$3,FALSE), "※5", ""))), "")</f>
        <v>9922</v>
      </c>
      <c r="G13" s="40">
        <f>IFERROR(INT(TRIM(SUBSTITUTE(VLOOKUP($A13&amp;"*",各都道府県の状況!$A:$I,G$3,FALSE), "※5", ""))), "")</f>
        <v>100</v>
      </c>
      <c r="H13" s="40">
        <f>IFERROR(INT(TRIM(SUBSTITUTE(VLOOKUP($A13&amp;"*",各都道府県の状況!$A:$I,H$3,FALSE), "※5", ""))), "")</f>
        <v>2057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44432</v>
      </c>
      <c r="C14" s="30" t="s">
        <v>19</v>
      </c>
      <c r="D14" s="40">
        <f>IFERROR(INT(TRIM(SUBSTITUTE(VLOOKUP($A14&amp;"*",各都道府県の状況!$A:$I,D$3,FALSE), "※5", ""))), "")</f>
        <v>13310</v>
      </c>
      <c r="E14" s="40">
        <f>IFERROR(INT(TRIM(SUBSTITUTE(VLOOKUP($A14&amp;"*",各都道府県の状況!$A:$I,E$3,FALSE), "※5", ""))), "")</f>
        <v>247150</v>
      </c>
      <c r="F14" s="40">
        <f>IFERROR(INT(TRIM(SUBSTITUTE(VLOOKUP($A14&amp;"*",各都道府県の状況!$A:$I,F$3,FALSE), "※5", ""))), "")</f>
        <v>10624</v>
      </c>
      <c r="G14" s="40">
        <f>IFERROR(INT(TRIM(SUBSTITUTE(VLOOKUP($A14&amp;"*",各都道府県の状況!$A:$I,G$3,FALSE), "※5", ""))), "")</f>
        <v>158</v>
      </c>
      <c r="H14" s="40">
        <f>IFERROR(INT(TRIM(SUBSTITUTE(VLOOKUP($A14&amp;"*",各都道府県の状況!$A:$I,H$3,FALSE), "※5", ""))), "")</f>
        <v>2528</v>
      </c>
      <c r="I14" s="40">
        <f>IFERROR(INT(TRIM(SUBSTITUTE(VLOOKUP($A14&amp;"*",各都道府県の状況!$A:$I,I$3,FALSE), "※5", ""))), "")</f>
        <v>22</v>
      </c>
    </row>
    <row r="15" spans="1:10" x14ac:dyDescent="0.55000000000000004">
      <c r="A15" s="12" t="s">
        <v>191</v>
      </c>
      <c r="B15" s="13">
        <f t="shared" si="0"/>
        <v>44432</v>
      </c>
      <c r="C15" s="30" t="s">
        <v>20</v>
      </c>
      <c r="D15" s="40">
        <f>IFERROR(INT(TRIM(SUBSTITUTE(VLOOKUP($A15&amp;"*",各都道府県の状況!$A:$I,D$3,FALSE), "※5", ""))), "")</f>
        <v>91038</v>
      </c>
      <c r="E15" s="40">
        <f>IFERROR(INT(TRIM(SUBSTITUTE(VLOOKUP($A15&amp;"*",各都道府県の状況!$A:$I,E$3,FALSE), "※5", ""))), "")</f>
        <v>1251098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872</v>
      </c>
      <c r="H15" s="40">
        <f>IFERROR(INT(TRIM(SUBSTITUTE(VLOOKUP($A15&amp;"*",各都道府県の状況!$A:$I,H$3,FALSE), "※5", ""))), "")</f>
        <v>25701</v>
      </c>
      <c r="I15" s="40">
        <f>IFERROR(INT(TRIM(SUBSTITUTE(VLOOKUP($A15&amp;"*",各都道府県の状況!$A:$I,I$3,FALSE), "※5", ""))), "")</f>
        <v>164</v>
      </c>
    </row>
    <row r="16" spans="1:10" x14ac:dyDescent="0.55000000000000004">
      <c r="A16" s="12" t="s">
        <v>192</v>
      </c>
      <c r="B16" s="13">
        <f t="shared" si="0"/>
        <v>44432</v>
      </c>
      <c r="C16" s="30" t="s">
        <v>21</v>
      </c>
      <c r="D16" s="40">
        <f>IFERROR(INT(TRIM(SUBSTITUTE(VLOOKUP($A16&amp;"*",各都道府県の状況!$A:$I,D$3,FALSE), "※5", ""))), "")</f>
        <v>76248</v>
      </c>
      <c r="E16" s="40">
        <f>IFERROR(INT(TRIM(SUBSTITUTE(VLOOKUP($A16&amp;"*",各都道府県の状況!$A:$I,E$3,FALSE), "※5", ""))), "")</f>
        <v>901106</v>
      </c>
      <c r="F16" s="40">
        <f>IFERROR(INT(TRIM(SUBSTITUTE(VLOOKUP($A16&amp;"*",各都道府県の状況!$A:$I,F$3,FALSE), "※5", ""))), "")</f>
        <v>61677</v>
      </c>
      <c r="G16" s="40">
        <f>IFERROR(INT(TRIM(SUBSTITUTE(VLOOKUP($A16&amp;"*",各都道府県の状況!$A:$I,G$3,FALSE), "※5", ""))), "")</f>
        <v>795</v>
      </c>
      <c r="H16" s="40">
        <f>IFERROR(INT(TRIM(SUBSTITUTE(VLOOKUP($A16&amp;"*",各都道府県の状況!$A:$I,H$3,FALSE), "※5", ""))), "")</f>
        <v>13776</v>
      </c>
      <c r="I16" s="40">
        <f>IFERROR(INT(TRIM(SUBSTITUTE(VLOOKUP($A16&amp;"*",各都道府県の状況!$A:$I,I$3,FALSE), "※5", ""))), "")</f>
        <v>102</v>
      </c>
    </row>
    <row r="17" spans="1:9" x14ac:dyDescent="0.55000000000000004">
      <c r="A17" s="12" t="s">
        <v>193</v>
      </c>
      <c r="B17" s="13">
        <f t="shared" si="0"/>
        <v>44432</v>
      </c>
      <c r="C17" s="30" t="s">
        <v>22</v>
      </c>
      <c r="D17" s="40">
        <f>IFERROR(INT(TRIM(SUBSTITUTE(VLOOKUP($A17&amp;"*",各都道府県の状況!$A:$I,D$3,FALSE), "※5", ""))), "")</f>
        <v>318929</v>
      </c>
      <c r="E17" s="40">
        <f>IFERROR(INT(TRIM(SUBSTITUTE(VLOOKUP($A17&amp;"*",各都道府県の状況!$A:$I,E$3,FALSE), "※5", ""))), "")</f>
        <v>3164327</v>
      </c>
      <c r="F17" s="40">
        <f>IFERROR(INT(TRIM(SUBSTITUTE(VLOOKUP($A17&amp;"*",各都道府県の状況!$A:$I,F$3,FALSE), "※5", ""))), "")</f>
        <v>274882</v>
      </c>
      <c r="G17" s="40">
        <f>IFERROR(INT(TRIM(SUBSTITUTE(VLOOKUP($A17&amp;"*",各都道府県の状況!$A:$I,G$3,FALSE), "※5", ""))), "")</f>
        <v>2393</v>
      </c>
      <c r="H17" s="40">
        <f>IFERROR(INT(TRIM(SUBSTITUTE(VLOOKUP($A17&amp;"*",各都道府県の状況!$A:$I,H$3,FALSE), "※5", ""))), "")</f>
        <v>41654</v>
      </c>
      <c r="I17" s="40">
        <f>IFERROR(INT(TRIM(SUBSTITUTE(VLOOKUP($A17&amp;"*",各都道府県の状況!$A:$I,I$3,FALSE), "※5", ""))), "")</f>
        <v>268</v>
      </c>
    </row>
    <row r="18" spans="1:9" x14ac:dyDescent="0.55000000000000004">
      <c r="A18" s="12" t="s">
        <v>194</v>
      </c>
      <c r="B18" s="13">
        <f t="shared" si="0"/>
        <v>44432</v>
      </c>
      <c r="C18" s="30" t="s">
        <v>23</v>
      </c>
      <c r="D18" s="40">
        <f>IFERROR(INT(TRIM(SUBSTITUTE(VLOOKUP($A18&amp;"*",各都道府県の状況!$A:$I,D$3,FALSE), "※5", ""))), "")</f>
        <v>132172</v>
      </c>
      <c r="E18" s="40">
        <f>IFERROR(INT(TRIM(SUBSTITUTE(VLOOKUP($A18&amp;"*",各都道府県の状況!$A:$I,E$3,FALSE), "※5", ""))), "")</f>
        <v>1355494</v>
      </c>
      <c r="F18" s="40">
        <f>IFERROR(INT(TRIM(SUBSTITUTE(VLOOKUP($A18&amp;"*",各都道府県の状況!$A:$I,F$3,FALSE), "※5", ""))), "")</f>
        <v>113553</v>
      </c>
      <c r="G18" s="40">
        <f>IFERROR(INT(TRIM(SUBSTITUTE(VLOOKUP($A18&amp;"*",各都道府県の状況!$A:$I,G$3,FALSE), "※5", ""))), "")</f>
        <v>1066</v>
      </c>
      <c r="H18" s="40">
        <f>IFERROR(INT(TRIM(SUBSTITUTE(VLOOKUP($A18&amp;"*",各都道府県の状況!$A:$I,H$3,FALSE), "※5", ""))), "")</f>
        <v>17553</v>
      </c>
      <c r="I18" s="40">
        <f>IFERROR(INT(TRIM(SUBSTITUTE(VLOOKUP($A18&amp;"*",各都道府県の状況!$A:$I,I$3,FALSE), "※5", ""))), "")</f>
        <v>245</v>
      </c>
    </row>
    <row r="19" spans="1:9" x14ac:dyDescent="0.55000000000000004">
      <c r="A19" s="12" t="s">
        <v>195</v>
      </c>
      <c r="B19" s="13">
        <f t="shared" si="0"/>
        <v>44432</v>
      </c>
      <c r="C19" s="30" t="s">
        <v>24</v>
      </c>
      <c r="D19" s="40">
        <f>IFERROR(INT(TRIM(SUBSTITUTE(VLOOKUP($A19&amp;"*",各都道府県の状況!$A:$I,D$3,FALSE), "※5", ""))), "")</f>
        <v>6032</v>
      </c>
      <c r="E19" s="40">
        <f>IFERROR(INT(TRIM(SUBSTITUTE(VLOOKUP($A19&amp;"*",各都道府県の状況!$A:$I,E$3,FALSE), "※5", ""))), "")</f>
        <v>228695</v>
      </c>
      <c r="F19" s="40">
        <f>IFERROR(INT(TRIM(SUBSTITUTE(VLOOKUP($A19&amp;"*",各都道府県の状況!$A:$I,F$3,FALSE), "※5", ""))), "")</f>
        <v>5047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931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44432</v>
      </c>
      <c r="C20" s="30" t="s">
        <v>25</v>
      </c>
      <c r="D20" s="40">
        <f>IFERROR(INT(TRIM(SUBSTITUTE(VLOOKUP($A20&amp;"*",各都道府県の状況!$A:$I,D$3,FALSE), "※5", ""))), "")</f>
        <v>3874</v>
      </c>
      <c r="E20" s="40">
        <f>IFERROR(INT(TRIM(SUBSTITUTE(VLOOKUP($A20&amp;"*",各都道府県の状況!$A:$I,E$3,FALSE), "※5", ""))), "")</f>
        <v>95627</v>
      </c>
      <c r="F20" s="40">
        <f>IFERROR(INT(TRIM(SUBSTITUTE(VLOOKUP($A20&amp;"*",各都道府県の状況!$A:$I,F$3,FALSE), "※5", ""))), "")</f>
        <v>2765</v>
      </c>
      <c r="G20" s="40">
        <f>IFERROR(INT(TRIM(SUBSTITUTE(VLOOKUP($A20&amp;"*",各都道府県の状況!$A:$I,G$3,FALSE), "※5", ""))), "")</f>
        <v>39</v>
      </c>
      <c r="H20" s="40">
        <f>IFERROR(INT(TRIM(SUBSTITUTE(VLOOKUP($A20&amp;"*",各都道府県の状況!$A:$I,H$3,FALSE), "※5", ""))), "")</f>
        <v>1070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44432</v>
      </c>
      <c r="C21" s="30" t="s">
        <v>26</v>
      </c>
      <c r="D21" s="40">
        <f>IFERROR(INT(TRIM(SUBSTITUTE(VLOOKUP($A21&amp;"*",各都道府県の状況!$A:$I,D$3,FALSE), "※5", ""))), "")</f>
        <v>6882</v>
      </c>
      <c r="E21" s="40">
        <f>IFERROR(INT(TRIM(SUBSTITUTE(VLOOKUP($A21&amp;"*",各都道府県の状況!$A:$I,E$3,FALSE), "※5", ""))), "")</f>
        <v>158764</v>
      </c>
      <c r="F21" s="40">
        <f>IFERROR(INT(TRIM(SUBSTITUTE(VLOOKUP($A21&amp;"*",各都道府県の状況!$A:$I,F$3,FALSE), "※5", ""))), "")</f>
        <v>5999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747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44432</v>
      </c>
      <c r="C22" s="30" t="s">
        <v>27</v>
      </c>
      <c r="D22" s="40">
        <f>IFERROR(INT(TRIM(SUBSTITUTE(VLOOKUP($A22&amp;"*",各都道府県の状況!$A:$I,D$3,FALSE), "※5", ""))), "")</f>
        <v>2292</v>
      </c>
      <c r="E22" s="40">
        <f>IFERROR(INT(TRIM(SUBSTITUTE(VLOOKUP($A22&amp;"*",各都道府県の状況!$A:$I,E$3,FALSE), "※5", ""))), "")</f>
        <v>93122</v>
      </c>
      <c r="F22" s="40">
        <f>IFERROR(INT(TRIM(SUBSTITUTE(VLOOKUP($A22&amp;"*",各都道府県の状況!$A:$I,F$3,FALSE), "※5", ""))), "")</f>
        <v>1990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266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44432</v>
      </c>
      <c r="C23" s="30" t="s">
        <v>28</v>
      </c>
      <c r="D23" s="40">
        <f>IFERROR(INT(TRIM(SUBSTITUTE(VLOOKUP($A23&amp;"*",各都道府県の状況!$A:$I,D$3,FALSE), "※5", ""))), "")</f>
        <v>3932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3219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692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44432</v>
      </c>
      <c r="C24" s="30" t="s">
        <v>29</v>
      </c>
      <c r="D24" s="40">
        <f>IFERROR(INT(TRIM(SUBSTITUTE(VLOOKUP($A24&amp;"*",各都道府県の状況!$A:$I,D$3,FALSE), "※5", ""))), "")</f>
        <v>7268</v>
      </c>
      <c r="E24" s="40">
        <f>IFERROR(INT(TRIM(SUBSTITUTE(VLOOKUP($A24&amp;"*",各都道府県の状況!$A:$I,E$3,FALSE), "※5", ""))), "")</f>
        <v>259386</v>
      </c>
      <c r="F24" s="40">
        <f>IFERROR(INT(TRIM(SUBSTITUTE(VLOOKUP($A24&amp;"*",各都道府県の状況!$A:$I,F$3,FALSE), "※5", ""))), "")</f>
        <v>6207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828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44432</v>
      </c>
      <c r="C25" s="30" t="s">
        <v>30</v>
      </c>
      <c r="D25" s="40">
        <f>IFERROR(INT(TRIM(SUBSTITUTE(VLOOKUP($A25&amp;"*",各都道府県の状況!$A:$I,D$3,FALSE), "※5", ""))), "")</f>
        <v>13540</v>
      </c>
      <c r="E25" s="40">
        <f>IFERROR(INT(TRIM(SUBSTITUTE(VLOOKUP($A25&amp;"*",各都道府県の状況!$A:$I,E$3,FALSE), "※5", ""))), "")</f>
        <v>332258</v>
      </c>
      <c r="F25" s="40">
        <f>IFERROR(INT(TRIM(SUBSTITUTE(VLOOKUP($A25&amp;"*",各都道府県の状況!$A:$I,F$3,FALSE), "※5", ""))), "")</f>
        <v>10880</v>
      </c>
      <c r="G25" s="40">
        <f>IFERROR(INT(TRIM(SUBSTITUTE(VLOOKUP($A25&amp;"*",各都道府県の状況!$A:$I,G$3,FALSE), "※5", ""))), "")</f>
        <v>195</v>
      </c>
      <c r="H25" s="40">
        <f>IFERROR(INT(TRIM(SUBSTITUTE(VLOOKUP($A25&amp;"*",各都道府県の状況!$A:$I,H$3,FALSE), "※5", ""))), "")</f>
        <v>2271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44432</v>
      </c>
      <c r="C26" s="30" t="s">
        <v>31</v>
      </c>
      <c r="D26" s="40">
        <f>IFERROR(INT(TRIM(SUBSTITUTE(VLOOKUP($A26&amp;"*",各都道府県の状況!$A:$I,D$3,FALSE), "※5", ""))), "")</f>
        <v>18027</v>
      </c>
      <c r="E26" s="40">
        <f>IFERROR(INT(TRIM(SUBSTITUTE(VLOOKUP($A26&amp;"*",各都道府県の状況!$A:$I,E$3,FALSE), "※5", ""))), "")</f>
        <v>510880</v>
      </c>
      <c r="F26" s="40">
        <f>IFERROR(INT(TRIM(SUBSTITUTE(VLOOKUP($A26&amp;"*",各都道府県の状況!$A:$I,F$3,FALSE), "※5", ""))), "")</f>
        <v>12698</v>
      </c>
      <c r="G26" s="40">
        <f>IFERROR(INT(TRIM(SUBSTITUTE(VLOOKUP($A26&amp;"*",各都道府県の状況!$A:$I,G$3,FALSE), "※5", ""))), "")</f>
        <v>163</v>
      </c>
      <c r="H26" s="40">
        <f>IFERROR(INT(TRIM(SUBSTITUTE(VLOOKUP($A26&amp;"*",各都道府県の状況!$A:$I,H$3,FALSE), "※5", ""))), "")</f>
        <v>5166</v>
      </c>
      <c r="I26" s="40">
        <f>IFERROR(INT(TRIM(SUBSTITUTE(VLOOKUP($A26&amp;"*",各都道府県の状況!$A:$I,I$3,FALSE), "※5", ""))), "")</f>
        <v>28</v>
      </c>
    </row>
    <row r="27" spans="1:9" x14ac:dyDescent="0.55000000000000004">
      <c r="A27" s="12" t="s">
        <v>203</v>
      </c>
      <c r="B27" s="13">
        <f t="shared" si="0"/>
        <v>44432</v>
      </c>
      <c r="C27" s="30" t="s">
        <v>32</v>
      </c>
      <c r="D27" s="40">
        <f>IFERROR(INT(TRIM(SUBSTITUTE(VLOOKUP($A27&amp;"*",各都道府県の状況!$A:$I,D$3,FALSE), "※5", ""))), "")</f>
        <v>69271</v>
      </c>
      <c r="E27" s="40">
        <f>IFERROR(INT(TRIM(SUBSTITUTE(VLOOKUP($A27&amp;"*",各都道府県の状況!$A:$I,E$3,FALSE), "※5", ""))), "")</f>
        <v>1014154</v>
      </c>
      <c r="F27" s="40">
        <f>IFERROR(INT(TRIM(SUBSTITUTE(VLOOKUP($A27&amp;"*",各都道府県の状況!$A:$I,F$3,FALSE), "※5", ""))), "")</f>
        <v>57160</v>
      </c>
      <c r="G27" s="40">
        <f>IFERROR(INT(TRIM(SUBSTITUTE(VLOOKUP($A27&amp;"*",各都道府県の状況!$A:$I,G$3,FALSE), "※5", ""))), "")</f>
        <v>1030</v>
      </c>
      <c r="H27" s="40">
        <f>IFERROR(INT(TRIM(SUBSTITUTE(VLOOKUP($A27&amp;"*",各都道府県の状況!$A:$I,H$3,FALSE), "※5", ""))), "")</f>
        <v>11081</v>
      </c>
      <c r="I27" s="40">
        <f>IFERROR(INT(TRIM(SUBSTITUTE(VLOOKUP($A27&amp;"*",各都道府県の状況!$A:$I,I$3,FALSE), "※5", ""))), "")</f>
        <v>40</v>
      </c>
    </row>
    <row r="28" spans="1:9" x14ac:dyDescent="0.55000000000000004">
      <c r="A28" s="12" t="s">
        <v>204</v>
      </c>
      <c r="B28" s="13">
        <f t="shared" si="0"/>
        <v>44432</v>
      </c>
      <c r="C28" s="30" t="s">
        <v>33</v>
      </c>
      <c r="D28" s="40">
        <f>IFERROR(INT(TRIM(SUBSTITUTE(VLOOKUP($A28&amp;"*",各都道府県の状況!$A:$I,D$3,FALSE), "※5", ""))), "")</f>
        <v>9838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6761</v>
      </c>
      <c r="G28" s="40">
        <f>IFERROR(INT(TRIM(SUBSTITUTE(VLOOKUP($A28&amp;"*",各都道府県の状況!$A:$I,G$3,FALSE), "※5", ""))), "")</f>
        <v>121</v>
      </c>
      <c r="H28" s="40">
        <f>IFERROR(INT(TRIM(SUBSTITUTE(VLOOKUP($A28&amp;"*",各都道府県の状況!$A:$I,H$3,FALSE), "※5", ""))), "")</f>
        <v>3158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44432</v>
      </c>
      <c r="C29" s="30" t="s">
        <v>34</v>
      </c>
      <c r="D29" s="40">
        <f>IFERROR(INT(TRIM(SUBSTITUTE(VLOOKUP($A29&amp;"*",各都道府県の状況!$A:$I,D$3,FALSE), "※5", ""))), "")</f>
        <v>9346</v>
      </c>
      <c r="E29" s="40">
        <f>IFERROR(INT(TRIM(SUBSTITUTE(VLOOKUP($A29&amp;"*",各都道府県の状況!$A:$I,E$3,FALSE), "※5", ""))), "")</f>
        <v>193559</v>
      </c>
      <c r="F29" s="40">
        <f>IFERROR(INT(TRIM(SUBSTITUTE(VLOOKUP($A29&amp;"*",各都道府県の状況!$A:$I,F$3,FALSE), "※5", ""))), "")</f>
        <v>7018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2233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44432</v>
      </c>
      <c r="C30" s="30" t="s">
        <v>35</v>
      </c>
      <c r="D30" s="40">
        <f>IFERROR(INT(TRIM(SUBSTITUTE(VLOOKUP($A30&amp;"*",各都道府県の状況!$A:$I,D$3,FALSE), "※5", ""))), "")</f>
        <v>26743</v>
      </c>
      <c r="E30" s="40">
        <f>IFERROR(INT(TRIM(SUBSTITUTE(VLOOKUP($A30&amp;"*",各都道府県の状況!$A:$I,E$3,FALSE), "※5", ""))), "")</f>
        <v>350632</v>
      </c>
      <c r="F30" s="40">
        <f>IFERROR(INT(TRIM(SUBSTITUTE(VLOOKUP($A30&amp;"*",各都道府県の状況!$A:$I,F$3,FALSE), "※5", ""))), "")</f>
        <v>20119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5787</v>
      </c>
      <c r="I30" s="40">
        <f>IFERROR(INT(TRIM(SUBSTITUTE(VLOOKUP($A30&amp;"*",各都道府県の状況!$A:$I,I$3,FALSE), "※5", ""))), "")</f>
        <v>107</v>
      </c>
    </row>
    <row r="31" spans="1:9" x14ac:dyDescent="0.55000000000000004">
      <c r="A31" s="12" t="s">
        <v>207</v>
      </c>
      <c r="B31" s="13">
        <f t="shared" si="0"/>
        <v>44432</v>
      </c>
      <c r="C31" s="30" t="s">
        <v>36</v>
      </c>
      <c r="D31" s="40">
        <f>IFERROR(INT(TRIM(SUBSTITUTE(VLOOKUP($A31&amp;"*",各都道府県の状況!$A:$I,D$3,FALSE), "※5", ""))), "")</f>
        <v>151295</v>
      </c>
      <c r="E31" s="40">
        <f>IFERROR(INT(TRIM(SUBSTITUTE(VLOOKUP($A31&amp;"*",各都道府県の状況!$A:$I,E$3,FALSE), "※5", ""))), "")</f>
        <v>2799201</v>
      </c>
      <c r="F31" s="40">
        <f>IFERROR(INT(TRIM(SUBSTITUTE(VLOOKUP($A31&amp;"*",各都道府県の状況!$A:$I,F$3,FALSE), "※5", ""))), "")</f>
        <v>125077</v>
      </c>
      <c r="G31" s="40">
        <f>IFERROR(INT(TRIM(SUBSTITUTE(VLOOKUP($A31&amp;"*",各都道府県の状況!$A:$I,G$3,FALSE), "※5", ""))), "")</f>
        <v>2771</v>
      </c>
      <c r="H31" s="40">
        <f>IFERROR(INT(TRIM(SUBSTITUTE(VLOOKUP($A31&amp;"*",各都道府県の状況!$A:$I,H$3,FALSE), "※5", ""))), "")</f>
        <v>21675</v>
      </c>
      <c r="I31" s="40">
        <f>IFERROR(INT(TRIM(SUBSTITUTE(VLOOKUP($A31&amp;"*",各都道府県の状況!$A:$I,I$3,FALSE), "※5", ""))), "")</f>
        <v>516</v>
      </c>
    </row>
    <row r="32" spans="1:9" x14ac:dyDescent="0.55000000000000004">
      <c r="A32" s="12" t="s">
        <v>208</v>
      </c>
      <c r="B32" s="13">
        <f t="shared" si="0"/>
        <v>44432</v>
      </c>
      <c r="C32" s="30" t="s">
        <v>37</v>
      </c>
      <c r="D32" s="40">
        <f>IFERROR(INT(TRIM(SUBSTITUTE(VLOOKUP($A32&amp;"*",各都道府県の状況!$A:$I,D$3,FALSE), "※5", ""))), "")</f>
        <v>57796</v>
      </c>
      <c r="E32" s="40">
        <f>IFERROR(INT(TRIM(SUBSTITUTE(VLOOKUP($A32&amp;"*",各都道府県の状況!$A:$I,E$3,FALSE), "※5", ""))), "")</f>
        <v>622091</v>
      </c>
      <c r="F32" s="40">
        <f>IFERROR(INT(TRIM(SUBSTITUTE(VLOOKUP($A32&amp;"*",各都道府県の状況!$A:$I,F$3,FALSE), "※5", ""))), "")</f>
        <v>49584</v>
      </c>
      <c r="G32" s="40">
        <f>IFERROR(INT(TRIM(SUBSTITUTE(VLOOKUP($A32&amp;"*",各都道府県の状況!$A:$I,G$3,FALSE), "※5", ""))), "")</f>
        <v>1331</v>
      </c>
      <c r="H32" s="40">
        <f>IFERROR(INT(TRIM(SUBSTITUTE(VLOOKUP($A32&amp;"*",各都道府県の状況!$A:$I,H$3,FALSE), "※5", ""))), "")</f>
        <v>6882</v>
      </c>
      <c r="I32" s="40">
        <f>IFERROR(INT(TRIM(SUBSTITUTE(VLOOKUP($A32&amp;"*",各都道府県の状況!$A:$I,I$3,FALSE), "※5", ""))), "")</f>
        <v>65</v>
      </c>
    </row>
    <row r="33" spans="1:9" x14ac:dyDescent="0.55000000000000004">
      <c r="A33" s="12" t="s">
        <v>209</v>
      </c>
      <c r="B33" s="13">
        <f t="shared" si="0"/>
        <v>44432</v>
      </c>
      <c r="C33" s="30" t="s">
        <v>38</v>
      </c>
      <c r="D33" s="40">
        <f>IFERROR(INT(TRIM(SUBSTITUTE(VLOOKUP($A33&amp;"*",各都道府県の状況!$A:$I,D$3,FALSE), "※5", ""))), "")</f>
        <v>12004</v>
      </c>
      <c r="E33" s="40">
        <f>IFERROR(INT(TRIM(SUBSTITUTE(VLOOKUP($A33&amp;"*",各都道府県の状況!$A:$I,E$3,FALSE), "※5", ""))), "")</f>
        <v>209773</v>
      </c>
      <c r="F33" s="40">
        <f>IFERROR(INT(TRIM(SUBSTITUTE(VLOOKUP($A33&amp;"*",各都道府県の状況!$A:$I,F$3,FALSE), "※5", ""))), "")</f>
        <v>10306</v>
      </c>
      <c r="G33" s="40">
        <f>IFERROR(INT(TRIM(SUBSTITUTE(VLOOKUP($A33&amp;"*",各都道府県の状況!$A:$I,G$3,FALSE), "※5", ""))), "")</f>
        <v>135</v>
      </c>
      <c r="H33" s="40">
        <f>IFERROR(INT(TRIM(SUBSTITUTE(VLOOKUP($A33&amp;"*",各都道府県の状況!$A:$I,H$3,FALSE), "※5", ""))), "")</f>
        <v>1548</v>
      </c>
      <c r="I33" s="40">
        <f>IFERROR(INT(TRIM(SUBSTITUTE(VLOOKUP($A33&amp;"*",各都道府県の状況!$A:$I,I$3,FALSE), "※5", ""))), "")</f>
        <v>14</v>
      </c>
    </row>
    <row r="34" spans="1:9" x14ac:dyDescent="0.55000000000000004">
      <c r="A34" s="12" t="s">
        <v>210</v>
      </c>
      <c r="B34" s="13">
        <f t="shared" si="0"/>
        <v>44432</v>
      </c>
      <c r="C34" s="30" t="s">
        <v>39</v>
      </c>
      <c r="D34" s="40">
        <f>IFERROR(INT(TRIM(SUBSTITUTE(VLOOKUP($A34&amp;"*",各都道府県の状況!$A:$I,D$3,FALSE), "※5", ""))), "")</f>
        <v>4133</v>
      </c>
      <c r="E34" s="40">
        <f>IFERROR(INT(TRIM(SUBSTITUTE(VLOOKUP($A34&amp;"*",各都道府県の状況!$A:$I,E$3,FALSE), "※5", ""))), "")</f>
        <v>53060</v>
      </c>
      <c r="F34" s="40">
        <f>IFERROR(INT(TRIM(SUBSTITUTE(VLOOKUP($A34&amp;"*",各都道府県の状況!$A:$I,F$3,FALSE), "※5", ""))), "")</f>
        <v>3466</v>
      </c>
      <c r="G34" s="40">
        <f>IFERROR(INT(TRIM(SUBSTITUTE(VLOOKUP($A34&amp;"*",各都道府県の状況!$A:$I,G$3,FALSE), "※5", ""))), "")</f>
        <v>51</v>
      </c>
      <c r="H34" s="40">
        <f>IFERROR(INT(TRIM(SUBSTITUTE(VLOOKUP($A34&amp;"*",各都道府県の状況!$A:$I,H$3,FALSE), "※5", ""))), "")</f>
        <v>525</v>
      </c>
      <c r="I34" s="40">
        <f>IFERROR(INT(TRIM(SUBSTITUTE(VLOOKUP($A34&amp;"*",各都道府県の状況!$A:$I,I$3,FALSE), "※5", ""))), "")</f>
        <v>21</v>
      </c>
    </row>
    <row r="35" spans="1:9" x14ac:dyDescent="0.55000000000000004">
      <c r="A35" s="12" t="s">
        <v>211</v>
      </c>
      <c r="B35" s="13">
        <f t="shared" si="0"/>
        <v>44432</v>
      </c>
      <c r="C35" s="30" t="s">
        <v>40</v>
      </c>
      <c r="D35" s="40">
        <f>IFERROR(INT(TRIM(SUBSTITUTE(VLOOKUP($A35&amp;"*",各都道府県の状況!$A:$I,D$3,FALSE), "※5", ""))), "")</f>
        <v>1270</v>
      </c>
      <c r="E35" s="40">
        <f>IFERROR(INT(TRIM(SUBSTITUTE(VLOOKUP($A35&amp;"*",各都道府県の状況!$A:$I,E$3,FALSE), "※5", ""))), "")</f>
        <v>115596</v>
      </c>
      <c r="F35" s="40">
        <f>IFERROR(INT(TRIM(SUBSTITUTE(VLOOKUP($A35&amp;"*",各都道府県の状況!$A:$I,F$3,FALSE), "※5", ""))), "")</f>
        <v>1007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44432</v>
      </c>
      <c r="C36" s="30" t="s">
        <v>41</v>
      </c>
      <c r="D36" s="40">
        <f>IFERROR(INT(TRIM(SUBSTITUTE(VLOOKUP($A36&amp;"*",各都道府県の状況!$A:$I,D$3,FALSE), "※5", ""))), "")</f>
        <v>1127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947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178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44432</v>
      </c>
      <c r="C37" s="30" t="s">
        <v>42</v>
      </c>
      <c r="D37" s="40">
        <f>IFERROR(INT(TRIM(SUBSTITUTE(VLOOKUP($A37&amp;"*",各都道府県の状況!$A:$I,D$3,FALSE), "※5", ""))), "")</f>
        <v>11939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44432</v>
      </c>
      <c r="C38" s="30" t="s">
        <v>43</v>
      </c>
      <c r="D38" s="40">
        <f>IFERROR(INT(TRIM(SUBSTITUTE(VLOOKUP($A38&amp;"*",各都道府県の状況!$A:$I,D$3,FALSE), "※5", ""))), "")</f>
        <v>16193</v>
      </c>
      <c r="E38" s="40">
        <f>IFERROR(INT(TRIM(SUBSTITUTE(VLOOKUP($A38&amp;"*",各都道府県の状況!$A:$I,E$3,FALSE), "※5", ""))), "")</f>
        <v>694007</v>
      </c>
      <c r="F38" s="40">
        <f>IFERROR(INT(TRIM(SUBSTITUTE(VLOOKUP($A38&amp;"*",各都道府県の状況!$A:$I,F$3,FALSE), "※5", ""))), "")</f>
        <v>13473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1659</v>
      </c>
      <c r="I38" s="40">
        <f>IFERROR(INT(TRIM(SUBSTITUTE(VLOOKUP($A38&amp;"*",各都道府県の状況!$A:$I,I$3,FALSE), "※5", ""))), "")</f>
        <v>11</v>
      </c>
    </row>
    <row r="39" spans="1:9" x14ac:dyDescent="0.55000000000000004">
      <c r="A39" s="12" t="s">
        <v>215</v>
      </c>
      <c r="B39" s="13">
        <f t="shared" si="0"/>
        <v>44432</v>
      </c>
      <c r="C39" s="30" t="s">
        <v>44</v>
      </c>
      <c r="D39" s="40">
        <f>IFERROR(INT(TRIM(SUBSTITUTE(VLOOKUP($A39&amp;"*",各都道府県の状況!$A:$I,D$3,FALSE), "※5", ""))), "")</f>
        <v>4494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3634</v>
      </c>
      <c r="G39" s="40">
        <f>IFERROR(INT(TRIM(SUBSTITUTE(VLOOKUP($A39&amp;"*",各都道府県の状況!$A:$I,G$3,FALSE), "※5", ""))), "")</f>
        <v>83</v>
      </c>
      <c r="H39" s="40">
        <f>IFERROR(INT(TRIM(SUBSTITUTE(VLOOKUP($A39&amp;"*",各都道府県の状況!$A:$I,H$3,FALSE), "※5", ""))), "")</f>
        <v>777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44432</v>
      </c>
      <c r="C40" s="30" t="s">
        <v>45</v>
      </c>
      <c r="D40" s="40">
        <f>IFERROR(INT(TRIM(SUBSTITUTE(VLOOKUP($A40&amp;"*",各都道府県の状況!$A:$I,D$3,FALSE), "※5", ""))), "")</f>
        <v>2319</v>
      </c>
      <c r="E40" s="40">
        <f>IFERROR(INT(TRIM(SUBSTITUTE(VLOOKUP($A40&amp;"*",各都道府県の状況!$A:$I,E$3,FALSE), "※5", ""))), "")</f>
        <v>82442</v>
      </c>
      <c r="F40" s="40">
        <f>IFERROR(INT(TRIM(SUBSTITUTE(VLOOKUP($A40&amp;"*",各都道府県の状況!$A:$I,F$3,FALSE), "※5", ""))), "")</f>
        <v>1875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357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44432</v>
      </c>
      <c r="C41" s="30" t="s">
        <v>46</v>
      </c>
      <c r="D41" s="40">
        <f>IFERROR(INT(TRIM(SUBSTITUTE(VLOOKUP($A41&amp;"*",各都道府県の状況!$A:$I,D$3,FALSE), "※5", ""))), "")</f>
        <v>3740</v>
      </c>
      <c r="E41" s="40">
        <f>IFERROR(INT(TRIM(SUBSTITUTE(VLOOKUP($A41&amp;"*",各都道府県の状況!$A:$I,E$3,FALSE), "※5", ""))), "")</f>
        <v>107783</v>
      </c>
      <c r="F41" s="40">
        <f>IFERROR(INT(TRIM(SUBSTITUTE(VLOOKUP($A41&amp;"*",各都道府県の状況!$A:$I,F$3,FALSE), "※5", ""))), "")</f>
        <v>2887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820</v>
      </c>
      <c r="I41" s="40">
        <f>IFERROR(INT(TRIM(SUBSTITUTE(VLOOKUP($A41&amp;"*",各都道府県の状況!$A:$I,I$3,FALSE), "※5", ""))), "")</f>
        <v>8</v>
      </c>
    </row>
    <row r="42" spans="1:9" x14ac:dyDescent="0.55000000000000004">
      <c r="A42" s="12" t="s">
        <v>218</v>
      </c>
      <c r="B42" s="13">
        <f t="shared" si="0"/>
        <v>44432</v>
      </c>
      <c r="C42" s="30" t="s">
        <v>47</v>
      </c>
      <c r="D42" s="40">
        <f>IFERROR(INT(TRIM(SUBSTITUTE(VLOOKUP($A42&amp;"*",各都道府県の状況!$A:$I,D$3,FALSE), "※5", ""))), "")</f>
        <v>4273</v>
      </c>
      <c r="E42" s="40">
        <f>IFERROR(INT(TRIM(SUBSTITUTE(VLOOKUP($A42&amp;"*",各都道府県の状況!$A:$I,E$3,FALSE), "※5", ""))), "")</f>
        <v>121159</v>
      </c>
      <c r="F42" s="40">
        <f>IFERROR(INT(TRIM(SUBSTITUTE(VLOOKUP($A42&amp;"*",各都道府県の状況!$A:$I,F$3,FALSE), "※5", ""))), "")</f>
        <v>3455</v>
      </c>
      <c r="G42" s="40">
        <f>IFERROR(INT(TRIM(SUBSTITUTE(VLOOKUP($A42&amp;"*",各都道府県の状況!$A:$I,G$3,FALSE), "※5", ""))), "")</f>
        <v>78</v>
      </c>
      <c r="H42" s="40">
        <f>IFERROR(INT(TRIM(SUBSTITUTE(VLOOKUP($A42&amp;"*",各都道府県の状況!$A:$I,H$3,FALSE), "※5", ""))), "")</f>
        <v>740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44432</v>
      </c>
      <c r="C43" s="30" t="s">
        <v>48</v>
      </c>
      <c r="D43" s="40">
        <f>IFERROR(INT(TRIM(SUBSTITUTE(VLOOKUP($A43&amp;"*",各都道府県の状況!$A:$I,D$3,FALSE), "※5", ""))), "")</f>
        <v>2895</v>
      </c>
      <c r="E43" s="40">
        <f>IFERROR(INT(TRIM(SUBSTITUTE(VLOOKUP($A43&amp;"*",各都道府県の状況!$A:$I,E$3,FALSE), "※5", ""))), "")</f>
        <v>74310</v>
      </c>
      <c r="F43" s="40">
        <f>IFERROR(INT(TRIM(SUBSTITUTE(VLOOKUP($A43&amp;"*",各都道府県の状況!$A:$I,F$3,FALSE), "※5", ""))), "")</f>
        <v>2310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554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44432</v>
      </c>
      <c r="C44" s="30" t="s">
        <v>49</v>
      </c>
      <c r="D44" s="40">
        <f>IFERROR(INT(TRIM(SUBSTITUTE(VLOOKUP($A44&amp;"*",各都道府県の状況!$A:$I,D$3,FALSE), "※5", ""))), "")</f>
        <v>58766</v>
      </c>
      <c r="E44" s="40">
        <f>IFERROR(INT(TRIM(SUBSTITUTE(VLOOKUP($A44&amp;"*",各都道府県の状況!$A:$I,E$3,FALSE), "※5", ""))), "")</f>
        <v>1053126</v>
      </c>
      <c r="F44" s="40">
        <f>IFERROR(INT(TRIM(SUBSTITUTE(VLOOKUP($A44&amp;"*",各都道府県の状況!$A:$I,F$3,FALSE), "※5", ""))), "")</f>
        <v>46619</v>
      </c>
      <c r="G44" s="40">
        <f>IFERROR(INT(TRIM(SUBSTITUTE(VLOOKUP($A44&amp;"*",各都道府県の状況!$A:$I,G$3,FALSE), "※5", ""))), "")</f>
        <v>558</v>
      </c>
      <c r="H44" s="40">
        <f>IFERROR(INT(TRIM(SUBSTITUTE(VLOOKUP($A44&amp;"*",各都道府県の状況!$A:$I,H$3,FALSE), "※5", ""))), "")</f>
        <v>10712</v>
      </c>
      <c r="I44" s="40">
        <f>IFERROR(INT(TRIM(SUBSTITUTE(VLOOKUP($A44&amp;"*",各都道府県の状況!$A:$I,I$3,FALSE), "※5", ""))), "")</f>
        <v>35</v>
      </c>
    </row>
    <row r="45" spans="1:9" x14ac:dyDescent="0.55000000000000004">
      <c r="A45" s="12" t="s">
        <v>221</v>
      </c>
      <c r="B45" s="13">
        <f t="shared" si="0"/>
        <v>44432</v>
      </c>
      <c r="C45" s="30" t="s">
        <v>50</v>
      </c>
      <c r="D45" s="40">
        <f>IFERROR(INT(TRIM(SUBSTITUTE(VLOOKUP($A45&amp;"*",各都道府県の状況!$A:$I,D$3,FALSE), "※5", ""))), "")</f>
        <v>4557</v>
      </c>
      <c r="E45" s="40">
        <f>IFERROR(INT(TRIM(SUBSTITUTE(VLOOKUP($A45&amp;"*",各都道府県の状況!$A:$I,E$3,FALSE), "※5", ""))), "")</f>
        <v>79706</v>
      </c>
      <c r="F45" s="40">
        <f>IFERROR(INT(TRIM(SUBSTITUTE(VLOOKUP($A45&amp;"*",各都道府県の状況!$A:$I,F$3,FALSE), "※5", ""))), "")</f>
        <v>3261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957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44432</v>
      </c>
      <c r="C46" s="30" t="s">
        <v>51</v>
      </c>
      <c r="D46" s="40">
        <f>IFERROR(INT(TRIM(SUBSTITUTE(VLOOKUP($A46&amp;"*",各都道府県の状況!$A:$I,D$3,FALSE), "※5", ""))), "")</f>
        <v>4857</v>
      </c>
      <c r="E46" s="40">
        <f>IFERROR(INT(TRIM(SUBSTITUTE(VLOOKUP($A46&amp;"*",各都道府県の状況!$A:$I,E$3,FALSE), "※5", ""))), "")</f>
        <v>152800</v>
      </c>
      <c r="F46" s="40">
        <f>IFERROR(INT(TRIM(SUBSTITUTE(VLOOKUP($A46&amp;"*",各都道府県の状況!$A:$I,F$3,FALSE), "※5", ""))), "")</f>
        <v>3992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800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44432</v>
      </c>
      <c r="C47" s="30" t="s">
        <v>52</v>
      </c>
      <c r="D47" s="40">
        <f>IFERROR(INT(TRIM(SUBSTITUTE(VLOOKUP($A47&amp;"*",各都道府県の状況!$A:$I,D$3,FALSE), "※5", ""))), "")</f>
        <v>11020</v>
      </c>
      <c r="E47" s="40">
        <f>IFERROR(INT(TRIM(SUBSTITUTE(VLOOKUP($A47&amp;"*",各都道府県の状況!$A:$I,E$3,FALSE), "※5", ""))), "")</f>
        <v>100962</v>
      </c>
      <c r="F47" s="40">
        <f>IFERROR(INT(TRIM(SUBSTITUTE(VLOOKUP($A47&amp;"*",各都道府県の状況!$A:$I,F$3,FALSE), "※5", ""))), "")</f>
        <v>8862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2035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44432</v>
      </c>
      <c r="C48" s="30" t="s">
        <v>53</v>
      </c>
      <c r="D48" s="40">
        <f>IFERROR(INT(TRIM(SUBSTITUTE(VLOOKUP($A48&amp;"*",各都道府県の状況!$A:$I,D$3,FALSE), "※5", ""))), "")</f>
        <v>5966</v>
      </c>
      <c r="E48" s="40">
        <f>IFERROR(INT(TRIM(SUBSTITUTE(VLOOKUP($A48&amp;"*",各都道府県の状況!$A:$I,E$3,FALSE), "※5", ""))), "")</f>
        <v>214423</v>
      </c>
      <c r="F48" s="40">
        <f>IFERROR(INT(TRIM(SUBSTITUTE(VLOOKUP($A48&amp;"*",各都道府県の状況!$A:$I,F$3,FALSE), "※5", ""))), "")</f>
        <v>4421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1480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44432</v>
      </c>
      <c r="C49" s="30" t="s">
        <v>54</v>
      </c>
      <c r="D49" s="40">
        <f>IFERROR(INT(TRIM(SUBSTITUTE(VLOOKUP($A49&amp;"*",各都道府県の状況!$A:$I,D$3,FALSE), "※5", ""))), "")</f>
        <v>4772</v>
      </c>
      <c r="E49" s="40">
        <f>IFERROR(INT(TRIM(SUBSTITUTE(VLOOKUP($A49&amp;"*",各都道府県の状況!$A:$I,E$3,FALSE), "※5", ""))), "")</f>
        <v>56729</v>
      </c>
      <c r="F49" s="40">
        <f>IFERROR(INT(TRIM(SUBSTITUTE(VLOOKUP($A49&amp;"*",各都道府県の状況!$A:$I,F$3,FALSE), "※5", ""))), "")</f>
        <v>3693</v>
      </c>
      <c r="G49" s="40">
        <f>IFERROR(INT(TRIM(SUBSTITUTE(VLOOKUP($A49&amp;"*",各都道府県の状況!$A:$I,G$3,FALSE), "※5", ""))), "")</f>
        <v>29</v>
      </c>
      <c r="H49" s="40">
        <f>IFERROR(INT(TRIM(SUBSTITUTE(VLOOKUP($A49&amp;"*",各都道府県の状況!$A:$I,H$3,FALSE), "※5", ""))), "")</f>
        <v>1036</v>
      </c>
      <c r="I49" s="40">
        <f>IFERROR(INT(TRIM(SUBSTITUTE(VLOOKUP($A49&amp;"*",各都道府県の状況!$A:$I,I$3,FALSE), "※5", ""))), "")</f>
        <v>3</v>
      </c>
    </row>
    <row r="50" spans="1:9" x14ac:dyDescent="0.55000000000000004">
      <c r="A50" s="12" t="s">
        <v>226</v>
      </c>
      <c r="B50" s="13">
        <f t="shared" si="0"/>
        <v>44432</v>
      </c>
      <c r="C50" s="30" t="s">
        <v>55</v>
      </c>
      <c r="D50" s="40">
        <f>IFERROR(INT(TRIM(SUBSTITUTE(VLOOKUP($A50&amp;"*",各都道府県の状況!$A:$I,D$3,FALSE), "※5", ""))), "")</f>
        <v>7113</v>
      </c>
      <c r="E50" s="40">
        <f>IFERROR(INT(TRIM(SUBSTITUTE(VLOOKUP($A50&amp;"*",各都道府県の状況!$A:$I,E$3,FALSE), "※5", ""))), "")</f>
        <v>141025</v>
      </c>
      <c r="F50" s="40">
        <f>IFERROR(INT(TRIM(SUBSTITUTE(VLOOKUP($A50&amp;"*",各都道府県の状況!$A:$I,F$3,FALSE), "※5", ""))), "")</f>
        <v>4960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1962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44432</v>
      </c>
      <c r="C51" s="30" t="s">
        <v>56</v>
      </c>
      <c r="D51" s="40">
        <f>IFERROR(INT(TRIM(SUBSTITUTE(VLOOKUP($A51&amp;"*",各都道府県の状況!$A:$I,D$3,FALSE), "※5", ""))), "")</f>
        <v>38498</v>
      </c>
      <c r="E51" s="40">
        <f>IFERROR(INT(TRIM(SUBSTITUTE(VLOOKUP($A51&amp;"*",各都道府県の状況!$A:$I,E$3,FALSE), "※5", ""))), "")</f>
        <v>327368</v>
      </c>
      <c r="F51" s="40">
        <f>IFERROR(INT(TRIM(SUBSTITUTE(VLOOKUP($A51&amp;"*",各都道府県の状況!$A:$I,F$3,FALSE), "※5", ""))), "")</f>
        <v>31771</v>
      </c>
      <c r="G51" s="40">
        <f>IFERROR(INT(TRIM(SUBSTITUTE(VLOOKUP($A51&amp;"*",各都道府県の状況!$A:$I,G$3,FALSE), "※5", ""))), "")</f>
        <v>249</v>
      </c>
      <c r="H51" s="40">
        <f>IFERROR(INT(TRIM(SUBSTITUTE(VLOOKUP($A51&amp;"*",各都道府県の状況!$A:$I,H$3,FALSE), "※5", ""))), "")</f>
        <v>6363</v>
      </c>
      <c r="I51" s="40">
        <f>IFERROR(INT(TRIM(SUBSTITUTE(VLOOKUP($A51&amp;"*",各都道府県の状況!$A:$I,I$3,FALSE), "※5", ""))), "")</f>
        <v>109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0"/>
      <c r="C1" s="121"/>
      <c r="D1" s="121"/>
      <c r="E1" s="121"/>
      <c r="F1" s="121"/>
      <c r="G1" s="121"/>
      <c r="H1" s="121"/>
      <c r="I1" s="121"/>
    </row>
    <row r="2" spans="1:9" ht="28.5" customHeight="1" x14ac:dyDescent="0.55000000000000004">
      <c r="B2" s="122" t="s">
        <v>228</v>
      </c>
      <c r="C2" s="121"/>
      <c r="D2" s="121"/>
      <c r="E2" s="121"/>
      <c r="F2" s="121"/>
      <c r="G2" s="121"/>
      <c r="H2" s="121"/>
      <c r="I2" s="121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3" t="s">
        <v>180</v>
      </c>
      <c r="C4" s="125" t="s">
        <v>352</v>
      </c>
      <c r="D4" s="127" t="s">
        <v>353</v>
      </c>
      <c r="E4" s="129" t="s">
        <v>354</v>
      </c>
      <c r="F4" s="130"/>
      <c r="G4" s="131" t="s">
        <v>355</v>
      </c>
      <c r="H4" s="131" t="s">
        <v>356</v>
      </c>
      <c r="I4" s="19"/>
    </row>
    <row r="5" spans="1:9" ht="13.25" customHeight="1" x14ac:dyDescent="0.55000000000000004">
      <c r="B5" s="124"/>
      <c r="C5" s="126"/>
      <c r="D5" s="128"/>
      <c r="E5" s="109" t="s">
        <v>357</v>
      </c>
      <c r="F5" s="110" t="s">
        <v>358</v>
      </c>
      <c r="G5" s="132"/>
      <c r="H5" s="132"/>
      <c r="I5" s="19"/>
    </row>
    <row r="6" spans="1:9" ht="12" customHeight="1" x14ac:dyDescent="0.55000000000000004">
      <c r="A6" s="15" t="s">
        <v>181</v>
      </c>
      <c r="B6" s="20" t="s">
        <v>229</v>
      </c>
      <c r="C6" s="111">
        <v>53966</v>
      </c>
      <c r="D6" s="111">
        <v>954184</v>
      </c>
      <c r="E6" s="111">
        <v>4961</v>
      </c>
      <c r="F6" s="112">
        <v>16</v>
      </c>
      <c r="G6" s="111">
        <v>47591</v>
      </c>
      <c r="H6" s="111">
        <v>1437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1">
        <v>3708</v>
      </c>
      <c r="D7" s="111">
        <v>65555</v>
      </c>
      <c r="E7" s="112">
        <v>629</v>
      </c>
      <c r="F7" s="112">
        <v>1</v>
      </c>
      <c r="G7" s="111">
        <v>3046</v>
      </c>
      <c r="H7" s="112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1">
        <v>2740</v>
      </c>
      <c r="D8" s="111">
        <v>103442</v>
      </c>
      <c r="E8" s="112">
        <v>346</v>
      </c>
      <c r="F8" s="112">
        <v>2</v>
      </c>
      <c r="G8" s="111">
        <v>2346</v>
      </c>
      <c r="H8" s="112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1">
        <v>13460</v>
      </c>
      <c r="D9" s="111">
        <v>196615</v>
      </c>
      <c r="E9" s="111">
        <v>2114</v>
      </c>
      <c r="F9" s="112">
        <v>25</v>
      </c>
      <c r="G9" s="111">
        <v>11151</v>
      </c>
      <c r="H9" s="112">
        <v>96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1463</v>
      </c>
      <c r="D10" s="111">
        <v>20188</v>
      </c>
      <c r="E10" s="112">
        <v>269</v>
      </c>
      <c r="F10" s="112">
        <v>2</v>
      </c>
      <c r="G10" s="111">
        <v>1173</v>
      </c>
      <c r="H10" s="112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1">
        <v>2942</v>
      </c>
      <c r="D11" s="111">
        <v>81502</v>
      </c>
      <c r="E11" s="112">
        <v>437</v>
      </c>
      <c r="F11" s="112">
        <v>5</v>
      </c>
      <c r="G11" s="111">
        <v>2457</v>
      </c>
      <c r="H11" s="112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1">
        <v>8148</v>
      </c>
      <c r="D12" s="111">
        <v>352984</v>
      </c>
      <c r="E12" s="111">
        <v>1057</v>
      </c>
      <c r="F12" s="112">
        <v>18</v>
      </c>
      <c r="G12" s="111">
        <v>6926</v>
      </c>
      <c r="H12" s="112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1">
        <v>18867</v>
      </c>
      <c r="D13" s="111">
        <v>37322</v>
      </c>
      <c r="E13" s="111">
        <v>2466</v>
      </c>
      <c r="F13" s="112">
        <v>23</v>
      </c>
      <c r="G13" s="111">
        <v>16221</v>
      </c>
      <c r="H13" s="112">
        <v>180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1">
        <v>12079</v>
      </c>
      <c r="D14" s="111">
        <v>381205</v>
      </c>
      <c r="E14" s="111">
        <v>2057</v>
      </c>
      <c r="F14" s="112">
        <v>17</v>
      </c>
      <c r="G14" s="111">
        <v>9922</v>
      </c>
      <c r="H14" s="112">
        <v>100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1">
        <v>13310</v>
      </c>
      <c r="D15" s="111">
        <v>247150</v>
      </c>
      <c r="E15" s="111">
        <v>2528</v>
      </c>
      <c r="F15" s="112">
        <v>22</v>
      </c>
      <c r="G15" s="111">
        <v>10624</v>
      </c>
      <c r="H15" s="112">
        <v>158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1">
        <v>91038</v>
      </c>
      <c r="D16" s="111">
        <v>1251098</v>
      </c>
      <c r="E16" s="111">
        <v>25701</v>
      </c>
      <c r="F16" s="112">
        <v>164</v>
      </c>
      <c r="G16" s="111">
        <v>63080</v>
      </c>
      <c r="H16" s="112">
        <v>872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1">
        <v>76248</v>
      </c>
      <c r="D17" s="111">
        <v>901106</v>
      </c>
      <c r="E17" s="111">
        <v>13776</v>
      </c>
      <c r="F17" s="112">
        <v>102</v>
      </c>
      <c r="G17" s="111">
        <v>61677</v>
      </c>
      <c r="H17" s="112">
        <v>795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1">
        <v>318929</v>
      </c>
      <c r="D18" s="111">
        <v>3164327</v>
      </c>
      <c r="E18" s="111">
        <v>41654</v>
      </c>
      <c r="F18" s="112">
        <v>268</v>
      </c>
      <c r="G18" s="111">
        <v>274882</v>
      </c>
      <c r="H18" s="111">
        <v>2393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1">
        <v>132172</v>
      </c>
      <c r="D19" s="111">
        <v>1355494</v>
      </c>
      <c r="E19" s="111">
        <v>17553</v>
      </c>
      <c r="F19" s="112">
        <v>245</v>
      </c>
      <c r="G19" s="111">
        <v>113553</v>
      </c>
      <c r="H19" s="111">
        <v>1066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1">
        <v>6032</v>
      </c>
      <c r="D20" s="111">
        <v>228695</v>
      </c>
      <c r="E20" s="112">
        <v>931</v>
      </c>
      <c r="F20" s="112">
        <v>3</v>
      </c>
      <c r="G20" s="111">
        <v>5047</v>
      </c>
      <c r="H20" s="112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1">
        <v>3874</v>
      </c>
      <c r="D21" s="111">
        <v>95627</v>
      </c>
      <c r="E21" s="111">
        <v>1070</v>
      </c>
      <c r="F21" s="112">
        <v>9</v>
      </c>
      <c r="G21" s="111">
        <v>2765</v>
      </c>
      <c r="H21" s="112">
        <v>39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1">
        <v>6882</v>
      </c>
      <c r="D22" s="111">
        <v>158764</v>
      </c>
      <c r="E22" s="112">
        <v>747</v>
      </c>
      <c r="F22" s="112">
        <v>9</v>
      </c>
      <c r="G22" s="111">
        <v>5999</v>
      </c>
      <c r="H22" s="112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1">
        <v>2292</v>
      </c>
      <c r="D23" s="111">
        <v>93122</v>
      </c>
      <c r="E23" s="112">
        <v>266</v>
      </c>
      <c r="F23" s="112">
        <v>1</v>
      </c>
      <c r="G23" s="111">
        <v>1990</v>
      </c>
      <c r="H23" s="112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1">
        <v>3932</v>
      </c>
      <c r="D24" s="111">
        <v>86511</v>
      </c>
      <c r="E24" s="112">
        <v>692</v>
      </c>
      <c r="F24" s="112">
        <v>3</v>
      </c>
      <c r="G24" s="111">
        <v>3219</v>
      </c>
      <c r="H24" s="112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1">
        <v>7268</v>
      </c>
      <c r="D25" s="111">
        <v>259386</v>
      </c>
      <c r="E25" s="112">
        <v>828</v>
      </c>
      <c r="F25" s="112">
        <v>6</v>
      </c>
      <c r="G25" s="111">
        <v>6207</v>
      </c>
      <c r="H25" s="112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1">
        <v>13540</v>
      </c>
      <c r="D26" s="111">
        <v>332258</v>
      </c>
      <c r="E26" s="111">
        <v>2271</v>
      </c>
      <c r="F26" s="112">
        <v>4</v>
      </c>
      <c r="G26" s="111">
        <v>10880</v>
      </c>
      <c r="H26" s="112">
        <v>195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1">
        <v>18027</v>
      </c>
      <c r="D27" s="111">
        <v>510880</v>
      </c>
      <c r="E27" s="111">
        <v>5166</v>
      </c>
      <c r="F27" s="112">
        <v>28</v>
      </c>
      <c r="G27" s="111">
        <v>12698</v>
      </c>
      <c r="H27" s="112">
        <v>163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1">
        <v>69271</v>
      </c>
      <c r="D28" s="111">
        <v>1014154</v>
      </c>
      <c r="E28" s="111">
        <v>11081</v>
      </c>
      <c r="F28" s="112">
        <v>40</v>
      </c>
      <c r="G28" s="111">
        <v>57160</v>
      </c>
      <c r="H28" s="111">
        <v>1030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1">
        <v>9838</v>
      </c>
      <c r="D29" s="111">
        <v>170434</v>
      </c>
      <c r="E29" s="111">
        <v>3158</v>
      </c>
      <c r="F29" s="112">
        <v>13</v>
      </c>
      <c r="G29" s="111">
        <v>6761</v>
      </c>
      <c r="H29" s="112">
        <v>121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1">
        <v>9346</v>
      </c>
      <c r="D30" s="111">
        <v>193559</v>
      </c>
      <c r="E30" s="111">
        <v>2233</v>
      </c>
      <c r="F30" s="112">
        <v>8</v>
      </c>
      <c r="G30" s="111">
        <v>7018</v>
      </c>
      <c r="H30" s="112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1">
        <v>26743</v>
      </c>
      <c r="D31" s="111">
        <v>350632</v>
      </c>
      <c r="E31" s="111">
        <v>5787</v>
      </c>
      <c r="F31" s="112">
        <v>107</v>
      </c>
      <c r="G31" s="111">
        <v>20119</v>
      </c>
      <c r="H31" s="112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1">
        <v>151295</v>
      </c>
      <c r="D32" s="111">
        <v>2799201</v>
      </c>
      <c r="E32" s="111">
        <v>21675</v>
      </c>
      <c r="F32" s="112">
        <v>516</v>
      </c>
      <c r="G32" s="111">
        <v>125077</v>
      </c>
      <c r="H32" s="111">
        <v>2771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1">
        <v>57796</v>
      </c>
      <c r="D33" s="111">
        <v>622091</v>
      </c>
      <c r="E33" s="111">
        <v>6882</v>
      </c>
      <c r="F33" s="112">
        <v>65</v>
      </c>
      <c r="G33" s="111">
        <v>49584</v>
      </c>
      <c r="H33" s="111">
        <v>1331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1">
        <v>12004</v>
      </c>
      <c r="D34" s="111">
        <v>209773</v>
      </c>
      <c r="E34" s="111">
        <v>1548</v>
      </c>
      <c r="F34" s="112">
        <v>14</v>
      </c>
      <c r="G34" s="111">
        <v>10306</v>
      </c>
      <c r="H34" s="112">
        <v>135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1">
        <v>4133</v>
      </c>
      <c r="D35" s="111">
        <v>53060</v>
      </c>
      <c r="E35" s="112">
        <v>525</v>
      </c>
      <c r="F35" s="112">
        <v>21</v>
      </c>
      <c r="G35" s="111">
        <v>3466</v>
      </c>
      <c r="H35" s="112">
        <v>51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1270</v>
      </c>
      <c r="D36" s="111">
        <v>115596</v>
      </c>
      <c r="E36" s="112">
        <v>244</v>
      </c>
      <c r="F36" s="112">
        <v>2</v>
      </c>
      <c r="G36" s="111">
        <v>1007</v>
      </c>
      <c r="H36" s="112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1127</v>
      </c>
      <c r="D37" s="111">
        <v>40685</v>
      </c>
      <c r="E37" s="112">
        <v>178</v>
      </c>
      <c r="F37" s="112">
        <v>1</v>
      </c>
      <c r="G37" s="112">
        <v>947</v>
      </c>
      <c r="H37" s="112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1">
        <v>11939</v>
      </c>
      <c r="D38" s="111">
        <v>208397</v>
      </c>
      <c r="E38" s="111">
        <v>1485</v>
      </c>
      <c r="F38" s="112">
        <v>7</v>
      </c>
      <c r="G38" s="111">
        <v>8975</v>
      </c>
      <c r="H38" s="112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1">
        <v>16193</v>
      </c>
      <c r="D39" s="111">
        <v>694007</v>
      </c>
      <c r="E39" s="111">
        <v>1659</v>
      </c>
      <c r="F39" s="112">
        <v>11</v>
      </c>
      <c r="G39" s="111">
        <v>13473</v>
      </c>
      <c r="H39" s="112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1">
        <v>4494</v>
      </c>
      <c r="D40" s="111">
        <v>140551</v>
      </c>
      <c r="E40" s="112">
        <v>777</v>
      </c>
      <c r="F40" s="112">
        <v>3</v>
      </c>
      <c r="G40" s="111">
        <v>3634</v>
      </c>
      <c r="H40" s="112">
        <v>83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1">
        <v>2319</v>
      </c>
      <c r="D41" s="111">
        <v>82442</v>
      </c>
      <c r="E41" s="112">
        <v>357</v>
      </c>
      <c r="F41" s="112">
        <v>1</v>
      </c>
      <c r="G41" s="111">
        <v>1875</v>
      </c>
      <c r="H41" s="11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1">
        <v>3740</v>
      </c>
      <c r="D42" s="111">
        <v>107783</v>
      </c>
      <c r="E42" s="112">
        <v>820</v>
      </c>
      <c r="F42" s="112">
        <v>8</v>
      </c>
      <c r="G42" s="111">
        <v>2887</v>
      </c>
      <c r="H42" s="112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1">
        <v>4273</v>
      </c>
      <c r="D43" s="111">
        <v>121159</v>
      </c>
      <c r="E43" s="112">
        <v>740</v>
      </c>
      <c r="F43" s="112">
        <v>4</v>
      </c>
      <c r="G43" s="111">
        <v>3455</v>
      </c>
      <c r="H43" s="112">
        <v>78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1">
        <v>2895</v>
      </c>
      <c r="D44" s="111">
        <v>74310</v>
      </c>
      <c r="E44" s="112">
        <v>554</v>
      </c>
      <c r="F44" s="112">
        <v>2</v>
      </c>
      <c r="G44" s="111">
        <v>2310</v>
      </c>
      <c r="H44" s="112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1">
        <v>58766</v>
      </c>
      <c r="D45" s="111">
        <v>1053126</v>
      </c>
      <c r="E45" s="111">
        <v>10712</v>
      </c>
      <c r="F45" s="112">
        <v>35</v>
      </c>
      <c r="G45" s="111">
        <v>46619</v>
      </c>
      <c r="H45" s="112">
        <v>558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1">
        <v>4557</v>
      </c>
      <c r="D46" s="111">
        <v>79706</v>
      </c>
      <c r="E46" s="112">
        <v>957</v>
      </c>
      <c r="F46" s="112">
        <v>2</v>
      </c>
      <c r="G46" s="111">
        <v>3261</v>
      </c>
      <c r="H46" s="112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1">
        <v>4857</v>
      </c>
      <c r="D47" s="111">
        <v>152800</v>
      </c>
      <c r="E47" s="112">
        <v>800</v>
      </c>
      <c r="F47" s="112">
        <v>0</v>
      </c>
      <c r="G47" s="111">
        <v>3992</v>
      </c>
      <c r="H47" s="112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1">
        <v>11020</v>
      </c>
      <c r="D48" s="111">
        <v>100962</v>
      </c>
      <c r="E48" s="111">
        <v>2035</v>
      </c>
      <c r="F48" s="112">
        <v>14</v>
      </c>
      <c r="G48" s="111">
        <v>8862</v>
      </c>
      <c r="H48" s="112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1">
        <v>5966</v>
      </c>
      <c r="D49" s="111">
        <v>214423</v>
      </c>
      <c r="E49" s="111">
        <v>1480</v>
      </c>
      <c r="F49" s="112">
        <v>2</v>
      </c>
      <c r="G49" s="111">
        <v>4421</v>
      </c>
      <c r="H49" s="112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1">
        <v>4772</v>
      </c>
      <c r="D50" s="111">
        <v>56729</v>
      </c>
      <c r="E50" s="111">
        <v>1036</v>
      </c>
      <c r="F50" s="112">
        <v>3</v>
      </c>
      <c r="G50" s="111">
        <v>3693</v>
      </c>
      <c r="H50" s="112">
        <v>29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1">
        <v>7113</v>
      </c>
      <c r="D51" s="111">
        <v>141025</v>
      </c>
      <c r="E51" s="111">
        <v>1962</v>
      </c>
      <c r="F51" s="112">
        <v>3</v>
      </c>
      <c r="G51" s="111">
        <v>4960</v>
      </c>
      <c r="H51" s="112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1">
        <v>38498</v>
      </c>
      <c r="D52" s="111">
        <v>327368</v>
      </c>
      <c r="E52" s="111">
        <v>6363</v>
      </c>
      <c r="F52" s="112">
        <v>109</v>
      </c>
      <c r="G52" s="111">
        <v>31771</v>
      </c>
      <c r="H52" s="112">
        <v>249</v>
      </c>
      <c r="I52" s="25"/>
    </row>
    <row r="53" spans="1:9" ht="12" customHeight="1" x14ac:dyDescent="0.55000000000000004">
      <c r="B53" s="22" t="s">
        <v>276</v>
      </c>
      <c r="C53" s="112">
        <v>149</v>
      </c>
      <c r="D53" s="113" t="s">
        <v>359</v>
      </c>
      <c r="E53" s="112">
        <v>0</v>
      </c>
      <c r="F53" s="113" t="s">
        <v>359</v>
      </c>
      <c r="G53" s="112">
        <v>149</v>
      </c>
      <c r="H53" s="113" t="s">
        <v>359</v>
      </c>
      <c r="I53" s="25"/>
    </row>
    <row r="54" spans="1:9" ht="12" customHeight="1" x14ac:dyDescent="0.55000000000000004">
      <c r="B54" s="21" t="s">
        <v>164</v>
      </c>
      <c r="C54" s="111">
        <v>1335291</v>
      </c>
      <c r="D54" s="111">
        <v>20001388</v>
      </c>
      <c r="E54" s="111">
        <v>212567</v>
      </c>
      <c r="F54" s="111">
        <v>1964</v>
      </c>
      <c r="G54" s="111">
        <v>1099236</v>
      </c>
      <c r="H54" s="111">
        <v>15686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41" sqref="A6:C141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4" t="s">
        <v>292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</row>
    <row r="2" spans="1:17" x14ac:dyDescent="0.55000000000000004">
      <c r="A2" s="115" t="s">
        <v>315</v>
      </c>
      <c r="B2" s="115"/>
      <c r="C2" s="115"/>
      <c r="D2" s="135" t="s">
        <v>343</v>
      </c>
      <c r="E2" s="135"/>
      <c r="F2" s="135"/>
      <c r="G2" s="135"/>
      <c r="H2" s="135"/>
      <c r="I2" s="135"/>
      <c r="J2" s="135"/>
      <c r="K2" s="135"/>
      <c r="L2" s="135"/>
      <c r="M2" s="115" t="s">
        <v>347</v>
      </c>
      <c r="N2" s="115"/>
      <c r="O2" s="115"/>
      <c r="P2" s="115"/>
      <c r="Q2" s="115"/>
    </row>
    <row r="3" spans="1:17" x14ac:dyDescent="0.55000000000000004">
      <c r="A3" s="87"/>
      <c r="D3" s="133" t="s">
        <v>346</v>
      </c>
      <c r="E3" s="133"/>
      <c r="F3" s="133"/>
      <c r="G3" s="133"/>
      <c r="H3" s="133"/>
      <c r="I3" s="133"/>
      <c r="J3" s="136" t="s">
        <v>345</v>
      </c>
      <c r="K3" s="136"/>
      <c r="L3" s="136"/>
      <c r="M3" s="136"/>
      <c r="N3" s="136" t="s">
        <v>341</v>
      </c>
      <c r="O3" s="136"/>
      <c r="P3" s="115" t="s">
        <v>344</v>
      </c>
      <c r="Q3" s="115"/>
    </row>
    <row r="4" spans="1:17" x14ac:dyDescent="0.55000000000000004">
      <c r="A4" s="115"/>
      <c r="B4" s="115"/>
      <c r="C4" s="115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31750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4900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18098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4202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14963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5394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25870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9233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41386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11690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8362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8362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9358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9358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101651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36926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154820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56198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192857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66669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192015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63381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208866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60877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38858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38858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23685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23685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287780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66103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257945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85876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286760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92755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20131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20131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298936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71269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40163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40163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25529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25529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7464</v>
      </c>
      <c r="C28" s="50">
        <f t="shared" si="2"/>
        <v>854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7464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854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8420</v>
      </c>
      <c r="C29" s="50">
        <f t="shared" si="2"/>
        <v>748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8420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748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9721</v>
      </c>
      <c r="C30" s="50">
        <f t="shared" si="2"/>
        <v>917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9721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917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316300</v>
      </c>
      <c r="C31" s="50">
        <f t="shared" si="2"/>
        <v>71333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47322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8397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146528</v>
      </c>
      <c r="C32" s="50">
        <f t="shared" si="2"/>
        <v>54219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49363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11040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61741</v>
      </c>
      <c r="C33" s="50">
        <f t="shared" si="2"/>
        <v>7627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61741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7627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74183</v>
      </c>
      <c r="C34" s="50">
        <f t="shared" si="2"/>
        <v>8422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74183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8422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260708</v>
      </c>
      <c r="C35" s="50">
        <f t="shared" si="2"/>
        <v>98268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105453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30019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221313</v>
      </c>
      <c r="C36" s="50">
        <f t="shared" si="2"/>
        <v>124441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131026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45990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244506</v>
      </c>
      <c r="C37" s="50">
        <f t="shared" si="2"/>
        <v>153233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161547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54472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250814</v>
      </c>
      <c r="C38" s="50">
        <f t="shared" si="2"/>
        <v>178346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157385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52636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235635</v>
      </c>
      <c r="C39" s="50">
        <f t="shared" si="2"/>
        <v>192970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136142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49585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137239</v>
      </c>
      <c r="C40" s="50">
        <f t="shared" si="2"/>
        <v>34369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137239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34369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186341</v>
      </c>
      <c r="C41" s="50">
        <f t="shared" si="2"/>
        <v>21120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186341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21120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344134</v>
      </c>
      <c r="C42" s="50">
        <f t="shared" si="2"/>
        <v>268982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210291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53259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347462</v>
      </c>
      <c r="C43" s="50">
        <f t="shared" si="2"/>
        <v>223695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252885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68028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395132</v>
      </c>
      <c r="C44" s="50">
        <f t="shared" si="2"/>
        <v>251347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306969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71644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401738</v>
      </c>
      <c r="C45" s="50">
        <f t="shared" si="2"/>
        <v>135290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320316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26179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378771</v>
      </c>
      <c r="C46" s="50">
        <f t="shared" si="2"/>
        <v>209539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278853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60436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283913</v>
      </c>
      <c r="C47" s="50">
        <f t="shared" si="2"/>
        <v>42263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283913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42263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325144</v>
      </c>
      <c r="C48" s="50">
        <f t="shared" si="2"/>
        <v>25042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325144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25042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582860</v>
      </c>
      <c r="C49" s="50">
        <f t="shared" si="2"/>
        <v>204055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436274</v>
      </c>
      <c r="K49" s="98">
        <f>IFERROR(VLOOKUP($D49, V一般接種!$A:$G, K$4, FALSE), 0)</f>
        <v>9826</v>
      </c>
      <c r="L49" s="98">
        <f>IFERROR(VLOOKUP($D49, V一般接種!$A:$G, L$4, FALSE), 0)</f>
        <v>0</v>
      </c>
      <c r="M49" s="98">
        <f>IFERROR(VLOOKUP($D49, V一般接種!$A:$G, M$4, FALSE), 0)</f>
        <v>10226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602785</v>
      </c>
      <c r="C50" s="50">
        <f t="shared" si="2"/>
        <v>63016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505419</v>
      </c>
      <c r="K50" s="98">
        <f>IFERROR(VLOOKUP($D50, V一般接種!$A:$G, K$4, FALSE), 0)</f>
        <v>9776</v>
      </c>
      <c r="L50" s="98">
        <f>IFERROR(VLOOKUP($D50, V一般接種!$A:$G, L$4, FALSE), 0)</f>
        <v>0</v>
      </c>
      <c r="M50" s="98">
        <f>IFERROR(VLOOKUP($D50, V一般接種!$A:$G, M$4, FALSE), 0)</f>
        <v>10954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665185</v>
      </c>
      <c r="C51" s="50">
        <f t="shared" si="2"/>
        <v>61402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560294</v>
      </c>
      <c r="K51" s="98">
        <f>IFERROR(VLOOKUP($D51, V一般接種!$A:$G, K$4, FALSE), 0)</f>
        <v>11476</v>
      </c>
      <c r="L51" s="98">
        <f>IFERROR(VLOOKUP($D51, V一般接種!$A:$G, L$4, FALSE), 0)</f>
        <v>0</v>
      </c>
      <c r="M51" s="98">
        <f>IFERROR(VLOOKUP($D51, V一般接種!$A:$G, M$4, FALSE), 0)</f>
        <v>12228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635930</v>
      </c>
      <c r="C52" s="50">
        <f t="shared" si="2"/>
        <v>105699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539274</v>
      </c>
      <c r="K52" s="98">
        <f>IFERROR(VLOOKUP($D52, V一般接種!$A:$G, K$4, FALSE), 0)</f>
        <v>12399</v>
      </c>
      <c r="L52" s="98">
        <f>IFERROR(VLOOKUP($D52, V一般接種!$A:$G, L$4, FALSE), 0)</f>
        <v>0</v>
      </c>
      <c r="M52" s="98">
        <f>IFERROR(VLOOKUP($D52, V一般接種!$A:$G, M$4, FALSE), 0)</f>
        <v>44807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615509</v>
      </c>
      <c r="C53" s="50">
        <f t="shared" si="2"/>
        <v>122524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513516</v>
      </c>
      <c r="K53" s="98">
        <f>IFERROR(VLOOKUP($D53, V一般接種!$A:$G, K$4, FALSE), 0)</f>
        <v>14252</v>
      </c>
      <c r="L53" s="98">
        <f>IFERROR(VLOOKUP($D53, V一般接種!$A:$G, L$4, FALSE), 0)</f>
        <v>0</v>
      </c>
      <c r="M53" s="98">
        <f>IFERROR(VLOOKUP($D53, V一般接種!$A:$G, M$4, FALSE), 0)</f>
        <v>45749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472651</v>
      </c>
      <c r="C54" s="50">
        <f t="shared" si="2"/>
        <v>58584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457139</v>
      </c>
      <c r="K54" s="98">
        <f>IFERROR(VLOOKUP($D54, V一般接種!$A:$G, K$4, FALSE), 0)</f>
        <v>15512</v>
      </c>
      <c r="L54" s="98">
        <f>IFERROR(VLOOKUP($D54, V一般接種!$A:$G, L$4, FALSE), 0)</f>
        <v>0</v>
      </c>
      <c r="M54" s="98">
        <f>IFERROR(VLOOKUP($D54, V一般接種!$A:$G, M$4, FALSE), 0)</f>
        <v>58584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461221</v>
      </c>
      <c r="C55" s="50">
        <f t="shared" si="2"/>
        <v>65138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445323</v>
      </c>
      <c r="K55" s="98">
        <f>IFERROR(VLOOKUP($D55, V一般接種!$A:$G, K$4, FALSE), 0)</f>
        <v>15898</v>
      </c>
      <c r="L55" s="98">
        <f>IFERROR(VLOOKUP($D55, V一般接種!$A:$G, L$4, FALSE), 0)</f>
        <v>0</v>
      </c>
      <c r="M55" s="98">
        <f>IFERROR(VLOOKUP($D55, V一般接種!$A:$G, M$4, FALSE), 0)</f>
        <v>65138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664378</v>
      </c>
      <c r="C56" s="50">
        <f t="shared" si="2"/>
        <v>235980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514031</v>
      </c>
      <c r="K56" s="98">
        <f>IFERROR(VLOOKUP($D56, V一般接種!$A:$G, K$4, FALSE), 0)</f>
        <v>18342</v>
      </c>
      <c r="L56" s="98">
        <f>IFERROR(VLOOKUP($D56, V一般接種!$A:$G, L$4, FALSE), 0)</f>
        <v>0</v>
      </c>
      <c r="M56" s="98">
        <f>IFERROR(VLOOKUP($D56, V一般接種!$A:$G, M$4, FALSE), 0)</f>
        <v>94730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705109</v>
      </c>
      <c r="C57" s="50">
        <f t="shared" si="2"/>
        <v>203278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619543</v>
      </c>
      <c r="K57" s="98">
        <f>IFERROR(VLOOKUP($D57, V一般接種!$A:$G, K$4, FALSE), 0)</f>
        <v>19179</v>
      </c>
      <c r="L57" s="98">
        <f>IFERROR(VLOOKUP($D57, V一般接種!$A:$G, L$4, FALSE), 0)</f>
        <v>0</v>
      </c>
      <c r="M57" s="98">
        <f>IFERROR(VLOOKUP($D57, V一般接種!$A:$G, M$4, FALSE), 0)</f>
        <v>110608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730194</v>
      </c>
      <c r="C58" s="50">
        <f t="shared" si="2"/>
        <v>225359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639116</v>
      </c>
      <c r="K58" s="98">
        <f>IFERROR(VLOOKUP($D58, V一般接種!$A:$G, K$4, FALSE), 0)</f>
        <v>19622</v>
      </c>
      <c r="L58" s="98">
        <f>IFERROR(VLOOKUP($D58, V一般接種!$A:$G, L$4, FALSE), 0)</f>
        <v>0</v>
      </c>
      <c r="M58" s="98">
        <f>IFERROR(VLOOKUP($D58, V一般接種!$A:$G, M$4, FALSE), 0)</f>
        <v>137689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722211</v>
      </c>
      <c r="C59" s="50">
        <f t="shared" si="2"/>
        <v>219053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642464</v>
      </c>
      <c r="K59" s="98">
        <f>IFERROR(VLOOKUP($D59, V一般接種!$A:$G, K$4, FALSE), 0)</f>
        <v>19981</v>
      </c>
      <c r="L59" s="98">
        <f>IFERROR(VLOOKUP($D59, V一般接種!$A:$G, L$4, FALSE), 0)</f>
        <v>0</v>
      </c>
      <c r="M59" s="98">
        <f>IFERROR(VLOOKUP($D59, V一般接種!$A:$G, M$4, FALSE), 0)</f>
        <v>135662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709280</v>
      </c>
      <c r="C60" s="50">
        <f t="shared" si="2"/>
        <v>210993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625508</v>
      </c>
      <c r="K60" s="98">
        <f>IFERROR(VLOOKUP($D60, V一般接種!$A:$G, K$4, FALSE), 0)</f>
        <v>20209</v>
      </c>
      <c r="L60" s="98">
        <f>IFERROR(VLOOKUP($D60, V一般接種!$A:$G, L$4, FALSE), 0)</f>
        <v>0</v>
      </c>
      <c r="M60" s="98">
        <f>IFERROR(VLOOKUP($D60, V一般接種!$A:$G, M$4, FALSE), 0)</f>
        <v>115353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612260</v>
      </c>
      <c r="C61" s="50">
        <f t="shared" si="2"/>
        <v>124688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591896</v>
      </c>
      <c r="K61" s="98">
        <f>IFERROR(VLOOKUP($D61, V一般接種!$A:$G, K$4, FALSE), 0)</f>
        <v>20364</v>
      </c>
      <c r="L61" s="98">
        <f>IFERROR(VLOOKUP($D61, V一般接種!$A:$G, L$4, FALSE), 0)</f>
        <v>0</v>
      </c>
      <c r="M61" s="98">
        <f>IFERROR(VLOOKUP($D61, V一般接種!$A:$G, M$4, FALSE), 0)</f>
        <v>124688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560299</v>
      </c>
      <c r="C62" s="50">
        <f t="shared" si="2"/>
        <v>178085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537512</v>
      </c>
      <c r="K62" s="98">
        <f>IFERROR(VLOOKUP($D62, V一般接種!$A:$G, K$4, FALSE), 0)</f>
        <v>22787</v>
      </c>
      <c r="L62" s="98">
        <f>IFERROR(VLOOKUP($D62, V一般接種!$A:$G, L$4, FALSE), 0)</f>
        <v>0</v>
      </c>
      <c r="M62" s="98">
        <f>IFERROR(VLOOKUP($D62, V一般接種!$A:$G, M$4, FALSE), 0)</f>
        <v>178085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763305</v>
      </c>
      <c r="C63" s="50">
        <f t="shared" si="2"/>
        <v>318152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627736</v>
      </c>
      <c r="K63" s="98">
        <f>IFERROR(VLOOKUP($D63, V一般接種!$A:$G, K$4, FALSE), 0)</f>
        <v>28988</v>
      </c>
      <c r="L63" s="98">
        <f>IFERROR(VLOOKUP($D63, V一般接種!$A:$G, L$4, FALSE), 0)</f>
        <v>0</v>
      </c>
      <c r="M63" s="98">
        <f>IFERROR(VLOOKUP($D63, V一般接種!$A:$G, M$4, FALSE), 0)</f>
        <v>185396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784800</v>
      </c>
      <c r="C64" s="50">
        <f t="shared" si="2"/>
        <v>315366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682956</v>
      </c>
      <c r="K64" s="98">
        <f>IFERROR(VLOOKUP($D64, V一般接種!$A:$G, K$4, FALSE), 0)</f>
        <v>29165</v>
      </c>
      <c r="L64" s="98">
        <f>IFERROR(VLOOKUP($D64, V一般接種!$A:$G, L$4, FALSE), 0)</f>
        <v>0</v>
      </c>
      <c r="M64" s="98">
        <f>IFERROR(VLOOKUP($D64, V一般接種!$A:$G, M$4, FALSE), 0)</f>
        <v>226123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764072</v>
      </c>
      <c r="C65" s="50">
        <f t="shared" si="2"/>
        <v>378029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668001</v>
      </c>
      <c r="K65" s="98">
        <f>IFERROR(VLOOKUP($D65, V一般接種!$A:$G, K$4, FALSE), 0)</f>
        <v>27330</v>
      </c>
      <c r="L65" s="98">
        <f>IFERROR(VLOOKUP($D65, V一般接種!$A:$G, L$4, FALSE), 0)</f>
        <v>0</v>
      </c>
      <c r="M65" s="98">
        <f>IFERROR(VLOOKUP($D65, V一般接種!$A:$G, M$4, FALSE), 0)</f>
        <v>279386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735795</v>
      </c>
      <c r="C66" s="50">
        <f t="shared" si="2"/>
        <v>377457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652439</v>
      </c>
      <c r="K66" s="98">
        <f>IFERROR(VLOOKUP($D66, V一般接種!$A:$G, K$4, FALSE), 0)</f>
        <v>29387</v>
      </c>
      <c r="L66" s="98">
        <f>IFERROR(VLOOKUP($D66, V一般接種!$A:$G, L$4, FALSE), 0)</f>
        <v>0</v>
      </c>
      <c r="M66" s="98">
        <f>IFERROR(VLOOKUP($D66, V一般接種!$A:$G, M$4, FALSE), 0)</f>
        <v>294835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743409</v>
      </c>
      <c r="C67" s="50">
        <f t="shared" si="2"/>
        <v>351156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657352</v>
      </c>
      <c r="K67" s="98">
        <f>IFERROR(VLOOKUP($D67, V一般接種!$A:$G, K$4, FALSE), 0)</f>
        <v>29554</v>
      </c>
      <c r="L67" s="98">
        <f>IFERROR(VLOOKUP($D67, V一般接種!$A:$G, L$4, FALSE), 0)</f>
        <v>0</v>
      </c>
      <c r="M67" s="98">
        <f>IFERROR(VLOOKUP($D67, V一般接種!$A:$G, M$4, FALSE), 0)</f>
        <v>259676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651528</v>
      </c>
      <c r="C68" s="50">
        <f t="shared" si="2"/>
        <v>270691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618213</v>
      </c>
      <c r="K68" s="98">
        <f>IFERROR(VLOOKUP($D68, V一般接種!$A:$G, K$4, FALSE), 0)</f>
        <v>33315</v>
      </c>
      <c r="L68" s="98">
        <f>IFERROR(VLOOKUP($D68, V一般接種!$A:$G, L$4, FALSE), 0)</f>
        <v>0</v>
      </c>
      <c r="M68" s="98">
        <f>IFERROR(VLOOKUP($D68, V一般接種!$A:$G, M$4, FALSE), 0)</f>
        <v>270691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596225</v>
      </c>
      <c r="C69" s="50">
        <f t="shared" si="2"/>
        <v>314617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562012</v>
      </c>
      <c r="K69" s="98">
        <f>IFERROR(VLOOKUP($D69, V一般接種!$A:$G, K$4, FALSE), 0)</f>
        <v>34213</v>
      </c>
      <c r="L69" s="98">
        <f>IFERROR(VLOOKUP($D69, V一般接種!$A:$G, L$4, FALSE), 0)</f>
        <v>0</v>
      </c>
      <c r="M69" s="98">
        <f>IFERROR(VLOOKUP($D69, V一般接種!$A:$G, M$4, FALSE), 0)</f>
        <v>314617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684259</v>
      </c>
      <c r="C70" s="50">
        <f t="shared" si="2"/>
        <v>531417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562233</v>
      </c>
      <c r="K70" s="98">
        <f>IFERROR(VLOOKUP($D70, V一般接種!$A:$G, K$4, FALSE), 0)</f>
        <v>30597</v>
      </c>
      <c r="L70" s="98">
        <f>IFERROR(VLOOKUP($D70, V一般接種!$A:$G, L$4, FALSE), 0)</f>
        <v>0</v>
      </c>
      <c r="M70" s="98">
        <f>IFERROR(VLOOKUP($D70, V一般接種!$A:$G, M$4, FALSE), 0)</f>
        <v>407881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682418</v>
      </c>
      <c r="C71" s="50">
        <f t="shared" si="2"/>
        <v>544182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608804</v>
      </c>
      <c r="K71" s="98">
        <f>IFERROR(VLOOKUP($D71, V一般接種!$A:$G, K$4, FALSE), 0)</f>
        <v>30199</v>
      </c>
      <c r="L71" s="98">
        <f>IFERROR(VLOOKUP($D71, V一般接種!$A:$G, L$4, FALSE), 0)</f>
        <v>0</v>
      </c>
      <c r="M71" s="98">
        <f>IFERROR(VLOOKUP($D71, V一般接種!$A:$G, M$4, FALSE), 0)</f>
        <v>472234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665785</v>
      </c>
      <c r="C72" s="50">
        <f t="shared" ref="C72:C135" si="5">IF($D72="", "", H72+I72+L72+M72+O72-Q72)</f>
        <v>595367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587873</v>
      </c>
      <c r="K72" s="98">
        <f>IFERROR(VLOOKUP($D72, V一般接種!$A:$G, K$4, FALSE), 0)</f>
        <v>31218</v>
      </c>
      <c r="L72" s="98">
        <f>IFERROR(VLOOKUP($D72, V一般接種!$A:$G, L$4, FALSE), 0)</f>
        <v>0</v>
      </c>
      <c r="M72" s="98">
        <f>IFERROR(VLOOKUP($D72, V一般接種!$A:$G, M$4, FALSE), 0)</f>
        <v>523326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677490</v>
      </c>
      <c r="C73" s="50">
        <f t="shared" si="5"/>
        <v>589151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593584</v>
      </c>
      <c r="K73" s="98">
        <f>IFERROR(VLOOKUP($D73, V一般接種!$A:$G, K$4, FALSE), 0)</f>
        <v>32369</v>
      </c>
      <c r="L73" s="98">
        <f>IFERROR(VLOOKUP($D73, V一般接種!$A:$G, L$4, FALSE), 0)</f>
        <v>0</v>
      </c>
      <c r="M73" s="98">
        <f>IFERROR(VLOOKUP($D73, V一般接種!$A:$G, M$4, FALSE), 0)</f>
        <v>511358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658005</v>
      </c>
      <c r="C74" s="50">
        <f t="shared" si="5"/>
        <v>561718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576064</v>
      </c>
      <c r="K74" s="98">
        <f>IFERROR(VLOOKUP($D74, V一般接種!$A:$G, K$4, FALSE), 0)</f>
        <v>29684</v>
      </c>
      <c r="L74" s="98">
        <f>IFERROR(VLOOKUP($D74, V一般接種!$A:$G, L$4, FALSE), 0)</f>
        <v>0</v>
      </c>
      <c r="M74" s="98">
        <f>IFERROR(VLOOKUP($D74, V一般接種!$A:$G, M$4, FALSE), 0)</f>
        <v>488027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646618</v>
      </c>
      <c r="C75" s="50">
        <f t="shared" si="5"/>
        <v>436092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609327</v>
      </c>
      <c r="K75" s="98">
        <f>IFERROR(VLOOKUP($D75, V一般接種!$A:$G, K$4, FALSE), 0)</f>
        <v>37291</v>
      </c>
      <c r="L75" s="98">
        <f>IFERROR(VLOOKUP($D75, V一般接種!$A:$G, L$4, FALSE), 0)</f>
        <v>0</v>
      </c>
      <c r="M75" s="98">
        <f>IFERROR(VLOOKUP($D75, V一般接種!$A:$G, M$4, FALSE), 0)</f>
        <v>436092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647379</v>
      </c>
      <c r="C76" s="50">
        <f t="shared" si="5"/>
        <v>435707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606622</v>
      </c>
      <c r="K76" s="98">
        <f>IFERROR(VLOOKUP($D76, V一般接種!$A:$G, K$4, FALSE), 0)</f>
        <v>40757</v>
      </c>
      <c r="L76" s="98">
        <f>IFERROR(VLOOKUP($D76, V一般接種!$A:$G, L$4, FALSE), 0)</f>
        <v>0</v>
      </c>
      <c r="M76" s="98">
        <f>IFERROR(VLOOKUP($D76, V一般接種!$A:$G, M$4, FALSE), 0)</f>
        <v>435707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727717</v>
      </c>
      <c r="C77" s="50">
        <f t="shared" si="5"/>
        <v>617470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588489</v>
      </c>
      <c r="K77" s="98">
        <f>IFERROR(VLOOKUP($D77, V一般接種!$A:$G, K$4, FALSE), 0)</f>
        <v>64231</v>
      </c>
      <c r="L77" s="98">
        <f>IFERROR(VLOOKUP($D77, V一般接種!$A:$G, L$4, FALSE), 0)</f>
        <v>0</v>
      </c>
      <c r="M77" s="98">
        <f>IFERROR(VLOOKUP($D77, V一般接種!$A:$G, M$4, FALSE), 0)</f>
        <v>493687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724002</v>
      </c>
      <c r="C78" s="50">
        <f t="shared" si="5"/>
        <v>643548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608659</v>
      </c>
      <c r="K78" s="98">
        <f>IFERROR(VLOOKUP($D78, V一般接種!$A:$G, K$4, FALSE), 0)</f>
        <v>68924</v>
      </c>
      <c r="L78" s="98">
        <f>IFERROR(VLOOKUP($D78, V一般接種!$A:$G, L$4, FALSE), 0)</f>
        <v>0</v>
      </c>
      <c r="M78" s="98">
        <f>IFERROR(VLOOKUP($D78, V一般接種!$A:$G, M$4, FALSE), 0)</f>
        <v>595832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733697</v>
      </c>
      <c r="C79" s="50">
        <f t="shared" si="5"/>
        <v>674526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611197</v>
      </c>
      <c r="K79" s="98">
        <f>IFERROR(VLOOKUP($D79, V一般接種!$A:$G, K$4, FALSE), 0)</f>
        <v>70846</v>
      </c>
      <c r="L79" s="98">
        <f>IFERROR(VLOOKUP($D79, V一般接種!$A:$G, L$4, FALSE), 0)</f>
        <v>0</v>
      </c>
      <c r="M79" s="98">
        <f>IFERROR(VLOOKUP($D79, V一般接種!$A:$G, M$4, FALSE), 0)</f>
        <v>614694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712186</v>
      </c>
      <c r="C80" s="50">
        <f t="shared" si="5"/>
        <v>681549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597283</v>
      </c>
      <c r="K80" s="98">
        <f>IFERROR(VLOOKUP($D80, V一般接種!$A:$G, K$4, FALSE), 0)</f>
        <v>69521</v>
      </c>
      <c r="L80" s="98">
        <f>IFERROR(VLOOKUP($D80, V一般接種!$A:$G, L$4, FALSE), 0)</f>
        <v>0</v>
      </c>
      <c r="M80" s="98">
        <f>IFERROR(VLOOKUP($D80, V一般接種!$A:$G, M$4, FALSE), 0)</f>
        <v>617510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702482</v>
      </c>
      <c r="C81" s="50">
        <f t="shared" si="5"/>
        <v>683976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574233</v>
      </c>
      <c r="K81" s="98">
        <f>IFERROR(VLOOKUP($D81, V一般接種!$A:$G, K$4, FALSE), 0)</f>
        <v>74954</v>
      </c>
      <c r="L81" s="98">
        <f>IFERROR(VLOOKUP($D81, V一般接種!$A:$G, L$4, FALSE), 0)</f>
        <v>0</v>
      </c>
      <c r="M81" s="98">
        <f>IFERROR(VLOOKUP($D81, V一般接種!$A:$G, M$4, FALSE), 0)</f>
        <v>608916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698855</v>
      </c>
      <c r="C82" s="50">
        <f t="shared" si="5"/>
        <v>578659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625069</v>
      </c>
      <c r="K82" s="98">
        <f>IFERROR(VLOOKUP($D82, V一般接種!$A:$G, K$4, FALSE), 0)</f>
        <v>73786</v>
      </c>
      <c r="L82" s="98">
        <f>IFERROR(VLOOKUP($D82, V一般接種!$A:$G, L$4, FALSE), 0)</f>
        <v>0</v>
      </c>
      <c r="M82" s="98">
        <f>IFERROR(VLOOKUP($D82, V一般接種!$A:$G, M$4, FALSE), 0)</f>
        <v>578659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734238</v>
      </c>
      <c r="C83" s="50">
        <f t="shared" si="5"/>
        <v>533249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658646</v>
      </c>
      <c r="K83" s="98">
        <f>IFERROR(VLOOKUP($D83, V一般接種!$A:$G, K$4, FALSE), 0)</f>
        <v>75592</v>
      </c>
      <c r="L83" s="98">
        <f>IFERROR(VLOOKUP($D83, V一般接種!$A:$G, L$4, FALSE), 0)</f>
        <v>0</v>
      </c>
      <c r="M83" s="98">
        <f>IFERROR(VLOOKUP($D83, V一般接種!$A:$G, M$4, FALSE), 0)</f>
        <v>533249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718881</v>
      </c>
      <c r="C84" s="50">
        <f t="shared" si="5"/>
        <v>693460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550691</v>
      </c>
      <c r="K84" s="98">
        <f>IFERROR(VLOOKUP($D84, V一般接種!$A:$G, K$4, FALSE), 0)</f>
        <v>89081</v>
      </c>
      <c r="L84" s="98">
        <f>IFERROR(VLOOKUP($D84, V一般接種!$A:$G, L$4, FALSE), 0)</f>
        <v>0</v>
      </c>
      <c r="M84" s="98">
        <f>IFERROR(VLOOKUP($D84, V一般接種!$A:$G, M$4, FALSE), 0)</f>
        <v>612914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719723</v>
      </c>
      <c r="C85" s="50">
        <f t="shared" si="5"/>
        <v>726093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589033</v>
      </c>
      <c r="K85" s="98">
        <f>IFERROR(VLOOKUP($D85, V一般接種!$A:$G, K$4, FALSE), 0)</f>
        <v>91254</v>
      </c>
      <c r="L85" s="98">
        <f>IFERROR(VLOOKUP($D85, V一般接種!$A:$G, L$4, FALSE), 0)</f>
        <v>0</v>
      </c>
      <c r="M85" s="98">
        <f>IFERROR(VLOOKUP($D85, V一般接種!$A:$G, M$4, FALSE), 0)</f>
        <v>671048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751474</v>
      </c>
      <c r="C86" s="50">
        <f t="shared" si="5"/>
        <v>714148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606167</v>
      </c>
      <c r="K86" s="98">
        <f>IFERROR(VLOOKUP($D86, V一般接種!$A:$G, K$4, FALSE), 0)</f>
        <v>113206</v>
      </c>
      <c r="L86" s="98">
        <f>IFERROR(VLOOKUP($D86, V一般接種!$A:$G, L$4, FALSE), 0)</f>
        <v>0</v>
      </c>
      <c r="M86" s="98">
        <f>IFERROR(VLOOKUP($D86, V一般接種!$A:$G, M$4, FALSE), 0)</f>
        <v>667070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557726</v>
      </c>
      <c r="C87" s="50">
        <f t="shared" si="5"/>
        <v>693033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404366</v>
      </c>
      <c r="K87" s="98">
        <f>IFERROR(VLOOKUP($D87, V一般接種!$A:$G, K$4, FALSE), 0)</f>
        <v>116425</v>
      </c>
      <c r="L87" s="98">
        <f>IFERROR(VLOOKUP($D87, V一般接種!$A:$G, L$4, FALSE), 0)</f>
        <v>0</v>
      </c>
      <c r="M87" s="98">
        <f>IFERROR(VLOOKUP($D87, V一般接種!$A:$G, M$4, FALSE), 0)</f>
        <v>635171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499346</v>
      </c>
      <c r="C88" s="50">
        <f t="shared" si="5"/>
        <v>702135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345262</v>
      </c>
      <c r="K88" s="98">
        <f>IFERROR(VLOOKUP($D88, V一般接種!$A:$G, K$4, FALSE), 0)</f>
        <v>127700</v>
      </c>
      <c r="L88" s="98">
        <f>IFERROR(VLOOKUP($D88, V一般接種!$A:$G, L$4, FALSE), 0)</f>
        <v>0</v>
      </c>
      <c r="M88" s="98">
        <f>IFERROR(VLOOKUP($D88, V一般接種!$A:$G, M$4, FALSE), 0)</f>
        <v>646695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783351</v>
      </c>
      <c r="C89" s="50">
        <f t="shared" si="5"/>
        <v>600531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662940</v>
      </c>
      <c r="K89" s="98">
        <f>IFERROR(VLOOKUP($D89, V一般接種!$A:$G, K$4, FALSE), 0)</f>
        <v>120411</v>
      </c>
      <c r="L89" s="98">
        <f>IFERROR(VLOOKUP($D89, V一般接種!$A:$G, L$4, FALSE), 0)</f>
        <v>0</v>
      </c>
      <c r="M89" s="98">
        <f>IFERROR(VLOOKUP($D89, V一般接種!$A:$G, M$4, FALSE), 0)</f>
        <v>600531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766708</v>
      </c>
      <c r="C90" s="50">
        <f t="shared" si="5"/>
        <v>536228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665917</v>
      </c>
      <c r="K90" s="98">
        <f>IFERROR(VLOOKUP($D90, V一般接種!$A:$G, K$4, FALSE), 0)</f>
        <v>100791</v>
      </c>
      <c r="L90" s="98">
        <f>IFERROR(VLOOKUP($D90, V一般接種!$A:$G, L$4, FALSE), 0)</f>
        <v>0</v>
      </c>
      <c r="M90" s="98">
        <f>IFERROR(VLOOKUP($D90, V一般接種!$A:$G, M$4, FALSE), 0)</f>
        <v>536228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867779</v>
      </c>
      <c r="C91" s="50">
        <f t="shared" si="5"/>
        <v>641275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661521</v>
      </c>
      <c r="K91" s="98">
        <f>IFERROR(VLOOKUP($D91, V一般接種!$A:$G, K$4, FALSE), 0)</f>
        <v>142580</v>
      </c>
      <c r="L91" s="98">
        <f>IFERROR(VLOOKUP($D91, V一般接種!$A:$G, L$4, FALSE), 0)</f>
        <v>0</v>
      </c>
      <c r="M91" s="98">
        <f>IFERROR(VLOOKUP($D91, V一般接種!$A:$G, M$4, FALSE), 0)</f>
        <v>559864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895065</v>
      </c>
      <c r="C92" s="50">
        <f t="shared" si="5"/>
        <v>654108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700065</v>
      </c>
      <c r="K92" s="98">
        <f>IFERROR(VLOOKUP($D92, V一般接種!$A:$G, K$4, FALSE), 0)</f>
        <v>148409</v>
      </c>
      <c r="L92" s="98">
        <f>IFERROR(VLOOKUP($D92, V一般接種!$A:$G, L$4, FALSE), 0)</f>
        <v>0</v>
      </c>
      <c r="M92" s="98">
        <f>IFERROR(VLOOKUP($D92, V一般接種!$A:$G, M$4, FALSE), 0)</f>
        <v>600934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916007</v>
      </c>
      <c r="C93" s="50">
        <f t="shared" si="5"/>
        <v>628990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731085</v>
      </c>
      <c r="K93" s="98">
        <f>IFERROR(VLOOKUP($D93, V一般接種!$A:$G, K$4, FALSE), 0)</f>
        <v>153957</v>
      </c>
      <c r="L93" s="98">
        <f>IFERROR(VLOOKUP($D93, V一般接種!$A:$G, L$4, FALSE), 0)</f>
        <v>0</v>
      </c>
      <c r="M93" s="98">
        <f>IFERROR(VLOOKUP($D93, V一般接種!$A:$G, M$4, FALSE), 0)</f>
        <v>583302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904655</v>
      </c>
      <c r="C94" s="50">
        <f t="shared" si="5"/>
        <v>626865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704964</v>
      </c>
      <c r="K94" s="98">
        <f>IFERROR(VLOOKUP($D94, V一般接種!$A:$G, K$4, FALSE), 0)</f>
        <v>162955</v>
      </c>
      <c r="L94" s="98">
        <f>IFERROR(VLOOKUP($D94, V一般接種!$A:$G, L$4, FALSE), 0)</f>
        <v>0</v>
      </c>
      <c r="M94" s="98">
        <f>IFERROR(VLOOKUP($D94, V一般接種!$A:$G, M$4, FALSE), 0)</f>
        <v>580261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904285</v>
      </c>
      <c r="C95" s="50">
        <f t="shared" si="5"/>
        <v>622863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700424</v>
      </c>
      <c r="K95" s="98">
        <f>IFERROR(VLOOKUP($D95, V一般接種!$A:$G, K$4, FALSE), 0)</f>
        <v>171902</v>
      </c>
      <c r="L95" s="98">
        <f>IFERROR(VLOOKUP($D95, V一般接種!$A:$G, L$4, FALSE), 0)</f>
        <v>0</v>
      </c>
      <c r="M95" s="98">
        <f>IFERROR(VLOOKUP($D95, V一般接種!$A:$G, M$4, FALSE), 0)</f>
        <v>576510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909410</v>
      </c>
      <c r="C96" s="50">
        <f t="shared" si="5"/>
        <v>603190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750866</v>
      </c>
      <c r="K96" s="98">
        <f>IFERROR(VLOOKUP($D96, V一般接種!$A:$G, K$4, FALSE), 0)</f>
        <v>158544</v>
      </c>
      <c r="L96" s="98">
        <f>IFERROR(VLOOKUP($D96, V一般接種!$A:$G, L$4, FALSE), 0)</f>
        <v>0</v>
      </c>
      <c r="M96" s="98">
        <f>IFERROR(VLOOKUP($D96, V一般接種!$A:$G, M$4, FALSE), 0)</f>
        <v>603190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676324</v>
      </c>
      <c r="C97" s="50">
        <f t="shared" si="5"/>
        <v>613561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555199</v>
      </c>
      <c r="K97" s="98">
        <f>IFERROR(VLOOKUP($D97, V一般接種!$A:$G, K$4, FALSE), 0)</f>
        <v>121125</v>
      </c>
      <c r="L97" s="98">
        <f>IFERROR(VLOOKUP($D97, V一般接種!$A:$G, L$4, FALSE), 0)</f>
        <v>0</v>
      </c>
      <c r="M97" s="98">
        <f>IFERROR(VLOOKUP($D97, V一般接種!$A:$G, M$4, FALSE), 0)</f>
        <v>613561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754315</v>
      </c>
      <c r="C98" s="50">
        <f t="shared" si="5"/>
        <v>666796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560093</v>
      </c>
      <c r="K98" s="98">
        <f>IFERROR(VLOOKUP($D98, V一般接種!$A:$G, K$4, FALSE), 0)</f>
        <v>124507</v>
      </c>
      <c r="L98" s="98">
        <f>IFERROR(VLOOKUP($D98, V一般接種!$A:$G, L$4, FALSE), 0)</f>
        <v>0</v>
      </c>
      <c r="M98" s="98">
        <f>IFERROR(VLOOKUP($D98, V一般接種!$A:$G, M$4, FALSE), 0)</f>
        <v>594927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778382</v>
      </c>
      <c r="C99" s="50">
        <f t="shared" si="5"/>
        <v>649861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593971</v>
      </c>
      <c r="K99" s="98">
        <f>IFERROR(VLOOKUP($D99, V一般接種!$A:$G, K$4, FALSE), 0)</f>
        <v>149305</v>
      </c>
      <c r="L99" s="98">
        <f>IFERROR(VLOOKUP($D99, V一般接種!$A:$G, L$4, FALSE), 0)</f>
        <v>0</v>
      </c>
      <c r="M99" s="98">
        <f>IFERROR(VLOOKUP($D99, V一般接種!$A:$G, M$4, FALSE), 0)</f>
        <v>611522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756736</v>
      </c>
      <c r="C100" s="50">
        <f t="shared" si="5"/>
        <v>656136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592963</v>
      </c>
      <c r="K100" s="98">
        <f>IFERROR(VLOOKUP($D100, V一般接種!$A:$G, K$4, FALSE), 0)</f>
        <v>141419</v>
      </c>
      <c r="L100" s="98">
        <f>IFERROR(VLOOKUP($D100, V一般接種!$A:$G, L$4, FALSE), 0)</f>
        <v>0</v>
      </c>
      <c r="M100" s="98">
        <f>IFERROR(VLOOKUP($D100, V一般接種!$A:$G, M$4, FALSE), 0)</f>
        <v>616333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735682</v>
      </c>
      <c r="C101" s="50">
        <f t="shared" si="5"/>
        <v>630852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578007</v>
      </c>
      <c r="K101" s="98">
        <f>IFERROR(VLOOKUP($D101, V一般接種!$A:$G, K$4, FALSE), 0)</f>
        <v>132579</v>
      </c>
      <c r="L101" s="98">
        <f>IFERROR(VLOOKUP($D101, V一般接種!$A:$G, L$4, FALSE), 0)</f>
        <v>0</v>
      </c>
      <c r="M101" s="98">
        <f>IFERROR(VLOOKUP($D101, V一般接種!$A:$G, M$4, FALSE), 0)</f>
        <v>597661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762185</v>
      </c>
      <c r="C102" s="50">
        <f t="shared" si="5"/>
        <v>621392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598925</v>
      </c>
      <c r="K102" s="98">
        <f>IFERROR(VLOOKUP($D102, V一般接種!$A:$G, K$4, FALSE), 0)</f>
        <v>134992</v>
      </c>
      <c r="L102" s="98">
        <f>IFERROR(VLOOKUP($D102, V一般接種!$A:$G, L$4, FALSE), 0)</f>
        <v>0</v>
      </c>
      <c r="M102" s="98">
        <f>IFERROR(VLOOKUP($D102, V一般接種!$A:$G, M$4, FALSE), 0)</f>
        <v>584206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734738</v>
      </c>
      <c r="C103" s="50">
        <f t="shared" si="5"/>
        <v>626504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614888</v>
      </c>
      <c r="K103" s="98">
        <f>IFERROR(VLOOKUP($D103, V一般接種!$A:$G, K$4, FALSE), 0)</f>
        <v>119850</v>
      </c>
      <c r="L103" s="98">
        <f>IFERROR(VLOOKUP($D103, V一般接種!$A:$G, L$4, FALSE), 0)</f>
        <v>0</v>
      </c>
      <c r="M103" s="98">
        <f>IFERROR(VLOOKUP($D103, V一般接種!$A:$G, M$4, FALSE), 0)</f>
        <v>626504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550368</v>
      </c>
      <c r="C104" s="50">
        <f t="shared" si="5"/>
        <v>645760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452332</v>
      </c>
      <c r="K104" s="98">
        <f>IFERROR(VLOOKUP($D104, V一般接種!$A:$G, K$4, FALSE), 0)</f>
        <v>98036</v>
      </c>
      <c r="L104" s="98">
        <f>IFERROR(VLOOKUP($D104, V一般接種!$A:$G, L$4, FALSE), 0)</f>
        <v>0</v>
      </c>
      <c r="M104" s="98">
        <f>IFERROR(VLOOKUP($D104, V一般接種!$A:$G, M$4, FALSE), 0)</f>
        <v>645760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434714</v>
      </c>
      <c r="C105" s="50">
        <f t="shared" si="5"/>
        <v>623330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269114</v>
      </c>
      <c r="K105" s="98">
        <f>IFERROR(VLOOKUP($D105, V一般接種!$A:$G, K$4, FALSE), 0)</f>
        <v>121403</v>
      </c>
      <c r="L105" s="98">
        <f>IFERROR(VLOOKUP($D105, V一般接種!$A:$G, L$4, FALSE), 0)</f>
        <v>0</v>
      </c>
      <c r="M105" s="98">
        <f>IFERROR(VLOOKUP($D105, V一般接種!$A:$G, M$4, FALSE), 0)</f>
        <v>555359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688469</v>
      </c>
      <c r="C106" s="50">
        <f t="shared" si="5"/>
        <v>635412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520616</v>
      </c>
      <c r="K106" s="98">
        <f>IFERROR(VLOOKUP($D106, V一般接種!$A:$G, K$4, FALSE), 0)</f>
        <v>127322</v>
      </c>
      <c r="L106" s="98">
        <f>IFERROR(VLOOKUP($D106, V一般接種!$A:$G, L$4, FALSE), 0)</f>
        <v>0</v>
      </c>
      <c r="M106" s="98">
        <f>IFERROR(VLOOKUP($D106, V一般接種!$A:$G, M$4, FALSE), 0)</f>
        <v>602372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620864</v>
      </c>
      <c r="C107" s="50">
        <f t="shared" si="5"/>
        <v>680154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481879</v>
      </c>
      <c r="K107" s="98">
        <f>IFERROR(VLOOKUP($D107, V一般接種!$A:$G, K$4, FALSE), 0)</f>
        <v>134995</v>
      </c>
      <c r="L107" s="98">
        <f>IFERROR(VLOOKUP($D107, V一般接種!$A:$G, L$4, FALSE), 0)</f>
        <v>0</v>
      </c>
      <c r="M107" s="98">
        <f>IFERROR(VLOOKUP($D107, V一般接種!$A:$G, M$4, FALSE), 0)</f>
        <v>637278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265765</v>
      </c>
      <c r="C108" s="50">
        <f t="shared" si="5"/>
        <v>269356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182522</v>
      </c>
      <c r="K108" s="98">
        <f>IFERROR(VLOOKUP($D108, V一般接種!$A:$G, K$4, FALSE), 0)</f>
        <v>83243</v>
      </c>
      <c r="L108" s="98">
        <f>IFERROR(VLOOKUP($D108, V一般接種!$A:$G, L$4, FALSE), 0)</f>
        <v>0</v>
      </c>
      <c r="M108" s="98">
        <f>IFERROR(VLOOKUP($D108, V一般接種!$A:$G, M$4, FALSE), 0)</f>
        <v>269356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203868</v>
      </c>
      <c r="C109" s="50">
        <f t="shared" si="5"/>
        <v>191277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124850</v>
      </c>
      <c r="K109" s="98">
        <f>IFERROR(VLOOKUP($D109, V一般接種!$A:$G, K$4, FALSE), 0)</f>
        <v>79018</v>
      </c>
      <c r="L109" s="98">
        <f>IFERROR(VLOOKUP($D109, V一般接種!$A:$G, L$4, FALSE), 0)</f>
        <v>0</v>
      </c>
      <c r="M109" s="98">
        <f>IFERROR(VLOOKUP($D109, V一般接種!$A:$G, M$4, FALSE), 0)</f>
        <v>191277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403840</v>
      </c>
      <c r="C110" s="50">
        <f t="shared" si="5"/>
        <v>720476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295908</v>
      </c>
      <c r="K110" s="98">
        <f>IFERROR(VLOOKUP($D110, V一般接種!$A:$G, K$4, FALSE), 0)</f>
        <v>107932</v>
      </c>
      <c r="L110" s="98">
        <f>IFERROR(VLOOKUP($D110, V一般接種!$A:$G, L$4, FALSE), 0)</f>
        <v>0</v>
      </c>
      <c r="M110" s="98">
        <f>IFERROR(VLOOKUP($D110, V一般接種!$A:$G, M$4, FALSE), 0)</f>
        <v>720476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368384</v>
      </c>
      <c r="C111" s="50">
        <f t="shared" si="5"/>
        <v>668701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266246</v>
      </c>
      <c r="K111" s="98">
        <f>IFERROR(VLOOKUP($D111, V一般接種!$A:$G, K$4, FALSE), 0)</f>
        <v>102138</v>
      </c>
      <c r="L111" s="98">
        <f>IFERROR(VLOOKUP($D111, V一般接種!$A:$G, L$4, FALSE), 0)</f>
        <v>0</v>
      </c>
      <c r="M111" s="98">
        <f>IFERROR(VLOOKUP($D111, V一般接種!$A:$G, M$4, FALSE), 0)</f>
        <v>668701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492067</v>
      </c>
      <c r="C112" s="50">
        <f t="shared" si="5"/>
        <v>757112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359438</v>
      </c>
      <c r="K112" s="98">
        <f>IFERROR(VLOOKUP($D112, V一般接種!$A:$G, K$4, FALSE), 0)</f>
        <v>106399</v>
      </c>
      <c r="L112" s="98">
        <f>IFERROR(VLOOKUP($D112, V一般接種!$A:$G, L$4, FALSE), 0)</f>
        <v>0</v>
      </c>
      <c r="M112" s="98">
        <f>IFERROR(VLOOKUP($D112, V一般接種!$A:$G, M$4, FALSE), 0)</f>
        <v>714197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537307</v>
      </c>
      <c r="C113" s="50">
        <f t="shared" si="5"/>
        <v>754691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425973</v>
      </c>
      <c r="K113" s="98">
        <f>IFERROR(VLOOKUP($D113, V一般接種!$A:$G, K$4, FALSE), 0)</f>
        <v>94811</v>
      </c>
      <c r="L113" s="98">
        <f>IFERROR(VLOOKUP($D113, V一般接種!$A:$G, L$4, FALSE), 0)</f>
        <v>0</v>
      </c>
      <c r="M113" s="98">
        <f>IFERROR(VLOOKUP($D113, V一般接種!$A:$G, M$4, FALSE), 0)</f>
        <v>728493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529125</v>
      </c>
      <c r="C114" s="50">
        <f t="shared" si="5"/>
        <v>761976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420600</v>
      </c>
      <c r="K114" s="98">
        <f>IFERROR(VLOOKUP($D114, V一般接種!$A:$G, K$4, FALSE), 0)</f>
        <v>96725</v>
      </c>
      <c r="L114" s="98">
        <f>IFERROR(VLOOKUP($D114, V一般接種!$A:$G, L$4, FALSE), 0)</f>
        <v>0</v>
      </c>
      <c r="M114" s="98">
        <f>IFERROR(VLOOKUP($D114, V一般接種!$A:$G, M$4, FALSE), 0)</f>
        <v>743529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526759</v>
      </c>
      <c r="C115" s="50">
        <f t="shared" si="5"/>
        <v>747494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416941</v>
      </c>
      <c r="K115" s="98">
        <f>IFERROR(VLOOKUP($D115, V一般接種!$A:$G, K$4, FALSE), 0)</f>
        <v>100721</v>
      </c>
      <c r="L115" s="98">
        <f>IFERROR(VLOOKUP($D115, V一般接種!$A:$G, L$4, FALSE), 0)</f>
        <v>0</v>
      </c>
      <c r="M115" s="98">
        <f>IFERROR(VLOOKUP($D115, V一般接種!$A:$G, M$4, FALSE), 0)</f>
        <v>726219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556371</v>
      </c>
      <c r="C116" s="50">
        <f t="shared" si="5"/>
        <v>752084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446196</v>
      </c>
      <c r="K116" s="98">
        <f>IFERROR(VLOOKUP($D116, V一般接種!$A:$G, K$4, FALSE), 0)</f>
        <v>98715</v>
      </c>
      <c r="L116" s="98">
        <f>IFERROR(VLOOKUP($D116, V一般接種!$A:$G, L$4, FALSE), 0)</f>
        <v>0</v>
      </c>
      <c r="M116" s="98">
        <f>IFERROR(VLOOKUP($D116, V一般接種!$A:$G, M$4, FALSE), 0)</f>
        <v>722956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582867</v>
      </c>
      <c r="C117" s="50">
        <f t="shared" si="5"/>
        <v>775305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488161</v>
      </c>
      <c r="K117" s="98">
        <f>IFERROR(VLOOKUP($D117, V一般接種!$A:$G, K$4, FALSE), 0)</f>
        <v>94706</v>
      </c>
      <c r="L117" s="98">
        <f>IFERROR(VLOOKUP($D117, V一般接種!$A:$G, L$4, FALSE), 0)</f>
        <v>0</v>
      </c>
      <c r="M117" s="98">
        <f>IFERROR(VLOOKUP($D117, V一般接種!$A:$G, M$4, FALSE), 0)</f>
        <v>775305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413563</v>
      </c>
      <c r="C118" s="50">
        <f t="shared" si="5"/>
        <v>1048529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421909</v>
      </c>
      <c r="K118" s="98">
        <f>IFERROR(VLOOKUP($D118, V一般接種!$A:$G, K$4, FALSE), 0)</f>
        <v>89309</v>
      </c>
      <c r="L118" s="98">
        <f>IFERROR(VLOOKUP($D118, V一般接種!$A:$G, L$4, FALSE), 0)</f>
        <v>0</v>
      </c>
      <c r="M118" s="98">
        <f>IFERROR(VLOOKUP($D118, V一般接種!$A:$G, M$4, FALSE), 0)</f>
        <v>522114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503066</v>
      </c>
      <c r="C119" s="50">
        <f t="shared" si="5"/>
        <v>540461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419641</v>
      </c>
      <c r="K119" s="98">
        <f>IFERROR(VLOOKUP($D119, V一般接種!$A:$G, K$4, FALSE), 0)</f>
        <v>83425</v>
      </c>
      <c r="L119" s="98">
        <f>IFERROR(VLOOKUP($D119, V一般接種!$A:$G, L$4, FALSE), 0)</f>
        <v>0</v>
      </c>
      <c r="M119" s="98">
        <f>IFERROR(VLOOKUP($D119, V一般接種!$A:$G, M$4, FALSE), 0)</f>
        <v>540461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520833</v>
      </c>
      <c r="C120" s="50">
        <f t="shared" si="5"/>
        <v>571823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438319</v>
      </c>
      <c r="K120" s="98">
        <f>IFERROR(VLOOKUP($D120, V一般接種!$A:$G, K$4, FALSE), 0)</f>
        <v>82514</v>
      </c>
      <c r="L120" s="98">
        <f>IFERROR(VLOOKUP($D120, V一般接種!$A:$G, L$4, FALSE), 0)</f>
        <v>0</v>
      </c>
      <c r="M120" s="98">
        <f>IFERROR(VLOOKUP($D120, V一般接種!$A:$G, M$4, FALSE), 0)</f>
        <v>571823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514521</v>
      </c>
      <c r="C121" s="50">
        <f t="shared" si="5"/>
        <v>567056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434328</v>
      </c>
      <c r="K121" s="98">
        <f>IFERROR(VLOOKUP($D121, V一般接種!$A:$G, K$4, FALSE), 0)</f>
        <v>80193</v>
      </c>
      <c r="L121" s="98">
        <f>IFERROR(VLOOKUP($D121, V一般接種!$A:$G, L$4, FALSE), 0)</f>
        <v>0</v>
      </c>
      <c r="M121" s="98">
        <f>IFERROR(VLOOKUP($D121, V一般接種!$A:$G, M$4, FALSE), 0)</f>
        <v>567056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506681</v>
      </c>
      <c r="C122" s="50">
        <f t="shared" si="5"/>
        <v>555858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421881</v>
      </c>
      <c r="K122" s="98">
        <f>IFERROR(VLOOKUP($D122, V一般接種!$A:$G, K$4, FALSE), 0)</f>
        <v>84800</v>
      </c>
      <c r="L122" s="98">
        <f>IFERROR(VLOOKUP($D122, V一般接種!$A:$G, L$4, FALSE), 0)</f>
        <v>0</v>
      </c>
      <c r="M122" s="98">
        <f>IFERROR(VLOOKUP($D122, V一般接種!$A:$G, M$4, FALSE), 0)</f>
        <v>555858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521254</v>
      </c>
      <c r="C123" s="50">
        <f t="shared" si="5"/>
        <v>583665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444479</v>
      </c>
      <c r="K123" s="98">
        <f>IFERROR(VLOOKUP($D123, V一般接種!$A:$G, K$4, FALSE), 0)</f>
        <v>76775</v>
      </c>
      <c r="L123" s="98">
        <f>IFERROR(VLOOKUP($D123, V一般接種!$A:$G, L$4, FALSE), 0)</f>
        <v>0</v>
      </c>
      <c r="M123" s="98">
        <f>IFERROR(VLOOKUP($D123, V一般接種!$A:$G, M$4, FALSE), 0)</f>
        <v>583665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650264</v>
      </c>
      <c r="C124" s="50">
        <f t="shared" si="5"/>
        <v>603080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557295</v>
      </c>
      <c r="K124" s="98">
        <f>IFERROR(VLOOKUP($D124, V一般接種!$A:$G, K$4, FALSE), 0)</f>
        <v>92969</v>
      </c>
      <c r="L124" s="98">
        <f>IFERROR(VLOOKUP($D124, V一般接種!$A:$G, L$4, FALSE), 0)</f>
        <v>0</v>
      </c>
      <c r="M124" s="98">
        <f>IFERROR(VLOOKUP($D124, V一般接種!$A:$G, M$4, FALSE), 0)</f>
        <v>603080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-3921178</v>
      </c>
      <c r="C125" s="50">
        <f t="shared" si="5"/>
        <v>-325640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477739</v>
      </c>
      <c r="K125" s="98">
        <f>IFERROR(VLOOKUP($D125, V一般接種!$A:$G, K$4, FALSE), 0)</f>
        <v>96124</v>
      </c>
      <c r="L125" s="98">
        <f>IFERROR(VLOOKUP($D125, V一般接種!$A:$G, L$4, FALSE), 0)</f>
        <v>0</v>
      </c>
      <c r="M125" s="98">
        <f>IFERROR(VLOOKUP($D125, V一般接種!$A:$G, M$4, FALSE), 0)</f>
        <v>426578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153331</v>
      </c>
      <c r="C126" s="50">
        <f t="shared" si="5"/>
        <v>95935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98551</v>
      </c>
      <c r="K126" s="98">
        <f>IFERROR(VLOOKUP($D126, V一般接種!$A:$G, K$4, FALSE), 0)</f>
        <v>54780</v>
      </c>
      <c r="L126" s="98">
        <f>IFERROR(VLOOKUP($D126, V一般接種!$A:$G, L$4, FALSE), 0)</f>
        <v>0</v>
      </c>
      <c r="M126" s="98">
        <f>IFERROR(VLOOKUP($D126, V一般接種!$A:$G, M$4, FALSE), 0)</f>
        <v>95935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441114</v>
      </c>
      <c r="C127" s="50">
        <f t="shared" si="5"/>
        <v>536811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369414</v>
      </c>
      <c r="K127" s="98">
        <f>IFERROR(VLOOKUP($D127, V一般接種!$A:$G, K$4, FALSE), 0)</f>
        <v>71700</v>
      </c>
      <c r="L127" s="98">
        <f>IFERROR(VLOOKUP($D127, V一般接種!$A:$G, L$4, FALSE), 0)</f>
        <v>0</v>
      </c>
      <c r="M127" s="98">
        <f>IFERROR(VLOOKUP($D127, V一般接種!$A:$G, M$4, FALSE), 0)</f>
        <v>536811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454403</v>
      </c>
      <c r="C128" s="50">
        <f t="shared" si="5"/>
        <v>468556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383192</v>
      </c>
      <c r="K128" s="98">
        <f>IFERROR(VLOOKUP($D128, V一般接種!$A:$G, K$4, FALSE), 0)</f>
        <v>71211</v>
      </c>
      <c r="L128" s="98">
        <f>IFERROR(VLOOKUP($D128, V一般接種!$A:$G, L$4, FALSE), 0)</f>
        <v>0</v>
      </c>
      <c r="M128" s="98">
        <f>IFERROR(VLOOKUP($D128, V一般接種!$A:$G, M$4, FALSE), 0)</f>
        <v>468556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446455</v>
      </c>
      <c r="C129" s="50">
        <f t="shared" si="5"/>
        <v>214995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374617</v>
      </c>
      <c r="K129" s="98">
        <f>IFERROR(VLOOKUP($D129, V一般接種!$A:$G, K$4, FALSE), 0)</f>
        <v>71838</v>
      </c>
      <c r="L129" s="98">
        <f>IFERROR(VLOOKUP($D129, V一般接種!$A:$G, L$4, FALSE), 0)</f>
        <v>0</v>
      </c>
      <c r="M129" s="98">
        <f>IFERROR(VLOOKUP($D129, V一般接種!$A:$G, M$4, FALSE), 0)</f>
        <v>214995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308438</v>
      </c>
      <c r="C130" s="50">
        <f t="shared" si="5"/>
        <v>126476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245980</v>
      </c>
      <c r="K130" s="98">
        <f>IFERROR(VLOOKUP($D130, V一般接種!$A:$G, K$4, FALSE), 0)</f>
        <v>62458</v>
      </c>
      <c r="L130" s="98">
        <f>IFERROR(VLOOKUP($D130, V一般接種!$A:$G, L$4, FALSE), 0)</f>
        <v>0</v>
      </c>
      <c r="M130" s="98">
        <f>IFERROR(VLOOKUP($D130, V一般接種!$A:$G, M$4, FALSE), 0)</f>
        <v>126476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328781</v>
      </c>
      <c r="C131" s="50">
        <f t="shared" si="5"/>
        <v>238165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253521</v>
      </c>
      <c r="K131" s="98">
        <f>IFERROR(VLOOKUP($D131, V一般接種!$A:$G, K$4, FALSE), 0)</f>
        <v>75260</v>
      </c>
      <c r="L131" s="98">
        <f>IFERROR(VLOOKUP($D131, V一般接種!$A:$G, L$4, FALSE), 0)</f>
        <v>0</v>
      </c>
      <c r="M131" s="98">
        <f>IFERROR(VLOOKUP($D131, V一般接種!$A:$G, M$4, FALSE), 0)</f>
        <v>238165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-7118619</v>
      </c>
      <c r="C132" s="50">
        <f t="shared" si="5"/>
        <v>-2502458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267232</v>
      </c>
      <c r="K132" s="98">
        <f>IFERROR(VLOOKUP($D132, V一般接種!$A:$G, K$4, FALSE), 0)</f>
        <v>80066</v>
      </c>
      <c r="L132" s="98">
        <f>IFERROR(VLOOKUP($D132, V一般接種!$A:$G, L$4, FALSE), 0)</f>
        <v>0</v>
      </c>
      <c r="M132" s="98">
        <f>IFERROR(VLOOKUP($D132, V一般接種!$A:$G, M$4, FALSE), 0)</f>
        <v>233620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379232</v>
      </c>
      <c r="C133" s="50">
        <f t="shared" si="5"/>
        <v>319873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318268</v>
      </c>
      <c r="K133" s="98">
        <f>IFERROR(VLOOKUP($D133, V一般接種!$A:$G, K$4, FALSE), 0)</f>
        <v>60964</v>
      </c>
      <c r="L133" s="98">
        <f>IFERROR(VLOOKUP($D133, V一般接種!$A:$G, L$4, FALSE), 0)</f>
        <v>0</v>
      </c>
      <c r="M133" s="98">
        <f>IFERROR(VLOOKUP($D133, V一般接種!$A:$G, M$4, FALSE), 0)</f>
        <v>319873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471295</v>
      </c>
      <c r="C134" s="50">
        <f t="shared" si="5"/>
        <v>390496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405832</v>
      </c>
      <c r="K134" s="98">
        <f>IFERROR(VLOOKUP($D134, V一般接種!$A:$G, K$4, FALSE), 0)</f>
        <v>65463</v>
      </c>
      <c r="L134" s="98">
        <f>IFERROR(VLOOKUP($D134, V一般接種!$A:$G, L$4, FALSE), 0)</f>
        <v>0</v>
      </c>
      <c r="M134" s="98">
        <f>IFERROR(VLOOKUP($D134, V一般接種!$A:$G, M$4, FALSE), 0)</f>
        <v>390496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485926</v>
      </c>
      <c r="C135" s="50">
        <f t="shared" si="5"/>
        <v>377341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421550</v>
      </c>
      <c r="K135" s="98">
        <f>IFERROR(VLOOKUP($D135, V一般接種!$A:$G, K$4, FALSE), 0)</f>
        <v>64376</v>
      </c>
      <c r="L135" s="98">
        <f>IFERROR(VLOOKUP($D135, V一般接種!$A:$G, L$4, FALSE), 0)</f>
        <v>0</v>
      </c>
      <c r="M135" s="98">
        <f>IFERROR(VLOOKUP($D135, V一般接種!$A:$G, M$4, FALSE), 0)</f>
        <v>377341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472303</v>
      </c>
      <c r="C136" s="50">
        <f t="shared" ref="C136:C199" si="8">IF($D136="", "", H136+I136+L136+M136+O136-Q136)</f>
        <v>361542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400699</v>
      </c>
      <c r="K136" s="98">
        <f>IFERROR(VLOOKUP($D136, V一般接種!$A:$G, K$4, FALSE), 0)</f>
        <v>71604</v>
      </c>
      <c r="L136" s="98">
        <f>IFERROR(VLOOKUP($D136, V一般接種!$A:$G, L$4, FALSE), 0)</f>
        <v>0</v>
      </c>
      <c r="M136" s="98">
        <f>IFERROR(VLOOKUP($D136, V一般接種!$A:$G, M$4, FALSE), 0)</f>
        <v>361542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474121</v>
      </c>
      <c r="C137" s="50">
        <f t="shared" si="8"/>
        <v>380975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413879</v>
      </c>
      <c r="K137" s="98">
        <f>IFERROR(VLOOKUP($D137, V一般接種!$A:$G, K$4, FALSE), 0)</f>
        <v>60242</v>
      </c>
      <c r="L137" s="98">
        <f>IFERROR(VLOOKUP($D137, V一般接種!$A:$G, L$4, FALSE), 0)</f>
        <v>0</v>
      </c>
      <c r="M137" s="98">
        <f>IFERROR(VLOOKUP($D137, V一般接種!$A:$G, M$4, FALSE), 0)</f>
        <v>380975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564707</v>
      </c>
      <c r="C138" s="50">
        <f t="shared" si="8"/>
        <v>437891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488838</v>
      </c>
      <c r="K138" s="98">
        <f>IFERROR(VLOOKUP($D138, V一般接種!$A:$G, K$4, FALSE), 0)</f>
        <v>75869</v>
      </c>
      <c r="L138" s="98">
        <f>IFERROR(VLOOKUP($D138, V一般接種!$A:$G, L$4, FALSE), 0)</f>
        <v>35</v>
      </c>
      <c r="M138" s="98">
        <f>IFERROR(VLOOKUP($D138, V一般接種!$A:$G, M$4, FALSE), 0)</f>
        <v>437856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4165186</v>
      </c>
      <c r="C139" s="50">
        <f t="shared" si="8"/>
        <v>3465392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414512</v>
      </c>
      <c r="K139" s="98">
        <f>IFERROR(VLOOKUP($D139, V一般接種!$A:$G, K$4, FALSE), 0)</f>
        <v>73899</v>
      </c>
      <c r="L139" s="98">
        <f>IFERROR(VLOOKUP($D139, V一般接種!$A:$G, L$4, FALSE), 0)</f>
        <v>0</v>
      </c>
      <c r="M139" s="98">
        <f>IFERROR(VLOOKUP($D139, V一般接種!$A:$G, M$4, FALSE), 0)</f>
        <v>364303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3336803</v>
      </c>
      <c r="Q139" s="98">
        <f>SUMIF(V重複!$C:$C, 'Conv-vaccine'!$D139, V重複!G:G)</f>
        <v>1914335</v>
      </c>
    </row>
    <row r="140" spans="1:17" x14ac:dyDescent="0.55000000000000004">
      <c r="A140" s="95">
        <f t="shared" si="6"/>
        <v>44431</v>
      </c>
      <c r="B140" s="50">
        <f t="shared" si="7"/>
        <v>359681</v>
      </c>
      <c r="C140" s="50">
        <f t="shared" si="8"/>
        <v>309921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305231</v>
      </c>
      <c r="K140" s="98">
        <f>IFERROR(VLOOKUP($D140, V一般接種!$A:$G, K$4, FALSE), 0)</f>
        <v>54450</v>
      </c>
      <c r="L140" s="98">
        <f>IFERROR(VLOOKUP($D140, V一般接種!$A:$G, L$4, FALSE), 0)</f>
        <v>530</v>
      </c>
      <c r="M140" s="98">
        <f>IFERROR(VLOOKUP($D140, V一般接種!$A:$G, M$4, FALSE), 0)</f>
        <v>309391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315027</v>
      </c>
      <c r="C141" s="50">
        <f t="shared" si="8"/>
        <v>250951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261106</v>
      </c>
      <c r="K141" s="98">
        <f>IFERROR(VLOOKUP($D141, V一般接種!$A:$G, K$4, FALSE), 0)</f>
        <v>53921</v>
      </c>
      <c r="L141" s="98">
        <f>IFERROR(VLOOKUP($D141, V一般接種!$A:$G, L$4, FALSE), 0)</f>
        <v>526</v>
      </c>
      <c r="M141" s="98">
        <f>IFERROR(VLOOKUP($D141, V一般接種!$A:$G, M$4, FALSE), 0)</f>
        <v>250425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0</v>
      </c>
      <c r="C142" s="50">
        <f t="shared" si="8"/>
        <v>0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0</v>
      </c>
      <c r="K142" s="98">
        <f>IFERROR(VLOOKUP($D142, V一般接種!$A:$G, K$4, FALSE), 0)</f>
        <v>0</v>
      </c>
      <c r="L142" s="98">
        <f>IFERROR(VLOOKUP($D142, V一般接種!$A:$G, L$4, FALSE), 0)</f>
        <v>0</v>
      </c>
      <c r="M142" s="98">
        <f>IFERROR(VLOOKUP($D142, V一般接種!$A:$G, M$4, FALSE), 0)</f>
        <v>0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0</v>
      </c>
      <c r="C143" s="50">
        <f t="shared" si="8"/>
        <v>0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0</v>
      </c>
      <c r="K143" s="98">
        <f>IFERROR(VLOOKUP($D143, V一般接種!$A:$G, K$4, FALSE), 0)</f>
        <v>0</v>
      </c>
      <c r="L143" s="98">
        <f>IFERROR(VLOOKUP($D143, V一般接種!$A:$G, L$4, FALSE), 0)</f>
        <v>0</v>
      </c>
      <c r="M143" s="98">
        <f>IFERROR(VLOOKUP($D143, V一般接種!$A:$G, M$4, FALSE), 0)</f>
        <v>0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0</v>
      </c>
      <c r="C144" s="50">
        <f t="shared" si="8"/>
        <v>0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0</v>
      </c>
      <c r="K144" s="98">
        <f>IFERROR(VLOOKUP($D144, V一般接種!$A:$G, K$4, FALSE), 0)</f>
        <v>0</v>
      </c>
      <c r="L144" s="98">
        <f>IFERROR(VLOOKUP($D144, V一般接種!$A:$G, L$4, FALSE), 0)</f>
        <v>0</v>
      </c>
      <c r="M144" s="98">
        <f>IFERROR(VLOOKUP($D144, V一般接種!$A:$G, M$4, FALSE), 0)</f>
        <v>0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0</v>
      </c>
      <c r="C145" s="50">
        <f t="shared" si="8"/>
        <v>0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0</v>
      </c>
      <c r="K145" s="98">
        <f>IFERROR(VLOOKUP($D145, V一般接種!$A:$G, K$4, FALSE), 0)</f>
        <v>0</v>
      </c>
      <c r="L145" s="98">
        <f>IFERROR(VLOOKUP($D145, V一般接種!$A:$G, L$4, FALSE), 0)</f>
        <v>0</v>
      </c>
      <c r="M145" s="98">
        <f>IFERROR(VLOOKUP($D145, V一般接種!$A:$G, M$4, FALSE), 0)</f>
        <v>0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0</v>
      </c>
      <c r="C146" s="50">
        <f t="shared" si="8"/>
        <v>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0</v>
      </c>
      <c r="K146" s="98">
        <f>IFERROR(VLOOKUP($D146, V一般接種!$A:$G, K$4, FALSE), 0)</f>
        <v>0</v>
      </c>
      <c r="L146" s="98">
        <f>IFERROR(VLOOKUP($D146, V一般接種!$A:$G, L$4, FALSE), 0)</f>
        <v>0</v>
      </c>
      <c r="M146" s="98">
        <f>IFERROR(VLOOKUP($D146, V一般接種!$A:$G, M$4, FALSE), 0)</f>
        <v>0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4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TEXT(MAX(A3:A141)+1,"m月d日") &amp; "公表時点）"</f>
        <v>（8月25日公表時点）</v>
      </c>
    </row>
    <row r="3" spans="1:15" x14ac:dyDescent="0.55000000000000004">
      <c r="A3" s="140" t="s">
        <v>323</v>
      </c>
      <c r="B3" s="140" t="s">
        <v>297</v>
      </c>
      <c r="C3" s="140" t="s">
        <v>298</v>
      </c>
      <c r="D3" s="141" t="s">
        <v>324</v>
      </c>
      <c r="E3" s="141"/>
      <c r="F3" s="141"/>
      <c r="G3" s="141"/>
      <c r="H3" s="141"/>
      <c r="I3" s="141"/>
      <c r="J3" s="141" t="s">
        <v>325</v>
      </c>
      <c r="K3" s="141"/>
      <c r="L3" s="141"/>
      <c r="M3" s="141"/>
      <c r="N3" s="141"/>
      <c r="O3" s="141"/>
    </row>
    <row r="4" spans="1:15" x14ac:dyDescent="0.55000000000000004">
      <c r="A4" s="140"/>
      <c r="B4" s="140"/>
      <c r="C4" s="140"/>
      <c r="D4" s="139" t="s">
        <v>299</v>
      </c>
      <c r="E4" s="139"/>
      <c r="F4" s="139"/>
      <c r="G4" s="139" t="s">
        <v>300</v>
      </c>
      <c r="H4" s="139"/>
      <c r="I4" s="139"/>
      <c r="J4" s="139" t="s">
        <v>299</v>
      </c>
      <c r="K4" s="139"/>
      <c r="L4" s="139"/>
      <c r="M4" s="139" t="s">
        <v>300</v>
      </c>
      <c r="N4" s="139"/>
      <c r="O4" s="139"/>
    </row>
    <row r="5" spans="1:15" x14ac:dyDescent="0.55000000000000004">
      <c r="A5" s="140"/>
      <c r="B5" s="140"/>
      <c r="C5" s="140"/>
      <c r="D5" s="114" t="s">
        <v>301</v>
      </c>
      <c r="E5" s="114" t="s">
        <v>302</v>
      </c>
      <c r="F5" s="114" t="s">
        <v>360</v>
      </c>
      <c r="G5" s="114" t="s">
        <v>301</v>
      </c>
      <c r="H5" s="114" t="s">
        <v>302</v>
      </c>
      <c r="I5" s="114" t="s">
        <v>360</v>
      </c>
      <c r="J5" s="114" t="s">
        <v>301</v>
      </c>
      <c r="K5" s="114" t="s">
        <v>302</v>
      </c>
      <c r="L5" s="114" t="s">
        <v>360</v>
      </c>
      <c r="M5" s="114" t="s">
        <v>301</v>
      </c>
      <c r="N5" s="114" t="s">
        <v>302</v>
      </c>
      <c r="O5" s="114" t="s">
        <v>360</v>
      </c>
    </row>
    <row r="6" spans="1:15" x14ac:dyDescent="0.55000000000000004">
      <c r="A6" s="138" t="s">
        <v>287</v>
      </c>
      <c r="B6" s="139"/>
      <c r="C6" s="62">
        <f ca="1">SUM(D6:I6)</f>
        <v>103151045</v>
      </c>
      <c r="D6" s="62">
        <f ca="1">SUM(OFFSET(D$6,1,0,MAX($A$6:$A141)-DATE(2021,4,12)+1,1))</f>
        <v>50913514</v>
      </c>
      <c r="E6" s="62">
        <f ca="1">SUM(OFFSET(E$6,1,0,MAX($A$6:$A141)-DATE(2021,4,12)+1,1))</f>
        <v>6992910</v>
      </c>
      <c r="F6" s="62">
        <f ca="1">SUM(OFFSET(F$6,1,0,MAX($A$6:$A141)-DATE(2021,4,12)+1,1))</f>
        <v>1091</v>
      </c>
      <c r="G6" s="62">
        <f ca="1">SUM(OFFSET(G$6,1,0,MAX($A$6:$A141)-DATE(2021,4,12)+1,1))</f>
        <v>41262549</v>
      </c>
      <c r="H6" s="62">
        <f ca="1">SUM(OFFSET(H$6,1,0,MAX($A$6:$A141)-DATE(2021,4,12)+1,1))</f>
        <v>3980979</v>
      </c>
      <c r="I6" s="62">
        <f ca="1">SUM(OFFSET(I$6,1,0,MAX($A$6:$A141)-DATE(2021,4,12)+1,1))</f>
        <v>2</v>
      </c>
      <c r="J6" s="62">
        <f ca="1">SUM(OFFSET(J$6,1,0,MAX($A$6:$A141)-DATE(2021,4,12)+1,1))</f>
        <v>30771857</v>
      </c>
      <c r="K6" s="62">
        <f ca="1">SUM(OFFSET(K$6,1,0,MAX($A$6:$A141)-DATE(2021,4,12)+1,1))</f>
        <v>856212</v>
      </c>
      <c r="L6" s="62">
        <f ca="1">SUM(OFFSET(L$6,1,0,MAX($A$6:$A141)-DATE(2021,4,12)+1,1))</f>
        <v>52</v>
      </c>
      <c r="M6" s="62">
        <f ca="1">SUM(OFFSET(M$6,1,0,MAX($A$6:$A141)-DATE(2021,4,12)+1,1))</f>
        <v>29876040</v>
      </c>
      <c r="N6" s="62">
        <f ca="1">SUM(OFFSET(N$6,1,0,MAX($A$6:$A141)-DATE(2021,4,12)+1,1))</f>
        <v>812284</v>
      </c>
      <c r="O6" s="62">
        <f ca="1">SUM(OFFSET(O$6,1,0,MAX($A$6:$A141)-DATE(2021,4,12)+1,1))</f>
        <v>1</v>
      </c>
    </row>
    <row r="7" spans="1:15" x14ac:dyDescent="0.55000000000000004">
      <c r="A7" s="106">
        <v>44432</v>
      </c>
      <c r="B7" s="105" t="str">
        <f t="shared" ref="B7:B62" si="0">"(" &amp; TEXT(A7,"aaa") &amp; ")"</f>
        <v>(火)</v>
      </c>
      <c r="C7" s="62">
        <f>SUM(D7:I7)</f>
        <v>607038</v>
      </c>
      <c r="D7" s="62">
        <v>261106</v>
      </c>
      <c r="E7" s="62">
        <v>53921</v>
      </c>
      <c r="F7" s="62">
        <v>526</v>
      </c>
      <c r="G7" s="62">
        <v>250425</v>
      </c>
      <c r="H7" s="62">
        <v>41059</v>
      </c>
      <c r="I7" s="62">
        <v>1</v>
      </c>
      <c r="J7" s="62">
        <v>13395</v>
      </c>
      <c r="K7" s="62">
        <v>499</v>
      </c>
      <c r="L7" s="62">
        <v>21</v>
      </c>
      <c r="M7" s="62">
        <v>30631</v>
      </c>
      <c r="N7" s="62">
        <v>531</v>
      </c>
      <c r="O7" s="62">
        <v>0</v>
      </c>
    </row>
    <row r="8" spans="1:15" x14ac:dyDescent="0.55000000000000004">
      <c r="A8" s="106">
        <v>44431</v>
      </c>
      <c r="B8" s="105" t="str">
        <f t="shared" si="0"/>
        <v>(月)</v>
      </c>
      <c r="C8" s="62">
        <f>SUM(D8:I8)</f>
        <v>735270</v>
      </c>
      <c r="D8" s="62">
        <v>305231</v>
      </c>
      <c r="E8" s="62">
        <v>54450</v>
      </c>
      <c r="F8" s="62">
        <v>530</v>
      </c>
      <c r="G8" s="62">
        <v>309391</v>
      </c>
      <c r="H8" s="62">
        <v>65667</v>
      </c>
      <c r="I8" s="62">
        <v>1</v>
      </c>
      <c r="J8" s="62">
        <v>15492</v>
      </c>
      <c r="K8" s="62">
        <v>508</v>
      </c>
      <c r="L8" s="62">
        <v>29</v>
      </c>
      <c r="M8" s="62">
        <v>40122</v>
      </c>
      <c r="N8" s="62">
        <v>613</v>
      </c>
      <c r="O8" s="67">
        <v>1</v>
      </c>
    </row>
    <row r="9" spans="1:15" x14ac:dyDescent="0.55000000000000004">
      <c r="A9" s="106">
        <v>44430</v>
      </c>
      <c r="B9" s="105" t="str">
        <f t="shared" si="0"/>
        <v>(日)</v>
      </c>
      <c r="C9" s="62">
        <f>SUM(D9:I9)</f>
        <v>926292</v>
      </c>
      <c r="D9" s="62">
        <v>414512</v>
      </c>
      <c r="E9" s="62">
        <v>73899</v>
      </c>
      <c r="F9" s="62">
        <v>0</v>
      </c>
      <c r="G9" s="62">
        <v>364303</v>
      </c>
      <c r="H9" s="62">
        <v>73578</v>
      </c>
      <c r="I9" s="62">
        <v>0</v>
      </c>
      <c r="J9" s="62">
        <v>9289</v>
      </c>
      <c r="K9" s="62">
        <v>659</v>
      </c>
      <c r="L9" s="62">
        <v>0</v>
      </c>
      <c r="M9" s="62">
        <v>27909</v>
      </c>
      <c r="N9" s="62">
        <v>2065</v>
      </c>
      <c r="O9" s="67">
        <v>0</v>
      </c>
    </row>
    <row r="10" spans="1:15" x14ac:dyDescent="0.55000000000000004">
      <c r="A10" s="106">
        <v>44429</v>
      </c>
      <c r="B10" s="105" t="str">
        <f t="shared" si="0"/>
        <v>(土)</v>
      </c>
      <c r="C10" s="62">
        <f t="shared" ref="C10:C72" si="1">SUM(D10:I10)</f>
        <v>1082491</v>
      </c>
      <c r="D10" s="67">
        <v>488838</v>
      </c>
      <c r="E10" s="62">
        <v>75869</v>
      </c>
      <c r="F10" s="62">
        <v>35</v>
      </c>
      <c r="G10" s="62">
        <v>437856</v>
      </c>
      <c r="H10" s="62">
        <v>79893</v>
      </c>
      <c r="I10" s="62">
        <v>0</v>
      </c>
      <c r="J10" s="62">
        <v>12364</v>
      </c>
      <c r="K10" s="62">
        <v>600</v>
      </c>
      <c r="L10" s="62">
        <v>2</v>
      </c>
      <c r="M10" s="62">
        <v>49679</v>
      </c>
      <c r="N10" s="62">
        <v>1911</v>
      </c>
      <c r="O10" s="67">
        <v>0</v>
      </c>
    </row>
    <row r="11" spans="1:15" x14ac:dyDescent="0.55000000000000004">
      <c r="A11" s="106">
        <v>44428</v>
      </c>
      <c r="B11" s="105" t="str">
        <f t="shared" si="0"/>
        <v>(金)</v>
      </c>
      <c r="C11" s="62">
        <f t="shared" si="1"/>
        <v>934423</v>
      </c>
      <c r="D11" s="62">
        <v>413879</v>
      </c>
      <c r="E11" s="62">
        <v>60242</v>
      </c>
      <c r="F11" s="62">
        <v>0</v>
      </c>
      <c r="G11" s="62">
        <v>380975</v>
      </c>
      <c r="H11" s="62">
        <v>79327</v>
      </c>
      <c r="I11" s="62">
        <v>0</v>
      </c>
      <c r="J11" s="62">
        <v>18057</v>
      </c>
      <c r="K11" s="62">
        <v>344</v>
      </c>
      <c r="L11" s="62">
        <v>0</v>
      </c>
      <c r="M11" s="62">
        <v>62157</v>
      </c>
      <c r="N11" s="62">
        <v>2385</v>
      </c>
      <c r="O11" s="67">
        <v>0</v>
      </c>
    </row>
    <row r="12" spans="1:15" x14ac:dyDescent="0.55000000000000004">
      <c r="A12" s="106">
        <v>44427</v>
      </c>
      <c r="B12" s="105" t="str">
        <f t="shared" si="0"/>
        <v>(木)</v>
      </c>
      <c r="C12" s="62">
        <f t="shared" si="1"/>
        <v>917551</v>
      </c>
      <c r="D12" s="62">
        <v>400699</v>
      </c>
      <c r="E12" s="62">
        <v>71604</v>
      </c>
      <c r="F12" s="62">
        <v>0</v>
      </c>
      <c r="G12" s="62">
        <v>361542</v>
      </c>
      <c r="H12" s="62">
        <v>83706</v>
      </c>
      <c r="I12" s="62">
        <v>0</v>
      </c>
      <c r="J12" s="62">
        <v>18843</v>
      </c>
      <c r="K12" s="62">
        <v>517</v>
      </c>
      <c r="L12" s="62">
        <v>0</v>
      </c>
      <c r="M12" s="62">
        <v>65462</v>
      </c>
      <c r="N12" s="62">
        <v>3170</v>
      </c>
      <c r="O12" s="67">
        <v>0</v>
      </c>
    </row>
    <row r="13" spans="1:15" x14ac:dyDescent="0.55000000000000004">
      <c r="A13" s="106">
        <v>44426</v>
      </c>
      <c r="B13" s="105" t="str">
        <f t="shared" si="0"/>
        <v>(水)</v>
      </c>
      <c r="C13" s="62">
        <f t="shared" si="1"/>
        <v>960239</v>
      </c>
      <c r="D13" s="62">
        <v>421550</v>
      </c>
      <c r="E13" s="62">
        <v>64376</v>
      </c>
      <c r="F13" s="62">
        <v>0</v>
      </c>
      <c r="G13" s="62">
        <v>377341</v>
      </c>
      <c r="H13" s="62">
        <v>96972</v>
      </c>
      <c r="I13" s="62">
        <v>0</v>
      </c>
      <c r="J13" s="62">
        <v>22523</v>
      </c>
      <c r="K13" s="62">
        <v>607</v>
      </c>
      <c r="L13" s="62">
        <v>0</v>
      </c>
      <c r="M13" s="62">
        <v>73528</v>
      </c>
      <c r="N13" s="62">
        <v>2992</v>
      </c>
      <c r="O13" s="67">
        <v>0</v>
      </c>
    </row>
    <row r="14" spans="1:15" x14ac:dyDescent="0.55000000000000004">
      <c r="A14" s="106">
        <v>44425</v>
      </c>
      <c r="B14" s="105" t="str">
        <f t="shared" si="0"/>
        <v>(火)</v>
      </c>
      <c r="C14" s="62">
        <f t="shared" si="1"/>
        <v>963660</v>
      </c>
      <c r="D14" s="62">
        <v>405832</v>
      </c>
      <c r="E14" s="62">
        <v>65463</v>
      </c>
      <c r="F14" s="62">
        <v>0</v>
      </c>
      <c r="G14" s="62">
        <v>390496</v>
      </c>
      <c r="H14" s="62">
        <v>101869</v>
      </c>
      <c r="I14" s="62">
        <v>0</v>
      </c>
      <c r="J14" s="62">
        <v>26574</v>
      </c>
      <c r="K14" s="62">
        <v>590</v>
      </c>
      <c r="L14" s="62">
        <v>0</v>
      </c>
      <c r="M14" s="62">
        <v>89683</v>
      </c>
      <c r="N14" s="62">
        <v>2463</v>
      </c>
      <c r="O14" s="67">
        <v>0</v>
      </c>
    </row>
    <row r="15" spans="1:15" x14ac:dyDescent="0.55000000000000004">
      <c r="A15" s="106">
        <v>44424</v>
      </c>
      <c r="B15" s="105" t="str">
        <f t="shared" si="0"/>
        <v>(月)</v>
      </c>
      <c r="C15" s="62">
        <f t="shared" si="1"/>
        <v>789089</v>
      </c>
      <c r="D15" s="62">
        <v>318268</v>
      </c>
      <c r="E15" s="62">
        <v>60964</v>
      </c>
      <c r="F15" s="62">
        <v>0</v>
      </c>
      <c r="G15" s="62">
        <v>319873</v>
      </c>
      <c r="H15" s="62">
        <v>89984</v>
      </c>
      <c r="I15" s="62">
        <v>0</v>
      </c>
      <c r="J15" s="62">
        <v>21669</v>
      </c>
      <c r="K15" s="62">
        <v>530</v>
      </c>
      <c r="L15" s="62">
        <v>0</v>
      </c>
      <c r="M15" s="62">
        <v>74711</v>
      </c>
      <c r="N15" s="62">
        <v>2456</v>
      </c>
      <c r="O15" s="67">
        <v>0</v>
      </c>
    </row>
    <row r="16" spans="1:15" x14ac:dyDescent="0.55000000000000004">
      <c r="A16" s="106">
        <v>44423</v>
      </c>
      <c r="B16" s="105" t="str">
        <f t="shared" si="0"/>
        <v>(日)</v>
      </c>
      <c r="C16" s="62">
        <f t="shared" si="1"/>
        <v>654262</v>
      </c>
      <c r="D16" s="62">
        <v>267232</v>
      </c>
      <c r="E16" s="62">
        <v>80066</v>
      </c>
      <c r="F16" s="62">
        <v>0</v>
      </c>
      <c r="G16" s="62">
        <v>233620</v>
      </c>
      <c r="H16" s="62">
        <v>73344</v>
      </c>
      <c r="I16" s="62">
        <v>0</v>
      </c>
      <c r="J16" s="62">
        <v>6951</v>
      </c>
      <c r="K16" s="62">
        <v>901</v>
      </c>
      <c r="L16" s="62">
        <v>0</v>
      </c>
      <c r="M16" s="62">
        <v>33041</v>
      </c>
      <c r="N16" s="62">
        <v>2246</v>
      </c>
      <c r="O16" s="67">
        <v>0</v>
      </c>
    </row>
    <row r="17" spans="1:15" x14ac:dyDescent="0.55000000000000004">
      <c r="A17" s="106">
        <v>44422</v>
      </c>
      <c r="B17" s="108" t="str">
        <f t="shared" si="0"/>
        <v>(土)</v>
      </c>
      <c r="C17" s="62">
        <f t="shared" si="1"/>
        <v>651682</v>
      </c>
      <c r="D17" s="62">
        <v>253521</v>
      </c>
      <c r="E17" s="62">
        <v>75260</v>
      </c>
      <c r="F17" s="62">
        <v>0</v>
      </c>
      <c r="G17" s="62">
        <v>238165</v>
      </c>
      <c r="H17" s="62">
        <v>84736</v>
      </c>
      <c r="I17" s="62">
        <v>0</v>
      </c>
      <c r="J17" s="62">
        <v>7833</v>
      </c>
      <c r="K17" s="62">
        <v>788</v>
      </c>
      <c r="L17" s="62">
        <v>0</v>
      </c>
      <c r="M17" s="62">
        <v>41402</v>
      </c>
      <c r="N17" s="62">
        <v>2339</v>
      </c>
      <c r="O17" s="67">
        <v>0</v>
      </c>
    </row>
    <row r="18" spans="1:15" x14ac:dyDescent="0.55000000000000004">
      <c r="A18" s="106">
        <v>44421</v>
      </c>
      <c r="B18" s="105" t="str">
        <f t="shared" si="0"/>
        <v>(金)</v>
      </c>
      <c r="C18" s="62">
        <f t="shared" si="1"/>
        <v>529576</v>
      </c>
      <c r="D18" s="62">
        <v>245980</v>
      </c>
      <c r="E18" s="62">
        <v>62458</v>
      </c>
      <c r="F18" s="62">
        <v>0</v>
      </c>
      <c r="G18" s="62">
        <v>126476</v>
      </c>
      <c r="H18" s="62">
        <v>94662</v>
      </c>
      <c r="I18" s="62">
        <v>0</v>
      </c>
      <c r="J18" s="62">
        <v>13042</v>
      </c>
      <c r="K18" s="62">
        <v>595</v>
      </c>
      <c r="L18" s="62">
        <v>0</v>
      </c>
      <c r="M18" s="62">
        <v>21623</v>
      </c>
      <c r="N18" s="62">
        <v>3115</v>
      </c>
      <c r="O18" s="67">
        <v>0</v>
      </c>
    </row>
    <row r="19" spans="1:15" x14ac:dyDescent="0.55000000000000004">
      <c r="A19" s="106">
        <v>44420</v>
      </c>
      <c r="B19" s="108" t="str">
        <f t="shared" si="0"/>
        <v>(木)</v>
      </c>
      <c r="C19" s="62">
        <f t="shared" si="1"/>
        <v>757241</v>
      </c>
      <c r="D19" s="62">
        <v>374617</v>
      </c>
      <c r="E19" s="62">
        <v>71838</v>
      </c>
      <c r="F19" s="62">
        <v>0</v>
      </c>
      <c r="G19" s="62">
        <v>214995</v>
      </c>
      <c r="H19" s="62">
        <v>95791</v>
      </c>
      <c r="I19" s="62">
        <v>0</v>
      </c>
      <c r="J19" s="62">
        <v>22343</v>
      </c>
      <c r="K19" s="62">
        <v>765</v>
      </c>
      <c r="L19" s="62">
        <v>0</v>
      </c>
      <c r="M19" s="62">
        <v>46368</v>
      </c>
      <c r="N19" s="62">
        <v>3334</v>
      </c>
      <c r="O19" s="67">
        <v>0</v>
      </c>
    </row>
    <row r="20" spans="1:15" x14ac:dyDescent="0.55000000000000004">
      <c r="A20" s="106">
        <v>44419</v>
      </c>
      <c r="B20" s="105" t="str">
        <f t="shared" si="0"/>
        <v>(水)</v>
      </c>
      <c r="C20" s="62">
        <f t="shared" si="1"/>
        <v>1033528</v>
      </c>
      <c r="D20" s="62">
        <v>383192</v>
      </c>
      <c r="E20" s="62">
        <v>71211</v>
      </c>
      <c r="F20" s="62">
        <v>0</v>
      </c>
      <c r="G20" s="62">
        <v>468556</v>
      </c>
      <c r="H20" s="62">
        <v>110569</v>
      </c>
      <c r="I20" s="62">
        <v>0</v>
      </c>
      <c r="J20" s="62">
        <v>25236</v>
      </c>
      <c r="K20" s="62">
        <v>684</v>
      </c>
      <c r="L20" s="62">
        <v>0</v>
      </c>
      <c r="M20" s="62">
        <v>130026</v>
      </c>
      <c r="N20" s="62">
        <v>2485</v>
      </c>
      <c r="O20" s="67">
        <v>0</v>
      </c>
    </row>
    <row r="21" spans="1:15" x14ac:dyDescent="0.55000000000000004">
      <c r="A21" s="106">
        <v>44418</v>
      </c>
      <c r="B21" s="108" t="str">
        <f t="shared" si="0"/>
        <v>(火)</v>
      </c>
      <c r="C21" s="62">
        <f t="shared" si="1"/>
        <v>1095164</v>
      </c>
      <c r="D21" s="62">
        <v>369414</v>
      </c>
      <c r="E21" s="62">
        <v>71700</v>
      </c>
      <c r="F21" s="62">
        <v>0</v>
      </c>
      <c r="G21" s="62">
        <v>536811</v>
      </c>
      <c r="H21" s="62">
        <v>117239</v>
      </c>
      <c r="I21" s="62">
        <v>0</v>
      </c>
      <c r="J21" s="62">
        <v>28808</v>
      </c>
      <c r="K21" s="62">
        <v>695</v>
      </c>
      <c r="L21" s="62">
        <v>0</v>
      </c>
      <c r="M21" s="62">
        <v>163510</v>
      </c>
      <c r="N21" s="62">
        <v>2898</v>
      </c>
      <c r="O21" s="67">
        <v>0</v>
      </c>
    </row>
    <row r="22" spans="1:15" x14ac:dyDescent="0.55000000000000004">
      <c r="A22" s="106">
        <v>44417</v>
      </c>
      <c r="B22" s="105" t="str">
        <f t="shared" si="0"/>
        <v>(月)</v>
      </c>
      <c r="C22" s="62">
        <f t="shared" si="1"/>
        <v>304977</v>
      </c>
      <c r="D22" s="62">
        <v>98551</v>
      </c>
      <c r="E22" s="62">
        <v>54780</v>
      </c>
      <c r="F22" s="62">
        <v>0</v>
      </c>
      <c r="G22" s="62">
        <v>95935</v>
      </c>
      <c r="H22" s="62">
        <v>55711</v>
      </c>
      <c r="I22" s="62">
        <v>0</v>
      </c>
      <c r="J22" s="62">
        <v>3248</v>
      </c>
      <c r="K22" s="62">
        <v>647</v>
      </c>
      <c r="L22" s="62">
        <v>0</v>
      </c>
      <c r="M22" s="62">
        <v>19195</v>
      </c>
      <c r="N22" s="62">
        <v>1989</v>
      </c>
      <c r="O22" s="67">
        <v>0</v>
      </c>
    </row>
    <row r="23" spans="1:15" x14ac:dyDescent="0.55000000000000004">
      <c r="A23" s="106">
        <v>44416</v>
      </c>
      <c r="B23" s="108" t="str">
        <f t="shared" si="0"/>
        <v>(日)</v>
      </c>
      <c r="C23" s="62">
        <f t="shared" si="1"/>
        <v>1103367</v>
      </c>
      <c r="D23" s="62">
        <v>477739</v>
      </c>
      <c r="E23" s="62">
        <v>96124</v>
      </c>
      <c r="F23" s="62">
        <v>0</v>
      </c>
      <c r="G23" s="62">
        <v>426578</v>
      </c>
      <c r="H23" s="62">
        <v>102926</v>
      </c>
      <c r="I23" s="62">
        <v>0</v>
      </c>
      <c r="J23" s="62">
        <v>16411</v>
      </c>
      <c r="K23" s="62">
        <v>1845</v>
      </c>
      <c r="L23" s="62">
        <v>0</v>
      </c>
      <c r="M23" s="62">
        <v>95343</v>
      </c>
      <c r="N23" s="62">
        <v>2380</v>
      </c>
      <c r="O23" s="67">
        <v>0</v>
      </c>
    </row>
    <row r="24" spans="1:15" x14ac:dyDescent="0.55000000000000004">
      <c r="A24" s="106">
        <v>44415</v>
      </c>
      <c r="B24" s="105" t="str">
        <f t="shared" si="0"/>
        <v>(土)</v>
      </c>
      <c r="C24" s="62">
        <f t="shared" si="1"/>
        <v>1381763</v>
      </c>
      <c r="D24" s="62">
        <v>557295</v>
      </c>
      <c r="E24" s="62">
        <v>92969</v>
      </c>
      <c r="F24" s="62">
        <v>0</v>
      </c>
      <c r="G24" s="62">
        <v>603080</v>
      </c>
      <c r="H24" s="62">
        <v>128419</v>
      </c>
      <c r="I24" s="62">
        <v>0</v>
      </c>
      <c r="J24" s="62">
        <v>25533</v>
      </c>
      <c r="K24" s="62">
        <v>1931</v>
      </c>
      <c r="L24" s="62">
        <v>0</v>
      </c>
      <c r="M24" s="62">
        <v>154782</v>
      </c>
      <c r="N24" s="62">
        <v>2397</v>
      </c>
      <c r="O24" s="67">
        <v>0</v>
      </c>
    </row>
    <row r="25" spans="1:15" x14ac:dyDescent="0.55000000000000004">
      <c r="A25" s="106">
        <v>44414</v>
      </c>
      <c r="B25" s="108" t="str">
        <f t="shared" si="0"/>
        <v>(金)</v>
      </c>
      <c r="C25" s="62">
        <f t="shared" si="1"/>
        <v>1243836</v>
      </c>
      <c r="D25" s="62">
        <v>444479</v>
      </c>
      <c r="E25" s="62">
        <v>76775</v>
      </c>
      <c r="F25" s="62">
        <v>0</v>
      </c>
      <c r="G25" s="62">
        <v>583665</v>
      </c>
      <c r="H25" s="62">
        <v>138917</v>
      </c>
      <c r="I25" s="62">
        <v>0</v>
      </c>
      <c r="J25" s="62">
        <v>33560</v>
      </c>
      <c r="K25" s="62">
        <v>691</v>
      </c>
      <c r="L25" s="62">
        <v>0</v>
      </c>
      <c r="M25" s="62">
        <v>204073</v>
      </c>
      <c r="N25" s="62">
        <v>2775</v>
      </c>
      <c r="O25" s="67">
        <v>0</v>
      </c>
    </row>
    <row r="26" spans="1:15" x14ac:dyDescent="0.55000000000000004">
      <c r="A26" s="106">
        <v>44413</v>
      </c>
      <c r="B26" s="105" t="str">
        <f t="shared" si="0"/>
        <v>(木)</v>
      </c>
      <c r="C26" s="62">
        <f t="shared" si="1"/>
        <v>1194030</v>
      </c>
      <c r="D26" s="62">
        <v>421881</v>
      </c>
      <c r="E26" s="62">
        <v>84800</v>
      </c>
      <c r="F26" s="62">
        <v>0</v>
      </c>
      <c r="G26" s="62">
        <v>555858</v>
      </c>
      <c r="H26" s="62">
        <v>131491</v>
      </c>
      <c r="I26" s="62">
        <v>0</v>
      </c>
      <c r="J26" s="62">
        <v>34361</v>
      </c>
      <c r="K26" s="62">
        <v>916</v>
      </c>
      <c r="L26" s="62">
        <v>0</v>
      </c>
      <c r="M26" s="62">
        <v>211278</v>
      </c>
      <c r="N26" s="62">
        <v>2873</v>
      </c>
      <c r="O26" s="67">
        <v>0</v>
      </c>
    </row>
    <row r="27" spans="1:15" x14ac:dyDescent="0.55000000000000004">
      <c r="A27" s="106">
        <v>44412</v>
      </c>
      <c r="B27" s="108" t="str">
        <f t="shared" si="0"/>
        <v>(水)</v>
      </c>
      <c r="C27" s="62">
        <f t="shared" si="1"/>
        <v>1207690</v>
      </c>
      <c r="D27" s="62">
        <v>434328</v>
      </c>
      <c r="E27" s="62">
        <v>80193</v>
      </c>
      <c r="F27" s="62">
        <v>0</v>
      </c>
      <c r="G27" s="62">
        <v>567056</v>
      </c>
      <c r="H27" s="62">
        <v>126113</v>
      </c>
      <c r="I27" s="62">
        <v>0</v>
      </c>
      <c r="J27" s="62">
        <v>38360</v>
      </c>
      <c r="K27" s="62">
        <v>900</v>
      </c>
      <c r="L27" s="62">
        <v>0</v>
      </c>
      <c r="M27" s="62">
        <v>228713</v>
      </c>
      <c r="N27" s="62">
        <v>2975</v>
      </c>
      <c r="O27" s="67">
        <v>0</v>
      </c>
    </row>
    <row r="28" spans="1:15" x14ac:dyDescent="0.55000000000000004">
      <c r="A28" s="106">
        <v>44411</v>
      </c>
      <c r="B28" s="105" t="str">
        <f t="shared" si="0"/>
        <v>(火)</v>
      </c>
      <c r="C28" s="62">
        <f t="shared" si="1"/>
        <v>1213600</v>
      </c>
      <c r="D28" s="62">
        <v>438319</v>
      </c>
      <c r="E28" s="62">
        <v>82514</v>
      </c>
      <c r="F28" s="62">
        <v>0</v>
      </c>
      <c r="G28" s="62">
        <v>571823</v>
      </c>
      <c r="H28" s="62">
        <v>120944</v>
      </c>
      <c r="I28" s="62">
        <v>0</v>
      </c>
      <c r="J28" s="62">
        <v>46631</v>
      </c>
      <c r="K28" s="62">
        <v>936</v>
      </c>
      <c r="L28" s="62">
        <v>0</v>
      </c>
      <c r="M28" s="62">
        <v>255486</v>
      </c>
      <c r="N28" s="62">
        <v>2839</v>
      </c>
      <c r="O28" s="67">
        <v>0</v>
      </c>
    </row>
    <row r="29" spans="1:15" x14ac:dyDescent="0.55000000000000004">
      <c r="A29" s="106">
        <v>44410</v>
      </c>
      <c r="B29" s="108" t="str">
        <f t="shared" si="0"/>
        <v>(月)</v>
      </c>
      <c r="C29" s="62">
        <f t="shared" si="1"/>
        <v>1161217</v>
      </c>
      <c r="D29" s="62">
        <v>419641</v>
      </c>
      <c r="E29" s="62">
        <v>83425</v>
      </c>
      <c r="F29" s="62">
        <v>0</v>
      </c>
      <c r="G29" s="62">
        <v>540461</v>
      </c>
      <c r="H29" s="62">
        <v>117690</v>
      </c>
      <c r="I29" s="62">
        <v>0</v>
      </c>
      <c r="J29" s="62">
        <v>49770</v>
      </c>
      <c r="K29" s="62">
        <v>966</v>
      </c>
      <c r="L29" s="62">
        <v>0</v>
      </c>
      <c r="M29" s="62">
        <v>248243</v>
      </c>
      <c r="N29" s="62">
        <v>2947</v>
      </c>
      <c r="O29" s="67">
        <v>0</v>
      </c>
    </row>
    <row r="30" spans="1:15" x14ac:dyDescent="0.55000000000000004">
      <c r="A30" s="106">
        <v>44409</v>
      </c>
      <c r="B30" s="105" t="str">
        <f t="shared" si="0"/>
        <v>(日)</v>
      </c>
      <c r="C30" s="62">
        <f t="shared" si="1"/>
        <v>1124241</v>
      </c>
      <c r="D30" s="62">
        <v>421909</v>
      </c>
      <c r="E30" s="62">
        <v>89309</v>
      </c>
      <c r="F30" s="62">
        <v>0</v>
      </c>
      <c r="G30" s="62">
        <v>522114</v>
      </c>
      <c r="H30" s="62">
        <v>90909</v>
      </c>
      <c r="I30" s="62">
        <v>0</v>
      </c>
      <c r="J30" s="62">
        <v>25591</v>
      </c>
      <c r="K30" s="62">
        <v>2506</v>
      </c>
      <c r="L30" s="62">
        <v>0</v>
      </c>
      <c r="M30" s="62">
        <v>203998</v>
      </c>
      <c r="N30" s="62">
        <v>5450</v>
      </c>
      <c r="O30" s="67">
        <v>0</v>
      </c>
    </row>
    <row r="31" spans="1:15" x14ac:dyDescent="0.55000000000000004">
      <c r="A31" s="106">
        <v>44408</v>
      </c>
      <c r="B31" s="108" t="str">
        <f t="shared" si="0"/>
        <v>(土)</v>
      </c>
      <c r="C31" s="62">
        <f t="shared" si="1"/>
        <v>1470460</v>
      </c>
      <c r="D31" s="62">
        <v>488161</v>
      </c>
      <c r="E31" s="62">
        <v>94706</v>
      </c>
      <c r="F31" s="62">
        <v>0</v>
      </c>
      <c r="G31" s="62">
        <v>775305</v>
      </c>
      <c r="H31" s="62">
        <v>112288</v>
      </c>
      <c r="I31" s="62">
        <v>0</v>
      </c>
      <c r="J31" s="62">
        <v>52330</v>
      </c>
      <c r="K31" s="62">
        <v>3172</v>
      </c>
      <c r="L31" s="62">
        <v>0</v>
      </c>
      <c r="M31" s="62">
        <v>388242</v>
      </c>
      <c r="N31" s="62">
        <v>11045</v>
      </c>
      <c r="O31" s="67">
        <v>0</v>
      </c>
    </row>
    <row r="32" spans="1:15" x14ac:dyDescent="0.55000000000000004">
      <c r="A32" s="106">
        <v>44407</v>
      </c>
      <c r="B32" s="105" t="str">
        <f t="shared" si="0"/>
        <v>(金)</v>
      </c>
      <c r="C32" s="62">
        <f t="shared" si="1"/>
        <v>1392236</v>
      </c>
      <c r="D32" s="62">
        <v>446196</v>
      </c>
      <c r="E32" s="62">
        <v>98715</v>
      </c>
      <c r="F32" s="62">
        <v>0</v>
      </c>
      <c r="G32" s="62">
        <v>722956</v>
      </c>
      <c r="H32" s="62">
        <v>124369</v>
      </c>
      <c r="I32" s="62">
        <v>0</v>
      </c>
      <c r="J32" s="62">
        <v>72194</v>
      </c>
      <c r="K32" s="62">
        <v>1373</v>
      </c>
      <c r="L32" s="62">
        <v>0</v>
      </c>
      <c r="M32" s="62">
        <v>406529</v>
      </c>
      <c r="N32" s="62">
        <v>9180</v>
      </c>
      <c r="O32" s="67">
        <v>0</v>
      </c>
    </row>
    <row r="33" spans="1:15" x14ac:dyDescent="0.55000000000000004">
      <c r="A33" s="106">
        <v>44406</v>
      </c>
      <c r="B33" s="108" t="str">
        <f t="shared" si="0"/>
        <v>(木)</v>
      </c>
      <c r="C33" s="62">
        <f t="shared" si="1"/>
        <v>1353734</v>
      </c>
      <c r="D33" s="62">
        <v>416941</v>
      </c>
      <c r="E33" s="62">
        <v>100721</v>
      </c>
      <c r="F33" s="62">
        <v>0</v>
      </c>
      <c r="G33" s="62">
        <v>726219</v>
      </c>
      <c r="H33" s="62">
        <v>109853</v>
      </c>
      <c r="I33" s="62">
        <v>0</v>
      </c>
      <c r="J33" s="62">
        <v>71263</v>
      </c>
      <c r="K33" s="62">
        <v>1397</v>
      </c>
      <c r="L33" s="62">
        <v>0</v>
      </c>
      <c r="M33" s="62">
        <v>452877</v>
      </c>
      <c r="N33" s="62">
        <v>9143</v>
      </c>
      <c r="O33" s="67">
        <v>0</v>
      </c>
    </row>
    <row r="34" spans="1:15" x14ac:dyDescent="0.55000000000000004">
      <c r="A34" s="106">
        <v>44405</v>
      </c>
      <c r="B34" s="105" t="str">
        <f t="shared" si="0"/>
        <v>(水)</v>
      </c>
      <c r="C34" s="62">
        <f t="shared" si="1"/>
        <v>1371479</v>
      </c>
      <c r="D34" s="62">
        <v>420600</v>
      </c>
      <c r="E34" s="62">
        <v>96725</v>
      </c>
      <c r="F34" s="62">
        <v>0</v>
      </c>
      <c r="G34" s="62">
        <v>743529</v>
      </c>
      <c r="H34" s="62">
        <v>110625</v>
      </c>
      <c r="I34" s="62">
        <v>0</v>
      </c>
      <c r="J34" s="62">
        <v>77053</v>
      </c>
      <c r="K34" s="62">
        <v>1280</v>
      </c>
      <c r="L34" s="62">
        <v>0</v>
      </c>
      <c r="M34" s="62">
        <v>480747</v>
      </c>
      <c r="N34" s="62">
        <v>12984</v>
      </c>
      <c r="O34" s="67">
        <v>0</v>
      </c>
    </row>
    <row r="35" spans="1:15" x14ac:dyDescent="0.55000000000000004">
      <c r="A35" s="106">
        <v>44404</v>
      </c>
      <c r="B35" s="108" t="str">
        <f t="shared" si="0"/>
        <v>(火)</v>
      </c>
      <c r="C35" s="62">
        <f t="shared" si="1"/>
        <v>1349212</v>
      </c>
      <c r="D35" s="62">
        <v>425973</v>
      </c>
      <c r="E35" s="62">
        <v>94811</v>
      </c>
      <c r="F35" s="62">
        <v>0</v>
      </c>
      <c r="G35" s="62">
        <v>728493</v>
      </c>
      <c r="H35" s="62">
        <v>99935</v>
      </c>
      <c r="I35" s="62">
        <v>0</v>
      </c>
      <c r="J35" s="62">
        <v>91103</v>
      </c>
      <c r="K35" s="62">
        <v>1404</v>
      </c>
      <c r="L35" s="62">
        <v>0</v>
      </c>
      <c r="M35" s="62">
        <v>483198</v>
      </c>
      <c r="N35" s="62">
        <v>12533</v>
      </c>
      <c r="O35" s="67">
        <v>0</v>
      </c>
    </row>
    <row r="36" spans="1:15" x14ac:dyDescent="0.55000000000000004">
      <c r="A36" s="106">
        <v>44403</v>
      </c>
      <c r="B36" s="105" t="str">
        <f t="shared" si="0"/>
        <v>(月)</v>
      </c>
      <c r="C36" s="62">
        <f t="shared" si="1"/>
        <v>1279870</v>
      </c>
      <c r="D36" s="62">
        <v>359438</v>
      </c>
      <c r="E36" s="62">
        <v>106399</v>
      </c>
      <c r="F36" s="62">
        <v>0</v>
      </c>
      <c r="G36" s="62">
        <v>714197</v>
      </c>
      <c r="H36" s="62">
        <v>99836</v>
      </c>
      <c r="I36" s="62">
        <v>0</v>
      </c>
      <c r="J36" s="62">
        <v>78919</v>
      </c>
      <c r="K36" s="62">
        <v>1738</v>
      </c>
      <c r="L36" s="62">
        <v>0</v>
      </c>
      <c r="M36" s="62">
        <v>488228</v>
      </c>
      <c r="N36" s="62">
        <v>14504</v>
      </c>
      <c r="O36" s="67">
        <v>0</v>
      </c>
    </row>
    <row r="37" spans="1:15" x14ac:dyDescent="0.55000000000000004">
      <c r="A37" s="106">
        <v>44402</v>
      </c>
      <c r="B37" s="108" t="str">
        <f t="shared" si="0"/>
        <v>(日)</v>
      </c>
      <c r="C37" s="62">
        <f t="shared" si="1"/>
        <v>1106326</v>
      </c>
      <c r="D37" s="62">
        <v>266246</v>
      </c>
      <c r="E37" s="62">
        <v>102138</v>
      </c>
      <c r="F37" s="62">
        <v>0</v>
      </c>
      <c r="G37" s="62">
        <v>668701</v>
      </c>
      <c r="H37" s="62">
        <v>69241</v>
      </c>
      <c r="I37" s="62">
        <v>0</v>
      </c>
      <c r="J37" s="62">
        <v>37675</v>
      </c>
      <c r="K37" s="62">
        <v>4256</v>
      </c>
      <c r="L37" s="62">
        <v>0</v>
      </c>
      <c r="M37" s="62">
        <v>450667</v>
      </c>
      <c r="N37" s="62">
        <v>16610</v>
      </c>
      <c r="O37" s="67">
        <v>0</v>
      </c>
    </row>
    <row r="38" spans="1:15" x14ac:dyDescent="0.55000000000000004">
      <c r="A38" s="106">
        <v>44401</v>
      </c>
      <c r="B38" s="105" t="str">
        <f t="shared" si="0"/>
        <v>(土)</v>
      </c>
      <c r="C38" s="62">
        <f t="shared" si="1"/>
        <v>1193047</v>
      </c>
      <c r="D38" s="62">
        <v>295908</v>
      </c>
      <c r="E38" s="62">
        <v>107932</v>
      </c>
      <c r="F38" s="62">
        <v>0</v>
      </c>
      <c r="G38" s="62">
        <v>720476</v>
      </c>
      <c r="H38" s="62">
        <v>68731</v>
      </c>
      <c r="I38" s="62">
        <v>0</v>
      </c>
      <c r="J38" s="62">
        <v>48864</v>
      </c>
      <c r="K38" s="62">
        <v>4558</v>
      </c>
      <c r="L38" s="62">
        <v>0</v>
      </c>
      <c r="M38" s="62">
        <v>499630</v>
      </c>
      <c r="N38" s="62">
        <v>21336</v>
      </c>
      <c r="O38" s="67">
        <v>0</v>
      </c>
    </row>
    <row r="39" spans="1:15" x14ac:dyDescent="0.55000000000000004">
      <c r="A39" s="106">
        <v>44400</v>
      </c>
      <c r="B39" s="108" t="str">
        <f t="shared" si="0"/>
        <v>(金)</v>
      </c>
      <c r="C39" s="62">
        <f t="shared" si="1"/>
        <v>446730</v>
      </c>
      <c r="D39" s="62">
        <v>124850</v>
      </c>
      <c r="E39" s="62">
        <v>79018</v>
      </c>
      <c r="F39" s="62">
        <v>0</v>
      </c>
      <c r="G39" s="62">
        <v>191277</v>
      </c>
      <c r="H39" s="62">
        <v>51585</v>
      </c>
      <c r="I39" s="62">
        <v>0</v>
      </c>
      <c r="J39" s="62">
        <v>15824</v>
      </c>
      <c r="K39" s="62">
        <v>2096</v>
      </c>
      <c r="L39" s="62">
        <v>0</v>
      </c>
      <c r="M39" s="62">
        <v>132058</v>
      </c>
      <c r="N39" s="62">
        <v>17893</v>
      </c>
      <c r="O39" s="67">
        <v>0</v>
      </c>
    </row>
    <row r="40" spans="1:15" x14ac:dyDescent="0.55000000000000004">
      <c r="A40" s="106">
        <v>44399</v>
      </c>
      <c r="B40" s="105" t="str">
        <f t="shared" si="0"/>
        <v>(木)</v>
      </c>
      <c r="C40" s="62">
        <f t="shared" si="1"/>
        <v>582362</v>
      </c>
      <c r="D40" s="62">
        <v>182522</v>
      </c>
      <c r="E40" s="62">
        <v>83243</v>
      </c>
      <c r="F40" s="62">
        <v>0</v>
      </c>
      <c r="G40" s="62">
        <v>269356</v>
      </c>
      <c r="H40" s="62">
        <v>47241</v>
      </c>
      <c r="I40" s="62">
        <v>0</v>
      </c>
      <c r="J40" s="62">
        <v>28782</v>
      </c>
      <c r="K40" s="62">
        <v>3045</v>
      </c>
      <c r="L40" s="62">
        <v>0</v>
      </c>
      <c r="M40" s="62">
        <v>206354</v>
      </c>
      <c r="N40" s="62">
        <v>18591</v>
      </c>
      <c r="O40" s="67">
        <v>0</v>
      </c>
    </row>
    <row r="41" spans="1:15" x14ac:dyDescent="0.55000000000000004">
      <c r="A41" s="106">
        <v>44398</v>
      </c>
      <c r="B41" s="108" t="str">
        <f t="shared" si="0"/>
        <v>(水)</v>
      </c>
      <c r="C41" s="62">
        <f t="shared" si="1"/>
        <v>1318149</v>
      </c>
      <c r="D41" s="62">
        <v>481879</v>
      </c>
      <c r="E41" s="62">
        <v>134995</v>
      </c>
      <c r="F41" s="62">
        <v>0</v>
      </c>
      <c r="G41" s="62">
        <v>637278</v>
      </c>
      <c r="H41" s="62">
        <v>63997</v>
      </c>
      <c r="I41" s="62">
        <v>0</v>
      </c>
      <c r="J41" s="62">
        <v>122880</v>
      </c>
      <c r="K41" s="62">
        <v>2643</v>
      </c>
      <c r="L41" s="62">
        <v>0</v>
      </c>
      <c r="M41" s="62">
        <v>501664</v>
      </c>
      <c r="N41" s="62">
        <v>19771</v>
      </c>
      <c r="O41" s="67">
        <v>0</v>
      </c>
    </row>
    <row r="42" spans="1:15" x14ac:dyDescent="0.55000000000000004">
      <c r="A42" s="106">
        <v>44397</v>
      </c>
      <c r="B42" s="105" t="str">
        <f t="shared" si="0"/>
        <v>(火)</v>
      </c>
      <c r="C42" s="62">
        <f t="shared" si="1"/>
        <v>1312072</v>
      </c>
      <c r="D42" s="62">
        <v>520616</v>
      </c>
      <c r="E42" s="62">
        <v>127322</v>
      </c>
      <c r="F42" s="62">
        <v>0</v>
      </c>
      <c r="G42" s="62">
        <v>602372</v>
      </c>
      <c r="H42" s="62">
        <v>61762</v>
      </c>
      <c r="I42" s="62">
        <v>0</v>
      </c>
      <c r="J42" s="62">
        <v>149659</v>
      </c>
      <c r="K42" s="62">
        <v>2534</v>
      </c>
      <c r="L42" s="62">
        <v>0</v>
      </c>
      <c r="M42" s="62">
        <v>487350</v>
      </c>
      <c r="N42" s="62">
        <v>23314</v>
      </c>
      <c r="O42" s="67">
        <v>0</v>
      </c>
    </row>
    <row r="43" spans="1:15" x14ac:dyDescent="0.55000000000000004">
      <c r="A43" s="106">
        <v>44396</v>
      </c>
      <c r="B43" s="108" t="str">
        <f t="shared" si="0"/>
        <v>(月)</v>
      </c>
      <c r="C43" s="62">
        <f t="shared" si="1"/>
        <v>1000850</v>
      </c>
      <c r="D43" s="62">
        <v>269114</v>
      </c>
      <c r="E43" s="62">
        <v>121403</v>
      </c>
      <c r="F43" s="62">
        <v>0</v>
      </c>
      <c r="G43" s="62">
        <v>555359</v>
      </c>
      <c r="H43" s="62">
        <v>54974</v>
      </c>
      <c r="I43" s="62">
        <v>0</v>
      </c>
      <c r="J43" s="62">
        <v>67617</v>
      </c>
      <c r="K43" s="62">
        <v>3019</v>
      </c>
      <c r="L43" s="62">
        <v>0</v>
      </c>
      <c r="M43" s="62">
        <v>454479</v>
      </c>
      <c r="N43" s="62">
        <v>22708</v>
      </c>
      <c r="O43" s="67">
        <v>0</v>
      </c>
    </row>
    <row r="44" spans="1:15" x14ac:dyDescent="0.55000000000000004">
      <c r="A44" s="106">
        <v>44395</v>
      </c>
      <c r="B44" s="105" t="str">
        <f t="shared" si="0"/>
        <v>(日)</v>
      </c>
      <c r="C44" s="62">
        <f t="shared" si="1"/>
        <v>1235036</v>
      </c>
      <c r="D44" s="62">
        <v>452332</v>
      </c>
      <c r="E44" s="62">
        <v>98036</v>
      </c>
      <c r="F44" s="62">
        <v>0</v>
      </c>
      <c r="G44" s="62">
        <v>645760</v>
      </c>
      <c r="H44" s="62">
        <v>38908</v>
      </c>
      <c r="I44" s="62">
        <v>0</v>
      </c>
      <c r="J44" s="62">
        <v>94208</v>
      </c>
      <c r="K44" s="62">
        <v>3134</v>
      </c>
      <c r="L44" s="62">
        <v>0</v>
      </c>
      <c r="M44" s="62">
        <v>534405</v>
      </c>
      <c r="N44" s="62">
        <v>28258</v>
      </c>
      <c r="O44" s="67">
        <v>0</v>
      </c>
    </row>
    <row r="45" spans="1:15" x14ac:dyDescent="0.55000000000000004">
      <c r="A45" s="106">
        <v>44394</v>
      </c>
      <c r="B45" s="108" t="str">
        <f t="shared" si="0"/>
        <v>(土)</v>
      </c>
      <c r="C45" s="62">
        <f t="shared" si="1"/>
        <v>1398289</v>
      </c>
      <c r="D45" s="62">
        <v>614888</v>
      </c>
      <c r="E45" s="62">
        <v>119850</v>
      </c>
      <c r="F45" s="62">
        <v>0</v>
      </c>
      <c r="G45" s="62">
        <v>626504</v>
      </c>
      <c r="H45" s="62">
        <v>37047</v>
      </c>
      <c r="I45" s="62">
        <v>0</v>
      </c>
      <c r="J45" s="62">
        <v>152274</v>
      </c>
      <c r="K45" s="62">
        <v>2697</v>
      </c>
      <c r="L45" s="62">
        <v>0</v>
      </c>
      <c r="M45" s="62">
        <v>525055</v>
      </c>
      <c r="N45" s="62">
        <v>29223</v>
      </c>
      <c r="O45" s="67">
        <v>0</v>
      </c>
    </row>
    <row r="46" spans="1:15" x14ac:dyDescent="0.55000000000000004">
      <c r="A46" s="106">
        <v>44393</v>
      </c>
      <c r="B46" s="105" t="str">
        <f t="shared" si="0"/>
        <v>(金)</v>
      </c>
      <c r="C46" s="62">
        <f t="shared" si="1"/>
        <v>1349057</v>
      </c>
      <c r="D46" s="62">
        <v>598925</v>
      </c>
      <c r="E46" s="62">
        <v>134992</v>
      </c>
      <c r="F46" s="62">
        <v>0</v>
      </c>
      <c r="G46" s="62">
        <v>584206</v>
      </c>
      <c r="H46" s="62">
        <v>30934</v>
      </c>
      <c r="I46" s="62">
        <v>0</v>
      </c>
      <c r="J46" s="62">
        <v>201739</v>
      </c>
      <c r="K46" s="62">
        <v>2039</v>
      </c>
      <c r="L46" s="62">
        <v>0</v>
      </c>
      <c r="M46" s="62">
        <v>496283</v>
      </c>
      <c r="N46" s="62">
        <v>24304</v>
      </c>
      <c r="O46" s="67">
        <v>0</v>
      </c>
    </row>
    <row r="47" spans="1:15" x14ac:dyDescent="0.55000000000000004">
      <c r="A47" s="106">
        <v>44392</v>
      </c>
      <c r="B47" s="108" t="str">
        <f t="shared" si="0"/>
        <v>(木)</v>
      </c>
      <c r="C47" s="62">
        <f t="shared" si="1"/>
        <v>1340827</v>
      </c>
      <c r="D47" s="62">
        <v>578007</v>
      </c>
      <c r="E47" s="62">
        <v>132579</v>
      </c>
      <c r="F47" s="62">
        <v>0</v>
      </c>
      <c r="G47" s="62">
        <v>597661</v>
      </c>
      <c r="H47" s="62">
        <v>32580</v>
      </c>
      <c r="I47" s="62">
        <v>0</v>
      </c>
      <c r="J47" s="62">
        <v>207760</v>
      </c>
      <c r="K47" s="62">
        <v>5112</v>
      </c>
      <c r="L47" s="62">
        <v>0</v>
      </c>
      <c r="M47" s="62">
        <v>528456</v>
      </c>
      <c r="N47" s="62">
        <v>28565</v>
      </c>
      <c r="O47" s="67">
        <v>0</v>
      </c>
    </row>
    <row r="48" spans="1:15" x14ac:dyDescent="0.55000000000000004">
      <c r="A48" s="106">
        <v>44391</v>
      </c>
      <c r="B48" s="105" t="str">
        <f t="shared" si="0"/>
        <v>(水)</v>
      </c>
      <c r="C48" s="62">
        <f t="shared" si="1"/>
        <v>1383808</v>
      </c>
      <c r="D48" s="62">
        <v>592963</v>
      </c>
      <c r="E48" s="62">
        <v>141419</v>
      </c>
      <c r="F48" s="62">
        <v>0</v>
      </c>
      <c r="G48" s="62">
        <v>616333</v>
      </c>
      <c r="H48" s="62">
        <v>33093</v>
      </c>
      <c r="I48" s="62">
        <v>0</v>
      </c>
      <c r="J48" s="62">
        <v>229299</v>
      </c>
      <c r="K48" s="62">
        <v>1789</v>
      </c>
      <c r="L48" s="62">
        <v>0</v>
      </c>
      <c r="M48" s="62">
        <v>549760</v>
      </c>
      <c r="N48" s="62">
        <v>28154</v>
      </c>
      <c r="O48" s="67">
        <v>0</v>
      </c>
    </row>
    <row r="49" spans="1:15" x14ac:dyDescent="0.55000000000000004">
      <c r="A49" s="106">
        <v>44390</v>
      </c>
      <c r="B49" s="108" t="str">
        <f t="shared" si="0"/>
        <v>(火)</v>
      </c>
      <c r="C49" s="62">
        <f t="shared" si="1"/>
        <v>1386799</v>
      </c>
      <c r="D49" s="62">
        <v>593971</v>
      </c>
      <c r="E49" s="62">
        <v>149305</v>
      </c>
      <c r="F49" s="62">
        <v>0</v>
      </c>
      <c r="G49" s="62">
        <v>611522</v>
      </c>
      <c r="H49" s="62">
        <v>32001</v>
      </c>
      <c r="I49" s="62">
        <v>0</v>
      </c>
      <c r="J49" s="62">
        <v>256459</v>
      </c>
      <c r="K49" s="62">
        <v>2215</v>
      </c>
      <c r="L49" s="62">
        <v>0</v>
      </c>
      <c r="M49" s="62">
        <v>552060</v>
      </c>
      <c r="N49" s="62">
        <v>28410</v>
      </c>
      <c r="O49" s="67">
        <v>0</v>
      </c>
    </row>
    <row r="50" spans="1:15" x14ac:dyDescent="0.55000000000000004">
      <c r="A50" s="106">
        <v>44389</v>
      </c>
      <c r="B50" s="105" t="str">
        <f t="shared" si="0"/>
        <v>(月)</v>
      </c>
      <c r="C50" s="62">
        <f t="shared" si="1"/>
        <v>1311035</v>
      </c>
      <c r="D50" s="62">
        <v>560093</v>
      </c>
      <c r="E50" s="62">
        <v>124507</v>
      </c>
      <c r="F50" s="62">
        <v>0</v>
      </c>
      <c r="G50" s="62">
        <v>594927</v>
      </c>
      <c r="H50" s="62">
        <v>31508</v>
      </c>
      <c r="I50" s="62">
        <v>0</v>
      </c>
      <c r="J50" s="62">
        <v>251798</v>
      </c>
      <c r="K50" s="62">
        <v>1741</v>
      </c>
      <c r="L50" s="62">
        <v>0</v>
      </c>
      <c r="M50" s="62">
        <v>543813</v>
      </c>
      <c r="N50" s="62">
        <v>28427</v>
      </c>
      <c r="O50" s="67">
        <v>0</v>
      </c>
    </row>
    <row r="51" spans="1:15" x14ac:dyDescent="0.55000000000000004">
      <c r="A51" s="106">
        <v>44388</v>
      </c>
      <c r="B51" s="108" t="str">
        <f t="shared" si="0"/>
        <v>(日)</v>
      </c>
      <c r="C51" s="62">
        <f t="shared" si="1"/>
        <v>1322909</v>
      </c>
      <c r="D51" s="62">
        <v>555199</v>
      </c>
      <c r="E51" s="62">
        <v>121125</v>
      </c>
      <c r="F51" s="62">
        <v>0</v>
      </c>
      <c r="G51" s="62">
        <v>613561</v>
      </c>
      <c r="H51" s="62">
        <v>33024</v>
      </c>
      <c r="I51" s="62">
        <v>0</v>
      </c>
      <c r="J51" s="62">
        <v>208621</v>
      </c>
      <c r="K51" s="62">
        <v>3080</v>
      </c>
      <c r="L51" s="62">
        <v>0</v>
      </c>
      <c r="M51" s="62">
        <v>555015</v>
      </c>
      <c r="N51" s="62">
        <v>30351</v>
      </c>
      <c r="O51" s="67">
        <v>0</v>
      </c>
    </row>
    <row r="52" spans="1:15" x14ac:dyDescent="0.55000000000000004">
      <c r="A52" s="106">
        <v>44387</v>
      </c>
      <c r="B52" s="105" t="str">
        <f t="shared" si="0"/>
        <v>(土)</v>
      </c>
      <c r="C52" s="62">
        <f t="shared" si="1"/>
        <v>1545104</v>
      </c>
      <c r="D52" s="62">
        <v>750866</v>
      </c>
      <c r="E52" s="62">
        <v>158544</v>
      </c>
      <c r="F52" s="62">
        <v>0</v>
      </c>
      <c r="G52" s="62">
        <v>603190</v>
      </c>
      <c r="H52" s="62">
        <v>32504</v>
      </c>
      <c r="I52" s="62">
        <v>0</v>
      </c>
      <c r="J52" s="62">
        <v>362751</v>
      </c>
      <c r="K52" s="62">
        <v>3519</v>
      </c>
      <c r="L52" s="62">
        <v>0</v>
      </c>
      <c r="M52" s="62">
        <v>549517</v>
      </c>
      <c r="N52" s="62">
        <v>30209</v>
      </c>
      <c r="O52" s="67">
        <v>0</v>
      </c>
    </row>
    <row r="53" spans="1:15" x14ac:dyDescent="0.55000000000000004">
      <c r="A53" s="106">
        <v>44386</v>
      </c>
      <c r="B53" s="108" t="str">
        <f t="shared" si="0"/>
        <v>(金)</v>
      </c>
      <c r="C53" s="62">
        <f t="shared" si="1"/>
        <v>1477650</v>
      </c>
      <c r="D53" s="62">
        <v>700424</v>
      </c>
      <c r="E53" s="62">
        <v>171902</v>
      </c>
      <c r="F53" s="62">
        <v>0</v>
      </c>
      <c r="G53" s="62">
        <v>576510</v>
      </c>
      <c r="H53" s="62">
        <v>28814</v>
      </c>
      <c r="I53" s="62">
        <v>0</v>
      </c>
      <c r="J53" s="62">
        <v>382833</v>
      </c>
      <c r="K53" s="62">
        <v>2936</v>
      </c>
      <c r="L53" s="62">
        <v>0</v>
      </c>
      <c r="M53" s="62">
        <v>532151</v>
      </c>
      <c r="N53" s="62">
        <v>26519</v>
      </c>
      <c r="O53" s="67">
        <v>0</v>
      </c>
    </row>
    <row r="54" spans="1:15" x14ac:dyDescent="0.55000000000000004">
      <c r="A54" s="106">
        <v>44385</v>
      </c>
      <c r="B54" s="105" t="str">
        <f t="shared" si="0"/>
        <v>(木)</v>
      </c>
      <c r="C54" s="62">
        <f t="shared" si="1"/>
        <v>1476594</v>
      </c>
      <c r="D54" s="62">
        <v>704964</v>
      </c>
      <c r="E54" s="62">
        <v>162955</v>
      </c>
      <c r="F54" s="62">
        <v>0</v>
      </c>
      <c r="G54" s="62">
        <v>580261</v>
      </c>
      <c r="H54" s="62">
        <v>28414</v>
      </c>
      <c r="I54" s="62">
        <v>0</v>
      </c>
      <c r="J54" s="62">
        <v>426973</v>
      </c>
      <c r="K54" s="62">
        <v>3044</v>
      </c>
      <c r="L54" s="62">
        <v>0</v>
      </c>
      <c r="M54" s="62">
        <v>544551</v>
      </c>
      <c r="N54" s="62">
        <v>26217</v>
      </c>
      <c r="O54" s="67">
        <v>0</v>
      </c>
    </row>
    <row r="55" spans="1:15" x14ac:dyDescent="0.55000000000000004">
      <c r="A55" s="106">
        <v>44384</v>
      </c>
      <c r="B55" s="108" t="str">
        <f t="shared" si="0"/>
        <v>(水)</v>
      </c>
      <c r="C55" s="62">
        <f t="shared" si="1"/>
        <v>1494982</v>
      </c>
      <c r="D55" s="62">
        <v>731085</v>
      </c>
      <c r="E55" s="62">
        <v>153957</v>
      </c>
      <c r="F55" s="62">
        <v>0</v>
      </c>
      <c r="G55" s="62">
        <v>583302</v>
      </c>
      <c r="H55" s="62">
        <v>26638</v>
      </c>
      <c r="I55" s="62">
        <v>0</v>
      </c>
      <c r="J55" s="62">
        <v>462197</v>
      </c>
      <c r="K55" s="62">
        <v>3294</v>
      </c>
      <c r="L55" s="62">
        <v>0</v>
      </c>
      <c r="M55" s="62">
        <v>549151</v>
      </c>
      <c r="N55" s="62">
        <v>24824</v>
      </c>
      <c r="O55" s="67">
        <v>0</v>
      </c>
    </row>
    <row r="56" spans="1:15" x14ac:dyDescent="0.55000000000000004">
      <c r="A56" s="106">
        <v>44383</v>
      </c>
      <c r="B56" s="105" t="str">
        <f t="shared" si="0"/>
        <v>(火)</v>
      </c>
      <c r="C56" s="62">
        <f t="shared" si="1"/>
        <v>1477907</v>
      </c>
      <c r="D56" s="62">
        <v>700065</v>
      </c>
      <c r="E56" s="62">
        <v>148409</v>
      </c>
      <c r="F56" s="62">
        <v>0</v>
      </c>
      <c r="G56" s="62">
        <v>600934</v>
      </c>
      <c r="H56" s="62">
        <v>28499</v>
      </c>
      <c r="I56" s="62">
        <v>0</v>
      </c>
      <c r="J56" s="62">
        <v>454063</v>
      </c>
      <c r="K56" s="62">
        <v>2936</v>
      </c>
      <c r="L56" s="62">
        <v>0</v>
      </c>
      <c r="M56" s="62">
        <v>570093</v>
      </c>
      <c r="N56" s="62">
        <v>26923</v>
      </c>
      <c r="O56" s="67">
        <v>0</v>
      </c>
    </row>
    <row r="57" spans="1:15" x14ac:dyDescent="0.55000000000000004">
      <c r="A57" s="106">
        <v>44382</v>
      </c>
      <c r="B57" s="108" t="str">
        <f t="shared" si="0"/>
        <v>(月)</v>
      </c>
      <c r="C57" s="62">
        <f t="shared" si="1"/>
        <v>1392312</v>
      </c>
      <c r="D57" s="62">
        <v>661521</v>
      </c>
      <c r="E57" s="62">
        <v>142580</v>
      </c>
      <c r="F57" s="62">
        <v>0</v>
      </c>
      <c r="G57" s="62">
        <v>559864</v>
      </c>
      <c r="H57" s="62">
        <v>28347</v>
      </c>
      <c r="I57" s="62">
        <v>0</v>
      </c>
      <c r="J57" s="62">
        <v>444115</v>
      </c>
      <c r="K57" s="62">
        <v>2944</v>
      </c>
      <c r="L57" s="62">
        <v>0</v>
      </c>
      <c r="M57" s="62">
        <v>532921</v>
      </c>
      <c r="N57" s="62">
        <v>26631</v>
      </c>
      <c r="O57" s="67">
        <v>0</v>
      </c>
    </row>
    <row r="58" spans="1:15" x14ac:dyDescent="0.55000000000000004">
      <c r="A58" s="106">
        <v>44381</v>
      </c>
      <c r="B58" s="105" t="str">
        <f t="shared" si="0"/>
        <v>(日)</v>
      </c>
      <c r="C58" s="62">
        <f t="shared" si="1"/>
        <v>1325266</v>
      </c>
      <c r="D58" s="62">
        <v>665917</v>
      </c>
      <c r="E58" s="62">
        <v>100791</v>
      </c>
      <c r="F58" s="62">
        <v>0</v>
      </c>
      <c r="G58" s="62">
        <v>536228</v>
      </c>
      <c r="H58" s="62">
        <v>22330</v>
      </c>
      <c r="I58" s="62">
        <v>0</v>
      </c>
      <c r="J58" s="62">
        <v>443365</v>
      </c>
      <c r="K58" s="62">
        <v>4730</v>
      </c>
      <c r="L58" s="62">
        <v>0</v>
      </c>
      <c r="M58" s="62">
        <v>505512</v>
      </c>
      <c r="N58" s="62">
        <v>21349</v>
      </c>
      <c r="O58" s="67">
        <v>0</v>
      </c>
    </row>
    <row r="59" spans="1:15" x14ac:dyDescent="0.55000000000000004">
      <c r="A59" s="106">
        <v>44380</v>
      </c>
      <c r="B59" s="108" t="str">
        <f t="shared" si="0"/>
        <v>(土)</v>
      </c>
      <c r="C59" s="62">
        <f t="shared" si="1"/>
        <v>1403785</v>
      </c>
      <c r="D59" s="62">
        <v>662940</v>
      </c>
      <c r="E59" s="62">
        <v>120411</v>
      </c>
      <c r="F59" s="62">
        <v>0</v>
      </c>
      <c r="G59" s="62">
        <v>600531</v>
      </c>
      <c r="H59" s="62">
        <v>19903</v>
      </c>
      <c r="I59" s="62">
        <v>0</v>
      </c>
      <c r="J59" s="62">
        <v>450006</v>
      </c>
      <c r="K59" s="62">
        <v>9745</v>
      </c>
      <c r="L59" s="62">
        <v>0</v>
      </c>
      <c r="M59" s="62">
        <v>568925</v>
      </c>
      <c r="N59" s="62">
        <v>18639</v>
      </c>
      <c r="O59" s="67">
        <v>0</v>
      </c>
    </row>
    <row r="60" spans="1:15" x14ac:dyDescent="0.55000000000000004">
      <c r="A60" s="106">
        <v>44379</v>
      </c>
      <c r="B60" s="105" t="str">
        <f t="shared" si="0"/>
        <v>(金)</v>
      </c>
      <c r="C60" s="62">
        <f t="shared" si="1"/>
        <v>1139137</v>
      </c>
      <c r="D60" s="62">
        <v>345262</v>
      </c>
      <c r="E60" s="62">
        <v>127700</v>
      </c>
      <c r="F60" s="62">
        <v>0</v>
      </c>
      <c r="G60" s="62">
        <v>646695</v>
      </c>
      <c r="H60" s="62">
        <v>19480</v>
      </c>
      <c r="I60" s="62">
        <v>0</v>
      </c>
      <c r="J60" s="62">
        <v>235700</v>
      </c>
      <c r="K60" s="62">
        <v>7570</v>
      </c>
      <c r="L60" s="62">
        <v>0</v>
      </c>
      <c r="M60" s="62">
        <v>616687</v>
      </c>
      <c r="N60" s="62">
        <v>18352</v>
      </c>
      <c r="O60" s="67">
        <v>0</v>
      </c>
    </row>
    <row r="61" spans="1:15" x14ac:dyDescent="0.55000000000000004">
      <c r="A61" s="106">
        <v>44378</v>
      </c>
      <c r="B61" s="108" t="str">
        <f t="shared" si="0"/>
        <v>(木)</v>
      </c>
      <c r="C61" s="62">
        <f t="shared" si="1"/>
        <v>1175560</v>
      </c>
      <c r="D61" s="62">
        <v>404366</v>
      </c>
      <c r="E61" s="62">
        <v>116425</v>
      </c>
      <c r="F61" s="62">
        <v>0</v>
      </c>
      <c r="G61" s="62">
        <v>635171</v>
      </c>
      <c r="H61" s="62">
        <v>19598</v>
      </c>
      <c r="I61" s="62">
        <v>0</v>
      </c>
      <c r="J61" s="62">
        <v>303585</v>
      </c>
      <c r="K61" s="62">
        <v>7662</v>
      </c>
      <c r="L61" s="62">
        <v>0</v>
      </c>
      <c r="M61" s="62">
        <v>610049</v>
      </c>
      <c r="N61" s="62">
        <v>18518</v>
      </c>
      <c r="O61" s="67">
        <v>0</v>
      </c>
    </row>
    <row r="62" spans="1:15" x14ac:dyDescent="0.55000000000000004">
      <c r="A62" s="106">
        <v>44377</v>
      </c>
      <c r="B62" s="105" t="str">
        <f t="shared" si="0"/>
        <v>(水)</v>
      </c>
      <c r="C62" s="62">
        <f t="shared" si="1"/>
        <v>1405456</v>
      </c>
      <c r="D62" s="62">
        <v>606167</v>
      </c>
      <c r="E62" s="62">
        <v>113206</v>
      </c>
      <c r="F62" s="62">
        <v>0</v>
      </c>
      <c r="G62" s="62">
        <v>667070</v>
      </c>
      <c r="H62" s="62">
        <v>19013</v>
      </c>
      <c r="I62" s="62">
        <v>0</v>
      </c>
      <c r="J62" s="62">
        <v>477040</v>
      </c>
      <c r="K62" s="62">
        <v>11281</v>
      </c>
      <c r="L62" s="62">
        <v>0</v>
      </c>
      <c r="M62" s="62">
        <v>639266</v>
      </c>
      <c r="N62" s="62">
        <v>18054</v>
      </c>
      <c r="O62" s="67">
        <v>0</v>
      </c>
    </row>
    <row r="63" spans="1:15" x14ac:dyDescent="0.55000000000000004">
      <c r="A63" s="106">
        <v>44376</v>
      </c>
      <c r="B63" s="108" t="str">
        <f>"(" &amp; TEXT(A63,"aaa") &amp; ")"</f>
        <v>(火)</v>
      </c>
      <c r="C63" s="62">
        <f t="shared" si="1"/>
        <v>1370390</v>
      </c>
      <c r="D63" s="62">
        <v>589033</v>
      </c>
      <c r="E63" s="62">
        <v>91254</v>
      </c>
      <c r="F63" s="62">
        <v>0</v>
      </c>
      <c r="G63" s="62">
        <v>671048</v>
      </c>
      <c r="H63" s="62">
        <v>19055</v>
      </c>
      <c r="I63" s="62">
        <v>0</v>
      </c>
      <c r="J63" s="62">
        <v>471843</v>
      </c>
      <c r="K63" s="62">
        <v>10809</v>
      </c>
      <c r="L63" s="62">
        <v>0</v>
      </c>
      <c r="M63" s="62">
        <v>645896</v>
      </c>
      <c r="N63" s="62">
        <v>18014</v>
      </c>
      <c r="O63" s="67">
        <v>0</v>
      </c>
    </row>
    <row r="64" spans="1:15" x14ac:dyDescent="0.55000000000000004">
      <c r="A64" s="106">
        <v>44375</v>
      </c>
      <c r="B64" s="105" t="str">
        <f t="shared" ref="B64:B88" si="2">"(" &amp; TEXT(A64,"aaa") &amp; ")"</f>
        <v>(月)</v>
      </c>
      <c r="C64" s="62">
        <f t="shared" si="1"/>
        <v>1271220</v>
      </c>
      <c r="D64" s="62">
        <v>550691</v>
      </c>
      <c r="E64" s="62">
        <v>89081</v>
      </c>
      <c r="F64" s="62">
        <v>0</v>
      </c>
      <c r="G64" s="62">
        <v>612914</v>
      </c>
      <c r="H64" s="62">
        <v>18534</v>
      </c>
      <c r="I64" s="62">
        <v>0</v>
      </c>
      <c r="J64" s="62">
        <v>447545</v>
      </c>
      <c r="K64" s="62">
        <v>12427</v>
      </c>
      <c r="L64" s="62">
        <v>0</v>
      </c>
      <c r="M64" s="62">
        <v>591434</v>
      </c>
      <c r="N64" s="62">
        <v>17552</v>
      </c>
      <c r="O64" s="67">
        <v>0</v>
      </c>
    </row>
    <row r="65" spans="1:15" x14ac:dyDescent="0.55000000000000004">
      <c r="A65" s="106">
        <v>44374</v>
      </c>
      <c r="B65" s="105" t="str">
        <f t="shared" si="2"/>
        <v>(日)</v>
      </c>
      <c r="C65" s="62">
        <f t="shared" si="1"/>
        <v>1272093</v>
      </c>
      <c r="D65" s="62">
        <v>658646</v>
      </c>
      <c r="E65" s="62">
        <v>75592</v>
      </c>
      <c r="F65" s="62">
        <v>0</v>
      </c>
      <c r="G65" s="62">
        <v>533249</v>
      </c>
      <c r="H65" s="62">
        <v>4606</v>
      </c>
      <c r="I65" s="62">
        <v>0</v>
      </c>
      <c r="J65" s="62">
        <v>536479</v>
      </c>
      <c r="K65" s="62">
        <v>15350</v>
      </c>
      <c r="L65" s="62">
        <v>0</v>
      </c>
      <c r="M65" s="62">
        <v>513037</v>
      </c>
      <c r="N65" s="62">
        <v>4382</v>
      </c>
      <c r="O65" s="67">
        <v>0</v>
      </c>
    </row>
    <row r="66" spans="1:15" x14ac:dyDescent="0.55000000000000004">
      <c r="A66" s="106">
        <v>44373</v>
      </c>
      <c r="B66" s="105" t="str">
        <f t="shared" si="2"/>
        <v>(土)</v>
      </c>
      <c r="C66" s="62">
        <f t="shared" si="1"/>
        <v>1281278</v>
      </c>
      <c r="D66" s="62">
        <v>625069</v>
      </c>
      <c r="E66" s="62">
        <v>73786</v>
      </c>
      <c r="F66" s="62">
        <v>0</v>
      </c>
      <c r="G66" s="62">
        <v>578659</v>
      </c>
      <c r="H66" s="62">
        <v>3764</v>
      </c>
      <c r="I66" s="62">
        <v>0</v>
      </c>
      <c r="J66" s="62">
        <v>513673</v>
      </c>
      <c r="K66" s="62">
        <v>18812</v>
      </c>
      <c r="L66" s="62">
        <v>0</v>
      </c>
      <c r="M66" s="62">
        <v>556394</v>
      </c>
      <c r="N66" s="62">
        <v>3543</v>
      </c>
      <c r="O66" s="67">
        <v>0</v>
      </c>
    </row>
    <row r="67" spans="1:15" x14ac:dyDescent="0.55000000000000004">
      <c r="A67" s="106">
        <v>44372</v>
      </c>
      <c r="B67" s="105" t="str">
        <f t="shared" si="2"/>
        <v>(金)</v>
      </c>
      <c r="C67" s="62">
        <f t="shared" si="1"/>
        <v>1261876</v>
      </c>
      <c r="D67" s="62">
        <v>574233</v>
      </c>
      <c r="E67" s="62">
        <v>74954</v>
      </c>
      <c r="F67" s="62">
        <v>0</v>
      </c>
      <c r="G67" s="62">
        <v>608916</v>
      </c>
      <c r="H67" s="62">
        <v>3773</v>
      </c>
      <c r="I67" s="62">
        <v>0</v>
      </c>
      <c r="J67" s="62">
        <v>483166</v>
      </c>
      <c r="K67" s="62">
        <v>14265</v>
      </c>
      <c r="L67" s="62">
        <v>0</v>
      </c>
      <c r="M67" s="62">
        <v>584266</v>
      </c>
      <c r="N67" s="62">
        <v>3597</v>
      </c>
      <c r="O67" s="67">
        <v>0</v>
      </c>
    </row>
    <row r="68" spans="1:15" x14ac:dyDescent="0.55000000000000004">
      <c r="A68" s="106">
        <v>44371</v>
      </c>
      <c r="B68" s="105" t="str">
        <f t="shared" si="2"/>
        <v>(木)</v>
      </c>
      <c r="C68" s="62">
        <f t="shared" si="1"/>
        <v>1287645</v>
      </c>
      <c r="D68" s="62">
        <v>597283</v>
      </c>
      <c r="E68" s="62">
        <v>69521</v>
      </c>
      <c r="F68" s="62">
        <v>0</v>
      </c>
      <c r="G68" s="62">
        <v>617510</v>
      </c>
      <c r="H68" s="62">
        <v>3331</v>
      </c>
      <c r="I68" s="62">
        <v>0</v>
      </c>
      <c r="J68" s="62">
        <v>520504</v>
      </c>
      <c r="K68" s="62">
        <v>14426</v>
      </c>
      <c r="L68" s="62">
        <v>0</v>
      </c>
      <c r="M68" s="62">
        <v>594953</v>
      </c>
      <c r="N68" s="62">
        <v>3156</v>
      </c>
      <c r="O68" s="67">
        <v>0</v>
      </c>
    </row>
    <row r="69" spans="1:15" x14ac:dyDescent="0.55000000000000004">
      <c r="A69" s="106">
        <v>44370</v>
      </c>
      <c r="B69" s="105" t="str">
        <f t="shared" si="2"/>
        <v>(水)</v>
      </c>
      <c r="C69" s="62">
        <f t="shared" si="1"/>
        <v>1300113</v>
      </c>
      <c r="D69" s="62">
        <v>611197</v>
      </c>
      <c r="E69" s="62">
        <v>70846</v>
      </c>
      <c r="F69" s="62">
        <v>0</v>
      </c>
      <c r="G69" s="62">
        <v>614694</v>
      </c>
      <c r="H69" s="62">
        <v>3376</v>
      </c>
      <c r="I69" s="62">
        <v>0</v>
      </c>
      <c r="J69" s="62">
        <v>541456</v>
      </c>
      <c r="K69" s="62">
        <v>15091</v>
      </c>
      <c r="L69" s="62">
        <v>0</v>
      </c>
      <c r="M69" s="62">
        <v>593192</v>
      </c>
      <c r="N69" s="62">
        <v>3180</v>
      </c>
      <c r="O69" s="67">
        <v>0</v>
      </c>
    </row>
    <row r="70" spans="1:15" x14ac:dyDescent="0.55000000000000004">
      <c r="A70" s="106">
        <v>44369</v>
      </c>
      <c r="B70" s="105" t="str">
        <f t="shared" si="2"/>
        <v>(火)</v>
      </c>
      <c r="C70" s="62">
        <f t="shared" si="1"/>
        <v>1276139</v>
      </c>
      <c r="D70" s="62">
        <v>608659</v>
      </c>
      <c r="E70" s="62">
        <v>68924</v>
      </c>
      <c r="F70" s="62">
        <v>0</v>
      </c>
      <c r="G70" s="62">
        <v>595832</v>
      </c>
      <c r="H70" s="62">
        <v>2724</v>
      </c>
      <c r="I70" s="62">
        <v>0</v>
      </c>
      <c r="J70" s="62">
        <v>545277</v>
      </c>
      <c r="K70" s="62">
        <v>18691</v>
      </c>
      <c r="L70" s="62">
        <v>0</v>
      </c>
      <c r="M70" s="62">
        <v>575806</v>
      </c>
      <c r="N70" s="62">
        <v>2583</v>
      </c>
      <c r="O70" s="67">
        <v>0</v>
      </c>
    </row>
    <row r="71" spans="1:15" x14ac:dyDescent="0.55000000000000004">
      <c r="A71" s="106">
        <v>44368</v>
      </c>
      <c r="B71" s="105" t="str">
        <f t="shared" si="2"/>
        <v>(月)</v>
      </c>
      <c r="C71" s="62">
        <f t="shared" si="1"/>
        <v>1149635</v>
      </c>
      <c r="D71" s="62">
        <v>588489</v>
      </c>
      <c r="E71" s="62">
        <v>64231</v>
      </c>
      <c r="F71" s="62">
        <v>0</v>
      </c>
      <c r="G71" s="62">
        <v>493687</v>
      </c>
      <c r="H71" s="62">
        <v>3228</v>
      </c>
      <c r="I71" s="62">
        <v>0</v>
      </c>
      <c r="J71" s="62">
        <v>535437</v>
      </c>
      <c r="K71" s="62">
        <v>18620</v>
      </c>
      <c r="L71" s="62">
        <v>0</v>
      </c>
      <c r="M71" s="62">
        <v>477972</v>
      </c>
      <c r="N71" s="62">
        <v>3110</v>
      </c>
      <c r="O71" s="67">
        <v>0</v>
      </c>
    </row>
    <row r="72" spans="1:15" x14ac:dyDescent="0.55000000000000004">
      <c r="A72" s="106">
        <v>44367</v>
      </c>
      <c r="B72" s="105" t="str">
        <f t="shared" si="2"/>
        <v>(日)</v>
      </c>
      <c r="C72" s="62">
        <f t="shared" si="1"/>
        <v>1083086</v>
      </c>
      <c r="D72" s="62">
        <v>606622</v>
      </c>
      <c r="E72" s="62">
        <v>40757</v>
      </c>
      <c r="F72" s="62">
        <v>0</v>
      </c>
      <c r="G72" s="62">
        <v>435707</v>
      </c>
      <c r="H72" s="62">
        <v>0</v>
      </c>
      <c r="I72" s="62">
        <v>0</v>
      </c>
      <c r="J72" s="62">
        <v>545869</v>
      </c>
      <c r="K72" s="62">
        <v>23341</v>
      </c>
      <c r="L72" s="62">
        <v>0</v>
      </c>
      <c r="M72" s="62">
        <v>422963</v>
      </c>
      <c r="N72" s="62">
        <v>0</v>
      </c>
      <c r="O72" s="67">
        <v>0</v>
      </c>
    </row>
    <row r="73" spans="1:15" x14ac:dyDescent="0.55000000000000004">
      <c r="A73" s="106">
        <v>44366</v>
      </c>
      <c r="B73" s="105" t="str">
        <f t="shared" si="2"/>
        <v>(土)</v>
      </c>
      <c r="C73" s="62">
        <f t="shared" ref="C73:C136" si="3">SUM(D73:I73)</f>
        <v>1082710</v>
      </c>
      <c r="D73" s="62">
        <v>609327</v>
      </c>
      <c r="E73" s="62">
        <v>37291</v>
      </c>
      <c r="F73" s="62">
        <v>0</v>
      </c>
      <c r="G73" s="62">
        <v>436092</v>
      </c>
      <c r="H73" s="62">
        <v>0</v>
      </c>
      <c r="I73" s="62">
        <v>0</v>
      </c>
      <c r="J73" s="62">
        <v>552161</v>
      </c>
      <c r="K73" s="62">
        <v>24595</v>
      </c>
      <c r="L73" s="62">
        <v>0</v>
      </c>
      <c r="M73" s="62">
        <v>420301</v>
      </c>
      <c r="N73" s="62">
        <v>0</v>
      </c>
      <c r="O73" s="67">
        <v>0</v>
      </c>
    </row>
    <row r="74" spans="1:15" x14ac:dyDescent="0.55000000000000004">
      <c r="A74" s="106">
        <v>44365</v>
      </c>
      <c r="B74" s="105" t="str">
        <f t="shared" si="2"/>
        <v>(金)</v>
      </c>
      <c r="C74" s="62">
        <f t="shared" si="3"/>
        <v>1093775</v>
      </c>
      <c r="D74" s="62">
        <v>576064</v>
      </c>
      <c r="E74" s="62">
        <v>29684</v>
      </c>
      <c r="F74" s="62">
        <v>0</v>
      </c>
      <c r="G74" s="62">
        <v>488027</v>
      </c>
      <c r="H74" s="62">
        <v>0</v>
      </c>
      <c r="I74" s="62">
        <v>0</v>
      </c>
      <c r="J74" s="62">
        <v>529122</v>
      </c>
      <c r="K74" s="62">
        <v>19855</v>
      </c>
      <c r="L74" s="62">
        <v>0</v>
      </c>
      <c r="M74" s="62">
        <v>467928</v>
      </c>
      <c r="N74" s="62">
        <v>0</v>
      </c>
      <c r="O74" s="67">
        <v>0</v>
      </c>
    </row>
    <row r="75" spans="1:15" x14ac:dyDescent="0.55000000000000004">
      <c r="A75" s="106">
        <v>44364</v>
      </c>
      <c r="B75" s="105" t="str">
        <f t="shared" si="2"/>
        <v>(木)</v>
      </c>
      <c r="C75" s="62">
        <f t="shared" si="3"/>
        <v>1137311</v>
      </c>
      <c r="D75" s="62">
        <v>593584</v>
      </c>
      <c r="E75" s="62">
        <v>32369</v>
      </c>
      <c r="F75" s="62">
        <v>0</v>
      </c>
      <c r="G75" s="62">
        <v>511358</v>
      </c>
      <c r="H75" s="62">
        <v>0</v>
      </c>
      <c r="I75" s="62">
        <v>0</v>
      </c>
      <c r="J75" s="62">
        <v>552562</v>
      </c>
      <c r="K75" s="62">
        <v>24236</v>
      </c>
      <c r="L75" s="62">
        <v>0</v>
      </c>
      <c r="M75" s="62">
        <v>492114</v>
      </c>
      <c r="N75" s="62">
        <v>0</v>
      </c>
      <c r="O75" s="67">
        <v>0</v>
      </c>
    </row>
    <row r="76" spans="1:15" x14ac:dyDescent="0.55000000000000004">
      <c r="A76" s="106">
        <v>44363</v>
      </c>
      <c r="B76" s="105" t="str">
        <f t="shared" si="2"/>
        <v>(水)</v>
      </c>
      <c r="C76" s="62">
        <f t="shared" si="3"/>
        <v>1142417</v>
      </c>
      <c r="D76" s="62">
        <v>587873</v>
      </c>
      <c r="E76" s="62">
        <v>31218</v>
      </c>
      <c r="F76" s="62">
        <v>0</v>
      </c>
      <c r="G76" s="62">
        <v>523326</v>
      </c>
      <c r="H76" s="62">
        <v>0</v>
      </c>
      <c r="I76" s="62">
        <v>0</v>
      </c>
      <c r="J76" s="62">
        <v>550210</v>
      </c>
      <c r="K76" s="62">
        <v>25822</v>
      </c>
      <c r="L76" s="62">
        <v>0</v>
      </c>
      <c r="M76" s="62">
        <v>503386</v>
      </c>
      <c r="N76" s="62">
        <v>0</v>
      </c>
      <c r="O76" s="67">
        <v>0</v>
      </c>
    </row>
    <row r="77" spans="1:15" x14ac:dyDescent="0.55000000000000004">
      <c r="A77" s="106">
        <v>44362</v>
      </c>
      <c r="B77" s="105" t="str">
        <f t="shared" si="2"/>
        <v>(火)</v>
      </c>
      <c r="C77" s="62">
        <f t="shared" si="3"/>
        <v>1111237</v>
      </c>
      <c r="D77" s="68">
        <v>608804</v>
      </c>
      <c r="E77" s="68">
        <v>30199</v>
      </c>
      <c r="F77" s="68">
        <v>0</v>
      </c>
      <c r="G77" s="68">
        <v>472234</v>
      </c>
      <c r="H77" s="62">
        <v>0</v>
      </c>
      <c r="I77" s="62">
        <v>0</v>
      </c>
      <c r="J77" s="68">
        <v>574256</v>
      </c>
      <c r="K77" s="68">
        <v>26216</v>
      </c>
      <c r="L77" s="68">
        <v>0</v>
      </c>
      <c r="M77" s="68">
        <v>453904</v>
      </c>
      <c r="N77" s="62">
        <v>0</v>
      </c>
      <c r="O77" s="67">
        <v>0</v>
      </c>
    </row>
    <row r="78" spans="1:15" x14ac:dyDescent="0.55000000000000004">
      <c r="A78" s="106">
        <v>44361</v>
      </c>
      <c r="B78" s="105" t="str">
        <f t="shared" si="2"/>
        <v>(月)</v>
      </c>
      <c r="C78" s="62">
        <f t="shared" si="3"/>
        <v>1000711</v>
      </c>
      <c r="D78" s="68">
        <v>562233</v>
      </c>
      <c r="E78" s="68">
        <v>30597</v>
      </c>
      <c r="F78" s="68">
        <v>0</v>
      </c>
      <c r="G78" s="68">
        <v>407881</v>
      </c>
      <c r="H78" s="62">
        <v>0</v>
      </c>
      <c r="I78" s="62">
        <v>0</v>
      </c>
      <c r="J78" s="68">
        <v>532786</v>
      </c>
      <c r="K78" s="68">
        <v>27093</v>
      </c>
      <c r="L78" s="68">
        <v>0</v>
      </c>
      <c r="M78" s="68">
        <v>392976</v>
      </c>
      <c r="N78" s="62">
        <v>0</v>
      </c>
      <c r="O78" s="67">
        <v>0</v>
      </c>
    </row>
    <row r="79" spans="1:15" x14ac:dyDescent="0.55000000000000004">
      <c r="A79" s="106">
        <v>44360</v>
      </c>
      <c r="B79" s="105" t="str">
        <f t="shared" si="2"/>
        <v>(日)</v>
      </c>
      <c r="C79" s="62">
        <f t="shared" si="3"/>
        <v>910842</v>
      </c>
      <c r="D79" s="68">
        <v>562012</v>
      </c>
      <c r="E79" s="68">
        <v>34213</v>
      </c>
      <c r="F79" s="68">
        <v>0</v>
      </c>
      <c r="G79" s="68">
        <v>314617</v>
      </c>
      <c r="H79" s="62">
        <v>0</v>
      </c>
      <c r="I79" s="62">
        <v>0</v>
      </c>
      <c r="J79" s="68">
        <v>528332</v>
      </c>
      <c r="K79" s="68">
        <v>30654</v>
      </c>
      <c r="L79" s="68">
        <v>0</v>
      </c>
      <c r="M79" s="68">
        <v>304221</v>
      </c>
      <c r="N79" s="62">
        <v>0</v>
      </c>
      <c r="O79" s="67">
        <v>0</v>
      </c>
    </row>
    <row r="80" spans="1:15" x14ac:dyDescent="0.55000000000000004">
      <c r="A80" s="106">
        <v>44359</v>
      </c>
      <c r="B80" s="105" t="str">
        <f t="shared" si="2"/>
        <v>(土)</v>
      </c>
      <c r="C80" s="62">
        <f t="shared" si="3"/>
        <v>922219</v>
      </c>
      <c r="D80" s="68">
        <v>618213</v>
      </c>
      <c r="E80" s="68">
        <v>33315</v>
      </c>
      <c r="F80" s="68">
        <v>0</v>
      </c>
      <c r="G80" s="68">
        <v>270691</v>
      </c>
      <c r="H80" s="62">
        <v>0</v>
      </c>
      <c r="I80" s="62">
        <v>0</v>
      </c>
      <c r="J80" s="68">
        <v>585172</v>
      </c>
      <c r="K80" s="68">
        <v>30498</v>
      </c>
      <c r="L80" s="68">
        <v>0</v>
      </c>
      <c r="M80" s="68">
        <v>258261</v>
      </c>
      <c r="N80" s="62">
        <v>0</v>
      </c>
      <c r="O80" s="67">
        <v>0</v>
      </c>
    </row>
    <row r="81" spans="1:15" x14ac:dyDescent="0.55000000000000004">
      <c r="A81" s="106">
        <v>44358</v>
      </c>
      <c r="B81" s="105" t="str">
        <f t="shared" si="2"/>
        <v>(金)</v>
      </c>
      <c r="C81" s="62">
        <f t="shared" si="3"/>
        <v>946582</v>
      </c>
      <c r="D81" s="68">
        <v>657352</v>
      </c>
      <c r="E81" s="68">
        <v>29554</v>
      </c>
      <c r="F81" s="68">
        <v>0</v>
      </c>
      <c r="G81" s="68">
        <v>259676</v>
      </c>
      <c r="H81" s="62">
        <v>0</v>
      </c>
      <c r="I81" s="62">
        <v>0</v>
      </c>
      <c r="J81" s="68">
        <v>624818</v>
      </c>
      <c r="K81" s="68">
        <v>26912</v>
      </c>
      <c r="L81" s="68">
        <v>0</v>
      </c>
      <c r="M81" s="68">
        <v>243359</v>
      </c>
      <c r="N81" s="62">
        <v>0</v>
      </c>
      <c r="O81" s="67">
        <v>0</v>
      </c>
    </row>
    <row r="82" spans="1:15" x14ac:dyDescent="0.55000000000000004">
      <c r="A82" s="106">
        <v>44357</v>
      </c>
      <c r="B82" s="105" t="str">
        <f t="shared" si="2"/>
        <v>(木)</v>
      </c>
      <c r="C82" s="62">
        <f t="shared" si="3"/>
        <v>976661</v>
      </c>
      <c r="D82" s="68">
        <v>652439</v>
      </c>
      <c r="E82" s="68">
        <v>29387</v>
      </c>
      <c r="F82" s="68">
        <v>0</v>
      </c>
      <c r="G82" s="68">
        <v>294835</v>
      </c>
      <c r="H82" s="62">
        <v>0</v>
      </c>
      <c r="I82" s="62">
        <v>0</v>
      </c>
      <c r="J82" s="68">
        <v>623413</v>
      </c>
      <c r="K82" s="68">
        <v>26866</v>
      </c>
      <c r="L82" s="68">
        <v>0</v>
      </c>
      <c r="M82" s="68">
        <v>278143</v>
      </c>
      <c r="N82" s="62">
        <v>0</v>
      </c>
      <c r="O82" s="67">
        <v>0</v>
      </c>
    </row>
    <row r="83" spans="1:15" x14ac:dyDescent="0.55000000000000004">
      <c r="A83" s="106">
        <v>44356</v>
      </c>
      <c r="B83" s="105" t="str">
        <f t="shared" si="2"/>
        <v>(水)</v>
      </c>
      <c r="C83" s="62">
        <f t="shared" si="3"/>
        <v>974717</v>
      </c>
      <c r="D83" s="68">
        <v>668001</v>
      </c>
      <c r="E83" s="68">
        <v>27330</v>
      </c>
      <c r="F83" s="68">
        <v>0</v>
      </c>
      <c r="G83" s="68">
        <v>279386</v>
      </c>
      <c r="H83" s="62">
        <v>0</v>
      </c>
      <c r="I83" s="62">
        <v>0</v>
      </c>
      <c r="J83" s="68">
        <v>639073</v>
      </c>
      <c r="K83" s="68">
        <v>25413</v>
      </c>
      <c r="L83" s="68">
        <v>0</v>
      </c>
      <c r="M83" s="68">
        <v>263799</v>
      </c>
      <c r="N83" s="62">
        <v>0</v>
      </c>
      <c r="O83" s="67">
        <v>0</v>
      </c>
    </row>
    <row r="84" spans="1:15" x14ac:dyDescent="0.55000000000000004">
      <c r="A84" s="106">
        <v>44355</v>
      </c>
      <c r="B84" s="105" t="str">
        <f t="shared" si="2"/>
        <v>(火)</v>
      </c>
      <c r="C84" s="62">
        <f t="shared" si="3"/>
        <v>938244</v>
      </c>
      <c r="D84" s="68">
        <v>682956</v>
      </c>
      <c r="E84" s="68">
        <v>29165</v>
      </c>
      <c r="F84" s="68">
        <v>0</v>
      </c>
      <c r="G84" s="68">
        <v>226123</v>
      </c>
      <c r="H84" s="62">
        <v>0</v>
      </c>
      <c r="I84" s="62">
        <v>0</v>
      </c>
      <c r="J84" s="68">
        <v>656068</v>
      </c>
      <c r="K84" s="68">
        <v>27525</v>
      </c>
      <c r="L84" s="68">
        <v>0</v>
      </c>
      <c r="M84" s="68">
        <v>212571</v>
      </c>
      <c r="N84" s="62">
        <v>0</v>
      </c>
      <c r="O84" s="67">
        <v>0</v>
      </c>
    </row>
    <row r="85" spans="1:15" x14ac:dyDescent="0.55000000000000004">
      <c r="A85" s="106">
        <v>44354</v>
      </c>
      <c r="B85" s="105" t="str">
        <f t="shared" si="2"/>
        <v>(月)</v>
      </c>
      <c r="C85" s="62">
        <f t="shared" si="3"/>
        <v>842120</v>
      </c>
      <c r="D85" s="68">
        <v>627736</v>
      </c>
      <c r="E85" s="68">
        <v>28988</v>
      </c>
      <c r="F85" s="68">
        <v>0</v>
      </c>
      <c r="G85" s="68">
        <v>185396</v>
      </c>
      <c r="H85" s="62">
        <v>0</v>
      </c>
      <c r="I85" s="62">
        <v>0</v>
      </c>
      <c r="J85" s="68">
        <v>605029</v>
      </c>
      <c r="K85" s="68">
        <v>27289</v>
      </c>
      <c r="L85" s="68">
        <v>0</v>
      </c>
      <c r="M85" s="68">
        <v>174745</v>
      </c>
      <c r="N85" s="62">
        <v>0</v>
      </c>
      <c r="O85" s="67">
        <v>0</v>
      </c>
    </row>
    <row r="86" spans="1:15" x14ac:dyDescent="0.55000000000000004">
      <c r="A86" s="65">
        <v>44353</v>
      </c>
      <c r="B86" s="105" t="str">
        <f t="shared" si="2"/>
        <v>(日)</v>
      </c>
      <c r="C86" s="62">
        <f t="shared" si="3"/>
        <v>738384</v>
      </c>
      <c r="D86" s="68">
        <v>537512</v>
      </c>
      <c r="E86" s="68">
        <v>22787</v>
      </c>
      <c r="F86" s="68">
        <v>0</v>
      </c>
      <c r="G86" s="68">
        <v>178085</v>
      </c>
      <c r="H86" s="62">
        <v>0</v>
      </c>
      <c r="I86" s="62">
        <v>0</v>
      </c>
      <c r="J86" s="68">
        <v>516210</v>
      </c>
      <c r="K86" s="68">
        <v>21582</v>
      </c>
      <c r="L86" s="68">
        <v>0</v>
      </c>
      <c r="M86" s="68">
        <v>172471</v>
      </c>
      <c r="N86" s="62">
        <v>0</v>
      </c>
      <c r="O86" s="67">
        <v>0</v>
      </c>
    </row>
    <row r="87" spans="1:15" x14ac:dyDescent="0.55000000000000004">
      <c r="A87" s="65">
        <v>44352</v>
      </c>
      <c r="B87" s="105" t="str">
        <f t="shared" si="2"/>
        <v>(土)</v>
      </c>
      <c r="C87" s="62">
        <f t="shared" si="3"/>
        <v>736948</v>
      </c>
      <c r="D87" s="68">
        <v>591896</v>
      </c>
      <c r="E87" s="68">
        <v>20364</v>
      </c>
      <c r="F87" s="68">
        <v>0</v>
      </c>
      <c r="G87" s="68">
        <v>124688</v>
      </c>
      <c r="H87" s="62">
        <v>0</v>
      </c>
      <c r="I87" s="62">
        <v>0</v>
      </c>
      <c r="J87" s="68">
        <v>568405</v>
      </c>
      <c r="K87" s="68">
        <v>18977</v>
      </c>
      <c r="L87" s="68">
        <v>0</v>
      </c>
      <c r="M87" s="68">
        <v>116345</v>
      </c>
      <c r="N87" s="62">
        <v>0</v>
      </c>
      <c r="O87" s="67">
        <v>0</v>
      </c>
    </row>
    <row r="88" spans="1:15" x14ac:dyDescent="0.55000000000000004">
      <c r="A88" s="65">
        <v>44351</v>
      </c>
      <c r="B88" s="105" t="str">
        <f t="shared" si="2"/>
        <v>(金)</v>
      </c>
      <c r="C88" s="62">
        <f t="shared" si="3"/>
        <v>761070</v>
      </c>
      <c r="D88" s="68">
        <v>625508</v>
      </c>
      <c r="E88" s="68">
        <v>20209</v>
      </c>
      <c r="F88" s="68">
        <v>0</v>
      </c>
      <c r="G88" s="68">
        <v>115353</v>
      </c>
      <c r="H88" s="62">
        <v>0</v>
      </c>
      <c r="I88" s="62">
        <v>0</v>
      </c>
      <c r="J88" s="68">
        <v>600347</v>
      </c>
      <c r="K88" s="68">
        <v>18897</v>
      </c>
      <c r="L88" s="68">
        <v>0</v>
      </c>
      <c r="M88" s="68">
        <v>103299</v>
      </c>
      <c r="N88" s="62">
        <v>0</v>
      </c>
      <c r="O88" s="67">
        <v>0</v>
      </c>
    </row>
    <row r="89" spans="1:15" x14ac:dyDescent="0.55000000000000004">
      <c r="A89" s="65">
        <v>44350</v>
      </c>
      <c r="B89" s="105" t="str">
        <f>"(" &amp; TEXT(A89,"aaa") &amp; ")"</f>
        <v>(木)</v>
      </c>
      <c r="C89" s="62">
        <f t="shared" si="3"/>
        <v>798107</v>
      </c>
      <c r="D89" s="68">
        <v>642464</v>
      </c>
      <c r="E89" s="68">
        <v>19981</v>
      </c>
      <c r="F89" s="68">
        <v>0</v>
      </c>
      <c r="G89" s="68">
        <v>135662</v>
      </c>
      <c r="H89" s="62">
        <v>0</v>
      </c>
      <c r="I89" s="62">
        <v>0</v>
      </c>
      <c r="J89" s="68">
        <v>617643</v>
      </c>
      <c r="K89" s="68">
        <v>18886</v>
      </c>
      <c r="L89" s="68">
        <v>0</v>
      </c>
      <c r="M89" s="68">
        <v>123946</v>
      </c>
      <c r="N89" s="62">
        <v>0</v>
      </c>
      <c r="O89" s="67">
        <v>0</v>
      </c>
    </row>
    <row r="90" spans="1:15" x14ac:dyDescent="0.55000000000000004">
      <c r="A90" s="65">
        <v>44349</v>
      </c>
      <c r="B90" s="105" t="str">
        <f t="shared" ref="B90:B141" si="4">"(" &amp; TEXT(A90,"aaa") &amp; ")"</f>
        <v>(水)</v>
      </c>
      <c r="C90" s="62">
        <f t="shared" si="3"/>
        <v>796427</v>
      </c>
      <c r="D90" s="68">
        <v>639116</v>
      </c>
      <c r="E90" s="68">
        <v>19622</v>
      </c>
      <c r="F90" s="68">
        <v>0</v>
      </c>
      <c r="G90" s="68">
        <v>137689</v>
      </c>
      <c r="H90" s="62">
        <v>0</v>
      </c>
      <c r="I90" s="62">
        <v>0</v>
      </c>
      <c r="J90" s="68">
        <v>615898</v>
      </c>
      <c r="K90" s="68">
        <v>18529</v>
      </c>
      <c r="L90" s="68">
        <v>0</v>
      </c>
      <c r="M90" s="68">
        <v>125840</v>
      </c>
      <c r="N90" s="62">
        <v>0</v>
      </c>
      <c r="O90" s="67">
        <v>0</v>
      </c>
    </row>
    <row r="91" spans="1:15" x14ac:dyDescent="0.55000000000000004">
      <c r="A91" s="65">
        <v>44348</v>
      </c>
      <c r="B91" s="105" t="str">
        <f t="shared" si="4"/>
        <v>(火)</v>
      </c>
      <c r="C91" s="62">
        <f t="shared" si="3"/>
        <v>749330</v>
      </c>
      <c r="D91" s="68">
        <v>619543</v>
      </c>
      <c r="E91" s="68">
        <v>19179</v>
      </c>
      <c r="F91" s="68">
        <v>0</v>
      </c>
      <c r="G91" s="68">
        <v>110608</v>
      </c>
      <c r="H91" s="62">
        <v>0</v>
      </c>
      <c r="I91" s="62">
        <v>0</v>
      </c>
      <c r="J91" s="68">
        <v>597641</v>
      </c>
      <c r="K91" s="68">
        <v>18176</v>
      </c>
      <c r="L91" s="68">
        <v>0</v>
      </c>
      <c r="M91" s="68">
        <v>99363</v>
      </c>
      <c r="N91" s="62">
        <v>0</v>
      </c>
      <c r="O91" s="67">
        <v>0</v>
      </c>
    </row>
    <row r="92" spans="1:15" x14ac:dyDescent="0.55000000000000004">
      <c r="A92" s="65">
        <v>44347</v>
      </c>
      <c r="B92" s="105" t="str">
        <f t="shared" si="4"/>
        <v>(月)</v>
      </c>
      <c r="C92" s="62">
        <f t="shared" si="3"/>
        <v>627103</v>
      </c>
      <c r="D92" s="68">
        <v>514031</v>
      </c>
      <c r="E92" s="68">
        <v>18342</v>
      </c>
      <c r="F92" s="68">
        <v>0</v>
      </c>
      <c r="G92" s="68">
        <v>94730</v>
      </c>
      <c r="H92" s="62">
        <v>0</v>
      </c>
      <c r="I92" s="62">
        <v>0</v>
      </c>
      <c r="J92" s="68">
        <v>492508</v>
      </c>
      <c r="K92" s="68">
        <v>17217</v>
      </c>
      <c r="L92" s="68">
        <v>0</v>
      </c>
      <c r="M92" s="68">
        <v>77712</v>
      </c>
      <c r="N92" s="62">
        <v>0</v>
      </c>
      <c r="O92" s="67">
        <v>0</v>
      </c>
    </row>
    <row r="93" spans="1:15" x14ac:dyDescent="0.55000000000000004">
      <c r="A93" s="65">
        <v>44346</v>
      </c>
      <c r="B93" s="105" t="str">
        <f t="shared" si="4"/>
        <v>(日)</v>
      </c>
      <c r="C93" s="62">
        <f t="shared" si="3"/>
        <v>526359</v>
      </c>
      <c r="D93" s="68">
        <v>445323</v>
      </c>
      <c r="E93" s="68">
        <v>15898</v>
      </c>
      <c r="F93" s="68">
        <v>0</v>
      </c>
      <c r="G93" s="68">
        <v>65138</v>
      </c>
      <c r="H93" s="62">
        <v>0</v>
      </c>
      <c r="I93" s="62">
        <v>0</v>
      </c>
      <c r="J93" s="68">
        <v>429822</v>
      </c>
      <c r="K93" s="68">
        <v>15104</v>
      </c>
      <c r="L93" s="68">
        <v>0</v>
      </c>
      <c r="M93" s="68">
        <v>59061</v>
      </c>
      <c r="N93" s="62">
        <v>0</v>
      </c>
      <c r="O93" s="67">
        <v>0</v>
      </c>
    </row>
    <row r="94" spans="1:15" x14ac:dyDescent="0.55000000000000004">
      <c r="A94" s="65">
        <v>44345</v>
      </c>
      <c r="B94" s="105" t="str">
        <f t="shared" si="4"/>
        <v>(土)</v>
      </c>
      <c r="C94" s="62">
        <f t="shared" si="3"/>
        <v>531235</v>
      </c>
      <c r="D94" s="68">
        <v>457139</v>
      </c>
      <c r="E94" s="68">
        <v>15512</v>
      </c>
      <c r="F94" s="68">
        <v>0</v>
      </c>
      <c r="G94" s="68">
        <v>58584</v>
      </c>
      <c r="H94" s="62">
        <v>0</v>
      </c>
      <c r="I94" s="62">
        <v>0</v>
      </c>
      <c r="J94" s="68">
        <v>435626</v>
      </c>
      <c r="K94" s="68">
        <v>14686</v>
      </c>
      <c r="L94" s="68">
        <v>0</v>
      </c>
      <c r="M94" s="68">
        <v>47122</v>
      </c>
      <c r="N94" s="62">
        <v>0</v>
      </c>
      <c r="O94" s="67">
        <v>0</v>
      </c>
    </row>
    <row r="95" spans="1:15" x14ac:dyDescent="0.55000000000000004">
      <c r="A95" s="65">
        <v>44344</v>
      </c>
      <c r="B95" s="105" t="str">
        <f t="shared" si="4"/>
        <v>(金)</v>
      </c>
      <c r="C95" s="62">
        <f t="shared" si="3"/>
        <v>573517</v>
      </c>
      <c r="D95" s="68">
        <v>513516</v>
      </c>
      <c r="E95" s="68">
        <v>14252</v>
      </c>
      <c r="F95" s="68">
        <v>0</v>
      </c>
      <c r="G95" s="68">
        <v>45749</v>
      </c>
      <c r="H95" s="62">
        <v>0</v>
      </c>
      <c r="I95" s="62">
        <v>0</v>
      </c>
      <c r="J95" s="68">
        <v>485689</v>
      </c>
      <c r="K95" s="68">
        <v>13499</v>
      </c>
      <c r="L95" s="68">
        <v>0</v>
      </c>
      <c r="M95" s="68">
        <v>29812</v>
      </c>
      <c r="N95" s="62">
        <v>0</v>
      </c>
      <c r="O95" s="67">
        <v>0</v>
      </c>
    </row>
    <row r="96" spans="1:15" x14ac:dyDescent="0.55000000000000004">
      <c r="A96" s="65">
        <v>44343</v>
      </c>
      <c r="B96" s="105" t="str">
        <f t="shared" si="4"/>
        <v>(木)</v>
      </c>
      <c r="C96" s="62">
        <f t="shared" si="3"/>
        <v>596480</v>
      </c>
      <c r="D96" s="68">
        <v>539274</v>
      </c>
      <c r="E96" s="68">
        <v>12399</v>
      </c>
      <c r="F96" s="68">
        <v>0</v>
      </c>
      <c r="G96" s="68">
        <v>44807</v>
      </c>
      <c r="H96" s="62">
        <v>0</v>
      </c>
      <c r="I96" s="62">
        <v>0</v>
      </c>
      <c r="J96" s="68">
        <v>510885</v>
      </c>
      <c r="K96" s="68">
        <v>11797</v>
      </c>
      <c r="L96" s="68">
        <v>0</v>
      </c>
      <c r="M96" s="68">
        <v>32018</v>
      </c>
      <c r="N96" s="62">
        <v>0</v>
      </c>
      <c r="O96" s="67">
        <v>0</v>
      </c>
    </row>
    <row r="97" spans="1:15" x14ac:dyDescent="0.55000000000000004">
      <c r="A97" s="65">
        <v>44342</v>
      </c>
      <c r="B97" s="105" t="str">
        <f t="shared" si="4"/>
        <v>(水)</v>
      </c>
      <c r="C97" s="62">
        <f t="shared" si="3"/>
        <v>583998</v>
      </c>
      <c r="D97" s="68">
        <v>560294</v>
      </c>
      <c r="E97" s="68">
        <v>11476</v>
      </c>
      <c r="F97" s="68">
        <v>0</v>
      </c>
      <c r="G97" s="68">
        <v>12228</v>
      </c>
      <c r="H97" s="62">
        <v>0</v>
      </c>
      <c r="I97" s="62">
        <v>0</v>
      </c>
      <c r="J97" s="68">
        <v>529389</v>
      </c>
      <c r="K97" s="68">
        <v>10806</v>
      </c>
      <c r="L97" s="68">
        <v>0</v>
      </c>
      <c r="M97" s="68">
        <v>9087</v>
      </c>
      <c r="N97" s="62">
        <v>0</v>
      </c>
      <c r="O97" s="67">
        <v>0</v>
      </c>
    </row>
    <row r="98" spans="1:15" x14ac:dyDescent="0.55000000000000004">
      <c r="A98" s="65">
        <v>44341</v>
      </c>
      <c r="B98" s="105" t="str">
        <f t="shared" si="4"/>
        <v>(火)</v>
      </c>
      <c r="C98" s="62">
        <f t="shared" si="3"/>
        <v>526149</v>
      </c>
      <c r="D98" s="68">
        <v>505419</v>
      </c>
      <c r="E98" s="68">
        <v>9776</v>
      </c>
      <c r="F98" s="68">
        <v>0</v>
      </c>
      <c r="G98" s="68">
        <v>10954</v>
      </c>
      <c r="H98" s="62">
        <v>0</v>
      </c>
      <c r="I98" s="62">
        <v>0</v>
      </c>
      <c r="J98" s="68">
        <v>478025</v>
      </c>
      <c r="K98" s="68">
        <v>9314</v>
      </c>
      <c r="L98" s="68">
        <v>0</v>
      </c>
      <c r="M98" s="68">
        <v>7696</v>
      </c>
      <c r="N98" s="62">
        <v>0</v>
      </c>
      <c r="O98" s="67">
        <v>0</v>
      </c>
    </row>
    <row r="99" spans="1:15" x14ac:dyDescent="0.55000000000000004">
      <c r="A99" s="65">
        <v>44340</v>
      </c>
      <c r="B99" s="105" t="str">
        <f t="shared" si="4"/>
        <v>(月)</v>
      </c>
      <c r="C99" s="62">
        <f t="shared" si="3"/>
        <v>456326</v>
      </c>
      <c r="D99" s="68">
        <v>436274</v>
      </c>
      <c r="E99" s="68">
        <v>9826</v>
      </c>
      <c r="F99" s="68">
        <v>0</v>
      </c>
      <c r="G99" s="68">
        <v>10226</v>
      </c>
      <c r="H99" s="62">
        <v>0</v>
      </c>
      <c r="I99" s="62">
        <v>0</v>
      </c>
      <c r="J99" s="68">
        <v>414325</v>
      </c>
      <c r="K99" s="68">
        <v>9333</v>
      </c>
      <c r="L99" s="68">
        <v>0</v>
      </c>
      <c r="M99" s="68">
        <v>7008</v>
      </c>
      <c r="N99" s="62">
        <v>0</v>
      </c>
      <c r="O99" s="67">
        <v>0</v>
      </c>
    </row>
    <row r="100" spans="1:15" x14ac:dyDescent="0.55000000000000004">
      <c r="A100" s="65">
        <v>44339</v>
      </c>
      <c r="B100" s="105" t="str">
        <f t="shared" si="4"/>
        <v>(日)</v>
      </c>
      <c r="C100" s="62">
        <f t="shared" si="3"/>
        <v>350186</v>
      </c>
      <c r="D100" s="68">
        <v>325144</v>
      </c>
      <c r="E100" s="68">
        <v>0</v>
      </c>
      <c r="F100" s="68">
        <v>0</v>
      </c>
      <c r="G100" s="68">
        <v>25042</v>
      </c>
      <c r="H100" s="62">
        <v>0</v>
      </c>
      <c r="I100" s="62">
        <v>0</v>
      </c>
      <c r="J100" s="68">
        <v>312753</v>
      </c>
      <c r="K100" s="68">
        <v>0</v>
      </c>
      <c r="L100" s="68">
        <v>0</v>
      </c>
      <c r="M100" s="68">
        <v>20670</v>
      </c>
      <c r="N100" s="62">
        <v>0</v>
      </c>
      <c r="O100" s="67">
        <v>0</v>
      </c>
    </row>
    <row r="101" spans="1:15" x14ac:dyDescent="0.55000000000000004">
      <c r="A101" s="65">
        <v>44338</v>
      </c>
      <c r="B101" s="105" t="str">
        <f t="shared" si="4"/>
        <v>(土)</v>
      </c>
      <c r="C101" s="62">
        <f t="shared" si="3"/>
        <v>326176</v>
      </c>
      <c r="D101" s="68">
        <v>283913</v>
      </c>
      <c r="E101" s="68">
        <v>0</v>
      </c>
      <c r="F101" s="68">
        <v>0</v>
      </c>
      <c r="G101" s="68">
        <v>42263</v>
      </c>
      <c r="H101" s="62">
        <v>0</v>
      </c>
      <c r="I101" s="62">
        <v>0</v>
      </c>
      <c r="J101" s="68">
        <v>267516</v>
      </c>
      <c r="K101" s="68">
        <v>0</v>
      </c>
      <c r="L101" s="68">
        <v>0</v>
      </c>
      <c r="M101" s="68">
        <v>22822</v>
      </c>
      <c r="N101" s="62">
        <v>0</v>
      </c>
      <c r="O101" s="67">
        <v>0</v>
      </c>
    </row>
    <row r="102" spans="1:15" x14ac:dyDescent="0.55000000000000004">
      <c r="A102" s="65">
        <v>44337</v>
      </c>
      <c r="B102" s="105" t="str">
        <f t="shared" si="4"/>
        <v>(金)</v>
      </c>
      <c r="C102" s="62">
        <f t="shared" si="3"/>
        <v>339289</v>
      </c>
      <c r="D102" s="68">
        <v>278853</v>
      </c>
      <c r="E102" s="68">
        <v>0</v>
      </c>
      <c r="F102" s="68">
        <v>0</v>
      </c>
      <c r="G102" s="68">
        <v>60436</v>
      </c>
      <c r="H102" s="62">
        <v>0</v>
      </c>
      <c r="I102" s="62">
        <v>0</v>
      </c>
      <c r="J102" s="68">
        <v>253726</v>
      </c>
      <c r="K102" s="68">
        <v>0</v>
      </c>
      <c r="L102" s="68">
        <v>0</v>
      </c>
      <c r="M102" s="68">
        <v>25402</v>
      </c>
      <c r="N102" s="62">
        <v>0</v>
      </c>
      <c r="O102" s="67">
        <v>0</v>
      </c>
    </row>
    <row r="103" spans="1:15" x14ac:dyDescent="0.55000000000000004">
      <c r="A103" s="65">
        <v>44336</v>
      </c>
      <c r="B103" s="105" t="str">
        <f t="shared" si="4"/>
        <v>(木)</v>
      </c>
      <c r="C103" s="62">
        <f t="shared" si="3"/>
        <v>346495</v>
      </c>
      <c r="D103" s="68">
        <v>320316</v>
      </c>
      <c r="E103" s="68">
        <v>0</v>
      </c>
      <c r="F103" s="68">
        <v>0</v>
      </c>
      <c r="G103" s="68">
        <v>26179</v>
      </c>
      <c r="H103" s="62">
        <v>0</v>
      </c>
      <c r="I103" s="62">
        <v>0</v>
      </c>
      <c r="J103" s="68">
        <v>293253</v>
      </c>
      <c r="K103" s="68">
        <v>0</v>
      </c>
      <c r="L103" s="68">
        <v>0</v>
      </c>
      <c r="M103" s="68">
        <v>13913</v>
      </c>
      <c r="N103" s="62">
        <v>0</v>
      </c>
      <c r="O103" s="67">
        <v>0</v>
      </c>
    </row>
    <row r="104" spans="1:15" x14ac:dyDescent="0.55000000000000004">
      <c r="A104" s="65">
        <v>44335</v>
      </c>
      <c r="B104" s="105" t="str">
        <f t="shared" si="4"/>
        <v>(水)</v>
      </c>
      <c r="C104" s="62">
        <f t="shared" si="3"/>
        <v>378613</v>
      </c>
      <c r="D104" s="68">
        <v>306969</v>
      </c>
      <c r="E104" s="68">
        <v>0</v>
      </c>
      <c r="F104" s="68">
        <v>0</v>
      </c>
      <c r="G104" s="68">
        <v>71644</v>
      </c>
      <c r="H104" s="62">
        <v>0</v>
      </c>
      <c r="I104" s="62">
        <v>0</v>
      </c>
      <c r="J104" s="68">
        <v>281874</v>
      </c>
      <c r="K104" s="68">
        <v>0</v>
      </c>
      <c r="L104" s="68">
        <v>0</v>
      </c>
      <c r="M104" s="68">
        <v>33902</v>
      </c>
      <c r="N104" s="62">
        <v>0</v>
      </c>
      <c r="O104" s="67">
        <v>0</v>
      </c>
    </row>
    <row r="105" spans="1:15" x14ac:dyDescent="0.55000000000000004">
      <c r="A105" s="65">
        <v>44334</v>
      </c>
      <c r="B105" s="105" t="str">
        <f t="shared" si="4"/>
        <v>(火)</v>
      </c>
      <c r="C105" s="62">
        <f t="shared" si="3"/>
        <v>320913</v>
      </c>
      <c r="D105" s="68">
        <v>252885</v>
      </c>
      <c r="E105" s="68">
        <v>0</v>
      </c>
      <c r="F105" s="68">
        <v>0</v>
      </c>
      <c r="G105" s="68">
        <v>68028</v>
      </c>
      <c r="H105" s="62">
        <v>0</v>
      </c>
      <c r="I105" s="62">
        <v>0</v>
      </c>
      <c r="J105" s="68">
        <v>231213</v>
      </c>
      <c r="K105" s="68">
        <v>0</v>
      </c>
      <c r="L105" s="68">
        <v>0</v>
      </c>
      <c r="M105" s="68">
        <v>35326</v>
      </c>
      <c r="N105" s="62">
        <v>0</v>
      </c>
      <c r="O105" s="67">
        <v>0</v>
      </c>
    </row>
    <row r="106" spans="1:15" x14ac:dyDescent="0.55000000000000004">
      <c r="A106" s="65">
        <v>44333</v>
      </c>
      <c r="B106" s="105" t="str">
        <f t="shared" si="4"/>
        <v>(月)</v>
      </c>
      <c r="C106" s="62">
        <f t="shared" si="3"/>
        <v>263550</v>
      </c>
      <c r="D106" s="68">
        <v>210291</v>
      </c>
      <c r="E106" s="68">
        <v>0</v>
      </c>
      <c r="F106" s="68">
        <v>0</v>
      </c>
      <c r="G106" s="68">
        <v>53259</v>
      </c>
      <c r="H106" s="62">
        <v>0</v>
      </c>
      <c r="I106" s="62">
        <v>0</v>
      </c>
      <c r="J106" s="68">
        <v>192096</v>
      </c>
      <c r="K106" s="68">
        <v>0</v>
      </c>
      <c r="L106" s="68">
        <v>0</v>
      </c>
      <c r="M106" s="68">
        <v>26553</v>
      </c>
      <c r="N106" s="62">
        <v>0</v>
      </c>
      <c r="O106" s="67">
        <v>0</v>
      </c>
    </row>
    <row r="107" spans="1:15" x14ac:dyDescent="0.55000000000000004">
      <c r="A107" s="65">
        <v>44332</v>
      </c>
      <c r="B107" s="105" t="str">
        <f t="shared" si="4"/>
        <v>(日)</v>
      </c>
      <c r="C107" s="62">
        <f t="shared" si="3"/>
        <v>207461</v>
      </c>
      <c r="D107" s="68">
        <v>186341</v>
      </c>
      <c r="E107" s="68">
        <v>0</v>
      </c>
      <c r="F107" s="68">
        <v>0</v>
      </c>
      <c r="G107" s="68">
        <v>21120</v>
      </c>
      <c r="H107" s="62">
        <v>0</v>
      </c>
      <c r="I107" s="62">
        <v>0</v>
      </c>
      <c r="J107" s="68">
        <v>178640</v>
      </c>
      <c r="K107" s="68">
        <v>0</v>
      </c>
      <c r="L107" s="68">
        <v>0</v>
      </c>
      <c r="M107" s="68">
        <v>14783</v>
      </c>
      <c r="N107" s="62">
        <v>0</v>
      </c>
      <c r="O107" s="67">
        <v>0</v>
      </c>
    </row>
    <row r="108" spans="1:15" x14ac:dyDescent="0.55000000000000004">
      <c r="A108" s="65">
        <v>44331</v>
      </c>
      <c r="B108" s="105" t="str">
        <f t="shared" si="4"/>
        <v>(土)</v>
      </c>
      <c r="C108" s="62">
        <f t="shared" si="3"/>
        <v>171608</v>
      </c>
      <c r="D108" s="68">
        <v>137239</v>
      </c>
      <c r="E108" s="68">
        <v>0</v>
      </c>
      <c r="F108" s="68">
        <v>0</v>
      </c>
      <c r="G108" s="68">
        <v>34369</v>
      </c>
      <c r="H108" s="62">
        <v>0</v>
      </c>
      <c r="I108" s="62">
        <v>0</v>
      </c>
      <c r="J108" s="68">
        <v>125418</v>
      </c>
      <c r="K108" s="68">
        <v>0</v>
      </c>
      <c r="L108" s="68">
        <v>0</v>
      </c>
      <c r="M108" s="68">
        <v>15985</v>
      </c>
      <c r="N108" s="62">
        <v>0</v>
      </c>
      <c r="O108" s="67">
        <v>0</v>
      </c>
    </row>
    <row r="109" spans="1:15" x14ac:dyDescent="0.55000000000000004">
      <c r="A109" s="65">
        <v>44330</v>
      </c>
      <c r="B109" s="105" t="str">
        <f t="shared" si="4"/>
        <v>(金)</v>
      </c>
      <c r="C109" s="62">
        <f t="shared" si="3"/>
        <v>185727</v>
      </c>
      <c r="D109" s="68">
        <v>136142</v>
      </c>
      <c r="E109" s="68">
        <v>0</v>
      </c>
      <c r="F109" s="68">
        <v>0</v>
      </c>
      <c r="G109" s="68">
        <v>49585</v>
      </c>
      <c r="H109" s="62">
        <v>0</v>
      </c>
      <c r="I109" s="62">
        <v>0</v>
      </c>
      <c r="J109" s="68">
        <v>114450</v>
      </c>
      <c r="K109" s="68">
        <v>0</v>
      </c>
      <c r="L109" s="68">
        <v>0</v>
      </c>
      <c r="M109" s="68">
        <v>18525</v>
      </c>
      <c r="N109" s="62">
        <v>0</v>
      </c>
      <c r="O109" s="67">
        <v>0</v>
      </c>
    </row>
    <row r="110" spans="1:15" x14ac:dyDescent="0.55000000000000004">
      <c r="A110" s="65">
        <v>44329</v>
      </c>
      <c r="B110" s="105" t="str">
        <f t="shared" si="4"/>
        <v>(木)</v>
      </c>
      <c r="C110" s="62">
        <f t="shared" si="3"/>
        <v>210021</v>
      </c>
      <c r="D110" s="68">
        <v>157385</v>
      </c>
      <c r="E110" s="68">
        <v>0</v>
      </c>
      <c r="F110" s="68">
        <v>0</v>
      </c>
      <c r="G110" s="68">
        <v>52636</v>
      </c>
      <c r="H110" s="62">
        <v>0</v>
      </c>
      <c r="I110" s="62">
        <v>0</v>
      </c>
      <c r="J110" s="68">
        <v>136084</v>
      </c>
      <c r="K110" s="68">
        <v>0</v>
      </c>
      <c r="L110" s="68">
        <v>0</v>
      </c>
      <c r="M110" s="68">
        <v>24913</v>
      </c>
      <c r="N110" s="62">
        <v>0</v>
      </c>
      <c r="O110" s="67">
        <v>0</v>
      </c>
    </row>
    <row r="111" spans="1:15" x14ac:dyDescent="0.55000000000000004">
      <c r="A111" s="65">
        <v>44328</v>
      </c>
      <c r="B111" s="105" t="str">
        <f t="shared" si="4"/>
        <v>(水)</v>
      </c>
      <c r="C111" s="62">
        <f t="shared" si="3"/>
        <v>216019</v>
      </c>
      <c r="D111" s="68">
        <v>161547</v>
      </c>
      <c r="E111" s="68">
        <v>0</v>
      </c>
      <c r="F111" s="68">
        <v>0</v>
      </c>
      <c r="G111" s="68">
        <v>54472</v>
      </c>
      <c r="H111" s="62">
        <v>0</v>
      </c>
      <c r="I111" s="62">
        <v>0</v>
      </c>
      <c r="J111" s="68">
        <v>139411</v>
      </c>
      <c r="K111" s="68">
        <v>0</v>
      </c>
      <c r="L111" s="68">
        <v>0</v>
      </c>
      <c r="M111" s="68">
        <v>26194</v>
      </c>
      <c r="N111" s="62">
        <v>0</v>
      </c>
      <c r="O111" s="67">
        <v>0</v>
      </c>
    </row>
    <row r="112" spans="1:15" x14ac:dyDescent="0.55000000000000004">
      <c r="A112" s="65">
        <v>44327</v>
      </c>
      <c r="B112" s="105" t="str">
        <f t="shared" si="4"/>
        <v>(火)</v>
      </c>
      <c r="C112" s="62">
        <f t="shared" si="3"/>
        <v>177016</v>
      </c>
      <c r="D112" s="68">
        <v>131026</v>
      </c>
      <c r="E112" s="68">
        <v>0</v>
      </c>
      <c r="F112" s="68">
        <v>0</v>
      </c>
      <c r="G112" s="68">
        <v>45990</v>
      </c>
      <c r="H112" s="62">
        <v>0</v>
      </c>
      <c r="I112" s="62">
        <v>0</v>
      </c>
      <c r="J112" s="68">
        <v>109347</v>
      </c>
      <c r="K112" s="68">
        <v>0</v>
      </c>
      <c r="L112" s="68">
        <v>0</v>
      </c>
      <c r="M112" s="68">
        <v>22323</v>
      </c>
      <c r="N112" s="62">
        <v>0</v>
      </c>
      <c r="O112" s="67">
        <v>0</v>
      </c>
    </row>
    <row r="113" spans="1:15" x14ac:dyDescent="0.55000000000000004">
      <c r="A113" s="65">
        <v>44326</v>
      </c>
      <c r="B113" s="105" t="str">
        <f t="shared" si="4"/>
        <v>(月)</v>
      </c>
      <c r="C113" s="62">
        <f t="shared" si="3"/>
        <v>135472</v>
      </c>
      <c r="D113" s="68">
        <v>105453</v>
      </c>
      <c r="E113" s="68">
        <v>0</v>
      </c>
      <c r="F113" s="68">
        <v>0</v>
      </c>
      <c r="G113" s="68">
        <v>30019</v>
      </c>
      <c r="H113" s="62">
        <v>0</v>
      </c>
      <c r="I113" s="62">
        <v>0</v>
      </c>
      <c r="J113" s="68">
        <v>86469</v>
      </c>
      <c r="K113" s="68">
        <v>0</v>
      </c>
      <c r="L113" s="68">
        <v>0</v>
      </c>
      <c r="M113" s="68">
        <v>14301</v>
      </c>
      <c r="N113" s="62">
        <v>0</v>
      </c>
      <c r="O113" s="67">
        <v>0</v>
      </c>
    </row>
    <row r="114" spans="1:15" x14ac:dyDescent="0.55000000000000004">
      <c r="A114" s="65">
        <v>44325</v>
      </c>
      <c r="B114" s="105" t="str">
        <f t="shared" si="4"/>
        <v>(日)</v>
      </c>
      <c r="C114" s="62">
        <f t="shared" si="3"/>
        <v>82605</v>
      </c>
      <c r="D114" s="68">
        <v>74183</v>
      </c>
      <c r="E114" s="68">
        <v>0</v>
      </c>
      <c r="F114" s="68">
        <v>0</v>
      </c>
      <c r="G114" s="68">
        <v>8422</v>
      </c>
      <c r="H114" s="62">
        <v>0</v>
      </c>
      <c r="I114" s="62">
        <v>0</v>
      </c>
      <c r="J114" s="68">
        <v>66821</v>
      </c>
      <c r="K114" s="68">
        <v>0</v>
      </c>
      <c r="L114" s="68">
        <v>0</v>
      </c>
      <c r="M114" s="68">
        <v>5805</v>
      </c>
      <c r="N114" s="62">
        <v>0</v>
      </c>
      <c r="O114" s="67">
        <v>0</v>
      </c>
    </row>
    <row r="115" spans="1:15" x14ac:dyDescent="0.55000000000000004">
      <c r="A115" s="65">
        <v>44324</v>
      </c>
      <c r="B115" s="105" t="str">
        <f t="shared" si="4"/>
        <v>(土)</v>
      </c>
      <c r="C115" s="62">
        <f t="shared" si="3"/>
        <v>69368</v>
      </c>
      <c r="D115" s="68">
        <v>61741</v>
      </c>
      <c r="E115" s="68">
        <v>0</v>
      </c>
      <c r="F115" s="68">
        <v>0</v>
      </c>
      <c r="G115" s="68">
        <v>7627</v>
      </c>
      <c r="H115" s="62">
        <v>0</v>
      </c>
      <c r="I115" s="62">
        <v>0</v>
      </c>
      <c r="J115" s="68">
        <v>49906</v>
      </c>
      <c r="K115" s="68">
        <v>0</v>
      </c>
      <c r="L115" s="68">
        <v>0</v>
      </c>
      <c r="M115" s="68">
        <v>3967</v>
      </c>
      <c r="N115" s="62">
        <v>0</v>
      </c>
      <c r="O115" s="67">
        <v>0</v>
      </c>
    </row>
    <row r="116" spans="1:15" x14ac:dyDescent="0.55000000000000004">
      <c r="A116" s="65">
        <v>44323</v>
      </c>
      <c r="B116" s="105" t="str">
        <f t="shared" si="4"/>
        <v>(金)</v>
      </c>
      <c r="C116" s="62">
        <f t="shared" si="3"/>
        <v>60403</v>
      </c>
      <c r="D116" s="68">
        <v>49363</v>
      </c>
      <c r="E116" s="68">
        <v>0</v>
      </c>
      <c r="F116" s="68">
        <v>0</v>
      </c>
      <c r="G116" s="68">
        <v>11040</v>
      </c>
      <c r="H116" s="62">
        <v>0</v>
      </c>
      <c r="I116" s="62">
        <v>0</v>
      </c>
      <c r="J116" s="68">
        <v>32833</v>
      </c>
      <c r="K116" s="68">
        <v>0</v>
      </c>
      <c r="L116" s="68">
        <v>0</v>
      </c>
      <c r="M116" s="68">
        <v>4749</v>
      </c>
      <c r="N116" s="62">
        <v>0</v>
      </c>
      <c r="O116" s="67">
        <v>0</v>
      </c>
    </row>
    <row r="117" spans="1:15" x14ac:dyDescent="0.55000000000000004">
      <c r="A117" s="65">
        <v>44322</v>
      </c>
      <c r="B117" s="105" t="str">
        <f t="shared" si="4"/>
        <v>(木)</v>
      </c>
      <c r="C117" s="62">
        <f t="shared" si="3"/>
        <v>55719</v>
      </c>
      <c r="D117" s="68">
        <v>47322</v>
      </c>
      <c r="E117" s="68">
        <v>0</v>
      </c>
      <c r="F117" s="68">
        <v>0</v>
      </c>
      <c r="G117" s="68">
        <v>8397</v>
      </c>
      <c r="H117" s="62">
        <v>0</v>
      </c>
      <c r="I117" s="62">
        <v>0</v>
      </c>
      <c r="J117" s="68">
        <v>34021</v>
      </c>
      <c r="K117" s="68">
        <v>0</v>
      </c>
      <c r="L117" s="68">
        <v>0</v>
      </c>
      <c r="M117" s="68">
        <v>4781</v>
      </c>
      <c r="N117" s="62">
        <v>0</v>
      </c>
      <c r="O117" s="67">
        <v>0</v>
      </c>
    </row>
    <row r="118" spans="1:15" x14ac:dyDescent="0.55000000000000004">
      <c r="A118" s="65">
        <v>44321</v>
      </c>
      <c r="B118" s="105" t="str">
        <f t="shared" si="4"/>
        <v>(水)</v>
      </c>
      <c r="C118" s="62">
        <f t="shared" si="3"/>
        <v>10638</v>
      </c>
      <c r="D118" s="68">
        <v>9721</v>
      </c>
      <c r="E118" s="68">
        <v>0</v>
      </c>
      <c r="F118" s="68">
        <v>0</v>
      </c>
      <c r="G118" s="68">
        <v>917</v>
      </c>
      <c r="H118" s="62">
        <v>0</v>
      </c>
      <c r="I118" s="62">
        <v>0</v>
      </c>
      <c r="J118" s="68">
        <v>8337</v>
      </c>
      <c r="K118" s="68">
        <v>0</v>
      </c>
      <c r="L118" s="68">
        <v>0</v>
      </c>
      <c r="M118" s="68">
        <v>743</v>
      </c>
      <c r="N118" s="62">
        <v>0</v>
      </c>
      <c r="O118" s="67">
        <v>0</v>
      </c>
    </row>
    <row r="119" spans="1:15" x14ac:dyDescent="0.55000000000000004">
      <c r="A119" s="65">
        <v>44320</v>
      </c>
      <c r="B119" s="105" t="str">
        <f t="shared" si="4"/>
        <v>(火)</v>
      </c>
      <c r="C119" s="62">
        <f t="shared" si="3"/>
        <v>9168</v>
      </c>
      <c r="D119" s="68">
        <v>8420</v>
      </c>
      <c r="E119" s="68">
        <v>0</v>
      </c>
      <c r="F119" s="68">
        <v>0</v>
      </c>
      <c r="G119" s="68">
        <v>748</v>
      </c>
      <c r="H119" s="62">
        <v>0</v>
      </c>
      <c r="I119" s="62">
        <v>0</v>
      </c>
      <c r="J119" s="68">
        <v>6831</v>
      </c>
      <c r="K119" s="68">
        <v>0</v>
      </c>
      <c r="L119" s="68">
        <v>0</v>
      </c>
      <c r="M119" s="68">
        <v>540</v>
      </c>
      <c r="N119" s="62">
        <v>0</v>
      </c>
      <c r="O119" s="67">
        <v>0</v>
      </c>
    </row>
    <row r="120" spans="1:15" x14ac:dyDescent="0.55000000000000004">
      <c r="A120" s="65">
        <v>44319</v>
      </c>
      <c r="B120" s="105" t="str">
        <f t="shared" si="4"/>
        <v>(月)</v>
      </c>
      <c r="C120" s="62">
        <f t="shared" si="3"/>
        <v>8318</v>
      </c>
      <c r="D120" s="68">
        <v>7464</v>
      </c>
      <c r="E120" s="68">
        <v>0</v>
      </c>
      <c r="F120" s="68">
        <v>0</v>
      </c>
      <c r="G120" s="68">
        <v>854</v>
      </c>
      <c r="H120" s="62">
        <v>0</v>
      </c>
      <c r="I120" s="62">
        <v>0</v>
      </c>
      <c r="J120" s="68">
        <v>5855</v>
      </c>
      <c r="K120" s="68">
        <v>0</v>
      </c>
      <c r="L120" s="68">
        <v>0</v>
      </c>
      <c r="M120" s="68">
        <v>786</v>
      </c>
      <c r="N120" s="62">
        <v>0</v>
      </c>
      <c r="O120" s="67">
        <v>0</v>
      </c>
    </row>
    <row r="121" spans="1:15" x14ac:dyDescent="0.55000000000000004">
      <c r="A121" s="65">
        <v>44318</v>
      </c>
      <c r="B121" s="105" t="str">
        <f t="shared" si="4"/>
        <v>(日)</v>
      </c>
      <c r="C121" s="62">
        <f t="shared" si="3"/>
        <v>25529</v>
      </c>
      <c r="D121" s="68">
        <v>25529</v>
      </c>
      <c r="E121" s="68">
        <v>0</v>
      </c>
      <c r="F121" s="68">
        <v>0</v>
      </c>
      <c r="G121" s="68">
        <v>0</v>
      </c>
      <c r="H121" s="62">
        <v>0</v>
      </c>
      <c r="I121" s="62">
        <v>0</v>
      </c>
      <c r="J121" s="68">
        <v>20608</v>
      </c>
      <c r="K121" s="68">
        <v>0</v>
      </c>
      <c r="L121" s="68">
        <v>0</v>
      </c>
      <c r="M121" s="68">
        <v>0</v>
      </c>
      <c r="N121" s="62">
        <v>0</v>
      </c>
      <c r="O121" s="67">
        <v>0</v>
      </c>
    </row>
    <row r="122" spans="1:15" x14ac:dyDescent="0.55000000000000004">
      <c r="A122" s="65">
        <v>44317</v>
      </c>
      <c r="B122" s="105" t="str">
        <f t="shared" si="4"/>
        <v>(土)</v>
      </c>
      <c r="C122" s="62">
        <f t="shared" si="3"/>
        <v>40163</v>
      </c>
      <c r="D122" s="68">
        <v>40163</v>
      </c>
      <c r="E122" s="68">
        <v>0</v>
      </c>
      <c r="F122" s="68">
        <v>0</v>
      </c>
      <c r="G122" s="68">
        <v>0</v>
      </c>
      <c r="H122" s="62">
        <v>0</v>
      </c>
      <c r="I122" s="62">
        <v>0</v>
      </c>
      <c r="J122" s="68">
        <v>21989</v>
      </c>
      <c r="K122" s="68">
        <v>0</v>
      </c>
      <c r="L122" s="68">
        <v>0</v>
      </c>
      <c r="M122" s="68">
        <v>0</v>
      </c>
      <c r="N122" s="62">
        <v>0</v>
      </c>
      <c r="O122" s="67">
        <v>0</v>
      </c>
    </row>
    <row r="123" spans="1:15" x14ac:dyDescent="0.55000000000000004">
      <c r="A123" s="65">
        <v>44316</v>
      </c>
      <c r="B123" s="105" t="str">
        <f t="shared" si="4"/>
        <v>(金)</v>
      </c>
      <c r="C123" s="62">
        <f t="shared" si="3"/>
        <v>71269</v>
      </c>
      <c r="D123" s="68">
        <v>71269</v>
      </c>
      <c r="E123" s="68">
        <v>0</v>
      </c>
      <c r="F123" s="68">
        <v>0</v>
      </c>
      <c r="G123" s="68">
        <v>0</v>
      </c>
      <c r="H123" s="62">
        <v>0</v>
      </c>
      <c r="I123" s="62">
        <v>0</v>
      </c>
      <c r="J123" s="68">
        <v>28194</v>
      </c>
      <c r="K123" s="68">
        <v>0</v>
      </c>
      <c r="L123" s="68">
        <v>0</v>
      </c>
      <c r="M123" s="68">
        <v>0</v>
      </c>
      <c r="N123" s="62">
        <v>0</v>
      </c>
      <c r="O123" s="67">
        <v>0</v>
      </c>
    </row>
    <row r="124" spans="1:15" x14ac:dyDescent="0.55000000000000004">
      <c r="A124" s="65">
        <v>44315</v>
      </c>
      <c r="B124" s="105" t="str">
        <f>"(" &amp; TEXT(A124,"aaa") &amp; ")"</f>
        <v>(木)</v>
      </c>
      <c r="C124" s="62">
        <f t="shared" si="3"/>
        <v>20131</v>
      </c>
      <c r="D124" s="68">
        <v>20131</v>
      </c>
      <c r="E124" s="68">
        <v>0</v>
      </c>
      <c r="F124" s="68">
        <v>0</v>
      </c>
      <c r="G124" s="68">
        <v>0</v>
      </c>
      <c r="H124" s="62">
        <v>0</v>
      </c>
      <c r="I124" s="62">
        <v>0</v>
      </c>
      <c r="J124" s="68">
        <v>13226</v>
      </c>
      <c r="K124" s="68">
        <v>0</v>
      </c>
      <c r="L124" s="68">
        <v>0</v>
      </c>
      <c r="M124" s="68">
        <v>0</v>
      </c>
      <c r="N124" s="62">
        <v>0</v>
      </c>
      <c r="O124" s="67">
        <v>0</v>
      </c>
    </row>
    <row r="125" spans="1:15" x14ac:dyDescent="0.55000000000000004">
      <c r="A125" s="65">
        <v>44314</v>
      </c>
      <c r="B125" s="105" t="str">
        <f t="shared" si="4"/>
        <v>(水)</v>
      </c>
      <c r="C125" s="62">
        <f t="shared" si="3"/>
        <v>92755</v>
      </c>
      <c r="D125" s="68">
        <v>92755</v>
      </c>
      <c r="E125" s="68">
        <v>0</v>
      </c>
      <c r="F125" s="68">
        <v>0</v>
      </c>
      <c r="G125" s="68">
        <v>0</v>
      </c>
      <c r="H125" s="62">
        <v>0</v>
      </c>
      <c r="I125" s="62">
        <v>0</v>
      </c>
      <c r="J125" s="68">
        <v>38550</v>
      </c>
      <c r="K125" s="68">
        <v>0</v>
      </c>
      <c r="L125" s="68">
        <v>0</v>
      </c>
      <c r="M125" s="68">
        <v>0</v>
      </c>
      <c r="N125" s="62">
        <v>0</v>
      </c>
      <c r="O125" s="67">
        <v>0</v>
      </c>
    </row>
    <row r="126" spans="1:15" x14ac:dyDescent="0.55000000000000004">
      <c r="A126" s="65">
        <v>44313</v>
      </c>
      <c r="B126" s="105" t="str">
        <f t="shared" si="4"/>
        <v>(火)</v>
      </c>
      <c r="C126" s="62">
        <f t="shared" si="3"/>
        <v>85876</v>
      </c>
      <c r="D126" s="68">
        <v>85876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39141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44312</v>
      </c>
      <c r="B127" s="105" t="str">
        <f t="shared" si="4"/>
        <v>(月)</v>
      </c>
      <c r="C127" s="62">
        <f t="shared" si="3"/>
        <v>66103</v>
      </c>
      <c r="D127" s="68">
        <v>66103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29198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44311</v>
      </c>
      <c r="B128" s="105" t="str">
        <f t="shared" si="4"/>
        <v>(日)</v>
      </c>
      <c r="C128" s="62">
        <f t="shared" si="3"/>
        <v>23685</v>
      </c>
      <c r="D128" s="68">
        <v>23685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15555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44310</v>
      </c>
      <c r="B129" s="105" t="str">
        <f t="shared" si="4"/>
        <v>(土)</v>
      </c>
      <c r="C129" s="62">
        <f t="shared" si="3"/>
        <v>38858</v>
      </c>
      <c r="D129" s="68">
        <v>38858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16855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44309</v>
      </c>
      <c r="B130" s="105" t="str">
        <f t="shared" si="4"/>
        <v>(金)</v>
      </c>
      <c r="C130" s="62">
        <f t="shared" si="3"/>
        <v>60877</v>
      </c>
      <c r="D130" s="68">
        <v>60877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19942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44308</v>
      </c>
      <c r="B131" s="105" t="str">
        <f t="shared" si="4"/>
        <v>(木)</v>
      </c>
      <c r="C131" s="62">
        <f t="shared" si="3"/>
        <v>63381</v>
      </c>
      <c r="D131" s="68">
        <v>63381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26353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44307</v>
      </c>
      <c r="B132" s="105" t="str">
        <f t="shared" si="4"/>
        <v>(水)</v>
      </c>
      <c r="C132" s="62">
        <f t="shared" si="3"/>
        <v>66669</v>
      </c>
      <c r="D132" s="68">
        <v>66669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27874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44306</v>
      </c>
      <c r="B133" s="105" t="str">
        <f t="shared" si="4"/>
        <v>(火)</v>
      </c>
      <c r="C133" s="62">
        <f t="shared" si="3"/>
        <v>56198</v>
      </c>
      <c r="D133" s="68">
        <v>56198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23621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44305</v>
      </c>
      <c r="B134" s="105" t="str">
        <f t="shared" si="4"/>
        <v>(月)</v>
      </c>
      <c r="C134" s="62">
        <f t="shared" si="3"/>
        <v>36926</v>
      </c>
      <c r="D134" s="68">
        <v>36926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15274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44304</v>
      </c>
      <c r="B135" s="105" t="str">
        <f t="shared" si="4"/>
        <v>(日)</v>
      </c>
      <c r="C135" s="62">
        <f t="shared" si="3"/>
        <v>9358</v>
      </c>
      <c r="D135" s="68">
        <v>9358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5770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44303</v>
      </c>
      <c r="B136" s="105" t="str">
        <f t="shared" si="4"/>
        <v>(土)</v>
      </c>
      <c r="C136" s="62">
        <f t="shared" si="3"/>
        <v>8362</v>
      </c>
      <c r="D136" s="68">
        <v>8362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3762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44302</v>
      </c>
      <c r="B137" s="105" t="str">
        <f t="shared" si="4"/>
        <v>(金)</v>
      </c>
      <c r="C137" s="62">
        <f t="shared" ref="C137:C141" si="5">SUM(D137:I137)</f>
        <v>11690</v>
      </c>
      <c r="D137" s="68">
        <v>11690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3567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44301</v>
      </c>
      <c r="B138" s="105" t="str">
        <f t="shared" si="4"/>
        <v>(木)</v>
      </c>
      <c r="C138" s="62">
        <f t="shared" si="5"/>
        <v>9233</v>
      </c>
      <c r="D138" s="68">
        <v>9233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4358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44300</v>
      </c>
      <c r="B139" s="105" t="str">
        <f t="shared" si="4"/>
        <v>(水)</v>
      </c>
      <c r="C139" s="62">
        <f t="shared" si="5"/>
        <v>5394</v>
      </c>
      <c r="D139" s="68">
        <v>5394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3299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44299</v>
      </c>
      <c r="B140" s="105" t="str">
        <f t="shared" si="4"/>
        <v>(火)</v>
      </c>
      <c r="C140" s="62">
        <f t="shared" si="5"/>
        <v>4202</v>
      </c>
      <c r="D140" s="68">
        <v>4202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2877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44298</v>
      </c>
      <c r="B141" s="105" t="str">
        <f t="shared" si="4"/>
        <v>(月)</v>
      </c>
      <c r="C141" s="62">
        <f t="shared" si="5"/>
        <v>4900</v>
      </c>
      <c r="D141" s="80">
        <v>4900</v>
      </c>
      <c r="E141" s="80">
        <v>0</v>
      </c>
      <c r="F141" s="80">
        <v>0</v>
      </c>
      <c r="G141" s="80">
        <v>0</v>
      </c>
      <c r="H141" s="80">
        <v>0</v>
      </c>
      <c r="I141" s="80">
        <v>0</v>
      </c>
      <c r="J141" s="80">
        <v>3493</v>
      </c>
      <c r="K141" s="80">
        <v>0</v>
      </c>
      <c r="L141" s="80">
        <v>0</v>
      </c>
      <c r="M141" s="80">
        <v>0</v>
      </c>
      <c r="N141" s="80">
        <v>0</v>
      </c>
      <c r="O141" s="67">
        <v>0</v>
      </c>
    </row>
    <row r="142" spans="1:15" x14ac:dyDescent="0.55000000000000004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</row>
    <row r="143" spans="1:15" x14ac:dyDescent="0.55000000000000004">
      <c r="A143" s="78" t="s">
        <v>326</v>
      </c>
      <c r="B143" s="78"/>
    </row>
    <row r="144" spans="1:15" x14ac:dyDescent="0.55000000000000004">
      <c r="A144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3" t="s">
        <v>296</v>
      </c>
      <c r="B3" s="140" t="s">
        <v>297</v>
      </c>
      <c r="C3" s="139" t="s">
        <v>298</v>
      </c>
      <c r="D3" s="139" t="s">
        <v>299</v>
      </c>
      <c r="E3" s="142"/>
      <c r="F3" s="139" t="s">
        <v>300</v>
      </c>
      <c r="G3" s="142"/>
      <c r="H3" s="76"/>
      <c r="I3" s="76"/>
    </row>
    <row r="4" spans="1:9" x14ac:dyDescent="0.55000000000000004">
      <c r="A4" s="142"/>
      <c r="B4" s="144"/>
      <c r="C4" s="142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8" t="s">
        <v>287</v>
      </c>
      <c r="B5" s="142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361</v>
      </c>
    </row>
    <row r="3" spans="1:9" x14ac:dyDescent="0.55000000000000004">
      <c r="A3" s="145" t="s">
        <v>332</v>
      </c>
      <c r="B3" s="140" t="s">
        <v>297</v>
      </c>
      <c r="C3" s="140" t="s">
        <v>335</v>
      </c>
      <c r="D3" s="140" t="s">
        <v>297</v>
      </c>
      <c r="E3" s="139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0"/>
      <c r="B4" s="140"/>
      <c r="C4" s="140"/>
      <c r="D4" s="140"/>
      <c r="E4" s="139"/>
      <c r="F4" s="114" t="s">
        <v>302</v>
      </c>
      <c r="G4" s="114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（８月２５日公表時点）</v>
      </c>
    </row>
    <row r="3" spans="1:9" x14ac:dyDescent="0.55000000000000004">
      <c r="A3" s="145" t="s">
        <v>332</v>
      </c>
      <c r="B3" s="140" t="s">
        <v>297</v>
      </c>
      <c r="C3" s="140" t="s">
        <v>335</v>
      </c>
      <c r="D3" s="140" t="s">
        <v>297</v>
      </c>
      <c r="E3" s="139" t="s">
        <v>338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0"/>
      <c r="B4" s="140"/>
      <c r="C4" s="140"/>
      <c r="D4" s="140"/>
      <c r="E4" s="139"/>
      <c r="F4" s="114" t="s">
        <v>302</v>
      </c>
      <c r="G4" s="114" t="s">
        <v>302</v>
      </c>
      <c r="H4" s="75"/>
      <c r="I4" s="75"/>
    </row>
    <row r="5" spans="1:9" x14ac:dyDescent="0.55000000000000004">
      <c r="A5" s="106">
        <v>44433</v>
      </c>
      <c r="B5" s="108" t="s">
        <v>362</v>
      </c>
      <c r="C5" s="106">
        <v>44430</v>
      </c>
      <c r="D5" s="108" t="s">
        <v>349</v>
      </c>
      <c r="E5" s="85">
        <v>5251138</v>
      </c>
      <c r="F5" s="85">
        <v>3336803</v>
      </c>
      <c r="G5" s="85">
        <v>1914335</v>
      </c>
      <c r="H5" s="75"/>
      <c r="I5" s="75"/>
    </row>
    <row r="6" spans="1:9" x14ac:dyDescent="0.55000000000000004">
      <c r="A6" s="106">
        <v>44432</v>
      </c>
      <c r="B6" s="108" t="s">
        <v>350</v>
      </c>
      <c r="C6" s="106">
        <v>44423</v>
      </c>
      <c r="D6" s="108" t="s">
        <v>349</v>
      </c>
      <c r="E6" s="85">
        <v>4642683</v>
      </c>
      <c r="F6" s="85">
        <v>3121870</v>
      </c>
      <c r="G6" s="85">
        <v>1520813</v>
      </c>
      <c r="H6" s="75"/>
      <c r="I6" s="75"/>
    </row>
    <row r="7" spans="1:9" x14ac:dyDescent="0.55000000000000004">
      <c r="A7" s="106">
        <v>44431</v>
      </c>
      <c r="B7" s="108" t="s">
        <v>351</v>
      </c>
      <c r="C7" s="106">
        <v>44423</v>
      </c>
      <c r="D7" s="108" t="s">
        <v>349</v>
      </c>
      <c r="E7" s="85">
        <v>4441321</v>
      </c>
      <c r="F7" s="85">
        <v>3000348</v>
      </c>
      <c r="G7" s="85">
        <v>1440973</v>
      </c>
      <c r="H7" s="75"/>
      <c r="I7" s="75"/>
    </row>
    <row r="8" spans="1:9" x14ac:dyDescent="0.55000000000000004">
      <c r="A8" s="106">
        <v>44428</v>
      </c>
      <c r="B8" s="108" t="s">
        <v>348</v>
      </c>
      <c r="C8" s="106">
        <v>44423</v>
      </c>
      <c r="D8" s="108" t="s">
        <v>349</v>
      </c>
      <c r="E8" s="85">
        <v>4130976</v>
      </c>
      <c r="F8" s="85">
        <v>2827197</v>
      </c>
      <c r="G8" s="85">
        <v>1303779</v>
      </c>
      <c r="H8" s="75"/>
      <c r="I8" s="75"/>
    </row>
    <row r="9" spans="1:9" x14ac:dyDescent="0.55000000000000004">
      <c r="A9" s="106">
        <v>44427</v>
      </c>
      <c r="B9" s="108" t="s">
        <v>316</v>
      </c>
      <c r="C9" s="106">
        <v>44423</v>
      </c>
      <c r="D9" s="108" t="s">
        <v>349</v>
      </c>
      <c r="E9" s="85">
        <v>3902839</v>
      </c>
      <c r="F9" s="85">
        <v>2705274</v>
      </c>
      <c r="G9" s="85">
        <v>1197565</v>
      </c>
      <c r="H9" s="75"/>
      <c r="I9" s="75"/>
    </row>
    <row r="10" spans="1:9" x14ac:dyDescent="0.55000000000000004">
      <c r="A10" s="106">
        <v>44426</v>
      </c>
      <c r="B10" s="108" t="str">
        <f t="shared" ref="B10:B15" si="0">"("&amp;TEXT(A10,"AAA")&amp;")"</f>
        <v>(水)</v>
      </c>
      <c r="C10" s="106">
        <v>44423</v>
      </c>
      <c r="D10" s="108" t="str">
        <f t="shared" ref="D10:D15" si="1">"("&amp;TEXT(C10,"AAA")&amp;")"</f>
        <v>(日)</v>
      </c>
      <c r="E10" s="85">
        <v>3663878</v>
      </c>
      <c r="F10" s="85">
        <v>2572887</v>
      </c>
      <c r="G10" s="85">
        <v>1090991</v>
      </c>
      <c r="H10" s="75"/>
      <c r="I10" s="75"/>
    </row>
    <row r="11" spans="1:9" x14ac:dyDescent="0.55000000000000004">
      <c r="A11" s="106">
        <v>44425</v>
      </c>
      <c r="B11" s="108" t="str">
        <f t="shared" si="0"/>
        <v>(火)</v>
      </c>
      <c r="C11" s="106">
        <v>44416</v>
      </c>
      <c r="D11" s="108" t="str">
        <f t="shared" si="1"/>
        <v>(日)</v>
      </c>
      <c r="E11" s="85">
        <v>3224734</v>
      </c>
      <c r="F11" s="85">
        <v>2409948</v>
      </c>
      <c r="G11" s="85">
        <v>814786</v>
      </c>
      <c r="H11" s="75"/>
      <c r="I11" s="75"/>
    </row>
    <row r="12" spans="1:9" x14ac:dyDescent="0.55000000000000004">
      <c r="A12" s="106">
        <v>44424</v>
      </c>
      <c r="B12" s="108" t="str">
        <f t="shared" si="0"/>
        <v>(月)</v>
      </c>
      <c r="C12" s="106">
        <v>44416</v>
      </c>
      <c r="D12" s="108" t="str">
        <f t="shared" si="1"/>
        <v>(日)</v>
      </c>
      <c r="E12" s="85">
        <v>3080184</v>
      </c>
      <c r="F12" s="85">
        <v>2325181</v>
      </c>
      <c r="G12" s="85">
        <v>755003</v>
      </c>
      <c r="H12" s="75"/>
      <c r="I12" s="75"/>
    </row>
    <row r="13" spans="1:9" x14ac:dyDescent="0.55000000000000004">
      <c r="A13" s="106">
        <v>44421</v>
      </c>
      <c r="B13" s="108" t="str">
        <f t="shared" si="0"/>
        <v>(金)</v>
      </c>
      <c r="C13" s="106">
        <v>44416</v>
      </c>
      <c r="D13" s="108" t="str">
        <f t="shared" si="1"/>
        <v>(日)</v>
      </c>
      <c r="E13" s="85">
        <v>2899381</v>
      </c>
      <c r="F13" s="85">
        <v>2215605</v>
      </c>
      <c r="G13" s="85">
        <v>683776</v>
      </c>
      <c r="H13" s="75"/>
      <c r="I13" s="75"/>
    </row>
    <row r="14" spans="1:9" x14ac:dyDescent="0.55000000000000004">
      <c r="A14" s="106">
        <v>44420</v>
      </c>
      <c r="B14" s="108" t="str">
        <f t="shared" si="0"/>
        <v>(木)</v>
      </c>
      <c r="C14" s="106">
        <v>44416</v>
      </c>
      <c r="D14" s="108" t="str">
        <f t="shared" si="1"/>
        <v>(日)</v>
      </c>
      <c r="E14" s="85">
        <v>2748556</v>
      </c>
      <c r="F14" s="85">
        <v>2115570</v>
      </c>
      <c r="G14" s="85">
        <v>632986</v>
      </c>
      <c r="H14" s="75"/>
      <c r="I14" s="75"/>
    </row>
    <row r="15" spans="1:9" x14ac:dyDescent="0.55000000000000004">
      <c r="A15" s="106">
        <v>44419</v>
      </c>
      <c r="B15" s="108" t="str">
        <f t="shared" si="0"/>
        <v>(水)</v>
      </c>
      <c r="C15" s="106">
        <v>44416</v>
      </c>
      <c r="D15" s="108" t="str">
        <f t="shared" si="1"/>
        <v>(日)</v>
      </c>
      <c r="E15" s="85">
        <v>2576423</v>
      </c>
      <c r="F15" s="85">
        <v>2005958</v>
      </c>
      <c r="G15" s="85">
        <v>570465</v>
      </c>
      <c r="H15" s="75"/>
      <c r="I15" s="75"/>
    </row>
    <row r="16" spans="1:9" x14ac:dyDescent="0.55000000000000004">
      <c r="A16" s="106">
        <v>44418</v>
      </c>
      <c r="B16" s="108" t="s">
        <v>339</v>
      </c>
      <c r="C16" s="106">
        <v>44409</v>
      </c>
      <c r="D16" s="108" t="s">
        <v>336</v>
      </c>
      <c r="E16" s="85">
        <v>2107992</v>
      </c>
      <c r="F16" s="85">
        <v>1814876</v>
      </c>
      <c r="G16" s="85">
        <v>293116</v>
      </c>
      <c r="H16" s="75"/>
      <c r="I16" s="75"/>
    </row>
    <row r="17" spans="1:9" x14ac:dyDescent="0.55000000000000004">
      <c r="A17" s="106">
        <v>44414</v>
      </c>
      <c r="B17" s="108" t="s">
        <v>309</v>
      </c>
      <c r="C17" s="106">
        <v>44409</v>
      </c>
      <c r="D17" s="108" t="s">
        <v>336</v>
      </c>
      <c r="E17" s="85">
        <v>1774733</v>
      </c>
      <c r="F17" s="85">
        <v>1551425</v>
      </c>
      <c r="G17" s="85">
        <v>223308</v>
      </c>
      <c r="H17" s="75"/>
      <c r="I17" s="75"/>
    </row>
    <row r="18" spans="1:9" x14ac:dyDescent="0.55000000000000004">
      <c r="A18" s="106">
        <v>44413</v>
      </c>
      <c r="B18" s="108" t="s">
        <v>310</v>
      </c>
      <c r="C18" s="106">
        <v>44409</v>
      </c>
      <c r="D18" s="108" t="s">
        <v>336</v>
      </c>
      <c r="E18" s="85">
        <v>1774269</v>
      </c>
      <c r="F18" s="85">
        <v>1550961</v>
      </c>
      <c r="G18" s="85">
        <v>223308</v>
      </c>
      <c r="H18" s="75"/>
      <c r="I18" s="75"/>
    </row>
    <row r="19" spans="1:9" x14ac:dyDescent="0.55000000000000004">
      <c r="A19" s="106">
        <v>44412</v>
      </c>
      <c r="B19" s="108" t="s">
        <v>306</v>
      </c>
      <c r="C19" s="106">
        <v>44409</v>
      </c>
      <c r="D19" s="108" t="s">
        <v>336</v>
      </c>
      <c r="E19" s="85">
        <v>1637626</v>
      </c>
      <c r="F19" s="85">
        <v>1449639</v>
      </c>
      <c r="G19" s="85">
        <v>187987</v>
      </c>
      <c r="H19" s="75"/>
      <c r="I19" s="75"/>
    </row>
    <row r="20" spans="1:9" x14ac:dyDescent="0.55000000000000004">
      <c r="A20" s="86"/>
      <c r="B20" s="74"/>
      <c r="C20" s="74"/>
      <c r="D20" s="74"/>
      <c r="E20" s="74"/>
      <c r="F20" s="74"/>
      <c r="G20" s="75"/>
      <c r="H20" s="75"/>
    </row>
    <row r="21" spans="1:9" x14ac:dyDescent="0.55000000000000004">
      <c r="A21" s="76" t="s">
        <v>340</v>
      </c>
      <c r="B21" s="75"/>
      <c r="C21" s="75"/>
      <c r="D21" s="75"/>
      <c r="E21" s="75"/>
      <c r="F21" s="75"/>
      <c r="G21" s="76"/>
      <c r="H21" s="75"/>
    </row>
    <row r="22" spans="1:9" x14ac:dyDescent="0.55000000000000004">
      <c r="A22" s="76"/>
      <c r="B22" s="76"/>
      <c r="C22" s="76"/>
      <c r="D22" s="76"/>
      <c r="E22" s="76"/>
      <c r="F22" s="76"/>
      <c r="G22" s="76"/>
      <c r="H22" s="75"/>
    </row>
    <row r="23" spans="1:9" x14ac:dyDescent="0.55000000000000004">
      <c r="H23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2021-08-25T13:54:14Z</dcterms:modified>
</cp:coreProperties>
</file>