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9F96C61-7BDA-47E7-949E-BBBA75F59D85}" xr6:coauthVersionLast="47" xr6:coauthVersionMax="47" xr10:uidLastSave="{00000000-0000-0000-0000-000000000000}"/>
  <bookViews>
    <workbookView xWindow="-110" yWindow="-110" windowWidth="19420" windowHeight="10420" tabRatio="911" firstSheet="1" activeTab="6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4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1" l="1"/>
  <c r="B9" i="11"/>
  <c r="D8" i="11"/>
  <c r="B8" i="11"/>
  <c r="D7" i="11"/>
  <c r="B7" i="11"/>
  <c r="D6" i="1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<sst xmlns="http://schemas.openxmlformats.org/spreadsheetml/2006/main" count="34132" uniqueCount="357">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</sst>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43"/>
  <sheetViews>
    <sheetView workbookViewId="0">
      <pane ySplit="1" topLeftCell="A1634" activePane="bottomLeft" state="frozen"/>
      <selection activeCell="A24301" sqref="A24301:H24347"/>
      <selection pane="bottomLeft" activeCell="A24301" sqref="A24301:H2434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31734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18248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14941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26202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41844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8914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9046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103031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156894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196070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196427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213393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43135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26468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291477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263364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294039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21955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304629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46796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26025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7468</v>
      </c>
      <c r="P1320" s="27">
        <v>877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8476</v>
      </c>
      <c r="P1323" s="27">
        <v>787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9818</v>
      </c>
      <c r="P1326" s="27">
        <v>958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317644</v>
      </c>
      <c r="P1329" s="27">
        <v>71459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147265</v>
      </c>
      <c r="P1332" s="27">
        <v>54105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62827</v>
      </c>
      <c r="P1335" s="27">
        <v>7916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74509</v>
      </c>
      <c r="P1338" s="27">
        <v>8396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260998</v>
      </c>
      <c r="P1341" s="27">
        <v>98517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220799</v>
      </c>
      <c r="P1344" s="27">
        <v>124736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244142</v>
      </c>
      <c r="P1347" s="27">
        <v>154144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250918</v>
      </c>
      <c r="P1350" s="27">
        <v>180849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235622</v>
      </c>
      <c r="P1353" s="27">
        <v>195297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137852</v>
      </c>
      <c r="P1356" s="27">
        <v>37447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187024</v>
      </c>
      <c r="P1359" s="27">
        <v>22625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343612</v>
      </c>
      <c r="P1362" s="27">
        <v>271798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346309</v>
      </c>
      <c r="P1365" s="27">
        <v>227494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394484</v>
      </c>
      <c r="P1368" s="27">
        <v>256382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401381</v>
      </c>
      <c r="P1371" s="27">
        <v>137484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377909</v>
      </c>
      <c r="P1374" s="27">
        <v>213201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283529</v>
      </c>
      <c r="P1377" s="27">
        <v>47139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325198</v>
      </c>
      <c r="P1380" s="27">
        <v>25374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581459</v>
      </c>
      <c r="P1383" s="27">
        <v>204466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601389</v>
      </c>
      <c r="P1386" s="27">
        <v>63396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664078</v>
      </c>
      <c r="P1389" s="27">
        <v>62051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634253</v>
      </c>
      <c r="P1392" s="27">
        <v>106909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613308</v>
      </c>
      <c r="P1395" s="27">
        <v>123707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471368</v>
      </c>
      <c r="P1398" s="27">
        <v>59924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460416</v>
      </c>
      <c r="P1401" s="27">
        <v>65505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662636</v>
      </c>
      <c r="P1404" s="27">
        <v>236307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704059</v>
      </c>
      <c r="P1407" s="27">
        <v>203576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729254</v>
      </c>
      <c r="P1410" s="27">
        <v>226109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720892</v>
      </c>
      <c r="P1413" s="27">
        <v>219461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708143</v>
      </c>
      <c r="P1416" s="27">
        <v>211781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611459</v>
      </c>
      <c r="P1419" s="27">
        <v>125210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559767</v>
      </c>
      <c r="P1422" s="27">
        <v>178435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762312</v>
      </c>
      <c r="P1425" s="27">
        <v>317781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783390</v>
      </c>
      <c r="P1428" s="27">
        <v>314882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762861</v>
      </c>
      <c r="P1431" s="27">
        <v>376597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733678</v>
      </c>
      <c r="P1434" s="27">
        <v>376287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742000</v>
      </c>
      <c r="P1437" s="27">
        <v>350921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650065</v>
      </c>
      <c r="P1440" s="27">
        <v>270720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592542</v>
      </c>
      <c r="P1443" s="27">
        <v>314652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682225</v>
      </c>
      <c r="P1446" s="27">
        <v>531061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679782</v>
      </c>
      <c r="P1449" s="27">
        <v>543533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663270</v>
      </c>
      <c r="P1452" s="27">
        <v>595596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674984</v>
      </c>
      <c r="P1455" s="27">
        <v>587727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656379</v>
      </c>
      <c r="P1458" s="27">
        <v>560863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645384</v>
      </c>
      <c r="P1461" s="27">
        <v>435792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646222</v>
      </c>
      <c r="P1464" s="27">
        <v>435068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719397</v>
      </c>
      <c r="P1467" s="27">
        <v>620064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714574</v>
      </c>
      <c r="P1470" s="27">
        <v>645347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722783</v>
      </c>
      <c r="P1473" s="27">
        <v>676834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701983</v>
      </c>
      <c r="P1476" s="27">
        <v>683571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690271</v>
      </c>
      <c r="P1479" s="27">
        <v>686843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691188</v>
      </c>
      <c r="P1482" s="27">
        <v>581917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725476</v>
      </c>
      <c r="P1485" s="27">
        <v>537015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701059</v>
      </c>
      <c r="P1488" s="27">
        <v>711482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703608</v>
      </c>
      <c r="P1491" s="27">
        <v>743879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727045</v>
      </c>
      <c r="P1494" s="27">
        <v>731822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532616</v>
      </c>
      <c r="P1497" s="27">
        <v>708205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469444</v>
      </c>
      <c r="P1500" s="27">
        <v>717245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758433</v>
      </c>
      <c r="P1503" s="27">
        <v>617011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747663</v>
      </c>
      <c r="P1506" s="27">
        <v>554408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831649</v>
      </c>
      <c r="P1509" s="27">
        <v>665976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854834</v>
      </c>
      <c r="P1512" s="27">
        <v>678332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872663</v>
      </c>
      <c r="P1515" s="27">
        <v>651566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858318</v>
      </c>
      <c r="P1518" s="27">
        <v>651272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854595</v>
      </c>
      <c r="P1521" s="27">
        <v>647145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872185</v>
      </c>
      <c r="P1524" s="27">
        <v>632105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655906</v>
      </c>
      <c r="P1527" s="27">
        <v>644189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721686</v>
      </c>
      <c r="P1530" s="27">
        <v>693583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736739</v>
      </c>
      <c r="P1533" s="27">
        <v>677085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719877</v>
      </c>
      <c r="P1536" s="27">
        <v>683828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702051</v>
      </c>
      <c r="P1539" s="27">
        <v>658923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727692</v>
      </c>
      <c r="P1542" s="27">
        <v>646205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707150</v>
      </c>
      <c r="P1545" s="27">
        <v>658518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535319</v>
      </c>
      <c r="P1548" s="27">
        <v>680413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406646</v>
      </c>
      <c r="P1551" s="27">
        <v>666357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657500</v>
      </c>
      <c r="P1554" s="27">
        <v>682551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592258</v>
      </c>
      <c r="P1557" s="27">
        <v>727419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254714</v>
      </c>
      <c r="P1560" s="27">
        <v>312558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194506</v>
      </c>
      <c r="P1563" s="27">
        <v>237940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388770</v>
      </c>
      <c r="P1566" s="27">
        <v>778481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357436</v>
      </c>
      <c r="P1569" s="27">
        <v>726335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471404</v>
      </c>
      <c r="P1572" s="27">
        <v>828927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514816</v>
      </c>
      <c r="P1575" s="27">
        <v>824933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510439</v>
      </c>
      <c r="P1578" s="27">
        <v>840851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509701</v>
      </c>
      <c r="P1581" s="27">
        <v>820684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534978</v>
      </c>
      <c r="P1584" s="27">
        <v>828480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567482</v>
      </c>
      <c r="P1587" s="27">
        <v>848328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405826</v>
      </c>
      <c r="P1590" s="27">
        <v>1112700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482483</v>
      </c>
      <c r="P1593" s="27">
        <v>602722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498205</v>
      </c>
      <c r="P1596" s="27">
        <v>632766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492107</v>
      </c>
      <c r="P1599" s="27">
        <v>626412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482188</v>
      </c>
      <c r="P1602" s="27">
        <v>613009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485779</v>
      </c>
      <c r="P1605" s="27">
        <v>630175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617619</v>
      </c>
      <c r="P1608" s="27">
        <v>648649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-3942505</v>
      </c>
      <c r="P1611" s="27">
        <v>-272429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141328</v>
      </c>
      <c r="P1614" s="27">
        <v>130945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381944</v>
      </c>
      <c r="P1617" s="27">
        <v>539043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383627</v>
      </c>
      <c r="P1620" s="27">
        <v>458124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362168</v>
      </c>
      <c r="P1623" s="27">
        <v>233941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237812</v>
      </c>
      <c r="P1626" s="27">
        <v>154058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252367</v>
      </c>
      <c r="P1629" s="27">
        <v>244151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260877</v>
      </c>
      <c r="P1632" s="27">
        <v>222459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240788</v>
      </c>
      <c r="P1635" s="27">
        <v>240397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>
        <v>0</v>
      </c>
      <c r="P1638">
        <v>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>
        <v>0</v>
      </c>
      <c r="P1639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>
        <v>0</v>
      </c>
      <c r="P1640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>
        <v>0</v>
      </c>
      <c r="P1641">
        <v>0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>
        <v>0</v>
      </c>
      <c r="P1642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>
        <v>0</v>
      </c>
      <c r="P164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347"/>
  <sheetViews>
    <sheetView workbookViewId="0">
      <pane xSplit="1" ySplit="1" topLeftCell="B24331" activePane="bottomRight" state="frozen"/>
      <selection activeCell="O1257" sqref="O1257:P1637"/>
      <selection pane="topRight" activeCell="O1257" sqref="O1257:P1637"/>
      <selection pane="bottomLeft" activeCell="O1257" sqref="O1257:P1637"/>
      <selection pane="bottomRight" activeCell="A24301" sqref="A24301:H2434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44426</v>
      </c>
      <c r="B3" s="26" t="s">
        <v>153</v>
      </c>
      <c r="C3" s="26">
        <f>IF(D21="", "", D21)</f>
        <v>1175455</v>
      </c>
      <c r="D3" s="26">
        <f>IF(C21="", "", C21)</f>
        <v>19145040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161699</v>
      </c>
      <c r="I3" s="26" t="str">
        <f t="shared" si="1"/>
        <v/>
      </c>
      <c r="J3" s="26">
        <f t="shared" si="1"/>
        <v>1716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993758</v>
      </c>
      <c r="N3" s="26">
        <f t="shared" si="2"/>
        <v>15460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44426</v>
      </c>
      <c r="B4" s="26" t="s">
        <v>154</v>
      </c>
      <c r="C4" s="26">
        <f>IF(D22="", "", D22)</f>
        <v>3706</v>
      </c>
      <c r="D4" s="26">
        <f>IF(C22="", "", C22)</f>
        <v>939733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3522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18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3" t="s">
        <v>331</v>
      </c>
      <c r="B9" s="113"/>
      <c r="C9" s="113"/>
      <c r="D9" s="113"/>
      <c r="E9" s="113"/>
      <c r="F9" s="113"/>
      <c r="G9" s="113"/>
      <c r="H9" s="113"/>
      <c r="I9" s="113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4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19145040</v>
      </c>
      <c r="D12" s="46">
        <v>1175455</v>
      </c>
      <c r="E12" s="46">
        <v>161699</v>
      </c>
      <c r="F12" s="46">
        <v>1716</v>
      </c>
      <c r="G12" s="46">
        <v>993758</v>
      </c>
      <c r="H12" s="46">
        <v>15460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939733</v>
      </c>
      <c r="D13" s="46">
        <v>3706</v>
      </c>
      <c r="E13" s="46">
        <v>177</v>
      </c>
      <c r="F13" s="46">
        <v>0</v>
      </c>
      <c r="G13" s="46">
        <v>3522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20085602</v>
      </c>
      <c r="D15" s="45">
        <f t="shared" si="3"/>
        <v>1179176</v>
      </c>
      <c r="E15" s="45">
        <f t="shared" si="3"/>
        <v>161876</v>
      </c>
      <c r="F15" s="45">
        <f t="shared" si="3"/>
        <v>1716</v>
      </c>
      <c r="G15" s="45">
        <f t="shared" si="3"/>
        <v>997295</v>
      </c>
      <c r="H15" s="45">
        <f t="shared" si="3"/>
        <v>15467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19145040</v>
      </c>
      <c r="D21" s="28">
        <f t="shared" si="4"/>
        <v>1175455</v>
      </c>
      <c r="E21" s="3"/>
      <c r="F21" s="3"/>
      <c r="G21" s="3"/>
      <c r="H21" s="3"/>
      <c r="I21" s="28">
        <f>E12</f>
        <v>161699</v>
      </c>
      <c r="J21" s="3"/>
      <c r="K21" s="28">
        <f>F12</f>
        <v>1716</v>
      </c>
      <c r="L21" s="3"/>
      <c r="M21" s="3"/>
      <c r="N21" s="16">
        <f>G21</f>
        <v>0</v>
      </c>
      <c r="O21" s="28">
        <f t="shared" ref="O21:P23" si="5">G12</f>
        <v>993758</v>
      </c>
      <c r="P21" s="28">
        <f t="shared" si="5"/>
        <v>15460</v>
      </c>
    </row>
    <row r="22" spans="1:16" x14ac:dyDescent="0.55000000000000004">
      <c r="B22" s="26" t="s">
        <v>167</v>
      </c>
      <c r="C22" s="28">
        <f t="shared" si="4"/>
        <v>939733</v>
      </c>
      <c r="D22" s="28">
        <f t="shared" si="4"/>
        <v>3706</v>
      </c>
      <c r="E22" s="3"/>
      <c r="F22" s="3"/>
      <c r="G22" s="3"/>
      <c r="H22" s="3"/>
      <c r="I22" s="28">
        <f>E13</f>
        <v>177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3522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20085602</v>
      </c>
      <c r="D24" s="26">
        <f t="shared" si="6"/>
        <v>1179176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161876</v>
      </c>
      <c r="J24" s="26">
        <f t="shared" si="6"/>
        <v>0</v>
      </c>
      <c r="K24" s="26">
        <f t="shared" si="6"/>
        <v>1716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997295</v>
      </c>
      <c r="P24" s="26">
        <f t="shared" si="6"/>
        <v>15467</v>
      </c>
    </row>
    <row r="26" spans="1:16" x14ac:dyDescent="0.55000000000000004">
      <c r="F26" s="113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17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44425</v>
      </c>
      <c r="C5" s="30" t="s">
        <v>7</v>
      </c>
      <c r="D5" s="40">
        <f>IFERROR(INT(TRIM(SUBSTITUTE(VLOOKUP($A5&amp;"*",各都道府県の状況!$A:$I,D$3,FALSE), "※5", ""))), "")</f>
        <v>50319</v>
      </c>
      <c r="E5" s="40">
        <f>IFERROR(INT(TRIM(SUBSTITUTE(VLOOKUP($A5&amp;"*",各都道府県の状況!$A:$I,E$3,FALSE), "※5", ""))), "")</f>
        <v>919563</v>
      </c>
      <c r="F5" s="40">
        <f>IFERROR(INT(TRIM(SUBSTITUTE(VLOOKUP($A5&amp;"*",各都道府県の状況!$A:$I,F$3,FALSE), "※5", ""))), "")</f>
        <v>45032</v>
      </c>
      <c r="G5" s="40">
        <f>IFERROR(INT(TRIM(SUBSTITUTE(VLOOKUP($A5&amp;"*",各都道府県の状況!$A:$I,G$3,FALSE), "※5", ""))), "")</f>
        <v>1433</v>
      </c>
      <c r="H5" s="40">
        <f>IFERROR(INT(TRIM(SUBSTITUTE(VLOOKUP($A5&amp;"*",各都道府県の状況!$A:$I,H$3,FALSE), "※5", ""))), "")</f>
        <v>3858</v>
      </c>
      <c r="I5" s="40">
        <f>IFERROR(INT(TRIM(SUBSTITUTE(VLOOKUP($A5&amp;"*",各都道府県の状況!$A:$I,I$3,FALSE), "※5", ""))), "")</f>
        <v>19</v>
      </c>
      <c r="J5" s="2"/>
    </row>
    <row r="6" spans="1:10" x14ac:dyDescent="0.55000000000000004">
      <c r="A6" s="12" t="s">
        <v>182</v>
      </c>
      <c r="B6" s="13">
        <f t="shared" si="0"/>
        <v>44425</v>
      </c>
      <c r="C6" s="30" t="s">
        <v>11</v>
      </c>
      <c r="D6" s="40">
        <f>IFERROR(INT(TRIM(SUBSTITUTE(VLOOKUP($A6&amp;"*",各都道府県の状況!$A:$I,D$3,FALSE), "※5", ""))), "")</f>
        <v>3247</v>
      </c>
      <c r="E6" s="40">
        <f>IFERROR(INT(TRIM(SUBSTITUTE(VLOOKUP($A6&amp;"*",各都道府県の状況!$A:$I,E$3,FALSE), "※5", ""))), "")</f>
        <v>62277</v>
      </c>
      <c r="F6" s="40">
        <f>IFERROR(INT(TRIM(SUBSTITUTE(VLOOKUP($A6&amp;"*",各都道府県の状況!$A:$I,F$3,FALSE), "※5", ""))), "")</f>
        <v>2811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404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44425</v>
      </c>
      <c r="C7" s="30" t="s">
        <v>12</v>
      </c>
      <c r="D7" s="40">
        <f>IFERROR(INT(TRIM(SUBSTITUTE(VLOOKUP($A7&amp;"*",各都道府県の状況!$A:$I,D$3,FALSE), "※5", ""))), "")</f>
        <v>2497</v>
      </c>
      <c r="E7" s="40">
        <f>IFERROR(INT(TRIM(SUBSTITUTE(VLOOKUP($A7&amp;"*",各都道府県の状況!$A:$I,E$3,FALSE), "※5", ""))), "")</f>
        <v>99867</v>
      </c>
      <c r="F7" s="40">
        <f>IFERROR(INT(TRIM(SUBSTITUTE(VLOOKUP($A7&amp;"*",各都道府県の状況!$A:$I,F$3,FALSE), "※5", ""))), "")</f>
        <v>2089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360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44425</v>
      </c>
      <c r="C8" s="30" t="s">
        <v>13</v>
      </c>
      <c r="D8" s="40">
        <f>IFERROR(INT(TRIM(SUBSTITUTE(VLOOKUP($A8&amp;"*",各都道府県の状況!$A:$I,D$3,FALSE), "※5", ""))), "")</f>
        <v>11880</v>
      </c>
      <c r="E8" s="40">
        <f>IFERROR(INT(TRIM(SUBSTITUTE(VLOOKUP($A8&amp;"*",各都道府県の状況!$A:$I,E$3,FALSE), "※5", ""))), "")</f>
        <v>186856</v>
      </c>
      <c r="F8" s="40">
        <f>IFERROR(INT(TRIM(SUBSTITUTE(VLOOKUP($A8&amp;"*",各都道府県の状況!$A:$I,F$3,FALSE), "※5", ""))), "")</f>
        <v>10319</v>
      </c>
      <c r="G8" s="40">
        <f>IFERROR(INT(TRIM(SUBSTITUTE(VLOOKUP($A8&amp;"*",各都道府県の状況!$A:$I,G$3,FALSE), "※5", ""))), "")</f>
        <v>93</v>
      </c>
      <c r="H8" s="40">
        <f>IFERROR(INT(TRIM(SUBSTITUTE(VLOOKUP($A8&amp;"*",各都道府県の状況!$A:$I,H$3,FALSE), "※5", ""))), "")</f>
        <v>1336</v>
      </c>
      <c r="I8" s="40">
        <f>IFERROR(INT(TRIM(SUBSTITUTE(VLOOKUP($A8&amp;"*",各都道府県の状況!$A:$I,I$3,FALSE), "※5", ""))), "")</f>
        <v>12</v>
      </c>
    </row>
    <row r="9" spans="1:10" ht="21" customHeight="1" x14ac:dyDescent="0.55000000000000004">
      <c r="A9" s="12" t="s">
        <v>185</v>
      </c>
      <c r="B9" s="13">
        <f t="shared" si="0"/>
        <v>44425</v>
      </c>
      <c r="C9" s="30" t="s">
        <v>14</v>
      </c>
      <c r="D9" s="40">
        <f>IFERROR(INT(TRIM(SUBSTITUTE(VLOOKUP($A9&amp;"*",各都道府県の状況!$A:$I,D$3,FALSE), "※5", ""))), "")</f>
        <v>1222</v>
      </c>
      <c r="E9" s="40">
        <f>IFERROR(INT(TRIM(SUBSTITUTE(VLOOKUP($A9&amp;"*",各都道府県の状況!$A:$I,E$3,FALSE), "※5", ""))), "")</f>
        <v>18967</v>
      </c>
      <c r="F9" s="40">
        <f>IFERROR(INT(TRIM(SUBSTITUTE(VLOOKUP($A9&amp;"*",各都道府県の状況!$A:$I,F$3,FALSE), "※5", ""))), "")</f>
        <v>1060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141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44425</v>
      </c>
      <c r="C10" s="30" t="s">
        <v>15</v>
      </c>
      <c r="D10" s="40">
        <f>IFERROR(INT(TRIM(SUBSTITUTE(VLOOKUP($A10&amp;"*",各都道府県の状況!$A:$I,D$3,FALSE), "※5", ""))), "")</f>
        <v>2609</v>
      </c>
      <c r="E10" s="40">
        <f>IFERROR(INT(TRIM(SUBSTITUTE(VLOOKUP($A10&amp;"*",各都道府県の状況!$A:$I,E$3,FALSE), "※5", ""))), "")</f>
        <v>77032</v>
      </c>
      <c r="F10" s="40">
        <f>IFERROR(INT(TRIM(SUBSTITUTE(VLOOKUP($A10&amp;"*",各都道府県の状況!$A:$I,F$3,FALSE), "※5", ""))), "")</f>
        <v>2285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277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44425</v>
      </c>
      <c r="C11" s="30" t="s">
        <v>16</v>
      </c>
      <c r="D11" s="40">
        <f>IFERROR(INT(TRIM(SUBSTITUTE(VLOOKUP($A11&amp;"*",各都道府県の状況!$A:$I,D$3,FALSE), "※5", ""))), "")</f>
        <v>7455</v>
      </c>
      <c r="E11" s="40">
        <f>IFERROR(INT(TRIM(SUBSTITUTE(VLOOKUP($A11&amp;"*",各都道府県の状況!$A:$I,E$3,FALSE), "※5", ""))), "")</f>
        <v>340501</v>
      </c>
      <c r="F11" s="40">
        <f>IFERROR(INT(TRIM(SUBSTITUTE(VLOOKUP($A11&amp;"*",各都道府県の状況!$A:$I,F$3,FALSE), "※5", ""))), "")</f>
        <v>6231</v>
      </c>
      <c r="G11" s="40">
        <f>IFERROR(INT(TRIM(SUBSTITUTE(VLOOKUP($A11&amp;"*",各都道府県の状況!$A:$I,G$3,FALSE), "※5", ""))), "")</f>
        <v>164</v>
      </c>
      <c r="H11" s="40">
        <f>IFERROR(INT(TRIM(SUBSTITUTE(VLOOKUP($A11&amp;"*",各都道府県の状況!$A:$I,H$3,FALSE), "※5", ""))), "")</f>
        <v>1060</v>
      </c>
      <c r="I11" s="40">
        <f>IFERROR(INT(TRIM(SUBSTITUTE(VLOOKUP($A11&amp;"*",各都道府県の状況!$A:$I,I$3,FALSE), "※5", ""))), "")</f>
        <v>16</v>
      </c>
    </row>
    <row r="12" spans="1:10" x14ac:dyDescent="0.55000000000000004">
      <c r="A12" s="12" t="s">
        <v>188</v>
      </c>
      <c r="B12" s="13">
        <f t="shared" si="0"/>
        <v>44425</v>
      </c>
      <c r="C12" s="30" t="s">
        <v>17</v>
      </c>
      <c r="D12" s="40">
        <f>IFERROR(INT(TRIM(SUBSTITUTE(VLOOKUP($A12&amp;"*",各都道府県の状況!$A:$I,D$3,FALSE), "※5", ""))), "")</f>
        <v>16647</v>
      </c>
      <c r="E12" s="40">
        <f>IFERROR(INT(TRIM(SUBSTITUTE(VLOOKUP($A12&amp;"*",各都道府県の状況!$A:$I,E$3,FALSE), "※5", ""))), "")</f>
        <v>36486</v>
      </c>
      <c r="F12" s="40">
        <f>IFERROR(INT(TRIM(SUBSTITUTE(VLOOKUP($A12&amp;"*",各都道府県の状況!$A:$I,F$3,FALSE), "※5", ""))), "")</f>
        <v>14401</v>
      </c>
      <c r="G12" s="40">
        <f>IFERROR(INT(TRIM(SUBSTITUTE(VLOOKUP($A12&amp;"*",各都道府県の状況!$A:$I,G$3,FALSE), "※5", ""))), "")</f>
        <v>176</v>
      </c>
      <c r="H12" s="40">
        <f>IFERROR(INT(TRIM(SUBSTITUTE(VLOOKUP($A12&amp;"*",各都道府県の状況!$A:$I,H$3,FALSE), "※5", ""))), "")</f>
        <v>2070</v>
      </c>
      <c r="I12" s="40">
        <f>IFERROR(INT(TRIM(SUBSTITUTE(VLOOKUP($A12&amp;"*",各都道府県の状況!$A:$I,I$3,FALSE), "※5", ""))), "")</f>
        <v>28</v>
      </c>
    </row>
    <row r="13" spans="1:10" x14ac:dyDescent="0.55000000000000004">
      <c r="A13" s="12" t="s">
        <v>189</v>
      </c>
      <c r="B13" s="13">
        <f t="shared" si="0"/>
        <v>44425</v>
      </c>
      <c r="C13" s="30" t="s">
        <v>18</v>
      </c>
      <c r="D13" s="40">
        <f>IFERROR(INT(TRIM(SUBSTITUTE(VLOOKUP($A13&amp;"*",各都道府県の状況!$A:$I,D$3,FALSE), "※5", ""))), "")</f>
        <v>10581</v>
      </c>
      <c r="E13" s="40">
        <f>IFERROR(INT(TRIM(SUBSTITUTE(VLOOKUP($A13&amp;"*",各都道府県の状況!$A:$I,E$3,FALSE), "※5", ""))), "")</f>
        <v>369433</v>
      </c>
      <c r="F13" s="40">
        <f>IFERROR(INT(TRIM(SUBSTITUTE(VLOOKUP($A13&amp;"*",各都道府県の状況!$A:$I,F$3,FALSE), "※5", ""))), "")</f>
        <v>8920</v>
      </c>
      <c r="G13" s="40">
        <f>IFERROR(INT(TRIM(SUBSTITUTE(VLOOKUP($A13&amp;"*",各都道府県の状況!$A:$I,G$3,FALSE), "※5", ""))), "")</f>
        <v>96</v>
      </c>
      <c r="H13" s="40">
        <f>IFERROR(INT(TRIM(SUBSTITUTE(VLOOKUP($A13&amp;"*",各都道府県の状況!$A:$I,H$3,FALSE), "※5", ""))), "")</f>
        <v>1565</v>
      </c>
      <c r="I13" s="40">
        <f>IFERROR(INT(TRIM(SUBSTITUTE(VLOOKUP($A13&amp;"*",各都道府県の状況!$A:$I,I$3,FALSE), "※5", ""))), "")</f>
        <v>19</v>
      </c>
    </row>
    <row r="14" spans="1:10" x14ac:dyDescent="0.55000000000000004">
      <c r="A14" s="12" t="s">
        <v>190</v>
      </c>
      <c r="B14" s="13">
        <f t="shared" si="0"/>
        <v>44425</v>
      </c>
      <c r="C14" s="30" t="s">
        <v>19</v>
      </c>
      <c r="D14" s="40">
        <f>IFERROR(INT(TRIM(SUBSTITUTE(VLOOKUP($A14&amp;"*",各都道府県の状況!$A:$I,D$3,FALSE), "※5", ""))), "")</f>
        <v>11335</v>
      </c>
      <c r="E14" s="40">
        <f>IFERROR(INT(TRIM(SUBSTITUTE(VLOOKUP($A14&amp;"*",各都道府県の状況!$A:$I,E$3,FALSE), "※5", ""))), "")</f>
        <v>234786</v>
      </c>
      <c r="F14" s="40">
        <f>IFERROR(INT(TRIM(SUBSTITUTE(VLOOKUP($A14&amp;"*",各都道府県の状況!$A:$I,F$3,FALSE), "※5", ""))), "")</f>
        <v>9550</v>
      </c>
      <c r="G14" s="40">
        <f>IFERROR(INT(TRIM(SUBSTITUTE(VLOOKUP($A14&amp;"*",各都道府県の状況!$A:$I,G$3,FALSE), "※5", ""))), "")</f>
        <v>156</v>
      </c>
      <c r="H14" s="40">
        <f>IFERROR(INT(TRIM(SUBSTITUTE(VLOOKUP($A14&amp;"*",各都道府県の状況!$A:$I,H$3,FALSE), "※5", ""))), "")</f>
        <v>1629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44425</v>
      </c>
      <c r="C15" s="30" t="s">
        <v>20</v>
      </c>
      <c r="D15" s="40">
        <f>IFERROR(INT(TRIM(SUBSTITUTE(VLOOKUP($A15&amp;"*",各都道府県の状況!$A:$I,D$3,FALSE), "※5", ""))), "")</f>
        <v>79377</v>
      </c>
      <c r="E15" s="40">
        <f>IFERROR(INT(TRIM(SUBSTITUTE(VLOOKUP($A15&amp;"*",各都道府県の状況!$A:$I,E$3,FALSE), "※5", ""))), "")</f>
        <v>1193888</v>
      </c>
      <c r="F15" s="40">
        <f>IFERROR(INT(TRIM(SUBSTITUTE(VLOOKUP($A15&amp;"*",各都道府県の状況!$A:$I,F$3,FALSE), "※5", ""))), "")</f>
        <v>56540</v>
      </c>
      <c r="G15" s="40">
        <f>IFERROR(INT(TRIM(SUBSTITUTE(VLOOKUP($A15&amp;"*",各都道府県の状況!$A:$I,G$3,FALSE), "※5", ""))), "")</f>
        <v>864</v>
      </c>
      <c r="H15" s="40">
        <f>IFERROR(INT(TRIM(SUBSTITUTE(VLOOKUP($A15&amp;"*",各都道府県の状況!$A:$I,H$3,FALSE), "※5", ""))), "")</f>
        <v>21973</v>
      </c>
      <c r="I15" s="40">
        <f>IFERROR(INT(TRIM(SUBSTITUTE(VLOOKUP($A15&amp;"*",各都道府県の状況!$A:$I,I$3,FALSE), "※5", ""))), "")</f>
        <v>125</v>
      </c>
    </row>
    <row r="16" spans="1:10" x14ac:dyDescent="0.55000000000000004">
      <c r="A16" s="12" t="s">
        <v>192</v>
      </c>
      <c r="B16" s="13">
        <f t="shared" si="0"/>
        <v>44425</v>
      </c>
      <c r="C16" s="30" t="s">
        <v>21</v>
      </c>
      <c r="D16" s="40">
        <f>IFERROR(INT(TRIM(SUBSTITUTE(VLOOKUP($A16&amp;"*",各都道府県の状況!$A:$I,D$3,FALSE), "※5", ""))), "")</f>
        <v>65560</v>
      </c>
      <c r="E16" s="40">
        <f>IFERROR(INT(TRIM(SUBSTITUTE(VLOOKUP($A16&amp;"*",各都道府県の状況!$A:$I,E$3,FALSE), "※5", ""))), "")</f>
        <v>861896</v>
      </c>
      <c r="F16" s="40">
        <f>IFERROR(INT(TRIM(SUBSTITUTE(VLOOKUP($A16&amp;"*",各都道府県の状況!$A:$I,F$3,FALSE), "※5", ""))), "")</f>
        <v>54244</v>
      </c>
      <c r="G16" s="40">
        <f>IFERROR(INT(TRIM(SUBSTITUTE(VLOOKUP($A16&amp;"*",各都道府県の状況!$A:$I,G$3,FALSE), "※5", ""))), "")</f>
        <v>759</v>
      </c>
      <c r="H16" s="40">
        <f>IFERROR(INT(TRIM(SUBSTITUTE(VLOOKUP($A16&amp;"*",各都道府県の状況!$A:$I,H$3,FALSE), "※5", ""))), "")</f>
        <v>10557</v>
      </c>
      <c r="I16" s="40">
        <f>IFERROR(INT(TRIM(SUBSTITUTE(VLOOKUP($A16&amp;"*",各都道府県の状況!$A:$I,I$3,FALSE), "※5", ""))), "")</f>
        <v>94</v>
      </c>
    </row>
    <row r="17" spans="1:9" x14ac:dyDescent="0.55000000000000004">
      <c r="A17" s="12" t="s">
        <v>193</v>
      </c>
      <c r="B17" s="13">
        <f t="shared" si="0"/>
        <v>44425</v>
      </c>
      <c r="C17" s="30" t="s">
        <v>22</v>
      </c>
      <c r="D17" s="40">
        <f>IFERROR(INT(TRIM(SUBSTITUTE(VLOOKUP($A17&amp;"*",各都道府県の状況!$A:$I,D$3,FALSE), "※5", ""))), "")</f>
        <v>286471</v>
      </c>
      <c r="E17" s="40">
        <f>IFERROR(INT(TRIM(SUBSTITUTE(VLOOKUP($A17&amp;"*",各都道府県の状況!$A:$I,E$3,FALSE), "※5", ""))), "")</f>
        <v>3043648</v>
      </c>
      <c r="F17" s="40">
        <f>IFERROR(INT(TRIM(SUBSTITUTE(VLOOKUP($A17&amp;"*",各都道府県の状況!$A:$I,F$3,FALSE), "※5", ""))), "")</f>
        <v>245256</v>
      </c>
      <c r="G17" s="40">
        <f>IFERROR(INT(TRIM(SUBSTITUTE(VLOOKUP($A17&amp;"*",各都道府県の状況!$A:$I,G$3,FALSE), "※5", ""))), "")</f>
        <v>2348</v>
      </c>
      <c r="H17" s="40">
        <f>IFERROR(INT(TRIM(SUBSTITUTE(VLOOKUP($A17&amp;"*",各都道府県の状況!$A:$I,H$3,FALSE), "※5", ""))), "")</f>
        <v>38867</v>
      </c>
      <c r="I17" s="40">
        <f>IFERROR(INT(TRIM(SUBSTITUTE(VLOOKUP($A17&amp;"*",各都道府県の状況!$A:$I,I$3,FALSE), "※5", ""))), "")</f>
        <v>276</v>
      </c>
    </row>
    <row r="18" spans="1:9" x14ac:dyDescent="0.55000000000000004">
      <c r="A18" s="12" t="s">
        <v>194</v>
      </c>
      <c r="B18" s="13">
        <f t="shared" si="0"/>
        <v>44425</v>
      </c>
      <c r="C18" s="30" t="s">
        <v>23</v>
      </c>
      <c r="D18" s="40">
        <f>IFERROR(INT(TRIM(SUBSTITUTE(VLOOKUP($A18&amp;"*",各都道府県の状況!$A:$I,D$3,FALSE), "※5", ""))), "")</f>
        <v>115178</v>
      </c>
      <c r="E18" s="40">
        <f>IFERROR(INT(TRIM(SUBSTITUTE(VLOOKUP($A18&amp;"*",各都道府県の状況!$A:$I,E$3,FALSE), "※5", ""))), "")</f>
        <v>1302614</v>
      </c>
      <c r="F18" s="40">
        <f>IFERROR(INT(TRIM(SUBSTITUTE(VLOOKUP($A18&amp;"*",各都道府県の状況!$A:$I,F$3,FALSE), "※5", ""))), "")</f>
        <v>99010</v>
      </c>
      <c r="G18" s="40">
        <f>IFERROR(INT(TRIM(SUBSTITUTE(VLOOKUP($A18&amp;"*",各都道府県の状況!$A:$I,G$3,FALSE), "※5", ""))), "")</f>
        <v>1026</v>
      </c>
      <c r="H18" s="40">
        <f>IFERROR(INT(TRIM(SUBSTITUTE(VLOOKUP($A18&amp;"*",各都道府県の状況!$A:$I,H$3,FALSE), "※5", ""))), "")</f>
        <v>15142</v>
      </c>
      <c r="I18" s="40">
        <f>IFERROR(INT(TRIM(SUBSTITUTE(VLOOKUP($A18&amp;"*",各都道府県の状況!$A:$I,I$3,FALSE), "※5", ""))), "")</f>
        <v>212</v>
      </c>
    </row>
    <row r="19" spans="1:9" x14ac:dyDescent="0.55000000000000004">
      <c r="A19" s="12" t="s">
        <v>195</v>
      </c>
      <c r="B19" s="13">
        <f t="shared" si="0"/>
        <v>44425</v>
      </c>
      <c r="C19" s="30" t="s">
        <v>24</v>
      </c>
      <c r="D19" s="40">
        <f>IFERROR(INT(TRIM(SUBSTITUTE(VLOOKUP($A19&amp;"*",各都道府県の状況!$A:$I,D$3,FALSE), "※5", ""))), "")</f>
        <v>5287</v>
      </c>
      <c r="E19" s="40">
        <f>IFERROR(INT(TRIM(SUBSTITUTE(VLOOKUP($A19&amp;"*",各都道府県の状況!$A:$I,E$3,FALSE), "※5", ""))), "")</f>
        <v>216207</v>
      </c>
      <c r="F19" s="40">
        <f>IFERROR(INT(TRIM(SUBSTITUTE(VLOOKUP($A19&amp;"*",各都道府県の状況!$A:$I,F$3,FALSE), "※5", ""))), "")</f>
        <v>4461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772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44425</v>
      </c>
      <c r="C20" s="30" t="s">
        <v>25</v>
      </c>
      <c r="D20" s="40">
        <f>IFERROR(INT(TRIM(SUBSTITUTE(VLOOKUP($A20&amp;"*",各都道府県の状況!$A:$I,D$3,FALSE), "※5", ""))), "")</f>
        <v>3114</v>
      </c>
      <c r="E20" s="40">
        <f>IFERROR(INT(TRIM(SUBSTITUTE(VLOOKUP($A20&amp;"*",各都道府県の状況!$A:$I,E$3,FALSE), "※5", ""))), "")</f>
        <v>90372</v>
      </c>
      <c r="F20" s="40">
        <f>IFERROR(INT(TRIM(SUBSTITUTE(VLOOKUP($A20&amp;"*",各都道府県の状況!$A:$I,F$3,FALSE), "※5", ""))), "")</f>
        <v>2467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609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44425</v>
      </c>
      <c r="C21" s="30" t="s">
        <v>26</v>
      </c>
      <c r="D21" s="40">
        <f>IFERROR(INT(TRIM(SUBSTITUTE(VLOOKUP($A21&amp;"*",各都道府県の状況!$A:$I,D$3,FALSE), "※5", ""))), "")</f>
        <v>6375</v>
      </c>
      <c r="E21" s="40">
        <f>IFERROR(INT(TRIM(SUBSTITUTE(VLOOKUP($A21&amp;"*",各都道府県の状況!$A:$I,E$3,FALSE), "※5", ""))), "")</f>
        <v>151761</v>
      </c>
      <c r="F21" s="40">
        <f>IFERROR(INT(TRIM(SUBSTITUTE(VLOOKUP($A21&amp;"*",各都道府県の状況!$A:$I,F$3,FALSE), "※5", ""))), "")</f>
        <v>5500</v>
      </c>
      <c r="G21" s="40">
        <f>IFERROR(INT(TRIM(SUBSTITUTE(VLOOKUP($A21&amp;"*",各都道府県の状況!$A:$I,G$3,FALSE), "※5", ""))), "")</f>
        <v>120</v>
      </c>
      <c r="H21" s="40">
        <f>IFERROR(INT(TRIM(SUBSTITUTE(VLOOKUP($A21&amp;"*",各都道府県の状況!$A:$I,H$3,FALSE), "※5", ""))), "")</f>
        <v>743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44425</v>
      </c>
      <c r="C22" s="30" t="s">
        <v>27</v>
      </c>
      <c r="D22" s="40">
        <f>IFERROR(INT(TRIM(SUBSTITUTE(VLOOKUP($A22&amp;"*",各都道府県の状況!$A:$I,D$3,FALSE), "※5", ""))), "")</f>
        <v>2065</v>
      </c>
      <c r="E22" s="40">
        <f>IFERROR(INT(TRIM(SUBSTITUTE(VLOOKUP($A22&amp;"*",各都道府県の状況!$A:$I,E$3,FALSE), "※5", ""))), "")</f>
        <v>88489</v>
      </c>
      <c r="F22" s="40">
        <f>IFERROR(INT(TRIM(SUBSTITUTE(VLOOKUP($A22&amp;"*",各都道府県の状況!$A:$I,F$3,FALSE), "※5", ""))), "")</f>
        <v>1820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209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44425</v>
      </c>
      <c r="C23" s="30" t="s">
        <v>28</v>
      </c>
      <c r="D23" s="40">
        <f>IFERROR(INT(TRIM(SUBSTITUTE(VLOOKUP($A23&amp;"*",各都道府県の状況!$A:$I,D$3,FALSE), "※5", ""))), "")</f>
        <v>3332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2782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533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44425</v>
      </c>
      <c r="C24" s="30" t="s">
        <v>29</v>
      </c>
      <c r="D24" s="40">
        <f>IFERROR(INT(TRIM(SUBSTITUTE(VLOOKUP($A24&amp;"*",各都道府県の状況!$A:$I,D$3,FALSE), "※5", ""))), "")</f>
        <v>6380</v>
      </c>
      <c r="E24" s="40">
        <f>IFERROR(INT(TRIM(SUBSTITUTE(VLOOKUP($A24&amp;"*",各都道府県の状況!$A:$I,E$3,FALSE), "※5", ""))), "")</f>
        <v>247777</v>
      </c>
      <c r="F24" s="40">
        <f>IFERROR(INT(TRIM(SUBSTITUTE(VLOOKUP($A24&amp;"*",各都道府県の状況!$A:$I,F$3,FALSE), "※5", ""))), "")</f>
        <v>5659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640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44425</v>
      </c>
      <c r="C25" s="30" t="s">
        <v>30</v>
      </c>
      <c r="D25" s="40">
        <f>IFERROR(INT(TRIM(SUBSTITUTE(VLOOKUP($A25&amp;"*",各都道府県の状況!$A:$I,D$3,FALSE), "※5", ""))), "")</f>
        <v>11350</v>
      </c>
      <c r="E25" s="40">
        <f>IFERROR(INT(TRIM(SUBSTITUTE(VLOOKUP($A25&amp;"*",各都道府県の状況!$A:$I,E$3,FALSE), "※5", ""))), "")</f>
        <v>315743</v>
      </c>
      <c r="F25" s="40">
        <f>IFERROR(INT(TRIM(SUBSTITUTE(VLOOKUP($A25&amp;"*",各都道府県の状況!$A:$I,F$3,FALSE), "※5", ""))), "")</f>
        <v>10015</v>
      </c>
      <c r="G25" s="40">
        <f>IFERROR(INT(TRIM(SUBSTITUTE(VLOOKUP($A25&amp;"*",各都道府県の状況!$A:$I,G$3,FALSE), "※5", ""))), "")</f>
        <v>191</v>
      </c>
      <c r="H25" s="40">
        <f>IFERROR(INT(TRIM(SUBSTITUTE(VLOOKUP($A25&amp;"*",各都道府県の状況!$A:$I,H$3,FALSE), "※5", ""))), "")</f>
        <v>1144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44425</v>
      </c>
      <c r="C26" s="30" t="s">
        <v>31</v>
      </c>
      <c r="D26" s="40">
        <f>IFERROR(INT(TRIM(SUBSTITUTE(VLOOKUP($A26&amp;"*",各都道府県の状況!$A:$I,D$3,FALSE), "※5", ""))), "")</f>
        <v>14615</v>
      </c>
      <c r="E26" s="40">
        <f>IFERROR(INT(TRIM(SUBSTITUTE(VLOOKUP($A26&amp;"*",各都道府県の状況!$A:$I,E$3,FALSE), "※5", ""))), "")</f>
        <v>493559</v>
      </c>
      <c r="F26" s="40">
        <f>IFERROR(INT(TRIM(SUBSTITUTE(VLOOKUP($A26&amp;"*",各都道府県の状況!$A:$I,F$3,FALSE), "※5", ""))), "")</f>
        <v>11358</v>
      </c>
      <c r="G26" s="40">
        <f>IFERROR(INT(TRIM(SUBSTITUTE(VLOOKUP($A26&amp;"*",各都道府県の状況!$A:$I,G$3,FALSE), "※5", ""))), "")</f>
        <v>159</v>
      </c>
      <c r="H26" s="40">
        <f>IFERROR(INT(TRIM(SUBSTITUTE(VLOOKUP($A26&amp;"*",各都道府県の状況!$A:$I,H$3,FALSE), "※5", ""))), "")</f>
        <v>3098</v>
      </c>
      <c r="I26" s="40">
        <f>IFERROR(INT(TRIM(SUBSTITUTE(VLOOKUP($A26&amp;"*",各都道府県の状況!$A:$I,I$3,FALSE), "※5", ""))), "")</f>
        <v>20</v>
      </c>
    </row>
    <row r="27" spans="1:9" x14ac:dyDescent="0.55000000000000004">
      <c r="A27" s="12" t="s">
        <v>203</v>
      </c>
      <c r="B27" s="13">
        <f t="shared" si="0"/>
        <v>44425</v>
      </c>
      <c r="C27" s="30" t="s">
        <v>32</v>
      </c>
      <c r="D27" s="40">
        <f>IFERROR(INT(TRIM(SUBSTITUTE(VLOOKUP($A27&amp;"*",各都道府県の状況!$A:$I,D$3,FALSE), "※5", ""))), "")</f>
        <v>60834</v>
      </c>
      <c r="E27" s="40">
        <f>IFERROR(INT(TRIM(SUBSTITUTE(VLOOKUP($A27&amp;"*",各都道府県の状況!$A:$I,E$3,FALSE), "※5", ""))), "")</f>
        <v>975976</v>
      </c>
      <c r="F27" s="40">
        <f>IFERROR(INT(TRIM(SUBSTITUTE(VLOOKUP($A27&amp;"*",各都道府県の状況!$A:$I,F$3,FALSE), "※5", ""))), "")</f>
        <v>54348</v>
      </c>
      <c r="G27" s="40">
        <f>IFERROR(INT(TRIM(SUBSTITUTE(VLOOKUP($A27&amp;"*",各都道府県の状況!$A:$I,G$3,FALSE), "※5", ""))), "")</f>
        <v>1018</v>
      </c>
      <c r="H27" s="40">
        <f>IFERROR(INT(TRIM(SUBSTITUTE(VLOOKUP($A27&amp;"*",各都道府県の状況!$A:$I,H$3,FALSE), "※5", ""))), "")</f>
        <v>5468</v>
      </c>
      <c r="I27" s="40">
        <f>IFERROR(INT(TRIM(SUBSTITUTE(VLOOKUP($A27&amp;"*",各都道府県の状況!$A:$I,I$3,FALSE), "※5", ""))), "")</f>
        <v>28</v>
      </c>
    </row>
    <row r="28" spans="1:9" x14ac:dyDescent="0.55000000000000004">
      <c r="A28" s="12" t="s">
        <v>204</v>
      </c>
      <c r="B28" s="13">
        <f t="shared" si="0"/>
        <v>44425</v>
      </c>
      <c r="C28" s="30" t="s">
        <v>33</v>
      </c>
      <c r="D28" s="40">
        <f>IFERROR(INT(TRIM(SUBSTITUTE(VLOOKUP($A28&amp;"*",各都道府県の状況!$A:$I,D$3,FALSE), "※5", ""))), "")</f>
        <v>7394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6145</v>
      </c>
      <c r="G28" s="40">
        <f>IFERROR(INT(TRIM(SUBSTITUTE(VLOOKUP($A28&amp;"*",各都道府県の状況!$A:$I,G$3,FALSE), "※5", ""))), "")</f>
        <v>117</v>
      </c>
      <c r="H28" s="40">
        <f>IFERROR(INT(TRIM(SUBSTITUTE(VLOOKUP($A28&amp;"*",各都道府県の状況!$A:$I,H$3,FALSE), "※5", ""))), "")</f>
        <v>1307</v>
      </c>
      <c r="I28" s="40">
        <f>IFERROR(INT(TRIM(SUBSTITUTE(VLOOKUP($A28&amp;"*",各都道府県の状況!$A:$I,I$3,FALSE), "※5", ""))), "")</f>
        <v>13</v>
      </c>
    </row>
    <row r="29" spans="1:9" x14ac:dyDescent="0.55000000000000004">
      <c r="A29" s="12" t="s">
        <v>205</v>
      </c>
      <c r="B29" s="13">
        <f t="shared" si="0"/>
        <v>44425</v>
      </c>
      <c r="C29" s="30" t="s">
        <v>34</v>
      </c>
      <c r="D29" s="40">
        <f>IFERROR(INT(TRIM(SUBSTITUTE(VLOOKUP($A29&amp;"*",各都道府県の状況!$A:$I,D$3,FALSE), "※5", ""))), "")</f>
        <v>7908</v>
      </c>
      <c r="E29" s="40">
        <f>IFERROR(INT(TRIM(SUBSTITUTE(VLOOKUP($A29&amp;"*",各都道府県の状況!$A:$I,E$3,FALSE), "※5", ""))), "")</f>
        <v>185479</v>
      </c>
      <c r="F29" s="40">
        <f>IFERROR(INT(TRIM(SUBSTITUTE(VLOOKUP($A29&amp;"*",各都道府県の状況!$A:$I,F$3,FALSE), "※5", ""))), "")</f>
        <v>6404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1409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44425</v>
      </c>
      <c r="C30" s="30" t="s">
        <v>35</v>
      </c>
      <c r="D30" s="40">
        <f>IFERROR(INT(TRIM(SUBSTITUTE(VLOOKUP($A30&amp;"*",各都道府県の状況!$A:$I,D$3,FALSE), "※5", ""))), "")</f>
        <v>23325</v>
      </c>
      <c r="E30" s="40">
        <f>IFERROR(INT(TRIM(SUBSTITUTE(VLOOKUP($A30&amp;"*",各都道府県の状況!$A:$I,E$3,FALSE), "※5", ""))), "")</f>
        <v>336408</v>
      </c>
      <c r="F30" s="40">
        <f>IFERROR(INT(TRIM(SUBSTITUTE(VLOOKUP($A30&amp;"*",各都道府県の状況!$A:$I,F$3,FALSE), "※5", ""))), "")</f>
        <v>18829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3827</v>
      </c>
      <c r="I30" s="40">
        <f>IFERROR(INT(TRIM(SUBSTITUTE(VLOOKUP($A30&amp;"*",各都道府県の状況!$A:$I,I$3,FALSE), "※5", ""))), "")</f>
        <v>84</v>
      </c>
    </row>
    <row r="31" spans="1:9" x14ac:dyDescent="0.55000000000000004">
      <c r="A31" s="12" t="s">
        <v>207</v>
      </c>
      <c r="B31" s="13">
        <f t="shared" si="0"/>
        <v>44425</v>
      </c>
      <c r="C31" s="30" t="s">
        <v>36</v>
      </c>
      <c r="D31" s="40">
        <f>IFERROR(INT(TRIM(SUBSTITUTE(VLOOKUP($A31&amp;"*",各都道府県の状況!$A:$I,D$3,FALSE), "※5", ""))), "")</f>
        <v>135267</v>
      </c>
      <c r="E31" s="40">
        <f>IFERROR(INT(TRIM(SUBSTITUTE(VLOOKUP($A31&amp;"*",各都道府県の状況!$A:$I,E$3,FALSE), "※5", ""))), "")</f>
        <v>2683382</v>
      </c>
      <c r="F31" s="40">
        <f>IFERROR(INT(TRIM(SUBSTITUTE(VLOOKUP($A31&amp;"*",各都道府県の状況!$A:$I,F$3,FALSE), "※5", ""))), "")</f>
        <v>116627</v>
      </c>
      <c r="G31" s="40">
        <f>IFERROR(INT(TRIM(SUBSTITUTE(VLOOKUP($A31&amp;"*",各都道府県の状況!$A:$I,G$3,FALSE), "※5", ""))), "")</f>
        <v>2747</v>
      </c>
      <c r="H31" s="40">
        <f>IFERROR(INT(TRIM(SUBSTITUTE(VLOOKUP($A31&amp;"*",各都道府県の状況!$A:$I,H$3,FALSE), "※5", ""))), "")</f>
        <v>14438</v>
      </c>
      <c r="I31" s="40">
        <f>IFERROR(INT(TRIM(SUBSTITUTE(VLOOKUP($A31&amp;"*",各都道府県の状況!$A:$I,I$3,FALSE), "※5", ""))), "")</f>
        <v>450</v>
      </c>
    </row>
    <row r="32" spans="1:9" x14ac:dyDescent="0.55000000000000004">
      <c r="A32" s="12" t="s">
        <v>208</v>
      </c>
      <c r="B32" s="13">
        <f t="shared" si="0"/>
        <v>44425</v>
      </c>
      <c r="C32" s="30" t="s">
        <v>37</v>
      </c>
      <c r="D32" s="40">
        <f>IFERROR(INT(TRIM(SUBSTITUTE(VLOOKUP($A32&amp;"*",各都道府県の状況!$A:$I,D$3,FALSE), "※5", ""))), "")</f>
        <v>51277</v>
      </c>
      <c r="E32" s="40">
        <f>IFERROR(INT(TRIM(SUBSTITUTE(VLOOKUP($A32&amp;"*",各都道府県の状況!$A:$I,E$3,FALSE), "※5", ""))), "")</f>
        <v>596185</v>
      </c>
      <c r="F32" s="40">
        <f>IFERROR(INT(TRIM(SUBSTITUTE(VLOOKUP($A32&amp;"*",各都道府県の状況!$A:$I,F$3,FALSE), "※5", ""))), "")</f>
        <v>45627</v>
      </c>
      <c r="G32" s="40">
        <f>IFERROR(INT(TRIM(SUBSTITUTE(VLOOKUP($A32&amp;"*",各都道府県の状況!$A:$I,G$3,FALSE), "※5", ""))), "")</f>
        <v>1326</v>
      </c>
      <c r="H32" s="40">
        <f>IFERROR(INT(TRIM(SUBSTITUTE(VLOOKUP($A32&amp;"*",各都道府県の状況!$A:$I,H$3,FALSE), "※5", ""))), "")</f>
        <v>4325</v>
      </c>
      <c r="I32" s="40">
        <f>IFERROR(INT(TRIM(SUBSTITUTE(VLOOKUP($A32&amp;"*",各都道府県の状況!$A:$I,I$3,FALSE), "※5", ""))), "")</f>
        <v>43</v>
      </c>
    </row>
    <row r="33" spans="1:9" x14ac:dyDescent="0.55000000000000004">
      <c r="A33" s="12" t="s">
        <v>209</v>
      </c>
      <c r="B33" s="13">
        <f t="shared" si="0"/>
        <v>44425</v>
      </c>
      <c r="C33" s="30" t="s">
        <v>38</v>
      </c>
      <c r="D33" s="40">
        <f>IFERROR(INT(TRIM(SUBSTITUTE(VLOOKUP($A33&amp;"*",各都道府県の状況!$A:$I,D$3,FALSE), "※5", ""))), "")</f>
        <v>10695</v>
      </c>
      <c r="E33" s="40">
        <f>IFERROR(INT(TRIM(SUBSTITUTE(VLOOKUP($A33&amp;"*",各都道府県の状況!$A:$I,E$3,FALSE), "※5", ""))), "")</f>
        <v>201790</v>
      </c>
      <c r="F33" s="40">
        <f>IFERROR(INT(TRIM(SUBSTITUTE(VLOOKUP($A33&amp;"*",各都道府県の状況!$A:$I,F$3,FALSE), "※5", ""))), "")</f>
        <v>9479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1082</v>
      </c>
      <c r="I33" s="40">
        <f>IFERROR(INT(TRIM(SUBSTITUTE(VLOOKUP($A33&amp;"*",各都道府県の状況!$A:$I,I$3,FALSE), "※5", ""))), "")</f>
        <v>12</v>
      </c>
    </row>
    <row r="34" spans="1:9" x14ac:dyDescent="0.55000000000000004">
      <c r="A34" s="12" t="s">
        <v>210</v>
      </c>
      <c r="B34" s="13">
        <f t="shared" si="0"/>
        <v>44425</v>
      </c>
      <c r="C34" s="30" t="s">
        <v>39</v>
      </c>
      <c r="D34" s="40">
        <f>IFERROR(INT(TRIM(SUBSTITUTE(VLOOKUP($A34&amp;"*",各都道府県の状況!$A:$I,D$3,FALSE), "※5", ""))), "")</f>
        <v>3584</v>
      </c>
      <c r="E34" s="40">
        <f>IFERROR(INT(TRIM(SUBSTITUTE(VLOOKUP($A34&amp;"*",各都道府県の状況!$A:$I,E$3,FALSE), "※5", ""))), "")</f>
        <v>49507</v>
      </c>
      <c r="F34" s="40">
        <f>IFERROR(INT(TRIM(SUBSTITUTE(VLOOKUP($A34&amp;"*",各都道府県の状況!$A:$I,F$3,FALSE), "※5", ""))), "")</f>
        <v>3157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296</v>
      </c>
      <c r="I34" s="40">
        <f>IFERROR(INT(TRIM(SUBSTITUTE(VLOOKUP($A34&amp;"*",各都道府県の状況!$A:$I,I$3,FALSE), "※5", ""))), "")</f>
        <v>11</v>
      </c>
    </row>
    <row r="35" spans="1:9" x14ac:dyDescent="0.55000000000000004">
      <c r="A35" s="12" t="s">
        <v>211</v>
      </c>
      <c r="B35" s="13">
        <f t="shared" si="0"/>
        <v>44425</v>
      </c>
      <c r="C35" s="30" t="s">
        <v>40</v>
      </c>
      <c r="D35" s="40">
        <f>IFERROR(INT(TRIM(SUBSTITUTE(VLOOKUP($A35&amp;"*",各都道府県の状況!$A:$I,D$3,FALSE), "※5", ""))), "")</f>
        <v>1142</v>
      </c>
      <c r="E35" s="40">
        <f>IFERROR(INT(TRIM(SUBSTITUTE(VLOOKUP($A35&amp;"*",各都道府県の状況!$A:$I,E$3,FALSE), "※5", ""))), "")</f>
        <v>110078</v>
      </c>
      <c r="F35" s="40">
        <f>IFERROR(INT(TRIM(SUBSTITUTE(VLOOKUP($A35&amp;"*",各都道府県の状況!$A:$I,F$3,FALSE), "※5", ""))), "")</f>
        <v>856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270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44425</v>
      </c>
      <c r="C36" s="30" t="s">
        <v>41</v>
      </c>
      <c r="D36" s="40">
        <f>IFERROR(INT(TRIM(SUBSTITUTE(VLOOKUP($A36&amp;"*",各都道府県の状況!$A:$I,D$3,FALSE), "※5", ""))), "")</f>
        <v>968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825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141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44425</v>
      </c>
      <c r="C37" s="30" t="s">
        <v>42</v>
      </c>
      <c r="D37" s="40">
        <f>IFERROR(INT(TRIM(SUBSTITUTE(VLOOKUP($A37&amp;"*",各都道府県の状況!$A:$I,D$3,FALSE), "※5", ""))), "")</f>
        <v>10280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44425</v>
      </c>
      <c r="C38" s="30" t="s">
        <v>43</v>
      </c>
      <c r="D38" s="40">
        <f>IFERROR(INT(TRIM(SUBSTITUTE(VLOOKUP($A38&amp;"*",各都道府県の状況!$A:$I,D$3,FALSE), "※5", ""))), "")</f>
        <v>13922</v>
      </c>
      <c r="E38" s="40">
        <f>IFERROR(INT(TRIM(SUBSTITUTE(VLOOKUP($A38&amp;"*",各都道府県の状況!$A:$I,E$3,FALSE), "※5", ""))), "")</f>
        <v>646233</v>
      </c>
      <c r="F38" s="40">
        <f>IFERROR(INT(TRIM(SUBSTITUTE(VLOOKUP($A38&amp;"*",各都道府県の状況!$A:$I,F$3,FALSE), "※5", ""))), "")</f>
        <v>12568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928</v>
      </c>
      <c r="I38" s="40">
        <f>IFERROR(INT(TRIM(SUBSTITUTE(VLOOKUP($A38&amp;"*",各都道府県の状況!$A:$I,I$3,FALSE), "※5", ""))), "")</f>
        <v>10</v>
      </c>
    </row>
    <row r="39" spans="1:9" x14ac:dyDescent="0.55000000000000004">
      <c r="A39" s="12" t="s">
        <v>215</v>
      </c>
      <c r="B39" s="13">
        <f t="shared" si="0"/>
        <v>44425</v>
      </c>
      <c r="C39" s="30" t="s">
        <v>44</v>
      </c>
      <c r="D39" s="40">
        <f>IFERROR(INT(TRIM(SUBSTITUTE(VLOOKUP($A39&amp;"*",各都道府県の状況!$A:$I,D$3,FALSE), "※5", ""))), "")</f>
        <v>3890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3405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405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44425</v>
      </c>
      <c r="C40" s="30" t="s">
        <v>45</v>
      </c>
      <c r="D40" s="40">
        <f>IFERROR(INT(TRIM(SUBSTITUTE(VLOOKUP($A40&amp;"*",各都道府県の状況!$A:$I,D$3,FALSE), "※5", ""))), "")</f>
        <v>1997</v>
      </c>
      <c r="E40" s="40">
        <f>IFERROR(INT(TRIM(SUBSTITUTE(VLOOKUP($A40&amp;"*",各都道府県の状況!$A:$I,E$3,FALSE), "※5", ""))), "")</f>
        <v>78144</v>
      </c>
      <c r="F40" s="40">
        <f>IFERROR(INT(TRIM(SUBSTITUTE(VLOOKUP($A40&amp;"*",各都道府県の状況!$A:$I,F$3,FALSE), "※5", ""))), "")</f>
        <v>1788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146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44425</v>
      </c>
      <c r="C41" s="30" t="s">
        <v>46</v>
      </c>
      <c r="D41" s="40">
        <f>IFERROR(INT(TRIM(SUBSTITUTE(VLOOKUP($A41&amp;"*",各都道府県の状況!$A:$I,D$3,FALSE), "※5", ""))), "")</f>
        <v>3125</v>
      </c>
      <c r="E41" s="40">
        <f>IFERROR(INT(TRIM(SUBSTITUTE(VLOOKUP($A41&amp;"*",各都道府県の状況!$A:$I,E$3,FALSE), "※5", ""))), "")</f>
        <v>102275</v>
      </c>
      <c r="F41" s="40">
        <f>IFERROR(INT(TRIM(SUBSTITUTE(VLOOKUP($A41&amp;"*",各都道府県の状況!$A:$I,F$3,FALSE), "※5", ""))), "")</f>
        <v>2510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582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44425</v>
      </c>
      <c r="C42" s="30" t="s">
        <v>47</v>
      </c>
      <c r="D42" s="40">
        <f>IFERROR(INT(TRIM(SUBSTITUTE(VLOOKUP($A42&amp;"*",各都道府県の状況!$A:$I,D$3,FALSE), "※5", ""))), "")</f>
        <v>3736</v>
      </c>
      <c r="E42" s="40">
        <f>IFERROR(INT(TRIM(SUBSTITUTE(VLOOKUP($A42&amp;"*",各都道府県の状況!$A:$I,E$3,FALSE), "※5", ""))), "")</f>
        <v>115997</v>
      </c>
      <c r="F42" s="40">
        <f>IFERROR(INT(TRIM(SUBSTITUTE(VLOOKUP($A42&amp;"*",各都道府県の状況!$A:$I,F$3,FALSE), "※5", ""))), "")</f>
        <v>3064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595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44425</v>
      </c>
      <c r="C43" s="30" t="s">
        <v>48</v>
      </c>
      <c r="D43" s="40">
        <f>IFERROR(INT(TRIM(SUBSTITUTE(VLOOKUP($A43&amp;"*",各都道府県の状況!$A:$I,D$3,FALSE), "※5", ""))), "")</f>
        <v>2375</v>
      </c>
      <c r="E43" s="40">
        <f>IFERROR(INT(TRIM(SUBSTITUTE(VLOOKUP($A43&amp;"*",各都道府県の状況!$A:$I,E$3,FALSE), "※5", ""))), "")</f>
        <v>68954</v>
      </c>
      <c r="F43" s="40">
        <f>IFERROR(INT(TRIM(SUBSTITUTE(VLOOKUP($A43&amp;"*",各都道府県の状況!$A:$I,F$3,FALSE), "※5", ""))), "")</f>
        <v>2151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193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44425</v>
      </c>
      <c r="C44" s="30" t="s">
        <v>49</v>
      </c>
      <c r="D44" s="40">
        <f>IFERROR(INT(TRIM(SUBSTITUTE(VLOOKUP($A44&amp;"*",各都道府県の状況!$A:$I,D$3,FALSE), "※5", ""))), "")</f>
        <v>51200</v>
      </c>
      <c r="E44" s="40">
        <f>IFERROR(INT(TRIM(SUBSTITUTE(VLOOKUP($A44&amp;"*",各都道府県の状況!$A:$I,E$3,FALSE), "※5", ""))), "")</f>
        <v>1004882</v>
      </c>
      <c r="F44" s="40">
        <f>IFERROR(INT(TRIM(SUBSTITUTE(VLOOKUP($A44&amp;"*",各都道府県の状況!$A:$I,F$3,FALSE), "※5", ""))), "")</f>
        <v>41969</v>
      </c>
      <c r="G44" s="40">
        <f>IFERROR(INT(TRIM(SUBSTITUTE(VLOOKUP($A44&amp;"*",各都道府県の状況!$A:$I,G$3,FALSE), "※5", ""))), "")</f>
        <v>552</v>
      </c>
      <c r="H44" s="40">
        <f>IFERROR(INT(TRIM(SUBSTITUTE(VLOOKUP($A44&amp;"*",各都道府県の状況!$A:$I,H$3,FALSE), "※5", ""))), "")</f>
        <v>7965</v>
      </c>
      <c r="I44" s="40">
        <f>IFERROR(INT(TRIM(SUBSTITUTE(VLOOKUP($A44&amp;"*",各都道府県の状況!$A:$I,I$3,FALSE), "※5", ""))), "")</f>
        <v>28</v>
      </c>
    </row>
    <row r="45" spans="1:9" x14ac:dyDescent="0.55000000000000004">
      <c r="A45" s="12" t="s">
        <v>221</v>
      </c>
      <c r="B45" s="13">
        <f t="shared" si="0"/>
        <v>44425</v>
      </c>
      <c r="C45" s="30" t="s">
        <v>50</v>
      </c>
      <c r="D45" s="40">
        <f>IFERROR(INT(TRIM(SUBSTITUTE(VLOOKUP($A45&amp;"*",各都道府県の状況!$A:$I,D$3,FALSE), "※5", ""))), "")</f>
        <v>3674</v>
      </c>
      <c r="E45" s="40">
        <f>IFERROR(INT(TRIM(SUBSTITUTE(VLOOKUP($A45&amp;"*",各都道府県の状況!$A:$I,E$3,FALSE), "※5", ""))), "")</f>
        <v>73259</v>
      </c>
      <c r="F45" s="40">
        <f>IFERROR(INT(TRIM(SUBSTITUTE(VLOOKUP($A45&amp;"*",各都道府県の状況!$A:$I,F$3,FALSE), "※5", ""))), "")</f>
        <v>2881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519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44425</v>
      </c>
      <c r="C46" s="30" t="s">
        <v>51</v>
      </c>
      <c r="D46" s="40">
        <f>IFERROR(INT(TRIM(SUBSTITUTE(VLOOKUP($A46&amp;"*",各都道府県の状況!$A:$I,D$3,FALSE), "※5", ""))), "")</f>
        <v>4273</v>
      </c>
      <c r="E46" s="40">
        <f>IFERROR(INT(TRIM(SUBSTITUTE(VLOOKUP($A46&amp;"*",各都道府県の状況!$A:$I,E$3,FALSE), "※5", ""))), "")</f>
        <v>146196</v>
      </c>
      <c r="F46" s="40">
        <f>IFERROR(INT(TRIM(SUBSTITUTE(VLOOKUP($A46&amp;"*",各都道府県の状況!$A:$I,F$3,FALSE), "※5", ""))), "")</f>
        <v>3617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592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44425</v>
      </c>
      <c r="C47" s="30" t="s">
        <v>52</v>
      </c>
      <c r="D47" s="40">
        <f>IFERROR(INT(TRIM(SUBSTITUTE(VLOOKUP($A47&amp;"*",各都道府県の状況!$A:$I,D$3,FALSE), "※5", ""))), "")</f>
        <v>9331</v>
      </c>
      <c r="E47" s="40">
        <f>IFERROR(INT(TRIM(SUBSTITUTE(VLOOKUP($A47&amp;"*",各都道府県の状況!$A:$I,E$3,FALSE), "※5", ""))), "")</f>
        <v>94512</v>
      </c>
      <c r="F47" s="40">
        <f>IFERROR(INT(TRIM(SUBSTITUTE(VLOOKUP($A47&amp;"*",各都道府県の状況!$A:$I,F$3,FALSE), "※5", ""))), "")</f>
        <v>7815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1395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44425</v>
      </c>
      <c r="C48" s="30" t="s">
        <v>53</v>
      </c>
      <c r="D48" s="40">
        <f>IFERROR(INT(TRIM(SUBSTITUTE(VLOOKUP($A48&amp;"*",各都道府県の状況!$A:$I,D$3,FALSE), "※5", ""))), "")</f>
        <v>4660</v>
      </c>
      <c r="E48" s="40">
        <f>IFERROR(INT(TRIM(SUBSTITUTE(VLOOKUP($A48&amp;"*",各都道府県の状況!$A:$I,E$3,FALSE), "※5", ""))), "")</f>
        <v>202381</v>
      </c>
      <c r="F48" s="40">
        <f>IFERROR(INT(TRIM(SUBSTITUTE(VLOOKUP($A48&amp;"*",各都道府県の状況!$A:$I,F$3,FALSE), "※5", ""))), "")</f>
        <v>3846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750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44425</v>
      </c>
      <c r="C49" s="30" t="s">
        <v>54</v>
      </c>
      <c r="D49" s="40">
        <f>IFERROR(INT(TRIM(SUBSTITUTE(VLOOKUP($A49&amp;"*",各都道府県の状況!$A:$I,D$3,FALSE), "※5", ""))), "")</f>
        <v>3932</v>
      </c>
      <c r="E49" s="40">
        <f>IFERROR(INT(TRIM(SUBSTITUTE(VLOOKUP($A49&amp;"*",各都道府県の状況!$A:$I,E$3,FALSE), "※5", ""))), "")</f>
        <v>52244</v>
      </c>
      <c r="F49" s="40">
        <f>IFERROR(INT(TRIM(SUBSTITUTE(VLOOKUP($A49&amp;"*",各都道府県の状況!$A:$I,F$3,FALSE), "※5", ""))), "")</f>
        <v>3407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485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44425</v>
      </c>
      <c r="C50" s="30" t="s">
        <v>55</v>
      </c>
      <c r="D50" s="40">
        <f>IFERROR(INT(TRIM(SUBSTITUTE(VLOOKUP($A50&amp;"*",各都道府県の状況!$A:$I,D$3,FALSE), "※5", ""))), "")</f>
        <v>5689</v>
      </c>
      <c r="E50" s="40">
        <f>IFERROR(INT(TRIM(SUBSTITUTE(VLOOKUP($A50&amp;"*",各都道府県の状況!$A:$I,E$3,FALSE), "※5", ""))), "")</f>
        <v>131321</v>
      </c>
      <c r="F50" s="40">
        <f>IFERROR(INT(TRIM(SUBSTITUTE(VLOOKUP($A50&amp;"*",各都道府県の状況!$A:$I,F$3,FALSE), "※5", ""))), "")</f>
        <v>4303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1141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44425</v>
      </c>
      <c r="C51" s="30" t="s">
        <v>56</v>
      </c>
      <c r="D51" s="40">
        <f>IFERROR(INT(TRIM(SUBSTITUTE(VLOOKUP($A51&amp;"*",各都道府県の状況!$A:$I,D$3,FALSE), "※5", ""))), "")</f>
        <v>33932</v>
      </c>
      <c r="E51" s="40">
        <f>IFERROR(INT(TRIM(SUBSTITUTE(VLOOKUP($A51&amp;"*",各都道府県の状況!$A:$I,E$3,FALSE), "※5", ""))), "")</f>
        <v>313751</v>
      </c>
      <c r="F51" s="40">
        <f>IFERROR(INT(TRIM(SUBSTITUTE(VLOOKUP($A51&amp;"*",各都道府県の状況!$A:$I,F$3,FALSE), "※5", ""))), "")</f>
        <v>27945</v>
      </c>
      <c r="G51" s="40">
        <f>IFERROR(INT(TRIM(SUBSTITUTE(VLOOKUP($A51&amp;"*",各都道府県の状況!$A:$I,G$3,FALSE), "※5", ""))), "")</f>
        <v>247</v>
      </c>
      <c r="H51" s="40">
        <f>IFERROR(INT(TRIM(SUBSTITUTE(VLOOKUP($A51&amp;"*",各都道府県の状況!$A:$I,H$3,FALSE), "※5", ""))), "")</f>
        <v>5590</v>
      </c>
      <c r="I51" s="40">
        <f>IFERROR(INT(TRIM(SUBSTITUTE(VLOOKUP($A51&amp;"*",各都道府県の状況!$A:$I,I$3,FALSE), "※5", ""))), "")</f>
        <v>107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23" t="s">
        <v>349</v>
      </c>
      <c r="D4" s="125" t="s">
        <v>350</v>
      </c>
      <c r="E4" s="127" t="s">
        <v>351</v>
      </c>
      <c r="F4" s="128"/>
      <c r="G4" s="129" t="s">
        <v>352</v>
      </c>
      <c r="H4" s="129" t="s">
        <v>353</v>
      </c>
      <c r="I4" s="19"/>
    </row>
    <row r="5" spans="1:9" ht="13.25" customHeight="1" x14ac:dyDescent="0.55000000000000004">
      <c r="B5" s="122"/>
      <c r="C5" s="124"/>
      <c r="D5" s="126"/>
      <c r="E5" s="108" t="s">
        <v>354</v>
      </c>
      <c r="F5" s="109" t="s">
        <v>355</v>
      </c>
      <c r="G5" s="130"/>
      <c r="H5" s="130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50319</v>
      </c>
      <c r="D6" s="110">
        <v>919563</v>
      </c>
      <c r="E6" s="110">
        <v>3858</v>
      </c>
      <c r="F6" s="111">
        <v>19</v>
      </c>
      <c r="G6" s="110">
        <v>45032</v>
      </c>
      <c r="H6" s="110">
        <v>1433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3247</v>
      </c>
      <c r="D7" s="110">
        <v>62277</v>
      </c>
      <c r="E7" s="111">
        <v>404</v>
      </c>
      <c r="F7" s="111">
        <v>0</v>
      </c>
      <c r="G7" s="110">
        <v>2811</v>
      </c>
      <c r="H7" s="111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2497</v>
      </c>
      <c r="D8" s="110">
        <v>99867</v>
      </c>
      <c r="E8" s="111">
        <v>360</v>
      </c>
      <c r="F8" s="111">
        <v>1</v>
      </c>
      <c r="G8" s="110">
        <v>2089</v>
      </c>
      <c r="H8" s="111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11880</v>
      </c>
      <c r="D9" s="110">
        <v>186856</v>
      </c>
      <c r="E9" s="110">
        <v>1336</v>
      </c>
      <c r="F9" s="111">
        <v>12</v>
      </c>
      <c r="G9" s="110">
        <v>10319</v>
      </c>
      <c r="H9" s="111">
        <v>93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0">
        <v>1222</v>
      </c>
      <c r="D10" s="110">
        <v>18967</v>
      </c>
      <c r="E10" s="111">
        <v>141</v>
      </c>
      <c r="F10" s="111">
        <v>2</v>
      </c>
      <c r="G10" s="110">
        <v>1060</v>
      </c>
      <c r="H10" s="111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2609</v>
      </c>
      <c r="D11" s="110">
        <v>77032</v>
      </c>
      <c r="E11" s="111">
        <v>277</v>
      </c>
      <c r="F11" s="111">
        <v>5</v>
      </c>
      <c r="G11" s="110">
        <v>2285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7455</v>
      </c>
      <c r="D12" s="110">
        <v>340501</v>
      </c>
      <c r="E12" s="110">
        <v>1060</v>
      </c>
      <c r="F12" s="111">
        <v>16</v>
      </c>
      <c r="G12" s="110">
        <v>6231</v>
      </c>
      <c r="H12" s="111">
        <v>164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16647</v>
      </c>
      <c r="D13" s="110">
        <v>36486</v>
      </c>
      <c r="E13" s="110">
        <v>2070</v>
      </c>
      <c r="F13" s="111">
        <v>28</v>
      </c>
      <c r="G13" s="110">
        <v>14401</v>
      </c>
      <c r="H13" s="111">
        <v>176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10581</v>
      </c>
      <c r="D14" s="110">
        <v>369433</v>
      </c>
      <c r="E14" s="110">
        <v>1565</v>
      </c>
      <c r="F14" s="111">
        <v>19</v>
      </c>
      <c r="G14" s="110">
        <v>8920</v>
      </c>
      <c r="H14" s="111">
        <v>96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11335</v>
      </c>
      <c r="D15" s="110">
        <v>234786</v>
      </c>
      <c r="E15" s="110">
        <v>1629</v>
      </c>
      <c r="F15" s="111">
        <v>21</v>
      </c>
      <c r="G15" s="110">
        <v>9550</v>
      </c>
      <c r="H15" s="111">
        <v>156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79377</v>
      </c>
      <c r="D16" s="110">
        <v>1193888</v>
      </c>
      <c r="E16" s="110">
        <v>21973</v>
      </c>
      <c r="F16" s="111">
        <v>125</v>
      </c>
      <c r="G16" s="110">
        <v>56540</v>
      </c>
      <c r="H16" s="111">
        <v>864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65560</v>
      </c>
      <c r="D17" s="110">
        <v>861896</v>
      </c>
      <c r="E17" s="110">
        <v>10557</v>
      </c>
      <c r="F17" s="111">
        <v>94</v>
      </c>
      <c r="G17" s="110">
        <v>54244</v>
      </c>
      <c r="H17" s="111">
        <v>759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286471</v>
      </c>
      <c r="D18" s="110">
        <v>3043648</v>
      </c>
      <c r="E18" s="110">
        <v>38867</v>
      </c>
      <c r="F18" s="111">
        <v>276</v>
      </c>
      <c r="G18" s="110">
        <v>245256</v>
      </c>
      <c r="H18" s="110">
        <v>2348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115178</v>
      </c>
      <c r="D19" s="110">
        <v>1302614</v>
      </c>
      <c r="E19" s="110">
        <v>15142</v>
      </c>
      <c r="F19" s="111">
        <v>212</v>
      </c>
      <c r="G19" s="110">
        <v>99010</v>
      </c>
      <c r="H19" s="110">
        <v>1026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5287</v>
      </c>
      <c r="D20" s="110">
        <v>216207</v>
      </c>
      <c r="E20" s="111">
        <v>772</v>
      </c>
      <c r="F20" s="111">
        <v>7</v>
      </c>
      <c r="G20" s="110">
        <v>4461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3114</v>
      </c>
      <c r="D21" s="110">
        <v>90372</v>
      </c>
      <c r="E21" s="111">
        <v>609</v>
      </c>
      <c r="F21" s="111">
        <v>10</v>
      </c>
      <c r="G21" s="110">
        <v>2467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6375</v>
      </c>
      <c r="D22" s="110">
        <v>151761</v>
      </c>
      <c r="E22" s="111">
        <v>743</v>
      </c>
      <c r="F22" s="111">
        <v>9</v>
      </c>
      <c r="G22" s="110">
        <v>5500</v>
      </c>
      <c r="H22" s="111">
        <v>120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2065</v>
      </c>
      <c r="D23" s="110">
        <v>88489</v>
      </c>
      <c r="E23" s="111">
        <v>209</v>
      </c>
      <c r="F23" s="111">
        <v>2</v>
      </c>
      <c r="G23" s="110">
        <v>1820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3332</v>
      </c>
      <c r="D24" s="110">
        <v>80996</v>
      </c>
      <c r="E24" s="111">
        <v>533</v>
      </c>
      <c r="F24" s="111">
        <v>2</v>
      </c>
      <c r="G24" s="110">
        <v>2782</v>
      </c>
      <c r="H24" s="111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6380</v>
      </c>
      <c r="D25" s="110">
        <v>247777</v>
      </c>
      <c r="E25" s="111">
        <v>640</v>
      </c>
      <c r="F25" s="111">
        <v>3</v>
      </c>
      <c r="G25" s="110">
        <v>5659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11350</v>
      </c>
      <c r="D26" s="110">
        <v>315743</v>
      </c>
      <c r="E26" s="110">
        <v>1144</v>
      </c>
      <c r="F26" s="111">
        <v>2</v>
      </c>
      <c r="G26" s="110">
        <v>10015</v>
      </c>
      <c r="H26" s="111">
        <v>191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14615</v>
      </c>
      <c r="D27" s="110">
        <v>493559</v>
      </c>
      <c r="E27" s="110">
        <v>3098</v>
      </c>
      <c r="F27" s="111">
        <v>20</v>
      </c>
      <c r="G27" s="110">
        <v>11358</v>
      </c>
      <c r="H27" s="111">
        <v>159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60834</v>
      </c>
      <c r="D28" s="110">
        <v>975976</v>
      </c>
      <c r="E28" s="110">
        <v>5468</v>
      </c>
      <c r="F28" s="111">
        <v>28</v>
      </c>
      <c r="G28" s="110">
        <v>54348</v>
      </c>
      <c r="H28" s="110">
        <v>1018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7394</v>
      </c>
      <c r="D29" s="110">
        <v>170386</v>
      </c>
      <c r="E29" s="110">
        <v>1307</v>
      </c>
      <c r="F29" s="111">
        <v>13</v>
      </c>
      <c r="G29" s="110">
        <v>6145</v>
      </c>
      <c r="H29" s="111">
        <v>117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7908</v>
      </c>
      <c r="D30" s="110">
        <v>185479</v>
      </c>
      <c r="E30" s="110">
        <v>1409</v>
      </c>
      <c r="F30" s="111">
        <v>4</v>
      </c>
      <c r="G30" s="110">
        <v>6404</v>
      </c>
      <c r="H30" s="111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23325</v>
      </c>
      <c r="D31" s="110">
        <v>336408</v>
      </c>
      <c r="E31" s="110">
        <v>3827</v>
      </c>
      <c r="F31" s="111">
        <v>84</v>
      </c>
      <c r="G31" s="110">
        <v>18829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135267</v>
      </c>
      <c r="D32" s="110">
        <v>2683382</v>
      </c>
      <c r="E32" s="110">
        <v>14438</v>
      </c>
      <c r="F32" s="111">
        <v>450</v>
      </c>
      <c r="G32" s="110">
        <v>116627</v>
      </c>
      <c r="H32" s="110">
        <v>2747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51277</v>
      </c>
      <c r="D33" s="110">
        <v>596185</v>
      </c>
      <c r="E33" s="110">
        <v>4325</v>
      </c>
      <c r="F33" s="111">
        <v>43</v>
      </c>
      <c r="G33" s="110">
        <v>45627</v>
      </c>
      <c r="H33" s="110">
        <v>1326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10695</v>
      </c>
      <c r="D34" s="110">
        <v>201790</v>
      </c>
      <c r="E34" s="110">
        <v>1082</v>
      </c>
      <c r="F34" s="111">
        <v>12</v>
      </c>
      <c r="G34" s="110">
        <v>9479</v>
      </c>
      <c r="H34" s="111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3584</v>
      </c>
      <c r="D35" s="110">
        <v>49507</v>
      </c>
      <c r="E35" s="111">
        <v>296</v>
      </c>
      <c r="F35" s="111">
        <v>11</v>
      </c>
      <c r="G35" s="110">
        <v>3157</v>
      </c>
      <c r="H35" s="111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0">
        <v>1142</v>
      </c>
      <c r="D36" s="110">
        <v>110078</v>
      </c>
      <c r="E36" s="111">
        <v>270</v>
      </c>
      <c r="F36" s="111">
        <v>1</v>
      </c>
      <c r="G36" s="111">
        <v>856</v>
      </c>
      <c r="H36" s="111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968</v>
      </c>
      <c r="D37" s="110">
        <v>38671</v>
      </c>
      <c r="E37" s="111">
        <v>141</v>
      </c>
      <c r="F37" s="111">
        <v>1</v>
      </c>
      <c r="G37" s="111">
        <v>825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10280</v>
      </c>
      <c r="D38" s="110">
        <v>197807</v>
      </c>
      <c r="E38" s="111">
        <v>863</v>
      </c>
      <c r="F38" s="111">
        <v>7</v>
      </c>
      <c r="G38" s="110">
        <v>8233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13922</v>
      </c>
      <c r="D39" s="110">
        <v>646233</v>
      </c>
      <c r="E39" s="111">
        <v>928</v>
      </c>
      <c r="F39" s="111">
        <v>10</v>
      </c>
      <c r="G39" s="110">
        <v>12568</v>
      </c>
      <c r="H39" s="111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3890</v>
      </c>
      <c r="D40" s="110">
        <v>136504</v>
      </c>
      <c r="E40" s="111">
        <v>405</v>
      </c>
      <c r="F40" s="111">
        <v>2</v>
      </c>
      <c r="G40" s="110">
        <v>3405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1997</v>
      </c>
      <c r="D41" s="110">
        <v>78144</v>
      </c>
      <c r="E41" s="111">
        <v>146</v>
      </c>
      <c r="F41" s="111">
        <v>1</v>
      </c>
      <c r="G41" s="110">
        <v>1788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3125</v>
      </c>
      <c r="D42" s="110">
        <v>102275</v>
      </c>
      <c r="E42" s="111">
        <v>582</v>
      </c>
      <c r="F42" s="111">
        <v>7</v>
      </c>
      <c r="G42" s="110">
        <v>2510</v>
      </c>
      <c r="H42" s="111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3736</v>
      </c>
      <c r="D43" s="110">
        <v>115997</v>
      </c>
      <c r="E43" s="111">
        <v>595</v>
      </c>
      <c r="F43" s="111">
        <v>5</v>
      </c>
      <c r="G43" s="110">
        <v>3064</v>
      </c>
      <c r="H43" s="11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2375</v>
      </c>
      <c r="D44" s="110">
        <v>68954</v>
      </c>
      <c r="E44" s="111">
        <v>193</v>
      </c>
      <c r="F44" s="111">
        <v>5</v>
      </c>
      <c r="G44" s="110">
        <v>2151</v>
      </c>
      <c r="H44" s="111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51200</v>
      </c>
      <c r="D45" s="110">
        <v>1004882</v>
      </c>
      <c r="E45" s="110">
        <v>7965</v>
      </c>
      <c r="F45" s="111">
        <v>28</v>
      </c>
      <c r="G45" s="110">
        <v>41969</v>
      </c>
      <c r="H45" s="111">
        <v>552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3674</v>
      </c>
      <c r="D46" s="110">
        <v>73259</v>
      </c>
      <c r="E46" s="111">
        <v>519</v>
      </c>
      <c r="F46" s="111">
        <v>0</v>
      </c>
      <c r="G46" s="110">
        <v>2881</v>
      </c>
      <c r="H46" s="111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4273</v>
      </c>
      <c r="D47" s="110">
        <v>146196</v>
      </c>
      <c r="E47" s="111">
        <v>592</v>
      </c>
      <c r="F47" s="111">
        <v>1</v>
      </c>
      <c r="G47" s="110">
        <v>3617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9331</v>
      </c>
      <c r="D48" s="110">
        <v>94512</v>
      </c>
      <c r="E48" s="110">
        <v>1395</v>
      </c>
      <c r="F48" s="111">
        <v>8</v>
      </c>
      <c r="G48" s="110">
        <v>7815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4660</v>
      </c>
      <c r="D49" s="110">
        <v>202381</v>
      </c>
      <c r="E49" s="111">
        <v>750</v>
      </c>
      <c r="F49" s="111">
        <v>1</v>
      </c>
      <c r="G49" s="110">
        <v>3846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3932</v>
      </c>
      <c r="D50" s="110">
        <v>52244</v>
      </c>
      <c r="E50" s="111">
        <v>485</v>
      </c>
      <c r="F50" s="111">
        <v>0</v>
      </c>
      <c r="G50" s="110">
        <v>3407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5689</v>
      </c>
      <c r="D51" s="110">
        <v>131321</v>
      </c>
      <c r="E51" s="110">
        <v>1141</v>
      </c>
      <c r="F51" s="111">
        <v>2</v>
      </c>
      <c r="G51" s="110">
        <v>4303</v>
      </c>
      <c r="H51" s="111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33932</v>
      </c>
      <c r="D52" s="110">
        <v>313751</v>
      </c>
      <c r="E52" s="110">
        <v>5590</v>
      </c>
      <c r="F52" s="111">
        <v>107</v>
      </c>
      <c r="G52" s="110">
        <v>27945</v>
      </c>
      <c r="H52" s="111">
        <v>247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356</v>
      </c>
      <c r="E53" s="111">
        <v>0</v>
      </c>
      <c r="F53" s="112" t="s">
        <v>356</v>
      </c>
      <c r="G53" s="111">
        <v>149</v>
      </c>
      <c r="H53" s="112" t="s">
        <v>356</v>
      </c>
      <c r="I53" s="25"/>
    </row>
    <row r="54" spans="1:9" ht="12" customHeight="1" x14ac:dyDescent="0.55000000000000004">
      <c r="B54" s="21" t="s">
        <v>164</v>
      </c>
      <c r="C54" s="110">
        <v>1175455</v>
      </c>
      <c r="D54" s="110">
        <v>19145040</v>
      </c>
      <c r="E54" s="110">
        <v>161699</v>
      </c>
      <c r="F54" s="110">
        <v>1716</v>
      </c>
      <c r="G54" s="110">
        <v>993758</v>
      </c>
      <c r="H54" s="110">
        <v>15460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tabSelected="1" workbookViewId="0">
      <pane ySplit="6" topLeftCell="A127" activePane="bottomLeft" state="frozen"/>
      <selection pane="bottomLeft" activeCell="C133" sqref="A6:C133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3" t="s">
        <v>292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</row>
    <row r="2" spans="1:17" x14ac:dyDescent="0.55000000000000004">
      <c r="A2" s="113" t="s">
        <v>315</v>
      </c>
      <c r="B2" s="113"/>
      <c r="C2" s="113"/>
      <c r="D2" s="134" t="s">
        <v>343</v>
      </c>
      <c r="E2" s="134"/>
      <c r="F2" s="134"/>
      <c r="G2" s="134"/>
      <c r="H2" s="134"/>
      <c r="I2" s="134"/>
      <c r="J2" s="134"/>
      <c r="K2" s="134"/>
      <c r="L2" s="134"/>
      <c r="M2" s="113" t="s">
        <v>347</v>
      </c>
      <c r="N2" s="113"/>
      <c r="O2" s="113"/>
      <c r="P2" s="113"/>
      <c r="Q2" s="113"/>
    </row>
    <row r="3" spans="1:17" x14ac:dyDescent="0.55000000000000004">
      <c r="A3" s="88"/>
      <c r="D3" s="132" t="s">
        <v>346</v>
      </c>
      <c r="E3" s="132"/>
      <c r="F3" s="132"/>
      <c r="G3" s="132"/>
      <c r="H3" s="132"/>
      <c r="I3" s="132"/>
      <c r="J3" s="135" t="s">
        <v>345</v>
      </c>
      <c r="K3" s="135"/>
      <c r="L3" s="135"/>
      <c r="M3" s="135"/>
      <c r="N3" s="135" t="s">
        <v>341</v>
      </c>
      <c r="O3" s="135"/>
      <c r="P3" s="113" t="s">
        <v>344</v>
      </c>
      <c r="Q3" s="113"/>
    </row>
    <row r="4" spans="1:17" x14ac:dyDescent="0.55000000000000004">
      <c r="A4" s="113"/>
      <c r="B4" s="113"/>
      <c r="C4" s="113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1" t="s">
        <v>282</v>
      </c>
      <c r="G5" s="131"/>
      <c r="H5" s="131" t="s">
        <v>312</v>
      </c>
      <c r="I5" s="131"/>
      <c r="J5" s="131" t="s">
        <v>282</v>
      </c>
      <c r="K5" s="131"/>
      <c r="L5" s="131" t="s">
        <v>312</v>
      </c>
      <c r="M5" s="131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31734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4884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18248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4352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14941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5372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26202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9565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41844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12148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8914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8914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9046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9046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103031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38306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156894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58272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196070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69882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196427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67793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213393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65404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43135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43135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26468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26468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291477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69800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263364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91295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294039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100034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21955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21955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304629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76962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46796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46796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26025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26025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7468</v>
      </c>
      <c r="C28" s="50">
        <f t="shared" si="2"/>
        <v>877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7468</v>
      </c>
      <c r="K28" s="99">
        <f>IFERROR(VLOOKUP($D28, V一般接種!$A:$G, K$4, FALSE), 0)</f>
        <v>0</v>
      </c>
      <c r="L28" s="99">
        <f>IFERROR(VLOOKUP($D28, V一般接種!$A:$G, L$4, FALSE), 0)</f>
        <v>877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8476</v>
      </c>
      <c r="C29" s="50">
        <f t="shared" si="2"/>
        <v>787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8476</v>
      </c>
      <c r="K29" s="99">
        <f>IFERROR(VLOOKUP($D29, V一般接種!$A:$G, K$4, FALSE), 0)</f>
        <v>0</v>
      </c>
      <c r="L29" s="99">
        <f>IFERROR(VLOOKUP($D29, V一般接種!$A:$G, L$4, FALSE), 0)</f>
        <v>787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9818</v>
      </c>
      <c r="C30" s="50">
        <f t="shared" si="2"/>
        <v>958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9818</v>
      </c>
      <c r="K30" s="99">
        <f>IFERROR(VLOOKUP($D30, V一般接種!$A:$G, K$4, FALSE), 0)</f>
        <v>0</v>
      </c>
      <c r="L30" s="99">
        <f>IFERROR(VLOOKUP($D30, V一般接種!$A:$G, L$4, FALSE), 0)</f>
        <v>958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317644</v>
      </c>
      <c r="C31" s="50">
        <f t="shared" si="2"/>
        <v>71459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48666</v>
      </c>
      <c r="K31" s="99">
        <f>IFERROR(VLOOKUP($D31, V一般接種!$A:$G, K$4, FALSE), 0)</f>
        <v>0</v>
      </c>
      <c r="L31" s="99">
        <f>IFERROR(VLOOKUP($D31, V一般接種!$A:$G, L$4, FALSE), 0)</f>
        <v>8523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147265</v>
      </c>
      <c r="C32" s="50">
        <f t="shared" si="2"/>
        <v>54105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50100</v>
      </c>
      <c r="K32" s="99">
        <f>IFERROR(VLOOKUP($D32, V一般接種!$A:$G, K$4, FALSE), 0)</f>
        <v>0</v>
      </c>
      <c r="L32" s="99">
        <f>IFERROR(VLOOKUP($D32, V一般接種!$A:$G, L$4, FALSE), 0)</f>
        <v>10926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62827</v>
      </c>
      <c r="C33" s="50">
        <f t="shared" si="2"/>
        <v>7916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62827</v>
      </c>
      <c r="K33" s="99">
        <f>IFERROR(VLOOKUP($D33, V一般接種!$A:$G, K$4, FALSE), 0)</f>
        <v>0</v>
      </c>
      <c r="L33" s="99">
        <f>IFERROR(VLOOKUP($D33, V一般接種!$A:$G, L$4, FALSE), 0)</f>
        <v>7916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74509</v>
      </c>
      <c r="C34" s="50">
        <f t="shared" si="2"/>
        <v>8396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74509</v>
      </c>
      <c r="K34" s="99">
        <f>IFERROR(VLOOKUP($D34, V一般接種!$A:$G, K$4, FALSE), 0)</f>
        <v>0</v>
      </c>
      <c r="L34" s="99">
        <f>IFERROR(VLOOKUP($D34, V一般接種!$A:$G, L$4, FALSE), 0)</f>
        <v>8396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260998</v>
      </c>
      <c r="C35" s="50">
        <f t="shared" si="2"/>
        <v>98517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105743</v>
      </c>
      <c r="K35" s="99">
        <f>IFERROR(VLOOKUP($D35, V一般接種!$A:$G, K$4, FALSE), 0)</f>
        <v>0</v>
      </c>
      <c r="L35" s="99">
        <f>IFERROR(VLOOKUP($D35, V一般接種!$A:$G, L$4, FALSE), 0)</f>
        <v>30268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220799</v>
      </c>
      <c r="C36" s="50">
        <f t="shared" si="2"/>
        <v>124736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130512</v>
      </c>
      <c r="K36" s="99">
        <f>IFERROR(VLOOKUP($D36, V一般接種!$A:$G, K$4, FALSE), 0)</f>
        <v>0</v>
      </c>
      <c r="L36" s="99">
        <f>IFERROR(VLOOKUP($D36, V一般接種!$A:$G, L$4, FALSE), 0)</f>
        <v>46285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244142</v>
      </c>
      <c r="C37" s="50">
        <f t="shared" si="2"/>
        <v>154144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161183</v>
      </c>
      <c r="K37" s="99">
        <f>IFERROR(VLOOKUP($D37, V一般接種!$A:$G, K$4, FALSE), 0)</f>
        <v>0</v>
      </c>
      <c r="L37" s="99">
        <f>IFERROR(VLOOKUP($D37, V一般接種!$A:$G, L$4, FALSE), 0)</f>
        <v>55383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250918</v>
      </c>
      <c r="C38" s="50">
        <f t="shared" si="2"/>
        <v>180849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157489</v>
      </c>
      <c r="K38" s="99">
        <f>IFERROR(VLOOKUP($D38, V一般接種!$A:$G, K$4, FALSE), 0)</f>
        <v>0</v>
      </c>
      <c r="L38" s="99">
        <f>IFERROR(VLOOKUP($D38, V一般接種!$A:$G, L$4, FALSE), 0)</f>
        <v>55139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235622</v>
      </c>
      <c r="C39" s="50">
        <f t="shared" si="2"/>
        <v>195297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136129</v>
      </c>
      <c r="K39" s="99">
        <f>IFERROR(VLOOKUP($D39, V一般接種!$A:$G, K$4, FALSE), 0)</f>
        <v>0</v>
      </c>
      <c r="L39" s="99">
        <f>IFERROR(VLOOKUP($D39, V一般接種!$A:$G, L$4, FALSE), 0)</f>
        <v>51912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137852</v>
      </c>
      <c r="C40" s="50">
        <f t="shared" si="2"/>
        <v>37447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137852</v>
      </c>
      <c r="K40" s="99">
        <f>IFERROR(VLOOKUP($D40, V一般接種!$A:$G, K$4, FALSE), 0)</f>
        <v>0</v>
      </c>
      <c r="L40" s="99">
        <f>IFERROR(VLOOKUP($D40, V一般接種!$A:$G, L$4, FALSE), 0)</f>
        <v>37447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187024</v>
      </c>
      <c r="C41" s="50">
        <f t="shared" si="2"/>
        <v>22625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187024</v>
      </c>
      <c r="K41" s="99">
        <f>IFERROR(VLOOKUP($D41, V一般接種!$A:$G, K$4, FALSE), 0)</f>
        <v>0</v>
      </c>
      <c r="L41" s="99">
        <f>IFERROR(VLOOKUP($D41, V一般接種!$A:$G, L$4, FALSE), 0)</f>
        <v>22625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343612</v>
      </c>
      <c r="C42" s="50">
        <f t="shared" si="2"/>
        <v>271798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209769</v>
      </c>
      <c r="K42" s="99">
        <f>IFERROR(VLOOKUP($D42, V一般接種!$A:$G, K$4, FALSE), 0)</f>
        <v>0</v>
      </c>
      <c r="L42" s="99">
        <f>IFERROR(VLOOKUP($D42, V一般接種!$A:$G, L$4, FALSE), 0)</f>
        <v>56075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346309</v>
      </c>
      <c r="C43" s="50">
        <f t="shared" si="2"/>
        <v>227494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251732</v>
      </c>
      <c r="K43" s="99">
        <f>IFERROR(VLOOKUP($D43, V一般接種!$A:$G, K$4, FALSE), 0)</f>
        <v>0</v>
      </c>
      <c r="L43" s="99">
        <f>IFERROR(VLOOKUP($D43, V一般接種!$A:$G, L$4, FALSE), 0)</f>
        <v>71827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394484</v>
      </c>
      <c r="C44" s="50">
        <f t="shared" si="2"/>
        <v>256382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306321</v>
      </c>
      <c r="K44" s="99">
        <f>IFERROR(VLOOKUP($D44, V一般接種!$A:$G, K$4, FALSE), 0)</f>
        <v>0</v>
      </c>
      <c r="L44" s="99">
        <f>IFERROR(VLOOKUP($D44, V一般接種!$A:$G, L$4, FALSE), 0)</f>
        <v>76679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401381</v>
      </c>
      <c r="C45" s="50">
        <f t="shared" si="2"/>
        <v>137484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319959</v>
      </c>
      <c r="K45" s="99">
        <f>IFERROR(VLOOKUP($D45, V一般接種!$A:$G, K$4, FALSE), 0)</f>
        <v>0</v>
      </c>
      <c r="L45" s="99">
        <f>IFERROR(VLOOKUP($D45, V一般接種!$A:$G, L$4, FALSE), 0)</f>
        <v>28373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377909</v>
      </c>
      <c r="C46" s="50">
        <f t="shared" si="2"/>
        <v>213201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277991</v>
      </c>
      <c r="K46" s="99">
        <f>IFERROR(VLOOKUP($D46, V一般接種!$A:$G, K$4, FALSE), 0)</f>
        <v>0</v>
      </c>
      <c r="L46" s="99">
        <f>IFERROR(VLOOKUP($D46, V一般接種!$A:$G, L$4, FALSE), 0)</f>
        <v>64098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283529</v>
      </c>
      <c r="C47" s="50">
        <f t="shared" si="2"/>
        <v>47139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283529</v>
      </c>
      <c r="K47" s="99">
        <f>IFERROR(VLOOKUP($D47, V一般接種!$A:$G, K$4, FALSE), 0)</f>
        <v>0</v>
      </c>
      <c r="L47" s="99">
        <f>IFERROR(VLOOKUP($D47, V一般接種!$A:$G, L$4, FALSE), 0)</f>
        <v>47139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325198</v>
      </c>
      <c r="C48" s="50">
        <f t="shared" si="2"/>
        <v>25374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325198</v>
      </c>
      <c r="K48" s="99">
        <f>IFERROR(VLOOKUP($D48, V一般接種!$A:$G, K$4, FALSE), 0)</f>
        <v>0</v>
      </c>
      <c r="L48" s="99">
        <f>IFERROR(VLOOKUP($D48, V一般接種!$A:$G, L$4, FALSE), 0)</f>
        <v>25374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581459</v>
      </c>
      <c r="C49" s="50">
        <f t="shared" si="2"/>
        <v>204466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434869</v>
      </c>
      <c r="K49" s="99">
        <f>IFERROR(VLOOKUP($D49, V一般接種!$A:$G, K$4, FALSE), 0)</f>
        <v>9830</v>
      </c>
      <c r="L49" s="99">
        <f>IFERROR(VLOOKUP($D49, V一般接種!$A:$G, L$4, FALSE), 0)</f>
        <v>10637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601389</v>
      </c>
      <c r="C50" s="50">
        <f t="shared" si="2"/>
        <v>63396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504015</v>
      </c>
      <c r="K50" s="99">
        <f>IFERROR(VLOOKUP($D50, V一般接種!$A:$G, K$4, FALSE), 0)</f>
        <v>9784</v>
      </c>
      <c r="L50" s="99">
        <f>IFERROR(VLOOKUP($D50, V一般接種!$A:$G, L$4, FALSE), 0)</f>
        <v>11334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664078</v>
      </c>
      <c r="C51" s="50">
        <f t="shared" si="2"/>
        <v>62051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559180</v>
      </c>
      <c r="K51" s="99">
        <f>IFERROR(VLOOKUP($D51, V一般接種!$A:$G, K$4, FALSE), 0)</f>
        <v>11483</v>
      </c>
      <c r="L51" s="99">
        <f>IFERROR(VLOOKUP($D51, V一般接種!$A:$G, L$4, FALSE), 0)</f>
        <v>12877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634253</v>
      </c>
      <c r="C52" s="50">
        <f t="shared" si="2"/>
        <v>106909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537601</v>
      </c>
      <c r="K52" s="99">
        <f>IFERROR(VLOOKUP($D52, V一般接種!$A:$G, K$4, FALSE), 0)</f>
        <v>12395</v>
      </c>
      <c r="L52" s="99">
        <f>IFERROR(VLOOKUP($D52, V一般接種!$A:$G, L$4, FALSE), 0)</f>
        <v>46017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613308</v>
      </c>
      <c r="C53" s="50">
        <f t="shared" si="2"/>
        <v>123707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511256</v>
      </c>
      <c r="K53" s="99">
        <f>IFERROR(VLOOKUP($D53, V一般接種!$A:$G, K$4, FALSE), 0)</f>
        <v>14311</v>
      </c>
      <c r="L53" s="99">
        <f>IFERROR(VLOOKUP($D53, V一般接種!$A:$G, L$4, FALSE), 0)</f>
        <v>46932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471368</v>
      </c>
      <c r="C54" s="50">
        <f t="shared" si="2"/>
        <v>59924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455852</v>
      </c>
      <c r="K54" s="99">
        <f>IFERROR(VLOOKUP($D54, V一般接種!$A:$G, K$4, FALSE), 0)</f>
        <v>15516</v>
      </c>
      <c r="L54" s="99">
        <f>IFERROR(VLOOKUP($D54, V一般接種!$A:$G, L$4, FALSE), 0)</f>
        <v>59924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460416</v>
      </c>
      <c r="C55" s="50">
        <f t="shared" si="2"/>
        <v>65505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444523</v>
      </c>
      <c r="K55" s="99">
        <f>IFERROR(VLOOKUP($D55, V一般接種!$A:$G, K$4, FALSE), 0)</f>
        <v>15893</v>
      </c>
      <c r="L55" s="99">
        <f>IFERROR(VLOOKUP($D55, V一般接種!$A:$G, L$4, FALSE), 0)</f>
        <v>65505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662636</v>
      </c>
      <c r="C56" s="50">
        <f t="shared" si="2"/>
        <v>236307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512278</v>
      </c>
      <c r="K56" s="99">
        <f>IFERROR(VLOOKUP($D56, V一般接種!$A:$G, K$4, FALSE), 0)</f>
        <v>18353</v>
      </c>
      <c r="L56" s="99">
        <f>IFERROR(VLOOKUP($D56, V一般接種!$A:$G, L$4, FALSE), 0)</f>
        <v>95057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704059</v>
      </c>
      <c r="C57" s="50">
        <f t="shared" si="2"/>
        <v>203576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618504</v>
      </c>
      <c r="K57" s="99">
        <f>IFERROR(VLOOKUP($D57, V一般接種!$A:$G, K$4, FALSE), 0)</f>
        <v>19168</v>
      </c>
      <c r="L57" s="99">
        <f>IFERROR(VLOOKUP($D57, V一般接種!$A:$G, L$4, FALSE), 0)</f>
        <v>110906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729254</v>
      </c>
      <c r="C58" s="50">
        <f t="shared" si="2"/>
        <v>226109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638173</v>
      </c>
      <c r="K58" s="99">
        <f>IFERROR(VLOOKUP($D58, V一般接種!$A:$G, K$4, FALSE), 0)</f>
        <v>19625</v>
      </c>
      <c r="L58" s="99">
        <f>IFERROR(VLOOKUP($D58, V一般接種!$A:$G, L$4, FALSE), 0)</f>
        <v>138439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720892</v>
      </c>
      <c r="C59" s="50">
        <f t="shared" si="2"/>
        <v>219461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641150</v>
      </c>
      <c r="K59" s="99">
        <f>IFERROR(VLOOKUP($D59, V一般接種!$A:$G, K$4, FALSE), 0)</f>
        <v>19976</v>
      </c>
      <c r="L59" s="99">
        <f>IFERROR(VLOOKUP($D59, V一般接種!$A:$G, L$4, FALSE), 0)</f>
        <v>136070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708143</v>
      </c>
      <c r="C60" s="50">
        <f t="shared" si="2"/>
        <v>211781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624372</v>
      </c>
      <c r="K60" s="99">
        <f>IFERROR(VLOOKUP($D60, V一般接種!$A:$G, K$4, FALSE), 0)</f>
        <v>20208</v>
      </c>
      <c r="L60" s="99">
        <f>IFERROR(VLOOKUP($D60, V一般接種!$A:$G, L$4, FALSE), 0)</f>
        <v>116141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611459</v>
      </c>
      <c r="C61" s="50">
        <f t="shared" si="2"/>
        <v>125210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591092</v>
      </c>
      <c r="K61" s="99">
        <f>IFERROR(VLOOKUP($D61, V一般接種!$A:$G, K$4, FALSE), 0)</f>
        <v>20367</v>
      </c>
      <c r="L61" s="99">
        <f>IFERROR(VLOOKUP($D61, V一般接種!$A:$G, L$4, FALSE), 0)</f>
        <v>125210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559767</v>
      </c>
      <c r="C62" s="50">
        <f t="shared" si="2"/>
        <v>178435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536981</v>
      </c>
      <c r="K62" s="99">
        <f>IFERROR(VLOOKUP($D62, V一般接種!$A:$G, K$4, FALSE), 0)</f>
        <v>22786</v>
      </c>
      <c r="L62" s="99">
        <f>IFERROR(VLOOKUP($D62, V一般接種!$A:$G, L$4, FALSE), 0)</f>
        <v>178435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762312</v>
      </c>
      <c r="C63" s="50">
        <f t="shared" si="2"/>
        <v>317781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626701</v>
      </c>
      <c r="K63" s="99">
        <f>IFERROR(VLOOKUP($D63, V一般接種!$A:$G, K$4, FALSE), 0)</f>
        <v>29030</v>
      </c>
      <c r="L63" s="99">
        <f>IFERROR(VLOOKUP($D63, V一般接種!$A:$G, L$4, FALSE), 0)</f>
        <v>185025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783390</v>
      </c>
      <c r="C64" s="50">
        <f t="shared" si="2"/>
        <v>314882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681501</v>
      </c>
      <c r="K64" s="99">
        <f>IFERROR(VLOOKUP($D64, V一般接種!$A:$G, K$4, FALSE), 0)</f>
        <v>29210</v>
      </c>
      <c r="L64" s="99">
        <f>IFERROR(VLOOKUP($D64, V一般接種!$A:$G, L$4, FALSE), 0)</f>
        <v>225639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762861</v>
      </c>
      <c r="C65" s="50">
        <f t="shared" si="2"/>
        <v>376597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666754</v>
      </c>
      <c r="K65" s="99">
        <f>IFERROR(VLOOKUP($D65, V一般接種!$A:$G, K$4, FALSE), 0)</f>
        <v>27366</v>
      </c>
      <c r="L65" s="99">
        <f>IFERROR(VLOOKUP($D65, V一般接種!$A:$G, L$4, FALSE), 0)</f>
        <v>277954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733678</v>
      </c>
      <c r="C66" s="50">
        <f t="shared" si="2"/>
        <v>376287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650634</v>
      </c>
      <c r="K66" s="99">
        <f>IFERROR(VLOOKUP($D66, V一般接種!$A:$G, K$4, FALSE), 0)</f>
        <v>29075</v>
      </c>
      <c r="L66" s="99">
        <f>IFERROR(VLOOKUP($D66, V一般接種!$A:$G, L$4, FALSE), 0)</f>
        <v>293665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742000</v>
      </c>
      <c r="C67" s="50">
        <f t="shared" si="2"/>
        <v>350921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656348</v>
      </c>
      <c r="K67" s="99">
        <f>IFERROR(VLOOKUP($D67, V一般接種!$A:$G, K$4, FALSE), 0)</f>
        <v>29149</v>
      </c>
      <c r="L67" s="99">
        <f>IFERROR(VLOOKUP($D67, V一般接種!$A:$G, L$4, FALSE), 0)</f>
        <v>259441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650065</v>
      </c>
      <c r="C68" s="50">
        <f t="shared" si="2"/>
        <v>270720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617200</v>
      </c>
      <c r="K68" s="99">
        <f>IFERROR(VLOOKUP($D68, V一般接種!$A:$G, K$4, FALSE), 0)</f>
        <v>32865</v>
      </c>
      <c r="L68" s="99">
        <f>IFERROR(VLOOKUP($D68, V一般接種!$A:$G, L$4, FALSE), 0)</f>
        <v>270720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592542</v>
      </c>
      <c r="C69" s="50">
        <f t="shared" si="2"/>
        <v>314652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558986</v>
      </c>
      <c r="K69" s="99">
        <f>IFERROR(VLOOKUP($D69, V一般接種!$A:$G, K$4, FALSE), 0)</f>
        <v>33556</v>
      </c>
      <c r="L69" s="99">
        <f>IFERROR(VLOOKUP($D69, V一般接種!$A:$G, L$4, FALSE), 0)</f>
        <v>314652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682225</v>
      </c>
      <c r="C70" s="50">
        <f t="shared" si="2"/>
        <v>531061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560792</v>
      </c>
      <c r="K70" s="99">
        <f>IFERROR(VLOOKUP($D70, V一般接種!$A:$G, K$4, FALSE), 0)</f>
        <v>30004</v>
      </c>
      <c r="L70" s="99">
        <f>IFERROR(VLOOKUP($D70, V一般接種!$A:$G, L$4, FALSE), 0)</f>
        <v>407525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679782</v>
      </c>
      <c r="C71" s="50">
        <f t="shared" si="2"/>
        <v>543533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606526</v>
      </c>
      <c r="K71" s="99">
        <f>IFERROR(VLOOKUP($D71, V一般接種!$A:$G, K$4, FALSE), 0)</f>
        <v>29841</v>
      </c>
      <c r="L71" s="99">
        <f>IFERROR(VLOOKUP($D71, V一般接種!$A:$G, L$4, FALSE), 0)</f>
        <v>471585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663270</v>
      </c>
      <c r="C72" s="50">
        <f t="shared" ref="C72:C135" si="5">IF($D72="", "", H72+I72+L72+M72+O72-Q72)</f>
        <v>595596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586100</v>
      </c>
      <c r="K72" s="99">
        <f>IFERROR(VLOOKUP($D72, V一般接種!$A:$G, K$4, FALSE), 0)</f>
        <v>30476</v>
      </c>
      <c r="L72" s="99">
        <f>IFERROR(VLOOKUP($D72, V一般接種!$A:$G, L$4, FALSE), 0)</f>
        <v>523555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674984</v>
      </c>
      <c r="C73" s="50">
        <f t="shared" si="5"/>
        <v>587727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591719</v>
      </c>
      <c r="K73" s="99">
        <f>IFERROR(VLOOKUP($D73, V一般接種!$A:$G, K$4, FALSE), 0)</f>
        <v>31728</v>
      </c>
      <c r="L73" s="99">
        <f>IFERROR(VLOOKUP($D73, V一般接種!$A:$G, L$4, FALSE), 0)</f>
        <v>509934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656379</v>
      </c>
      <c r="C74" s="50">
        <f t="shared" si="5"/>
        <v>560863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574625</v>
      </c>
      <c r="K74" s="99">
        <f>IFERROR(VLOOKUP($D74, V一般接種!$A:$G, K$4, FALSE), 0)</f>
        <v>29497</v>
      </c>
      <c r="L74" s="99">
        <f>IFERROR(VLOOKUP($D74, V一般接種!$A:$G, L$4, FALSE), 0)</f>
        <v>487172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645384</v>
      </c>
      <c r="C75" s="50">
        <f t="shared" si="5"/>
        <v>435792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608214</v>
      </c>
      <c r="K75" s="99">
        <f>IFERROR(VLOOKUP($D75, V一般接種!$A:$G, K$4, FALSE), 0)</f>
        <v>37170</v>
      </c>
      <c r="L75" s="99">
        <f>IFERROR(VLOOKUP($D75, V一般接種!$A:$G, L$4, FALSE), 0)</f>
        <v>435792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646222</v>
      </c>
      <c r="C76" s="50">
        <f t="shared" si="5"/>
        <v>435068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605810</v>
      </c>
      <c r="K76" s="99">
        <f>IFERROR(VLOOKUP($D76, V一般接種!$A:$G, K$4, FALSE), 0)</f>
        <v>40412</v>
      </c>
      <c r="L76" s="99">
        <f>IFERROR(VLOOKUP($D76, V一般接種!$A:$G, L$4, FALSE), 0)</f>
        <v>435068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719397</v>
      </c>
      <c r="C77" s="50">
        <f t="shared" si="5"/>
        <v>620064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586345</v>
      </c>
      <c r="K77" s="99">
        <f>IFERROR(VLOOKUP($D77, V一般接種!$A:$G, K$4, FALSE), 0)</f>
        <v>58055</v>
      </c>
      <c r="L77" s="99">
        <f>IFERROR(VLOOKUP($D77, V一般接種!$A:$G, L$4, FALSE), 0)</f>
        <v>493055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714574</v>
      </c>
      <c r="C78" s="50">
        <f t="shared" si="5"/>
        <v>645347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606709</v>
      </c>
      <c r="K78" s="99">
        <f>IFERROR(VLOOKUP($D78, V一般接種!$A:$G, K$4, FALSE), 0)</f>
        <v>61446</v>
      </c>
      <c r="L78" s="99">
        <f>IFERROR(VLOOKUP($D78, V一般接種!$A:$G, L$4, FALSE), 0)</f>
        <v>594908</v>
      </c>
      <c r="M78" s="99">
        <f>IFERROR(VLOOKUP($D78, V一般接種!$A:$G, M$4, FALSE), 0)</f>
        <v>2723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722783</v>
      </c>
      <c r="C79" s="50">
        <f t="shared" si="5"/>
        <v>676834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608570</v>
      </c>
      <c r="K79" s="99">
        <f>IFERROR(VLOOKUP($D79, V一般接種!$A:$G, K$4, FALSE), 0)</f>
        <v>62559</v>
      </c>
      <c r="L79" s="99">
        <f>IFERROR(VLOOKUP($D79, V一般接種!$A:$G, L$4, FALSE), 0)</f>
        <v>613629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701983</v>
      </c>
      <c r="C80" s="50">
        <f t="shared" si="5"/>
        <v>683571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595413</v>
      </c>
      <c r="K80" s="99">
        <f>IFERROR(VLOOKUP($D80, V一般接種!$A:$G, K$4, FALSE), 0)</f>
        <v>61188</v>
      </c>
      <c r="L80" s="99">
        <f>IFERROR(VLOOKUP($D80, V一般接種!$A:$G, L$4, FALSE), 0)</f>
        <v>616199</v>
      </c>
      <c r="M80" s="99">
        <f>IFERROR(VLOOKUP($D80, V一般接種!$A:$G, M$4, FALSE), 0)</f>
        <v>3333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690271</v>
      </c>
      <c r="C81" s="50">
        <f t="shared" si="5"/>
        <v>686843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572331</v>
      </c>
      <c r="K81" s="99">
        <f>IFERROR(VLOOKUP($D81, V一般接種!$A:$G, K$4, FALSE), 0)</f>
        <v>64645</v>
      </c>
      <c r="L81" s="99">
        <f>IFERROR(VLOOKUP($D81, V一般接種!$A:$G, L$4, FALSE), 0)</f>
        <v>607961</v>
      </c>
      <c r="M81" s="99">
        <f>IFERROR(VLOOKUP($D81, V一般接種!$A:$G, M$4, FALSE), 0)</f>
        <v>3822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691188</v>
      </c>
      <c r="C82" s="50">
        <f t="shared" si="5"/>
        <v>581917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623636</v>
      </c>
      <c r="K82" s="99">
        <f>IFERROR(VLOOKUP($D82, V一般接種!$A:$G, K$4, FALSE), 0)</f>
        <v>67552</v>
      </c>
      <c r="L82" s="99">
        <f>IFERROR(VLOOKUP($D82, V一般接種!$A:$G, L$4, FALSE), 0)</f>
        <v>578149</v>
      </c>
      <c r="M82" s="99">
        <f>IFERROR(VLOOKUP($D82, V一般接種!$A:$G, M$4, FALSE), 0)</f>
        <v>3768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725476</v>
      </c>
      <c r="C83" s="50">
        <f t="shared" si="5"/>
        <v>537015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657405</v>
      </c>
      <c r="K83" s="99">
        <f>IFERROR(VLOOKUP($D83, V一般接種!$A:$G, K$4, FALSE), 0)</f>
        <v>68071</v>
      </c>
      <c r="L83" s="99">
        <f>IFERROR(VLOOKUP($D83, V一般接種!$A:$G, L$4, FALSE), 0)</f>
        <v>532409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701059</v>
      </c>
      <c r="C84" s="50">
        <f t="shared" si="5"/>
        <v>711482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548487</v>
      </c>
      <c r="K84" s="99">
        <f>IFERROR(VLOOKUP($D84, V一般接種!$A:$G, K$4, FALSE), 0)</f>
        <v>73463</v>
      </c>
      <c r="L84" s="99">
        <f>IFERROR(VLOOKUP($D84, V一般接種!$A:$G, L$4, FALSE), 0)</f>
        <v>612422</v>
      </c>
      <c r="M84" s="99">
        <f>IFERROR(VLOOKUP($D84, V一般接種!$A:$G, M$4, FALSE), 0)</f>
        <v>18514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703608</v>
      </c>
      <c r="C85" s="50">
        <f t="shared" si="5"/>
        <v>743879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586151</v>
      </c>
      <c r="K85" s="99">
        <f>IFERROR(VLOOKUP($D85, V一般接種!$A:$G, K$4, FALSE), 0)</f>
        <v>78021</v>
      </c>
      <c r="L85" s="99">
        <f>IFERROR(VLOOKUP($D85, V一般接種!$A:$G, L$4, FALSE), 0)</f>
        <v>669795</v>
      </c>
      <c r="M85" s="99">
        <f>IFERROR(VLOOKUP($D85, V一般接種!$A:$G, M$4, FALSE), 0)</f>
        <v>19039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727045</v>
      </c>
      <c r="C86" s="50">
        <f t="shared" si="5"/>
        <v>731822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603127</v>
      </c>
      <c r="K86" s="99">
        <f>IFERROR(VLOOKUP($D86, V一般接種!$A:$G, K$4, FALSE), 0)</f>
        <v>91817</v>
      </c>
      <c r="L86" s="99">
        <f>IFERROR(VLOOKUP($D86, V一般接種!$A:$G, L$4, FALSE), 0)</f>
        <v>665729</v>
      </c>
      <c r="M86" s="99">
        <f>IFERROR(VLOOKUP($D86, V一般接種!$A:$G, M$4, FALSE), 0)</f>
        <v>19015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532616</v>
      </c>
      <c r="C87" s="50">
        <f t="shared" si="5"/>
        <v>708205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400878</v>
      </c>
      <c r="K87" s="99">
        <f>IFERROR(VLOOKUP($D87, V一般接種!$A:$G, K$4, FALSE), 0)</f>
        <v>94803</v>
      </c>
      <c r="L87" s="99">
        <f>IFERROR(VLOOKUP($D87, V一般接種!$A:$G, L$4, FALSE), 0)</f>
        <v>630751</v>
      </c>
      <c r="M87" s="99">
        <f>IFERROR(VLOOKUP($D87, V一般接種!$A:$G, M$4, FALSE), 0)</f>
        <v>19592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469444</v>
      </c>
      <c r="C88" s="50">
        <f t="shared" si="5"/>
        <v>717245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341927</v>
      </c>
      <c r="K88" s="99">
        <f>IFERROR(VLOOKUP($D88, V一般接種!$A:$G, K$4, FALSE), 0)</f>
        <v>101133</v>
      </c>
      <c r="L88" s="99">
        <f>IFERROR(VLOOKUP($D88, V一般接種!$A:$G, L$4, FALSE), 0)</f>
        <v>642328</v>
      </c>
      <c r="M88" s="99">
        <f>IFERROR(VLOOKUP($D88, V一般接種!$A:$G, M$4, FALSE), 0)</f>
        <v>19477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758433</v>
      </c>
      <c r="C89" s="50">
        <f t="shared" si="5"/>
        <v>617011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658071</v>
      </c>
      <c r="K89" s="99">
        <f>IFERROR(VLOOKUP($D89, V一般接種!$A:$G, K$4, FALSE), 0)</f>
        <v>100362</v>
      </c>
      <c r="L89" s="99">
        <f>IFERROR(VLOOKUP($D89, V一般接種!$A:$G, L$4, FALSE), 0)</f>
        <v>597148</v>
      </c>
      <c r="M89" s="99">
        <f>IFERROR(VLOOKUP($D89, V一般接種!$A:$G, M$4, FALSE), 0)</f>
        <v>19863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747663</v>
      </c>
      <c r="C90" s="50">
        <f t="shared" si="5"/>
        <v>554408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662311</v>
      </c>
      <c r="K90" s="99">
        <f>IFERROR(VLOOKUP($D90, V一般接種!$A:$G, K$4, FALSE), 0)</f>
        <v>85352</v>
      </c>
      <c r="L90" s="99">
        <f>IFERROR(VLOOKUP($D90, V一般接種!$A:$G, L$4, FALSE), 0)</f>
        <v>532081</v>
      </c>
      <c r="M90" s="99">
        <f>IFERROR(VLOOKUP($D90, V一般接種!$A:$G, M$4, FALSE), 0)</f>
        <v>22327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831649</v>
      </c>
      <c r="C91" s="50">
        <f t="shared" si="5"/>
        <v>665976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655805</v>
      </c>
      <c r="K91" s="99">
        <f>IFERROR(VLOOKUP($D91, V一般接種!$A:$G, K$4, FALSE), 0)</f>
        <v>112166</v>
      </c>
      <c r="L91" s="99">
        <f>IFERROR(VLOOKUP($D91, V一般接種!$A:$G, L$4, FALSE), 0)</f>
        <v>556226</v>
      </c>
      <c r="M91" s="99">
        <f>IFERROR(VLOOKUP($D91, V一般接種!$A:$G, M$4, FALSE), 0)</f>
        <v>28339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854834</v>
      </c>
      <c r="C92" s="50">
        <f t="shared" si="5"/>
        <v>678332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694117</v>
      </c>
      <c r="K92" s="99">
        <f>IFERROR(VLOOKUP($D92, V一般接種!$A:$G, K$4, FALSE), 0)</f>
        <v>114126</v>
      </c>
      <c r="L92" s="99">
        <f>IFERROR(VLOOKUP($D92, V一般接種!$A:$G, L$4, FALSE), 0)</f>
        <v>596614</v>
      </c>
      <c r="M92" s="99">
        <f>IFERROR(VLOOKUP($D92, V一般接種!$A:$G, M$4, FALSE), 0)</f>
        <v>28544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872663</v>
      </c>
      <c r="C93" s="50">
        <f t="shared" si="5"/>
        <v>651566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724937</v>
      </c>
      <c r="K93" s="99">
        <f>IFERROR(VLOOKUP($D93, V一般接種!$A:$G, K$4, FALSE), 0)</f>
        <v>116761</v>
      </c>
      <c r="L93" s="99">
        <f>IFERROR(VLOOKUP($D93, V一般接種!$A:$G, L$4, FALSE), 0)</f>
        <v>579225</v>
      </c>
      <c r="M93" s="99">
        <f>IFERROR(VLOOKUP($D93, V一般接種!$A:$G, M$4, FALSE), 0)</f>
        <v>26653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858318</v>
      </c>
      <c r="C94" s="50">
        <f t="shared" si="5"/>
        <v>651272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698557</v>
      </c>
      <c r="K94" s="99">
        <f>IFERROR(VLOOKUP($D94, V一般接種!$A:$G, K$4, FALSE), 0)</f>
        <v>123025</v>
      </c>
      <c r="L94" s="99">
        <f>IFERROR(VLOOKUP($D94, V一般接種!$A:$G, L$4, FALSE), 0)</f>
        <v>576264</v>
      </c>
      <c r="M94" s="99">
        <f>IFERROR(VLOOKUP($D94, V一般接種!$A:$G, M$4, FALSE), 0)</f>
        <v>28404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854595</v>
      </c>
      <c r="C95" s="50">
        <f t="shared" si="5"/>
        <v>647145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692943</v>
      </c>
      <c r="K95" s="99">
        <f>IFERROR(VLOOKUP($D95, V一般接種!$A:$G, K$4, FALSE), 0)</f>
        <v>129693</v>
      </c>
      <c r="L95" s="99">
        <f>IFERROR(VLOOKUP($D95, V一般接種!$A:$G, L$4, FALSE), 0)</f>
        <v>571994</v>
      </c>
      <c r="M95" s="99">
        <f>IFERROR(VLOOKUP($D95, V一般接種!$A:$G, M$4, FALSE), 0)</f>
        <v>28798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872185</v>
      </c>
      <c r="C96" s="50">
        <f t="shared" si="5"/>
        <v>632105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743662</v>
      </c>
      <c r="K96" s="99">
        <f>IFERROR(VLOOKUP($D96, V一般接種!$A:$G, K$4, FALSE), 0)</f>
        <v>128523</v>
      </c>
      <c r="L96" s="99">
        <f>IFERROR(VLOOKUP($D96, V一般接種!$A:$G, L$4, FALSE), 0)</f>
        <v>599649</v>
      </c>
      <c r="M96" s="99">
        <f>IFERROR(VLOOKUP($D96, V一般接種!$A:$G, M$4, FALSE), 0)</f>
        <v>32456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655906</v>
      </c>
      <c r="C97" s="50">
        <f t="shared" si="5"/>
        <v>644189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550619</v>
      </c>
      <c r="K97" s="99">
        <f>IFERROR(VLOOKUP($D97, V一般接種!$A:$G, K$4, FALSE), 0)</f>
        <v>105287</v>
      </c>
      <c r="L97" s="99">
        <f>IFERROR(VLOOKUP($D97, V一般接種!$A:$G, L$4, FALSE), 0)</f>
        <v>611185</v>
      </c>
      <c r="M97" s="99">
        <f>IFERROR(VLOOKUP($D97, V一般接種!$A:$G, M$4, FALSE), 0)</f>
        <v>33004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721686</v>
      </c>
      <c r="C98" s="50">
        <f t="shared" si="5"/>
        <v>693583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555016</v>
      </c>
      <c r="K98" s="99">
        <f>IFERROR(VLOOKUP($D98, V一般接種!$A:$G, K$4, FALSE), 0)</f>
        <v>96955</v>
      </c>
      <c r="L98" s="99">
        <f>IFERROR(VLOOKUP($D98, V一般接種!$A:$G, L$4, FALSE), 0)</f>
        <v>590219</v>
      </c>
      <c r="M98" s="99">
        <f>IFERROR(VLOOKUP($D98, V一般接種!$A:$G, M$4, FALSE), 0)</f>
        <v>31495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736739</v>
      </c>
      <c r="C99" s="50">
        <f t="shared" si="5"/>
        <v>677085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588503</v>
      </c>
      <c r="K99" s="99">
        <f>IFERROR(VLOOKUP($D99, V一般接種!$A:$G, K$4, FALSE), 0)</f>
        <v>113130</v>
      </c>
      <c r="L99" s="99">
        <f>IFERROR(VLOOKUP($D99, V一般接種!$A:$G, L$4, FALSE), 0)</f>
        <v>606831</v>
      </c>
      <c r="M99" s="99">
        <f>IFERROR(VLOOKUP($D99, V一般接種!$A:$G, M$4, FALSE), 0)</f>
        <v>31915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719877</v>
      </c>
      <c r="C100" s="50">
        <f t="shared" si="5"/>
        <v>683828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587576</v>
      </c>
      <c r="K100" s="99">
        <f>IFERROR(VLOOKUP($D100, V一般接種!$A:$G, K$4, FALSE), 0)</f>
        <v>109947</v>
      </c>
      <c r="L100" s="99">
        <f>IFERROR(VLOOKUP($D100, V一般接種!$A:$G, L$4, FALSE), 0)</f>
        <v>611088</v>
      </c>
      <c r="M100" s="99">
        <f>IFERROR(VLOOKUP($D100, V一般接種!$A:$G, M$4, FALSE), 0)</f>
        <v>32937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702051</v>
      </c>
      <c r="C101" s="50">
        <f t="shared" si="5"/>
        <v>658923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572193</v>
      </c>
      <c r="K101" s="99">
        <f>IFERROR(VLOOKUP($D101, V一般接種!$A:$G, K$4, FALSE), 0)</f>
        <v>104762</v>
      </c>
      <c r="L101" s="99">
        <f>IFERROR(VLOOKUP($D101, V一般接種!$A:$G, L$4, FALSE), 0)</f>
        <v>593146</v>
      </c>
      <c r="M101" s="99">
        <f>IFERROR(VLOOKUP($D101, V一般接種!$A:$G, M$4, FALSE), 0)</f>
        <v>32586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727692</v>
      </c>
      <c r="C102" s="50">
        <f t="shared" si="5"/>
        <v>646205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593138</v>
      </c>
      <c r="K102" s="99">
        <f>IFERROR(VLOOKUP($D102, V一般接種!$A:$G, K$4, FALSE), 0)</f>
        <v>106286</v>
      </c>
      <c r="L102" s="99">
        <f>IFERROR(VLOOKUP($D102, V一般接種!$A:$G, L$4, FALSE), 0)</f>
        <v>578228</v>
      </c>
      <c r="M102" s="99">
        <f>IFERROR(VLOOKUP($D102, V一般接種!$A:$G, M$4, FALSE), 0)</f>
        <v>30791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707150</v>
      </c>
      <c r="C103" s="50">
        <f t="shared" si="5"/>
        <v>658518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608548</v>
      </c>
      <c r="K103" s="99">
        <f>IFERROR(VLOOKUP($D103, V一般接種!$A:$G, K$4, FALSE), 0)</f>
        <v>98602</v>
      </c>
      <c r="L103" s="99">
        <f>IFERROR(VLOOKUP($D103, V一般接種!$A:$G, L$4, FALSE), 0)</f>
        <v>621583</v>
      </c>
      <c r="M103" s="99">
        <f>IFERROR(VLOOKUP($D103, V一般接種!$A:$G, M$4, FALSE), 0)</f>
        <v>36935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535319</v>
      </c>
      <c r="C104" s="50">
        <f t="shared" si="5"/>
        <v>680413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446778</v>
      </c>
      <c r="K104" s="99">
        <f>IFERROR(VLOOKUP($D104, V一般接種!$A:$G, K$4, FALSE), 0)</f>
        <v>88541</v>
      </c>
      <c r="L104" s="99">
        <f>IFERROR(VLOOKUP($D104, V一般接種!$A:$G, L$4, FALSE), 0)</f>
        <v>642044</v>
      </c>
      <c r="M104" s="99">
        <f>IFERROR(VLOOKUP($D104, V一般接種!$A:$G, M$4, FALSE), 0)</f>
        <v>38369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406646</v>
      </c>
      <c r="C105" s="50">
        <f t="shared" si="5"/>
        <v>666357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264806</v>
      </c>
      <c r="K105" s="99">
        <f>IFERROR(VLOOKUP($D105, V一般接種!$A:$G, K$4, FALSE), 0)</f>
        <v>97643</v>
      </c>
      <c r="L105" s="99">
        <f>IFERROR(VLOOKUP($D105, V一般接種!$A:$G, L$4, FALSE), 0)</f>
        <v>549446</v>
      </c>
      <c r="M105" s="99">
        <f>IFERROR(VLOOKUP($D105, V一般接種!$A:$G, M$4, FALSE), 0)</f>
        <v>48940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657500</v>
      </c>
      <c r="C106" s="50">
        <f t="shared" si="5"/>
        <v>682551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513192</v>
      </c>
      <c r="K106" s="99">
        <f>IFERROR(VLOOKUP($D106, V一般接種!$A:$G, K$4, FALSE), 0)</f>
        <v>103777</v>
      </c>
      <c r="L106" s="99">
        <f>IFERROR(VLOOKUP($D106, V一般接種!$A:$G, L$4, FALSE), 0)</f>
        <v>594388</v>
      </c>
      <c r="M106" s="99">
        <f>IFERROR(VLOOKUP($D106, V一般接種!$A:$G, M$4, FALSE), 0)</f>
        <v>55123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592258</v>
      </c>
      <c r="C107" s="50">
        <f t="shared" si="5"/>
        <v>727419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475212</v>
      </c>
      <c r="K107" s="99">
        <f>IFERROR(VLOOKUP($D107, V一般接種!$A:$G, K$4, FALSE), 0)</f>
        <v>113056</v>
      </c>
      <c r="L107" s="99">
        <f>IFERROR(VLOOKUP($D107, V一般接種!$A:$G, L$4, FALSE), 0)</f>
        <v>629210</v>
      </c>
      <c r="M107" s="99">
        <f>IFERROR(VLOOKUP($D107, V一般接種!$A:$G, M$4, FALSE), 0)</f>
        <v>55333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254714</v>
      </c>
      <c r="C108" s="50">
        <f t="shared" si="5"/>
        <v>312558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180511</v>
      </c>
      <c r="K108" s="99">
        <f>IFERROR(VLOOKUP($D108, V一般接種!$A:$G, K$4, FALSE), 0)</f>
        <v>74203</v>
      </c>
      <c r="L108" s="99">
        <f>IFERROR(VLOOKUP($D108, V一般接種!$A:$G, L$4, FALSE), 0)</f>
        <v>266763</v>
      </c>
      <c r="M108" s="99">
        <f>IFERROR(VLOOKUP($D108, V一般接種!$A:$G, M$4, FALSE), 0)</f>
        <v>45795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194506</v>
      </c>
      <c r="C109" s="50">
        <f t="shared" si="5"/>
        <v>237940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122890</v>
      </c>
      <c r="K109" s="99">
        <f>IFERROR(VLOOKUP($D109, V一般接種!$A:$G, K$4, FALSE), 0)</f>
        <v>71616</v>
      </c>
      <c r="L109" s="99">
        <f>IFERROR(VLOOKUP($D109, V一般接種!$A:$G, L$4, FALSE), 0)</f>
        <v>189163</v>
      </c>
      <c r="M109" s="99">
        <f>IFERROR(VLOOKUP($D109, V一般接種!$A:$G, M$4, FALSE), 0)</f>
        <v>48777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388770</v>
      </c>
      <c r="C110" s="50">
        <f t="shared" si="5"/>
        <v>778481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291432</v>
      </c>
      <c r="K110" s="99">
        <f>IFERROR(VLOOKUP($D110, V一般接種!$A:$G, K$4, FALSE), 0)</f>
        <v>97338</v>
      </c>
      <c r="L110" s="99">
        <f>IFERROR(VLOOKUP($D110, V一般接種!$A:$G, L$4, FALSE), 0)</f>
        <v>714098</v>
      </c>
      <c r="M110" s="99">
        <f>IFERROR(VLOOKUP($D110, V一般接種!$A:$G, M$4, FALSE), 0)</f>
        <v>64383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357436</v>
      </c>
      <c r="C111" s="50">
        <f t="shared" si="5"/>
        <v>726335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262908</v>
      </c>
      <c r="K111" s="99">
        <f>IFERROR(VLOOKUP($D111, V一般接種!$A:$G, K$4, FALSE), 0)</f>
        <v>94528</v>
      </c>
      <c r="L111" s="99">
        <f>IFERROR(VLOOKUP($D111, V一般接種!$A:$G, L$4, FALSE), 0)</f>
        <v>662301</v>
      </c>
      <c r="M111" s="99">
        <f>IFERROR(VLOOKUP($D111, V一般接種!$A:$G, M$4, FALSE), 0)</f>
        <v>64034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471404</v>
      </c>
      <c r="C112" s="50">
        <f t="shared" si="5"/>
        <v>828927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352783</v>
      </c>
      <c r="K112" s="99">
        <f>IFERROR(VLOOKUP($D112, V一般接種!$A:$G, K$4, FALSE), 0)</f>
        <v>92391</v>
      </c>
      <c r="L112" s="99">
        <f>IFERROR(VLOOKUP($D112, V一般接種!$A:$G, L$4, FALSE), 0)</f>
        <v>702685</v>
      </c>
      <c r="M112" s="99">
        <f>IFERROR(VLOOKUP($D112, V一般接種!$A:$G, M$4, FALSE), 0)</f>
        <v>83327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514816</v>
      </c>
      <c r="C113" s="50">
        <f t="shared" si="5"/>
        <v>824933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415631</v>
      </c>
      <c r="K113" s="99">
        <f>IFERROR(VLOOKUP($D113, V一般接種!$A:$G, K$4, FALSE), 0)</f>
        <v>82662</v>
      </c>
      <c r="L113" s="99">
        <f>IFERROR(VLOOKUP($D113, V一般接種!$A:$G, L$4, FALSE), 0)</f>
        <v>714625</v>
      </c>
      <c r="M113" s="99">
        <f>IFERROR(VLOOKUP($D113, V一般接種!$A:$G, M$4, FALSE), 0)</f>
        <v>84110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510439</v>
      </c>
      <c r="C114" s="50">
        <f t="shared" si="5"/>
        <v>840851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410597</v>
      </c>
      <c r="K114" s="99">
        <f>IFERROR(VLOOKUP($D114, V一般接種!$A:$G, K$4, FALSE), 0)</f>
        <v>88042</v>
      </c>
      <c r="L114" s="99">
        <f>IFERROR(VLOOKUP($D114, V一般接種!$A:$G, L$4, FALSE), 0)</f>
        <v>730782</v>
      </c>
      <c r="M114" s="99">
        <f>IFERROR(VLOOKUP($D114, V一般接種!$A:$G, M$4, FALSE), 0)</f>
        <v>91622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509701</v>
      </c>
      <c r="C115" s="50">
        <f t="shared" si="5"/>
        <v>820684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407042</v>
      </c>
      <c r="K115" s="99">
        <f>IFERROR(VLOOKUP($D115, V一般接種!$A:$G, K$4, FALSE), 0)</f>
        <v>93562</v>
      </c>
      <c r="L115" s="99">
        <f>IFERROR(VLOOKUP($D115, V一般接種!$A:$G, L$4, FALSE), 0)</f>
        <v>710592</v>
      </c>
      <c r="M115" s="99">
        <f>IFERROR(VLOOKUP($D115, V一般接種!$A:$G, M$4, FALSE), 0)</f>
        <v>88817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534978</v>
      </c>
      <c r="C116" s="50">
        <f t="shared" si="5"/>
        <v>828480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434597</v>
      </c>
      <c r="K116" s="99">
        <f>IFERROR(VLOOKUP($D116, V一般接種!$A:$G, K$4, FALSE), 0)</f>
        <v>88921</v>
      </c>
      <c r="L116" s="99">
        <f>IFERROR(VLOOKUP($D116, V一般接種!$A:$G, L$4, FALSE), 0)</f>
        <v>705669</v>
      </c>
      <c r="M116" s="99">
        <f>IFERROR(VLOOKUP($D116, V一般接種!$A:$G, M$4, FALSE), 0)</f>
        <v>93683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567482</v>
      </c>
      <c r="C117" s="50">
        <f t="shared" si="5"/>
        <v>848328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477372</v>
      </c>
      <c r="K117" s="99">
        <f>IFERROR(VLOOKUP($D117, V一般接種!$A:$G, K$4, FALSE), 0)</f>
        <v>90110</v>
      </c>
      <c r="L117" s="99">
        <f>IFERROR(VLOOKUP($D117, V一般接種!$A:$G, L$4, FALSE), 0)</f>
        <v>757568</v>
      </c>
      <c r="M117" s="99">
        <f>IFERROR(VLOOKUP($D117, V一般接種!$A:$G, M$4, FALSE), 0)</f>
        <v>90760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405826</v>
      </c>
      <c r="C118" s="50">
        <f t="shared" si="5"/>
        <v>1112700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417027</v>
      </c>
      <c r="K118" s="99">
        <f>IFERROR(VLOOKUP($D118, V一般接種!$A:$G, K$4, FALSE), 0)</f>
        <v>86454</v>
      </c>
      <c r="L118" s="99">
        <f>IFERROR(VLOOKUP($D118, V一般接種!$A:$G, L$4, FALSE), 0)</f>
        <v>514516</v>
      </c>
      <c r="M118" s="99">
        <f>IFERROR(VLOOKUP($D118, V一般接種!$A:$G, M$4, FALSE), 0)</f>
        <v>71769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482483</v>
      </c>
      <c r="C119" s="50">
        <f t="shared" si="5"/>
        <v>602722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403524</v>
      </c>
      <c r="K119" s="99">
        <f>IFERROR(VLOOKUP($D119, V一般接種!$A:$G, K$4, FALSE), 0)</f>
        <v>78959</v>
      </c>
      <c r="L119" s="99">
        <f>IFERROR(VLOOKUP($D119, V一般接種!$A:$G, L$4, FALSE), 0)</f>
        <v>521221</v>
      </c>
      <c r="M119" s="99">
        <f>IFERROR(VLOOKUP($D119, V一般接種!$A:$G, M$4, FALSE), 0)</f>
        <v>81501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498205</v>
      </c>
      <c r="C120" s="50">
        <f t="shared" si="5"/>
        <v>632766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420680</v>
      </c>
      <c r="K120" s="99">
        <f>IFERROR(VLOOKUP($D120, V一般接種!$A:$G, K$4, FALSE), 0)</f>
        <v>77525</v>
      </c>
      <c r="L120" s="99">
        <f>IFERROR(VLOOKUP($D120, V一般接種!$A:$G, L$4, FALSE), 0)</f>
        <v>548098</v>
      </c>
      <c r="M120" s="99">
        <f>IFERROR(VLOOKUP($D120, V一般接種!$A:$G, M$4, FALSE), 0)</f>
        <v>84668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492107</v>
      </c>
      <c r="C121" s="50">
        <f t="shared" si="5"/>
        <v>626412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417094</v>
      </c>
      <c r="K121" s="99">
        <f>IFERROR(VLOOKUP($D121, V一般接種!$A:$G, K$4, FALSE), 0)</f>
        <v>75013</v>
      </c>
      <c r="L121" s="99">
        <f>IFERROR(VLOOKUP($D121, V一般接種!$A:$G, L$4, FALSE), 0)</f>
        <v>539912</v>
      </c>
      <c r="M121" s="99">
        <f>IFERROR(VLOOKUP($D121, V一般接種!$A:$G, M$4, FALSE), 0)</f>
        <v>86500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482188</v>
      </c>
      <c r="C122" s="50">
        <f t="shared" si="5"/>
        <v>613009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403366</v>
      </c>
      <c r="K122" s="99">
        <f>IFERROR(VLOOKUP($D122, V一般接種!$A:$G, K$4, FALSE), 0)</f>
        <v>78822</v>
      </c>
      <c r="L122" s="99">
        <f>IFERROR(VLOOKUP($D122, V一般接種!$A:$G, L$4, FALSE), 0)</f>
        <v>524538</v>
      </c>
      <c r="M122" s="99">
        <f>IFERROR(VLOOKUP($D122, V一般接種!$A:$G, M$4, FALSE), 0)</f>
        <v>88471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485779</v>
      </c>
      <c r="C123" s="50">
        <f t="shared" si="5"/>
        <v>630175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415783</v>
      </c>
      <c r="K123" s="99">
        <f>IFERROR(VLOOKUP($D123, V一般接種!$A:$G, K$4, FALSE), 0)</f>
        <v>69996</v>
      </c>
      <c r="L123" s="99">
        <f>IFERROR(VLOOKUP($D123, V一般接種!$A:$G, L$4, FALSE), 0)</f>
        <v>534461</v>
      </c>
      <c r="M123" s="99">
        <f>IFERROR(VLOOKUP($D123, V一般接種!$A:$G, M$4, FALSE), 0)</f>
        <v>95714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617619</v>
      </c>
      <c r="C124" s="50">
        <f t="shared" si="5"/>
        <v>648649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528133</v>
      </c>
      <c r="K124" s="99">
        <f>IFERROR(VLOOKUP($D124, V一般接種!$A:$G, K$4, FALSE), 0)</f>
        <v>89486</v>
      </c>
      <c r="L124" s="99">
        <f>IFERROR(VLOOKUP($D124, V一般接種!$A:$G, L$4, FALSE), 0)</f>
        <v>560011</v>
      </c>
      <c r="M124" s="99">
        <f>IFERROR(VLOOKUP($D124, V一般接種!$A:$G, M$4, FALSE), 0)</f>
        <v>88638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-3942505</v>
      </c>
      <c r="C125" s="50">
        <f t="shared" si="5"/>
        <v>-272429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459395</v>
      </c>
      <c r="K125" s="99">
        <f>IFERROR(VLOOKUP($D125, V一般接種!$A:$G, K$4, FALSE), 0)</f>
        <v>93141</v>
      </c>
      <c r="L125" s="99">
        <f>IFERROR(VLOOKUP($D125, V一般接種!$A:$G, L$4, FALSE), 0)</f>
        <v>405721</v>
      </c>
      <c r="M125" s="99">
        <f>IFERROR(VLOOKUP($D125, V一般接種!$A:$G, M$4, FALSE), 0)</f>
        <v>74068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141328</v>
      </c>
      <c r="C126" s="50">
        <f t="shared" si="5"/>
        <v>130945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92245</v>
      </c>
      <c r="K126" s="99">
        <f>IFERROR(VLOOKUP($D126, V一般接種!$A:$G, K$4, FALSE), 0)</f>
        <v>49083</v>
      </c>
      <c r="L126" s="99">
        <f>IFERROR(VLOOKUP($D126, V一般接種!$A:$G, L$4, FALSE), 0)</f>
        <v>89031</v>
      </c>
      <c r="M126" s="99">
        <f>IFERROR(VLOOKUP($D126, V一般接種!$A:$G, M$4, FALSE), 0)</f>
        <v>41914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381944</v>
      </c>
      <c r="C127" s="50">
        <f t="shared" si="5"/>
        <v>539043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321095</v>
      </c>
      <c r="K127" s="99">
        <f>IFERROR(VLOOKUP($D127, V一般接種!$A:$G, K$4, FALSE), 0)</f>
        <v>60849</v>
      </c>
      <c r="L127" s="99">
        <f>IFERROR(VLOOKUP($D127, V一般接種!$A:$G, L$4, FALSE), 0)</f>
        <v>462609</v>
      </c>
      <c r="M127" s="99">
        <f>IFERROR(VLOOKUP($D127, V一般接種!$A:$G, M$4, FALSE), 0)</f>
        <v>76434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383627</v>
      </c>
      <c r="C128" s="50">
        <f t="shared" si="5"/>
        <v>458124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324342</v>
      </c>
      <c r="K128" s="99">
        <f>IFERROR(VLOOKUP($D128, V一般接種!$A:$G, K$4, FALSE), 0)</f>
        <v>59285</v>
      </c>
      <c r="L128" s="99">
        <f>IFERROR(VLOOKUP($D128, V一般接種!$A:$G, L$4, FALSE), 0)</f>
        <v>391000</v>
      </c>
      <c r="M128" s="99">
        <f>IFERROR(VLOOKUP($D128, V一般接種!$A:$G, M$4, FALSE), 0)</f>
        <v>67124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362168</v>
      </c>
      <c r="C129" s="50">
        <f t="shared" si="5"/>
        <v>233941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304997</v>
      </c>
      <c r="K129" s="99">
        <f>IFERROR(VLOOKUP($D129, V一般接種!$A:$G, K$4, FALSE), 0)</f>
        <v>57171</v>
      </c>
      <c r="L129" s="99">
        <f>IFERROR(VLOOKUP($D129, V一般接種!$A:$G, L$4, FALSE), 0)</f>
        <v>177478</v>
      </c>
      <c r="M129" s="99">
        <f>IFERROR(VLOOKUP($D129, V一般接種!$A:$G, M$4, FALSE), 0)</f>
        <v>56463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237812</v>
      </c>
      <c r="C130" s="50">
        <f t="shared" si="5"/>
        <v>154058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186948</v>
      </c>
      <c r="K130" s="99">
        <f>IFERROR(VLOOKUP($D130, V一般接種!$A:$G, K$4, FALSE), 0)</f>
        <v>50864</v>
      </c>
      <c r="L130" s="99">
        <f>IFERROR(VLOOKUP($D130, V一般接種!$A:$G, L$4, FALSE), 0)</f>
        <v>101238</v>
      </c>
      <c r="M130" s="99">
        <f>IFERROR(VLOOKUP($D130, V一般接種!$A:$G, M$4, FALSE), 0)</f>
        <v>52820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252367</v>
      </c>
      <c r="C131" s="50">
        <f t="shared" si="5"/>
        <v>244151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194050</v>
      </c>
      <c r="K131" s="99">
        <f>IFERROR(VLOOKUP($D131, V一般接種!$A:$G, K$4, FALSE), 0)</f>
        <v>58317</v>
      </c>
      <c r="L131" s="99">
        <f>IFERROR(VLOOKUP($D131, V一般接種!$A:$G, L$4, FALSE), 0)</f>
        <v>187182</v>
      </c>
      <c r="M131" s="99">
        <f>IFERROR(VLOOKUP($D131, V一般接種!$A:$G, M$4, FALSE), 0)</f>
        <v>56969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260877</v>
      </c>
      <c r="C132" s="50">
        <f t="shared" si="5"/>
        <v>222459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202024</v>
      </c>
      <c r="K132" s="99">
        <f>IFERROR(VLOOKUP($D132, V一般接種!$A:$G, K$4, FALSE), 0)</f>
        <v>58853</v>
      </c>
      <c r="L132" s="99">
        <f>IFERROR(VLOOKUP($D132, V一般接種!$A:$G, L$4, FALSE), 0)</f>
        <v>174722</v>
      </c>
      <c r="M132" s="99">
        <f>IFERROR(VLOOKUP($D132, V一般接種!$A:$G, M$4, FALSE), 0)</f>
        <v>47737</v>
      </c>
      <c r="N132" s="99">
        <f>SUMIF(V職域接種!$C:$C, 'Conv-vaccine'!$D132, V職域接種!F:F)</f>
        <v>0</v>
      </c>
      <c r="O132" s="99">
        <f>SUMIF(V職域接種!$C:$C, 'Conv-vaccine'!$D132, V職域接種!G:G)</f>
        <v>0</v>
      </c>
      <c r="P132" s="99">
        <f>SUMIF(V重複!$C:$C, 'Conv-vaccine'!$D132, V重複!F:F)</f>
        <v>0</v>
      </c>
      <c r="Q132" s="99">
        <f>SUMIF(V重複!$C:$C, 'Conv-vaccine'!$D132, V重複!G:G)</f>
        <v>0</v>
      </c>
    </row>
    <row r="133" spans="1:17" x14ac:dyDescent="0.55000000000000004">
      <c r="A133" s="96">
        <f t="shared" si="3"/>
        <v>44424</v>
      </c>
      <c r="B133" s="50">
        <f t="shared" si="4"/>
        <v>240788</v>
      </c>
      <c r="C133" s="50">
        <f t="shared" si="5"/>
        <v>240397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193561</v>
      </c>
      <c r="K133" s="99">
        <f>IFERROR(VLOOKUP($D133, V一般接種!$A:$G, K$4, FALSE), 0)</f>
        <v>47227</v>
      </c>
      <c r="L133" s="99">
        <f>IFERROR(VLOOKUP($D133, V一般接種!$A:$G, L$4, FALSE), 0)</f>
        <v>199763</v>
      </c>
      <c r="M133" s="99">
        <f>IFERROR(VLOOKUP($D133, V一般接種!$A:$G, M$4, FALSE), 0)</f>
        <v>40634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0</v>
      </c>
      <c r="C134" s="50">
        <f t="shared" si="5"/>
        <v>0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0</v>
      </c>
      <c r="K134" s="99">
        <f>IFERROR(VLOOKUP($D134, V一般接種!$A:$G, K$4, FALSE), 0)</f>
        <v>0</v>
      </c>
      <c r="L134" s="99">
        <f>IFERROR(VLOOKUP($D134, V一般接種!$A:$G, L$4, FALSE), 0)</f>
        <v>0</v>
      </c>
      <c r="M134" s="99">
        <f>IFERROR(VLOOKUP($D134, V一般接種!$A:$G, M$4, FALSE), 0)</f>
        <v>0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0</v>
      </c>
      <c r="K135" s="99">
        <f>IFERROR(VLOOKUP($D135, V一般接種!$A:$G, K$4, FALSE), 0)</f>
        <v>0</v>
      </c>
      <c r="L135" s="99">
        <f>IFERROR(VLOOKUP($D135, V一般接種!$A:$G, L$4, FALSE), 0)</f>
        <v>0</v>
      </c>
      <c r="M135" s="99">
        <f>IFERROR(VLOOKUP($D135, V一般接種!$A:$G, M$4, FALSE), 0)</f>
        <v>0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0</v>
      </c>
      <c r="K136" s="99">
        <f>IFERROR(VLOOKUP($D136, V一般接種!$A:$G, K$4, FALSE), 0)</f>
        <v>0</v>
      </c>
      <c r="L136" s="99">
        <f>IFERROR(VLOOKUP($D136, V一般接種!$A:$G, L$4, FALSE), 0)</f>
        <v>0</v>
      </c>
      <c r="M136" s="99">
        <f>IFERROR(VLOOKUP($D136, V一般接種!$A:$G, M$4, FALSE), 0)</f>
        <v>0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4EEF-1EC0-4D8E-82E2-000C5EE71DE7}">
  <dimension ref="A1:C381"/>
  <sheetViews>
    <sheetView workbookViewId="0">
      <selection activeCell="B1" sqref="B1:C381"/>
    </sheetView>
  </sheetViews>
  <sheetFormatPr defaultRowHeight="18" x14ac:dyDescent="0.55000000000000004"/>
  <sheetData>
    <row r="1" spans="1:3" x14ac:dyDescent="0.55000000000000004">
      <c r="A1">
        <v>44298</v>
      </c>
      <c r="B1">
        <v>31734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18248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14941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26202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41844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8914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9046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103031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156894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196070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196427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213393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43135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26468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291477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263364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294039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21955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304629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46796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26025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7468</v>
      </c>
      <c r="C64">
        <v>877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8476</v>
      </c>
      <c r="C67">
        <v>787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9818</v>
      </c>
      <c r="C70">
        <v>958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317644</v>
      </c>
      <c r="C73">
        <v>71459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147265</v>
      </c>
      <c r="C76">
        <v>54105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62827</v>
      </c>
      <c r="C79">
        <v>7916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74509</v>
      </c>
      <c r="C82">
        <v>8396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260998</v>
      </c>
      <c r="C85">
        <v>98517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220799</v>
      </c>
      <c r="C88">
        <v>124736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244142</v>
      </c>
      <c r="C91">
        <v>154144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250918</v>
      </c>
      <c r="C94">
        <v>180849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235622</v>
      </c>
      <c r="C97">
        <v>195297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137852</v>
      </c>
      <c r="C100">
        <v>37447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187024</v>
      </c>
      <c r="C103">
        <v>22625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343612</v>
      </c>
      <c r="C106">
        <v>271798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346309</v>
      </c>
      <c r="C109">
        <v>227494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394484</v>
      </c>
      <c r="C112">
        <v>256382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401381</v>
      </c>
      <c r="C115">
        <v>137484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377909</v>
      </c>
      <c r="C118">
        <v>213201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283529</v>
      </c>
      <c r="C121">
        <v>47139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325198</v>
      </c>
      <c r="C124">
        <v>25374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581459</v>
      </c>
      <c r="C127">
        <v>204466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 s="27">
        <v>0</v>
      </c>
      <c r="C129" s="27">
        <v>0</v>
      </c>
    </row>
    <row r="130" spans="1:3" x14ac:dyDescent="0.55000000000000004">
      <c r="A130">
        <v>44341</v>
      </c>
      <c r="B130" s="27">
        <v>601389</v>
      </c>
      <c r="C130" s="27">
        <v>63396</v>
      </c>
    </row>
    <row r="131" spans="1:3" x14ac:dyDescent="0.55000000000000004">
      <c r="A131">
        <v>44341</v>
      </c>
      <c r="B131" s="27">
        <v>0</v>
      </c>
      <c r="C131" s="27">
        <v>0</v>
      </c>
    </row>
    <row r="132" spans="1:3" x14ac:dyDescent="0.55000000000000004">
      <c r="A132">
        <v>44341</v>
      </c>
      <c r="B132" s="27">
        <v>0</v>
      </c>
      <c r="C132" s="27">
        <v>0</v>
      </c>
    </row>
    <row r="133" spans="1:3" x14ac:dyDescent="0.55000000000000004">
      <c r="A133">
        <v>44342</v>
      </c>
      <c r="B133" s="27">
        <v>664078</v>
      </c>
      <c r="C133" s="27">
        <v>62051</v>
      </c>
    </row>
    <row r="134" spans="1:3" x14ac:dyDescent="0.55000000000000004">
      <c r="A134">
        <v>44342</v>
      </c>
      <c r="B134" s="27">
        <v>0</v>
      </c>
      <c r="C134" s="27">
        <v>0</v>
      </c>
    </row>
    <row r="135" spans="1:3" x14ac:dyDescent="0.55000000000000004">
      <c r="A135">
        <v>44342</v>
      </c>
      <c r="B135" s="27">
        <v>0</v>
      </c>
      <c r="C135" s="27">
        <v>0</v>
      </c>
    </row>
    <row r="136" spans="1:3" x14ac:dyDescent="0.55000000000000004">
      <c r="A136">
        <v>44343</v>
      </c>
      <c r="B136" s="27">
        <v>634253</v>
      </c>
      <c r="C136" s="27">
        <v>106909</v>
      </c>
    </row>
    <row r="137" spans="1:3" x14ac:dyDescent="0.55000000000000004">
      <c r="A137">
        <v>44343</v>
      </c>
      <c r="B137" s="27">
        <v>0</v>
      </c>
      <c r="C137" s="27">
        <v>0</v>
      </c>
    </row>
    <row r="138" spans="1:3" x14ac:dyDescent="0.55000000000000004">
      <c r="A138">
        <v>44343</v>
      </c>
      <c r="B138" s="27">
        <v>0</v>
      </c>
      <c r="C138" s="27">
        <v>0</v>
      </c>
    </row>
    <row r="139" spans="1:3" x14ac:dyDescent="0.55000000000000004">
      <c r="A139">
        <v>44344</v>
      </c>
      <c r="B139" s="27">
        <v>613308</v>
      </c>
      <c r="C139" s="27">
        <v>123707</v>
      </c>
    </row>
    <row r="140" spans="1:3" x14ac:dyDescent="0.55000000000000004">
      <c r="A140">
        <v>44344</v>
      </c>
      <c r="B140" s="27">
        <v>0</v>
      </c>
      <c r="C140" s="27">
        <v>0</v>
      </c>
    </row>
    <row r="141" spans="1:3" x14ac:dyDescent="0.55000000000000004">
      <c r="A141">
        <v>44344</v>
      </c>
      <c r="B141" s="27">
        <v>0</v>
      </c>
      <c r="C141" s="27">
        <v>0</v>
      </c>
    </row>
    <row r="142" spans="1:3" x14ac:dyDescent="0.55000000000000004">
      <c r="A142">
        <v>44345</v>
      </c>
      <c r="B142" s="27">
        <v>471368</v>
      </c>
      <c r="C142" s="27">
        <v>59924</v>
      </c>
    </row>
    <row r="143" spans="1:3" x14ac:dyDescent="0.55000000000000004">
      <c r="A143">
        <v>44345</v>
      </c>
      <c r="B143" s="27">
        <v>0</v>
      </c>
      <c r="C143" s="27">
        <v>0</v>
      </c>
    </row>
    <row r="144" spans="1:3" x14ac:dyDescent="0.55000000000000004">
      <c r="A144">
        <v>44345</v>
      </c>
      <c r="B144" s="27">
        <v>0</v>
      </c>
      <c r="C144" s="27">
        <v>0</v>
      </c>
    </row>
    <row r="145" spans="1:3" x14ac:dyDescent="0.55000000000000004">
      <c r="A145">
        <v>44346</v>
      </c>
      <c r="B145" s="27">
        <v>460416</v>
      </c>
      <c r="C145" s="27">
        <v>65505</v>
      </c>
    </row>
    <row r="146" spans="1:3" x14ac:dyDescent="0.55000000000000004">
      <c r="A146">
        <v>44346</v>
      </c>
      <c r="B146" s="27">
        <v>0</v>
      </c>
      <c r="C146" s="27">
        <v>0</v>
      </c>
    </row>
    <row r="147" spans="1:3" x14ac:dyDescent="0.55000000000000004">
      <c r="A147">
        <v>44346</v>
      </c>
      <c r="B147" s="27">
        <v>0</v>
      </c>
      <c r="C147" s="27">
        <v>0</v>
      </c>
    </row>
    <row r="148" spans="1:3" x14ac:dyDescent="0.55000000000000004">
      <c r="A148">
        <v>44347</v>
      </c>
      <c r="B148" s="27">
        <v>662636</v>
      </c>
      <c r="C148" s="27">
        <v>236307</v>
      </c>
    </row>
    <row r="149" spans="1:3" x14ac:dyDescent="0.55000000000000004">
      <c r="A149">
        <v>44347</v>
      </c>
      <c r="B149" s="27">
        <v>0</v>
      </c>
      <c r="C149" s="27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704059</v>
      </c>
      <c r="C151" s="27">
        <v>203576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729254</v>
      </c>
      <c r="C154" s="27">
        <v>226109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720892</v>
      </c>
      <c r="C157" s="27">
        <v>219461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708143</v>
      </c>
      <c r="C160" s="27">
        <v>211781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611459</v>
      </c>
      <c r="C163" s="27">
        <v>125210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559767</v>
      </c>
      <c r="C166" s="27">
        <v>178435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762312</v>
      </c>
      <c r="C169" s="27">
        <v>317781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783390</v>
      </c>
      <c r="C172" s="27">
        <v>314882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762861</v>
      </c>
      <c r="C175" s="27">
        <v>376597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733678</v>
      </c>
      <c r="C178" s="27">
        <v>376287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742000</v>
      </c>
      <c r="C181" s="27">
        <v>350921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650065</v>
      </c>
      <c r="C184" s="27">
        <v>270720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592542</v>
      </c>
      <c r="C187" s="27">
        <v>314652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682225</v>
      </c>
      <c r="C190" s="27">
        <v>531061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679782</v>
      </c>
      <c r="C193" s="27">
        <v>543533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663270</v>
      </c>
      <c r="C196" s="27">
        <v>595596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674984</v>
      </c>
      <c r="C199" s="27">
        <v>587727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656379</v>
      </c>
      <c r="C202" s="27">
        <v>560863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645384</v>
      </c>
      <c r="C205" s="27">
        <v>435792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646222</v>
      </c>
      <c r="C208" s="27">
        <v>435068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719397</v>
      </c>
      <c r="C211" s="27">
        <v>620064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714574</v>
      </c>
      <c r="C214" s="27">
        <v>645347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722783</v>
      </c>
      <c r="C217" s="27">
        <v>676834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701983</v>
      </c>
      <c r="C220" s="27">
        <v>683571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690271</v>
      </c>
      <c r="C223" s="27">
        <v>686843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691188</v>
      </c>
      <c r="C226" s="27">
        <v>581917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725476</v>
      </c>
      <c r="C229" s="27">
        <v>537015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701059</v>
      </c>
      <c r="C232" s="27">
        <v>711482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703608</v>
      </c>
      <c r="C235" s="27">
        <v>743879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727045</v>
      </c>
      <c r="C238" s="27">
        <v>731822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532616</v>
      </c>
      <c r="C241" s="27">
        <v>708205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469444</v>
      </c>
      <c r="C244" s="27">
        <v>717245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758433</v>
      </c>
      <c r="C247" s="27">
        <v>617011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747663</v>
      </c>
      <c r="C250" s="27">
        <v>554408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831649</v>
      </c>
      <c r="C253" s="27">
        <v>665976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854834</v>
      </c>
      <c r="C256" s="27">
        <v>678332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872663</v>
      </c>
      <c r="C259" s="27">
        <v>651566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858318</v>
      </c>
      <c r="C262" s="27">
        <v>651272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854595</v>
      </c>
      <c r="C265" s="27">
        <v>647145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872185</v>
      </c>
      <c r="C268" s="27">
        <v>632105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655906</v>
      </c>
      <c r="C271" s="27">
        <v>644189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721686</v>
      </c>
      <c r="C274" s="27">
        <v>693583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736739</v>
      </c>
      <c r="C277" s="27">
        <v>677085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719877</v>
      </c>
      <c r="C280" s="27">
        <v>683828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702051</v>
      </c>
      <c r="C283" s="27">
        <v>658923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727692</v>
      </c>
      <c r="C286" s="27">
        <v>646205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707150</v>
      </c>
      <c r="C289" s="27">
        <v>658518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535319</v>
      </c>
      <c r="C292" s="27">
        <v>680413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406646</v>
      </c>
      <c r="C295" s="27">
        <v>666357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657500</v>
      </c>
      <c r="C298" s="27">
        <v>682551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592258</v>
      </c>
      <c r="C301" s="27">
        <v>727419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254714</v>
      </c>
      <c r="C304" s="27">
        <v>312558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194506</v>
      </c>
      <c r="C307" s="27">
        <v>237940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388770</v>
      </c>
      <c r="C310" s="27">
        <v>778481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357436</v>
      </c>
      <c r="C313" s="27">
        <v>726335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471404</v>
      </c>
      <c r="C316" s="27">
        <v>828927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514816</v>
      </c>
      <c r="C319" s="27">
        <v>824933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510439</v>
      </c>
      <c r="C322" s="27">
        <v>840851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509701</v>
      </c>
      <c r="C325" s="27">
        <v>820684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534978</v>
      </c>
      <c r="C328" s="27">
        <v>828480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567482</v>
      </c>
      <c r="C331" s="27">
        <v>848328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405826</v>
      </c>
      <c r="C334" s="27">
        <v>1112700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482483</v>
      </c>
      <c r="C337" s="27">
        <v>602722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498205</v>
      </c>
      <c r="C340" s="27">
        <v>632766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492107</v>
      </c>
      <c r="C343" s="27">
        <v>626412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482188</v>
      </c>
      <c r="C346" s="27">
        <v>613009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485779</v>
      </c>
      <c r="C349" s="27">
        <v>630175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617619</v>
      </c>
      <c r="C352" s="27">
        <v>648649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-3942505</v>
      </c>
      <c r="C355" s="27">
        <v>-272429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141328</v>
      </c>
      <c r="C358" s="27">
        <v>130945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381944</v>
      </c>
      <c r="C361" s="27">
        <v>539043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383627</v>
      </c>
      <c r="C364" s="27">
        <v>458124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362168</v>
      </c>
      <c r="C367" s="27">
        <v>233941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237812</v>
      </c>
      <c r="C370" s="27">
        <v>154058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252367</v>
      </c>
      <c r="C373" s="27">
        <v>244151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260877</v>
      </c>
      <c r="C376" s="27">
        <v>222459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240788</v>
      </c>
      <c r="C379" s="27">
        <v>240397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</sheetData>
  <sortState xmlns:xlrd2="http://schemas.microsoft.com/office/spreadsheetml/2017/richdata2" ref="A1:C381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6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TEXT(MAX(A3:A133)+1,"m月d日") &amp; "公表時点）"</f>
        <v>（8月17日公表時点）</v>
      </c>
    </row>
    <row r="3" spans="1:11" x14ac:dyDescent="0.55000000000000004">
      <c r="A3" s="139" t="s">
        <v>323</v>
      </c>
      <c r="B3" s="139" t="s">
        <v>297</v>
      </c>
      <c r="C3" s="139" t="s">
        <v>298</v>
      </c>
      <c r="D3" s="138" t="s">
        <v>324</v>
      </c>
      <c r="E3" s="138"/>
      <c r="F3" s="138"/>
      <c r="G3" s="138"/>
      <c r="H3" s="138" t="s">
        <v>325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36" t="s">
        <v>287</v>
      </c>
      <c r="B6" s="137"/>
      <c r="C6" s="62">
        <f t="shared" ref="C6:C64" ca="1" si="0">SUM(D6:G6)</f>
        <v>92699589</v>
      </c>
      <c r="D6" s="62">
        <f ca="1">SUM(OFFSET(D$6,1,0,MAX($A$6:$A133)-DATE(2021,4,12)+1,1))</f>
        <v>46967449</v>
      </c>
      <c r="E6" s="62">
        <f ca="1">SUM(OFFSET(E$6,1,0,MAX($A$6:$A133)-DATE(2021,4,12)+1,1))</f>
        <v>5564239</v>
      </c>
      <c r="F6" s="62">
        <f ca="1">SUM(OFFSET(F$6,1,0,MAX($A$6:$A133)-DATE(2021,4,12)+1,1))</f>
        <v>37537869</v>
      </c>
      <c r="G6" s="62">
        <f ca="1">SUM(OFFSET(G$6,1,0,MAX($A$6:$A133)-DATE(2021,4,12)+1,1))</f>
        <v>2630032</v>
      </c>
      <c r="H6" s="62">
        <f ca="1">SUM(OFFSET(H$6,1,0,MAX($A$6:$A133)-DATE(2021,4,12)+1,1))</f>
        <v>30510137</v>
      </c>
      <c r="I6" s="62">
        <f ca="1">SUM(OFFSET(I$6,1,0,MAX($A$6:$A133)-DATE(2021,4,12)+1,1))</f>
        <v>846806</v>
      </c>
      <c r="J6" s="62">
        <f ca="1">SUM(OFFSET(J$6,1,0,MAX($A$6:$A133)-DATE(2021,4,12)+1,1))</f>
        <v>29119958</v>
      </c>
      <c r="K6" s="62">
        <f ca="1">SUM(OFFSET(K$6,1,0,MAX($A$6:$A133)-DATE(2021,4,12)+1,1))</f>
        <v>783840</v>
      </c>
    </row>
    <row r="7" spans="1:11" x14ac:dyDescent="0.55000000000000004">
      <c r="A7" s="103">
        <v>44424</v>
      </c>
      <c r="B7" s="105" t="str">
        <f t="shared" ref="B7:B54" si="1">"(" &amp; TEXT(A7,"aaa") &amp; ")"</f>
        <v>(月)</v>
      </c>
      <c r="C7" s="62">
        <f t="shared" ref="C7:C42" si="2">SUM(D7:G7)</f>
        <v>481185</v>
      </c>
      <c r="D7" s="62">
        <v>193561</v>
      </c>
      <c r="E7" s="62">
        <v>47227</v>
      </c>
      <c r="F7" s="62">
        <v>199763</v>
      </c>
      <c r="G7" s="62">
        <v>40634</v>
      </c>
      <c r="H7" s="62">
        <v>12915</v>
      </c>
      <c r="I7" s="62">
        <v>405</v>
      </c>
      <c r="J7" s="62">
        <v>48345</v>
      </c>
      <c r="K7" s="62">
        <v>704</v>
      </c>
    </row>
    <row r="8" spans="1:11" x14ac:dyDescent="0.55000000000000004">
      <c r="A8" s="103">
        <v>44423</v>
      </c>
      <c r="B8" s="105" t="str">
        <f t="shared" si="1"/>
        <v>(日)</v>
      </c>
      <c r="C8" s="62">
        <f t="shared" si="2"/>
        <v>483336</v>
      </c>
      <c r="D8" s="62">
        <v>202024</v>
      </c>
      <c r="E8" s="62">
        <v>58853</v>
      </c>
      <c r="F8" s="62">
        <v>174722</v>
      </c>
      <c r="G8" s="62">
        <v>47737</v>
      </c>
      <c r="H8" s="62">
        <v>5339</v>
      </c>
      <c r="I8" s="62">
        <v>687</v>
      </c>
      <c r="J8" s="62">
        <v>24512</v>
      </c>
      <c r="K8" s="62">
        <v>991</v>
      </c>
    </row>
    <row r="9" spans="1:11" x14ac:dyDescent="0.55000000000000004">
      <c r="A9" s="103">
        <v>44422</v>
      </c>
      <c r="B9" s="106" t="str">
        <f t="shared" si="1"/>
        <v>(土)</v>
      </c>
      <c r="C9" s="62">
        <f t="shared" si="2"/>
        <v>496518</v>
      </c>
      <c r="D9" s="62">
        <v>194050</v>
      </c>
      <c r="E9" s="62">
        <v>58317</v>
      </c>
      <c r="F9" s="62">
        <v>187182</v>
      </c>
      <c r="G9" s="62">
        <v>56969</v>
      </c>
      <c r="H9" s="62">
        <v>5715</v>
      </c>
      <c r="I9" s="62">
        <v>621</v>
      </c>
      <c r="J9" s="62">
        <v>31538</v>
      </c>
      <c r="K9" s="62">
        <v>1296</v>
      </c>
    </row>
    <row r="10" spans="1:11" x14ac:dyDescent="0.55000000000000004">
      <c r="A10" s="103">
        <v>44421</v>
      </c>
      <c r="B10" s="105" t="str">
        <f t="shared" si="1"/>
        <v>(金)</v>
      </c>
      <c r="C10" s="62">
        <f t="shared" si="2"/>
        <v>391870</v>
      </c>
      <c r="D10" s="62">
        <v>186948</v>
      </c>
      <c r="E10" s="62">
        <v>50864</v>
      </c>
      <c r="F10" s="62">
        <v>101238</v>
      </c>
      <c r="G10" s="62">
        <v>52820</v>
      </c>
      <c r="H10" s="62">
        <v>9271</v>
      </c>
      <c r="I10" s="62">
        <v>463</v>
      </c>
      <c r="J10" s="62">
        <v>15826</v>
      </c>
      <c r="K10" s="62">
        <v>628</v>
      </c>
    </row>
    <row r="11" spans="1:11" x14ac:dyDescent="0.55000000000000004">
      <c r="A11" s="103">
        <v>44420</v>
      </c>
      <c r="B11" s="106" t="str">
        <f t="shared" si="1"/>
        <v>(木)</v>
      </c>
      <c r="C11" s="62">
        <f t="shared" si="2"/>
        <v>596109</v>
      </c>
      <c r="D11" s="62">
        <v>304997</v>
      </c>
      <c r="E11" s="62">
        <v>57171</v>
      </c>
      <c r="F11" s="62">
        <v>177478</v>
      </c>
      <c r="G11" s="62">
        <v>56463</v>
      </c>
      <c r="H11" s="62">
        <v>17311</v>
      </c>
      <c r="I11" s="62">
        <v>607</v>
      </c>
      <c r="J11" s="62">
        <v>36571</v>
      </c>
      <c r="K11" s="62">
        <v>1827</v>
      </c>
    </row>
    <row r="12" spans="1:11" x14ac:dyDescent="0.55000000000000004">
      <c r="A12" s="103">
        <v>44419</v>
      </c>
      <c r="B12" s="105" t="str">
        <f t="shared" si="1"/>
        <v>(水)</v>
      </c>
      <c r="C12" s="62">
        <f t="shared" si="2"/>
        <v>841751</v>
      </c>
      <c r="D12" s="62">
        <v>324342</v>
      </c>
      <c r="E12" s="62">
        <v>59285</v>
      </c>
      <c r="F12" s="62">
        <v>391000</v>
      </c>
      <c r="G12" s="62">
        <v>67124</v>
      </c>
      <c r="H12" s="62">
        <v>20207</v>
      </c>
      <c r="I12" s="62">
        <v>644</v>
      </c>
      <c r="J12" s="62">
        <v>106423</v>
      </c>
      <c r="K12" s="62">
        <v>2164</v>
      </c>
    </row>
    <row r="13" spans="1:11" x14ac:dyDescent="0.55000000000000004">
      <c r="A13" s="103">
        <v>44418</v>
      </c>
      <c r="B13" s="106" t="str">
        <f t="shared" si="1"/>
        <v>(火)</v>
      </c>
      <c r="C13" s="62">
        <f t="shared" si="2"/>
        <v>920987</v>
      </c>
      <c r="D13" s="62">
        <v>321095</v>
      </c>
      <c r="E13" s="62">
        <v>60849</v>
      </c>
      <c r="F13" s="62">
        <v>462609</v>
      </c>
      <c r="G13" s="62">
        <v>76434</v>
      </c>
      <c r="H13" s="62">
        <v>23956</v>
      </c>
      <c r="I13" s="62">
        <v>652</v>
      </c>
      <c r="J13" s="62">
        <v>138586</v>
      </c>
      <c r="K13" s="62">
        <v>2524</v>
      </c>
    </row>
    <row r="14" spans="1:11" x14ac:dyDescent="0.55000000000000004">
      <c r="A14" s="103">
        <v>44417</v>
      </c>
      <c r="B14" s="105" t="str">
        <f t="shared" si="1"/>
        <v>(月)</v>
      </c>
      <c r="C14" s="62">
        <f t="shared" si="2"/>
        <v>272273</v>
      </c>
      <c r="D14" s="62">
        <v>92245</v>
      </c>
      <c r="E14" s="62">
        <v>49083</v>
      </c>
      <c r="F14" s="62">
        <v>89031</v>
      </c>
      <c r="G14" s="62">
        <v>41914</v>
      </c>
      <c r="H14" s="62">
        <v>3065</v>
      </c>
      <c r="I14" s="62">
        <v>623</v>
      </c>
      <c r="J14" s="62">
        <v>17548</v>
      </c>
      <c r="K14" s="62">
        <v>1936</v>
      </c>
    </row>
    <row r="15" spans="1:11" x14ac:dyDescent="0.55000000000000004">
      <c r="A15" s="103">
        <v>44416</v>
      </c>
      <c r="B15" s="106" t="str">
        <f t="shared" si="1"/>
        <v>(日)</v>
      </c>
      <c r="C15" s="62">
        <f t="shared" si="2"/>
        <v>1032325</v>
      </c>
      <c r="D15" s="62">
        <v>459395</v>
      </c>
      <c r="E15" s="62">
        <v>93141</v>
      </c>
      <c r="F15" s="62">
        <v>405721</v>
      </c>
      <c r="G15" s="62">
        <v>74068</v>
      </c>
      <c r="H15" s="62">
        <v>15354</v>
      </c>
      <c r="I15" s="62">
        <v>1830</v>
      </c>
      <c r="J15" s="62">
        <v>90182</v>
      </c>
      <c r="K15" s="62">
        <v>2206</v>
      </c>
    </row>
    <row r="16" spans="1:11" x14ac:dyDescent="0.55000000000000004">
      <c r="A16" s="103">
        <v>44415</v>
      </c>
      <c r="B16" s="105" t="str">
        <f t="shared" si="1"/>
        <v>(土)</v>
      </c>
      <c r="C16" s="62">
        <f t="shared" si="2"/>
        <v>1266268</v>
      </c>
      <c r="D16" s="62">
        <v>528133</v>
      </c>
      <c r="E16" s="62">
        <v>89486</v>
      </c>
      <c r="F16" s="62">
        <v>560011</v>
      </c>
      <c r="G16" s="62">
        <v>88638</v>
      </c>
      <c r="H16" s="62">
        <v>23778</v>
      </c>
      <c r="I16" s="62">
        <v>1908</v>
      </c>
      <c r="J16" s="62">
        <v>143296</v>
      </c>
      <c r="K16" s="62">
        <v>2206</v>
      </c>
    </row>
    <row r="17" spans="1:11" x14ac:dyDescent="0.55000000000000004">
      <c r="A17" s="103">
        <v>44414</v>
      </c>
      <c r="B17" s="106" t="str">
        <f t="shared" si="1"/>
        <v>(金)</v>
      </c>
      <c r="C17" s="62">
        <f t="shared" si="2"/>
        <v>1115954</v>
      </c>
      <c r="D17" s="62">
        <v>415783</v>
      </c>
      <c r="E17" s="62">
        <v>69996</v>
      </c>
      <c r="F17" s="62">
        <v>534461</v>
      </c>
      <c r="G17" s="62">
        <v>95714</v>
      </c>
      <c r="H17" s="62">
        <v>30781</v>
      </c>
      <c r="I17" s="62">
        <v>677</v>
      </c>
      <c r="J17" s="62">
        <v>186415</v>
      </c>
      <c r="K17" s="62">
        <v>2450</v>
      </c>
    </row>
    <row r="18" spans="1:11" x14ac:dyDescent="0.55000000000000004">
      <c r="A18" s="103">
        <v>44413</v>
      </c>
      <c r="B18" s="105" t="str">
        <f t="shared" si="1"/>
        <v>(木)</v>
      </c>
      <c r="C18" s="62">
        <f t="shared" si="2"/>
        <v>1095197</v>
      </c>
      <c r="D18" s="62">
        <v>403366</v>
      </c>
      <c r="E18" s="62">
        <v>78822</v>
      </c>
      <c r="F18" s="62">
        <v>524538</v>
      </c>
      <c r="G18" s="62">
        <v>88471</v>
      </c>
      <c r="H18" s="62">
        <v>32520</v>
      </c>
      <c r="I18" s="62">
        <v>860</v>
      </c>
      <c r="J18" s="62">
        <v>198920</v>
      </c>
      <c r="K18" s="62">
        <v>2739</v>
      </c>
    </row>
    <row r="19" spans="1:11" x14ac:dyDescent="0.55000000000000004">
      <c r="A19" s="103">
        <v>44412</v>
      </c>
      <c r="B19" s="106" t="str">
        <f t="shared" si="1"/>
        <v>(水)</v>
      </c>
      <c r="C19" s="62">
        <f t="shared" si="2"/>
        <v>1118519</v>
      </c>
      <c r="D19" s="62">
        <v>417094</v>
      </c>
      <c r="E19" s="62">
        <v>75013</v>
      </c>
      <c r="F19" s="62">
        <v>539912</v>
      </c>
      <c r="G19" s="62">
        <v>86500</v>
      </c>
      <c r="H19" s="62">
        <v>36755</v>
      </c>
      <c r="I19" s="62">
        <v>842</v>
      </c>
      <c r="J19" s="62">
        <v>217966</v>
      </c>
      <c r="K19" s="62">
        <v>2840</v>
      </c>
    </row>
    <row r="20" spans="1:11" x14ac:dyDescent="0.55000000000000004">
      <c r="A20" s="103">
        <v>44411</v>
      </c>
      <c r="B20" s="105" t="str">
        <f t="shared" si="1"/>
        <v>(火)</v>
      </c>
      <c r="C20" s="62">
        <f t="shared" si="2"/>
        <v>1130971</v>
      </c>
      <c r="D20" s="62">
        <v>420680</v>
      </c>
      <c r="E20" s="62">
        <v>77525</v>
      </c>
      <c r="F20" s="62">
        <v>548098</v>
      </c>
      <c r="G20" s="62">
        <v>84668</v>
      </c>
      <c r="H20" s="62">
        <v>44795</v>
      </c>
      <c r="I20" s="62">
        <v>928</v>
      </c>
      <c r="J20" s="62">
        <v>245513</v>
      </c>
      <c r="K20" s="62">
        <v>2746</v>
      </c>
    </row>
    <row r="21" spans="1:11" x14ac:dyDescent="0.55000000000000004">
      <c r="A21" s="103">
        <v>44410</v>
      </c>
      <c r="B21" s="106" t="str">
        <f t="shared" si="1"/>
        <v>(月)</v>
      </c>
      <c r="C21" s="62">
        <f t="shared" si="2"/>
        <v>1085205</v>
      </c>
      <c r="D21" s="62">
        <v>403524</v>
      </c>
      <c r="E21" s="62">
        <v>78959</v>
      </c>
      <c r="F21" s="62">
        <v>521221</v>
      </c>
      <c r="G21" s="62">
        <v>81501</v>
      </c>
      <c r="H21" s="62">
        <v>47969</v>
      </c>
      <c r="I21" s="62">
        <v>958</v>
      </c>
      <c r="J21" s="62">
        <v>239740</v>
      </c>
      <c r="K21" s="62">
        <v>2727</v>
      </c>
    </row>
    <row r="22" spans="1:11" x14ac:dyDescent="0.55000000000000004">
      <c r="A22" s="103">
        <v>44409</v>
      </c>
      <c r="B22" s="105" t="str">
        <f t="shared" si="1"/>
        <v>(日)</v>
      </c>
      <c r="C22" s="62">
        <f t="shared" si="2"/>
        <v>1089766</v>
      </c>
      <c r="D22" s="62">
        <v>417027</v>
      </c>
      <c r="E22" s="62">
        <v>86454</v>
      </c>
      <c r="F22" s="62">
        <v>514516</v>
      </c>
      <c r="G22" s="62">
        <v>71769</v>
      </c>
      <c r="H22" s="62">
        <v>25393</v>
      </c>
      <c r="I22" s="62">
        <v>2490</v>
      </c>
      <c r="J22" s="62">
        <v>202163</v>
      </c>
      <c r="K22" s="62">
        <v>5286</v>
      </c>
    </row>
    <row r="23" spans="1:11" x14ac:dyDescent="0.55000000000000004">
      <c r="A23" s="103">
        <v>44408</v>
      </c>
      <c r="B23" s="106" t="str">
        <f t="shared" si="1"/>
        <v>(土)</v>
      </c>
      <c r="C23" s="62">
        <f t="shared" si="2"/>
        <v>1415810</v>
      </c>
      <c r="D23" s="62">
        <v>477372</v>
      </c>
      <c r="E23" s="62">
        <v>90110</v>
      </c>
      <c r="F23" s="62">
        <v>757568</v>
      </c>
      <c r="G23" s="62">
        <v>90760</v>
      </c>
      <c r="H23" s="62">
        <v>51282</v>
      </c>
      <c r="I23" s="62">
        <v>3153</v>
      </c>
      <c r="J23" s="62">
        <v>382713</v>
      </c>
      <c r="K23" s="62">
        <v>10913</v>
      </c>
    </row>
    <row r="24" spans="1:11" x14ac:dyDescent="0.55000000000000004">
      <c r="A24" s="103">
        <v>44407</v>
      </c>
      <c r="B24" s="105" t="str">
        <f t="shared" si="1"/>
        <v>(金)</v>
      </c>
      <c r="C24" s="62">
        <f t="shared" si="2"/>
        <v>1322870</v>
      </c>
      <c r="D24" s="62">
        <v>434597</v>
      </c>
      <c r="E24" s="62">
        <v>88921</v>
      </c>
      <c r="F24" s="62">
        <v>705669</v>
      </c>
      <c r="G24" s="62">
        <v>93683</v>
      </c>
      <c r="H24" s="62">
        <v>70685</v>
      </c>
      <c r="I24" s="62">
        <v>1155</v>
      </c>
      <c r="J24" s="62">
        <v>399428</v>
      </c>
      <c r="K24" s="62">
        <v>9071</v>
      </c>
    </row>
    <row r="25" spans="1:11" x14ac:dyDescent="0.55000000000000004">
      <c r="A25" s="103">
        <v>44406</v>
      </c>
      <c r="B25" s="106" t="str">
        <f t="shared" si="1"/>
        <v>(木)</v>
      </c>
      <c r="C25" s="62">
        <f t="shared" si="2"/>
        <v>1300013</v>
      </c>
      <c r="D25" s="62">
        <v>407042</v>
      </c>
      <c r="E25" s="62">
        <v>93562</v>
      </c>
      <c r="F25" s="62">
        <v>710592</v>
      </c>
      <c r="G25" s="62">
        <v>88817</v>
      </c>
      <c r="H25" s="62">
        <v>70082</v>
      </c>
      <c r="I25" s="62">
        <v>1335</v>
      </c>
      <c r="J25" s="62">
        <v>445500</v>
      </c>
      <c r="K25" s="62">
        <v>9075</v>
      </c>
    </row>
    <row r="26" spans="1:11" x14ac:dyDescent="0.55000000000000004">
      <c r="A26" s="103">
        <v>44405</v>
      </c>
      <c r="B26" s="105" t="str">
        <f t="shared" si="1"/>
        <v>(水)</v>
      </c>
      <c r="C26" s="62">
        <f t="shared" si="2"/>
        <v>1321043</v>
      </c>
      <c r="D26" s="62">
        <v>410597</v>
      </c>
      <c r="E26" s="62">
        <v>88042</v>
      </c>
      <c r="F26" s="62">
        <v>730782</v>
      </c>
      <c r="G26" s="62">
        <v>91622</v>
      </c>
      <c r="H26" s="62">
        <v>75938</v>
      </c>
      <c r="I26" s="62">
        <v>1257</v>
      </c>
      <c r="J26" s="62">
        <v>474151</v>
      </c>
      <c r="K26" s="62">
        <v>12764</v>
      </c>
    </row>
    <row r="27" spans="1:11" x14ac:dyDescent="0.55000000000000004">
      <c r="A27" s="103">
        <v>44404</v>
      </c>
      <c r="B27" s="106" t="str">
        <f t="shared" si="1"/>
        <v>(火)</v>
      </c>
      <c r="C27" s="62">
        <f t="shared" si="2"/>
        <v>1297028</v>
      </c>
      <c r="D27" s="62">
        <v>415631</v>
      </c>
      <c r="E27" s="62">
        <v>82662</v>
      </c>
      <c r="F27" s="62">
        <v>714625</v>
      </c>
      <c r="G27" s="62">
        <v>84110</v>
      </c>
      <c r="H27" s="62">
        <v>89974</v>
      </c>
      <c r="I27" s="62">
        <v>1373</v>
      </c>
      <c r="J27" s="62">
        <v>476801</v>
      </c>
      <c r="K27" s="62">
        <v>12438</v>
      </c>
    </row>
    <row r="28" spans="1:11" x14ac:dyDescent="0.55000000000000004">
      <c r="A28" s="103">
        <v>44403</v>
      </c>
      <c r="B28" s="105" t="str">
        <f t="shared" si="1"/>
        <v>(月)</v>
      </c>
      <c r="C28" s="62">
        <f t="shared" si="2"/>
        <v>1231186</v>
      </c>
      <c r="D28" s="62">
        <v>352783</v>
      </c>
      <c r="E28" s="62">
        <v>92391</v>
      </c>
      <c r="F28" s="62">
        <v>702685</v>
      </c>
      <c r="G28" s="62">
        <v>83327</v>
      </c>
      <c r="H28" s="62">
        <v>78223</v>
      </c>
      <c r="I28" s="62">
        <v>1697</v>
      </c>
      <c r="J28" s="62">
        <v>482686</v>
      </c>
      <c r="K28" s="62">
        <v>14383</v>
      </c>
    </row>
    <row r="29" spans="1:11" x14ac:dyDescent="0.55000000000000004">
      <c r="A29" s="103">
        <v>44402</v>
      </c>
      <c r="B29" s="106" t="str">
        <f t="shared" si="1"/>
        <v>(日)</v>
      </c>
      <c r="C29" s="62">
        <f t="shared" si="2"/>
        <v>1083771</v>
      </c>
      <c r="D29" s="62">
        <v>262908</v>
      </c>
      <c r="E29" s="62">
        <v>94528</v>
      </c>
      <c r="F29" s="62">
        <v>662301</v>
      </c>
      <c r="G29" s="62">
        <v>64034</v>
      </c>
      <c r="H29" s="62">
        <v>37146</v>
      </c>
      <c r="I29" s="62">
        <v>4219</v>
      </c>
      <c r="J29" s="62">
        <v>447578</v>
      </c>
      <c r="K29" s="62">
        <v>16520</v>
      </c>
    </row>
    <row r="30" spans="1:11" x14ac:dyDescent="0.55000000000000004">
      <c r="A30" s="103">
        <v>44401</v>
      </c>
      <c r="B30" s="105" t="str">
        <f t="shared" si="1"/>
        <v>(土)</v>
      </c>
      <c r="C30" s="62">
        <f t="shared" si="2"/>
        <v>1167251</v>
      </c>
      <c r="D30" s="62">
        <v>291432</v>
      </c>
      <c r="E30" s="62">
        <v>97338</v>
      </c>
      <c r="F30" s="62">
        <v>714098</v>
      </c>
      <c r="G30" s="62">
        <v>64383</v>
      </c>
      <c r="H30" s="62">
        <v>48449</v>
      </c>
      <c r="I30" s="62">
        <v>4507</v>
      </c>
      <c r="J30" s="62">
        <v>496158</v>
      </c>
      <c r="K30" s="62">
        <v>21278</v>
      </c>
    </row>
    <row r="31" spans="1:11" x14ac:dyDescent="0.55000000000000004">
      <c r="A31" s="103">
        <v>44400</v>
      </c>
      <c r="B31" s="106" t="str">
        <f t="shared" si="1"/>
        <v>(金)</v>
      </c>
      <c r="C31" s="62">
        <f t="shared" si="2"/>
        <v>432446</v>
      </c>
      <c r="D31" s="62">
        <v>122890</v>
      </c>
      <c r="E31" s="62">
        <v>71616</v>
      </c>
      <c r="F31" s="62">
        <v>189163</v>
      </c>
      <c r="G31" s="62">
        <v>48777</v>
      </c>
      <c r="H31" s="62">
        <v>15767</v>
      </c>
      <c r="I31" s="62">
        <v>2058</v>
      </c>
      <c r="J31" s="62">
        <v>131161</v>
      </c>
      <c r="K31" s="62">
        <v>17834</v>
      </c>
    </row>
    <row r="32" spans="1:11" x14ac:dyDescent="0.55000000000000004">
      <c r="A32" s="103">
        <v>44399</v>
      </c>
      <c r="B32" s="105" t="str">
        <f t="shared" si="1"/>
        <v>(木)</v>
      </c>
      <c r="C32" s="62">
        <f t="shared" si="2"/>
        <v>567272</v>
      </c>
      <c r="D32" s="62">
        <v>180511</v>
      </c>
      <c r="E32" s="62">
        <v>74203</v>
      </c>
      <c r="F32" s="62">
        <v>266763</v>
      </c>
      <c r="G32" s="62">
        <v>45795</v>
      </c>
      <c r="H32" s="62">
        <v>28606</v>
      </c>
      <c r="I32" s="62">
        <v>3006</v>
      </c>
      <c r="J32" s="62">
        <v>204619</v>
      </c>
      <c r="K32" s="62">
        <v>18552</v>
      </c>
    </row>
    <row r="33" spans="1:11" x14ac:dyDescent="0.55000000000000004">
      <c r="A33" s="103">
        <v>44398</v>
      </c>
      <c r="B33" s="106" t="str">
        <f t="shared" si="1"/>
        <v>(水)</v>
      </c>
      <c r="C33" s="62">
        <f t="shared" si="2"/>
        <v>1272811</v>
      </c>
      <c r="D33" s="62">
        <v>475212</v>
      </c>
      <c r="E33" s="62">
        <v>113056</v>
      </c>
      <c r="F33" s="62">
        <v>629210</v>
      </c>
      <c r="G33" s="62">
        <v>55333</v>
      </c>
      <c r="H33" s="62">
        <v>121536</v>
      </c>
      <c r="I33" s="62">
        <v>2591</v>
      </c>
      <c r="J33" s="62">
        <v>496373</v>
      </c>
      <c r="K33" s="62">
        <v>19683</v>
      </c>
    </row>
    <row r="34" spans="1:11" x14ac:dyDescent="0.55000000000000004">
      <c r="A34" s="103">
        <v>44397</v>
      </c>
      <c r="B34" s="105" t="str">
        <f t="shared" si="1"/>
        <v>(火)</v>
      </c>
      <c r="C34" s="62">
        <f t="shared" si="2"/>
        <v>1266480</v>
      </c>
      <c r="D34" s="62">
        <v>513192</v>
      </c>
      <c r="E34" s="62">
        <v>103777</v>
      </c>
      <c r="F34" s="62">
        <v>594388</v>
      </c>
      <c r="G34" s="62">
        <v>55123</v>
      </c>
      <c r="H34" s="62">
        <v>148041</v>
      </c>
      <c r="I34" s="62">
        <v>2473</v>
      </c>
      <c r="J34" s="62">
        <v>482283</v>
      </c>
      <c r="K34" s="62">
        <v>23224</v>
      </c>
    </row>
    <row r="35" spans="1:11" x14ac:dyDescent="0.55000000000000004">
      <c r="A35" s="103">
        <v>44396</v>
      </c>
      <c r="B35" s="106" t="str">
        <f t="shared" si="1"/>
        <v>(月)</v>
      </c>
      <c r="C35" s="62">
        <f t="shared" si="2"/>
        <v>960835</v>
      </c>
      <c r="D35" s="62">
        <v>264806</v>
      </c>
      <c r="E35" s="62">
        <v>97643</v>
      </c>
      <c r="F35" s="62">
        <v>549446</v>
      </c>
      <c r="G35" s="62">
        <v>48940</v>
      </c>
      <c r="H35" s="62">
        <v>67030</v>
      </c>
      <c r="I35" s="62">
        <v>2955</v>
      </c>
      <c r="J35" s="62">
        <v>450843</v>
      </c>
      <c r="K35" s="62">
        <v>22648</v>
      </c>
    </row>
    <row r="36" spans="1:11" x14ac:dyDescent="0.55000000000000004">
      <c r="A36" s="103">
        <v>44395</v>
      </c>
      <c r="B36" s="105" t="str">
        <f t="shared" si="1"/>
        <v>(日)</v>
      </c>
      <c r="C36" s="62">
        <f t="shared" si="2"/>
        <v>1215732</v>
      </c>
      <c r="D36" s="62">
        <v>446778</v>
      </c>
      <c r="E36" s="62">
        <v>88541</v>
      </c>
      <c r="F36" s="62">
        <v>642044</v>
      </c>
      <c r="G36" s="62">
        <v>38369</v>
      </c>
      <c r="H36" s="62">
        <v>93749</v>
      </c>
      <c r="I36" s="62">
        <v>3100</v>
      </c>
      <c r="J36" s="62">
        <v>531830</v>
      </c>
      <c r="K36" s="62">
        <v>28186</v>
      </c>
    </row>
    <row r="37" spans="1:11" x14ac:dyDescent="0.55000000000000004">
      <c r="A37" s="103">
        <v>44394</v>
      </c>
      <c r="B37" s="106" t="str">
        <f t="shared" si="1"/>
        <v>(土)</v>
      </c>
      <c r="C37" s="62">
        <f t="shared" si="2"/>
        <v>1365668</v>
      </c>
      <c r="D37" s="62">
        <v>608548</v>
      </c>
      <c r="E37" s="62">
        <v>98602</v>
      </c>
      <c r="F37" s="62">
        <v>621583</v>
      </c>
      <c r="G37" s="62">
        <v>36935</v>
      </c>
      <c r="H37" s="62">
        <v>151808</v>
      </c>
      <c r="I37" s="62">
        <v>2646</v>
      </c>
      <c r="J37" s="62">
        <v>521997</v>
      </c>
      <c r="K37" s="62">
        <v>29169</v>
      </c>
    </row>
    <row r="38" spans="1:11" x14ac:dyDescent="0.55000000000000004">
      <c r="A38" s="103">
        <v>44393</v>
      </c>
      <c r="B38" s="105" t="str">
        <f t="shared" si="1"/>
        <v>(金)</v>
      </c>
      <c r="C38" s="62">
        <f t="shared" si="2"/>
        <v>1308443</v>
      </c>
      <c r="D38" s="62">
        <v>593138</v>
      </c>
      <c r="E38" s="62">
        <v>106286</v>
      </c>
      <c r="F38" s="62">
        <v>578228</v>
      </c>
      <c r="G38" s="62">
        <v>30791</v>
      </c>
      <c r="H38" s="62">
        <v>200590</v>
      </c>
      <c r="I38" s="62">
        <v>1984</v>
      </c>
      <c r="J38" s="62">
        <v>493264</v>
      </c>
      <c r="K38" s="62">
        <v>24264</v>
      </c>
    </row>
    <row r="39" spans="1:11" x14ac:dyDescent="0.55000000000000004">
      <c r="A39" s="103">
        <v>44392</v>
      </c>
      <c r="B39" s="106" t="str">
        <f t="shared" si="1"/>
        <v>(木)</v>
      </c>
      <c r="C39" s="62">
        <f t="shared" si="2"/>
        <v>1302687</v>
      </c>
      <c r="D39" s="62">
        <v>572193</v>
      </c>
      <c r="E39" s="62">
        <v>104762</v>
      </c>
      <c r="F39" s="62">
        <v>593146</v>
      </c>
      <c r="G39" s="62">
        <v>32586</v>
      </c>
      <c r="H39" s="62">
        <v>206873</v>
      </c>
      <c r="I39" s="62">
        <v>5051</v>
      </c>
      <c r="J39" s="62">
        <v>525432</v>
      </c>
      <c r="K39" s="62">
        <v>28519</v>
      </c>
    </row>
    <row r="40" spans="1:11" x14ac:dyDescent="0.55000000000000004">
      <c r="A40" s="103">
        <v>44391</v>
      </c>
      <c r="B40" s="105" t="str">
        <f t="shared" si="1"/>
        <v>(水)</v>
      </c>
      <c r="C40" s="62">
        <f t="shared" si="2"/>
        <v>1341548</v>
      </c>
      <c r="D40" s="62">
        <v>587576</v>
      </c>
      <c r="E40" s="62">
        <v>109947</v>
      </c>
      <c r="F40" s="62">
        <v>611088</v>
      </c>
      <c r="G40" s="62">
        <v>32937</v>
      </c>
      <c r="H40" s="62">
        <v>227949</v>
      </c>
      <c r="I40" s="62">
        <v>1724</v>
      </c>
      <c r="J40" s="62">
        <v>546388</v>
      </c>
      <c r="K40" s="62">
        <v>28096</v>
      </c>
    </row>
    <row r="41" spans="1:11" x14ac:dyDescent="0.55000000000000004">
      <c r="A41" s="103">
        <v>44390</v>
      </c>
      <c r="B41" s="106" t="str">
        <f t="shared" si="1"/>
        <v>(火)</v>
      </c>
      <c r="C41" s="62">
        <f t="shared" si="2"/>
        <v>1340379</v>
      </c>
      <c r="D41" s="62">
        <v>588503</v>
      </c>
      <c r="E41" s="62">
        <v>113130</v>
      </c>
      <c r="F41" s="62">
        <v>606831</v>
      </c>
      <c r="G41" s="62">
        <v>31915</v>
      </c>
      <c r="H41" s="62">
        <v>255033</v>
      </c>
      <c r="I41" s="62">
        <v>2121</v>
      </c>
      <c r="J41" s="62">
        <v>549008</v>
      </c>
      <c r="K41" s="62">
        <v>28375</v>
      </c>
    </row>
    <row r="42" spans="1:11" x14ac:dyDescent="0.55000000000000004">
      <c r="A42" s="103">
        <v>44389</v>
      </c>
      <c r="B42" s="105" t="str">
        <f t="shared" si="1"/>
        <v>(月)</v>
      </c>
      <c r="C42" s="62">
        <f t="shared" si="2"/>
        <v>1273685</v>
      </c>
      <c r="D42" s="62">
        <v>555016</v>
      </c>
      <c r="E42" s="62">
        <v>96955</v>
      </c>
      <c r="F42" s="62">
        <v>590219</v>
      </c>
      <c r="G42" s="62">
        <v>31495</v>
      </c>
      <c r="H42" s="62">
        <v>250416</v>
      </c>
      <c r="I42" s="62">
        <v>1688</v>
      </c>
      <c r="J42" s="62">
        <v>540489</v>
      </c>
      <c r="K42" s="62">
        <v>28361</v>
      </c>
    </row>
    <row r="43" spans="1:11" x14ac:dyDescent="0.55000000000000004">
      <c r="A43" s="103">
        <v>44388</v>
      </c>
      <c r="B43" s="106" t="str">
        <f t="shared" si="1"/>
        <v>(日)</v>
      </c>
      <c r="C43" s="62">
        <f t="shared" si="0"/>
        <v>1300095</v>
      </c>
      <c r="D43" s="62">
        <v>550619</v>
      </c>
      <c r="E43" s="62">
        <v>105287</v>
      </c>
      <c r="F43" s="62">
        <v>611185</v>
      </c>
      <c r="G43" s="62">
        <v>33004</v>
      </c>
      <c r="H43" s="62">
        <v>207771</v>
      </c>
      <c r="I43" s="62">
        <v>3027</v>
      </c>
      <c r="J43" s="62">
        <v>552832</v>
      </c>
      <c r="K43" s="62">
        <v>30317</v>
      </c>
    </row>
    <row r="44" spans="1:11" x14ac:dyDescent="0.55000000000000004">
      <c r="A44" s="103">
        <v>44387</v>
      </c>
      <c r="B44" s="105" t="str">
        <f t="shared" si="1"/>
        <v>(土)</v>
      </c>
      <c r="C44" s="62">
        <f t="shared" ref="C44:C54" si="3">SUM(D44:G44)</f>
        <v>1504290</v>
      </c>
      <c r="D44" s="62">
        <v>743662</v>
      </c>
      <c r="E44" s="62">
        <v>128523</v>
      </c>
      <c r="F44" s="62">
        <v>599649</v>
      </c>
      <c r="G44" s="62">
        <v>32456</v>
      </c>
      <c r="H44" s="62">
        <v>361591</v>
      </c>
      <c r="I44" s="62">
        <v>3390</v>
      </c>
      <c r="J44" s="62">
        <v>547054</v>
      </c>
      <c r="K44" s="62">
        <v>30166</v>
      </c>
    </row>
    <row r="45" spans="1:11" x14ac:dyDescent="0.55000000000000004">
      <c r="A45" s="103">
        <v>44386</v>
      </c>
      <c r="B45" s="106" t="str">
        <f t="shared" si="1"/>
        <v>(金)</v>
      </c>
      <c r="C45" s="62">
        <f t="shared" si="3"/>
        <v>1423428</v>
      </c>
      <c r="D45" s="62">
        <v>692943</v>
      </c>
      <c r="E45" s="62">
        <v>129693</v>
      </c>
      <c r="F45" s="62">
        <v>571994</v>
      </c>
      <c r="G45" s="62">
        <v>28798</v>
      </c>
      <c r="H45" s="62">
        <v>381072</v>
      </c>
      <c r="I45" s="62">
        <v>2782</v>
      </c>
      <c r="J45" s="62">
        <v>528968</v>
      </c>
      <c r="K45" s="62">
        <v>26492</v>
      </c>
    </row>
    <row r="46" spans="1:11" x14ac:dyDescent="0.55000000000000004">
      <c r="A46" s="103">
        <v>44385</v>
      </c>
      <c r="B46" s="105" t="str">
        <f t="shared" si="1"/>
        <v>(木)</v>
      </c>
      <c r="C46" s="62">
        <f t="shared" si="3"/>
        <v>1426250</v>
      </c>
      <c r="D46" s="62">
        <v>698557</v>
      </c>
      <c r="E46" s="62">
        <v>123025</v>
      </c>
      <c r="F46" s="62">
        <v>576264</v>
      </c>
      <c r="G46" s="62">
        <v>28404</v>
      </c>
      <c r="H46" s="62">
        <v>424880</v>
      </c>
      <c r="I46" s="62">
        <v>2941</v>
      </c>
      <c r="J46" s="62">
        <v>541324</v>
      </c>
      <c r="K46" s="62">
        <v>26177</v>
      </c>
    </row>
    <row r="47" spans="1:11" x14ac:dyDescent="0.55000000000000004">
      <c r="A47" s="103">
        <v>44384</v>
      </c>
      <c r="B47" s="106" t="str">
        <f t="shared" si="1"/>
        <v>(水)</v>
      </c>
      <c r="C47" s="62">
        <f t="shared" si="3"/>
        <v>1447576</v>
      </c>
      <c r="D47" s="62">
        <v>724937</v>
      </c>
      <c r="E47" s="62">
        <v>116761</v>
      </c>
      <c r="F47" s="62">
        <v>579225</v>
      </c>
      <c r="G47" s="62">
        <v>26653</v>
      </c>
      <c r="H47" s="62">
        <v>460466</v>
      </c>
      <c r="I47" s="62">
        <v>3083</v>
      </c>
      <c r="J47" s="62">
        <v>545778</v>
      </c>
      <c r="K47" s="62">
        <v>24784</v>
      </c>
    </row>
    <row r="48" spans="1:11" x14ac:dyDescent="0.55000000000000004">
      <c r="A48" s="103">
        <v>44383</v>
      </c>
      <c r="B48" s="105" t="str">
        <f t="shared" si="1"/>
        <v>(火)</v>
      </c>
      <c r="C48" s="62">
        <f t="shared" si="3"/>
        <v>1433401</v>
      </c>
      <c r="D48" s="62">
        <v>694117</v>
      </c>
      <c r="E48" s="62">
        <v>114126</v>
      </c>
      <c r="F48" s="62">
        <v>596614</v>
      </c>
      <c r="G48" s="62">
        <v>28544</v>
      </c>
      <c r="H48" s="62">
        <v>451991</v>
      </c>
      <c r="I48" s="62">
        <v>2864</v>
      </c>
      <c r="J48" s="62">
        <v>566706</v>
      </c>
      <c r="K48" s="62">
        <v>26888</v>
      </c>
    </row>
    <row r="49" spans="1:11" x14ac:dyDescent="0.55000000000000004">
      <c r="A49" s="103">
        <v>44382</v>
      </c>
      <c r="B49" s="106" t="str">
        <f t="shared" si="1"/>
        <v>(月)</v>
      </c>
      <c r="C49" s="62">
        <f t="shared" si="3"/>
        <v>1352536</v>
      </c>
      <c r="D49" s="62">
        <v>655805</v>
      </c>
      <c r="E49" s="62">
        <v>112166</v>
      </c>
      <c r="F49" s="62">
        <v>556226</v>
      </c>
      <c r="G49" s="62">
        <v>28339</v>
      </c>
      <c r="H49" s="62">
        <v>442325</v>
      </c>
      <c r="I49" s="62">
        <v>2843</v>
      </c>
      <c r="J49" s="62">
        <v>530219</v>
      </c>
      <c r="K49" s="62">
        <v>26587</v>
      </c>
    </row>
    <row r="50" spans="1:11" x14ac:dyDescent="0.55000000000000004">
      <c r="A50" s="103">
        <v>44381</v>
      </c>
      <c r="B50" s="105" t="str">
        <f t="shared" si="1"/>
        <v>(日)</v>
      </c>
      <c r="C50" s="62">
        <f t="shared" si="3"/>
        <v>1302071</v>
      </c>
      <c r="D50" s="62">
        <v>662311</v>
      </c>
      <c r="E50" s="62">
        <v>85352</v>
      </c>
      <c r="F50" s="62">
        <v>532081</v>
      </c>
      <c r="G50" s="62">
        <v>22327</v>
      </c>
      <c r="H50" s="62">
        <v>442673</v>
      </c>
      <c r="I50" s="62">
        <v>4658</v>
      </c>
      <c r="J50" s="62">
        <v>503941</v>
      </c>
      <c r="K50" s="62">
        <v>21328</v>
      </c>
    </row>
    <row r="51" spans="1:11" x14ac:dyDescent="0.55000000000000004">
      <c r="A51" s="103">
        <v>44380</v>
      </c>
      <c r="B51" s="106" t="str">
        <f t="shared" si="1"/>
        <v>(土)</v>
      </c>
      <c r="C51" s="62">
        <f t="shared" si="3"/>
        <v>1375444</v>
      </c>
      <c r="D51" s="62">
        <v>658071</v>
      </c>
      <c r="E51" s="62">
        <v>100362</v>
      </c>
      <c r="F51" s="62">
        <v>597148</v>
      </c>
      <c r="G51" s="62">
        <v>19863</v>
      </c>
      <c r="H51" s="62">
        <v>448234</v>
      </c>
      <c r="I51" s="62">
        <v>9655</v>
      </c>
      <c r="J51" s="62">
        <v>566850</v>
      </c>
      <c r="K51" s="62">
        <v>18616</v>
      </c>
    </row>
    <row r="52" spans="1:11" x14ac:dyDescent="0.55000000000000004">
      <c r="A52" s="103">
        <v>44379</v>
      </c>
      <c r="B52" s="105" t="str">
        <f t="shared" si="1"/>
        <v>(金)</v>
      </c>
      <c r="C52" s="62">
        <f t="shared" si="3"/>
        <v>1104865</v>
      </c>
      <c r="D52" s="62">
        <v>341927</v>
      </c>
      <c r="E52" s="62">
        <v>101133</v>
      </c>
      <c r="F52" s="62">
        <v>642328</v>
      </c>
      <c r="G52" s="62">
        <v>19477</v>
      </c>
      <c r="H52" s="62">
        <v>234661</v>
      </c>
      <c r="I52" s="62">
        <v>7484</v>
      </c>
      <c r="J52" s="62">
        <v>613590</v>
      </c>
      <c r="K52" s="62">
        <v>18318</v>
      </c>
    </row>
    <row r="53" spans="1:11" x14ac:dyDescent="0.55000000000000004">
      <c r="A53" s="103">
        <v>44378</v>
      </c>
      <c r="B53" s="106" t="str">
        <f t="shared" si="1"/>
        <v>(木)</v>
      </c>
      <c r="C53" s="62">
        <f t="shared" si="3"/>
        <v>1146024</v>
      </c>
      <c r="D53" s="62">
        <v>400878</v>
      </c>
      <c r="E53" s="62">
        <v>94803</v>
      </c>
      <c r="F53" s="62">
        <v>630751</v>
      </c>
      <c r="G53" s="62">
        <v>19592</v>
      </c>
      <c r="H53" s="62">
        <v>302085</v>
      </c>
      <c r="I53" s="62">
        <v>7578</v>
      </c>
      <c r="J53" s="62">
        <v>606580</v>
      </c>
      <c r="K53" s="62">
        <v>18475</v>
      </c>
    </row>
    <row r="54" spans="1:11" x14ac:dyDescent="0.55000000000000004">
      <c r="A54" s="103">
        <v>44377</v>
      </c>
      <c r="B54" s="105" t="str">
        <f t="shared" si="1"/>
        <v>(水)</v>
      </c>
      <c r="C54" s="62">
        <f t="shared" si="3"/>
        <v>1379688</v>
      </c>
      <c r="D54" s="62">
        <v>603127</v>
      </c>
      <c r="E54" s="62">
        <v>91817</v>
      </c>
      <c r="F54" s="62">
        <v>665729</v>
      </c>
      <c r="G54" s="62">
        <v>19015</v>
      </c>
      <c r="H54" s="62">
        <v>475535</v>
      </c>
      <c r="I54" s="62">
        <v>11169</v>
      </c>
      <c r="J54" s="62">
        <v>637622</v>
      </c>
      <c r="K54" s="62">
        <v>18027</v>
      </c>
    </row>
    <row r="55" spans="1:11" x14ac:dyDescent="0.55000000000000004">
      <c r="A55" s="103">
        <v>44376</v>
      </c>
      <c r="B55" s="106" t="str">
        <f>"(" &amp; TEXT(A55,"aaa") &amp; ")"</f>
        <v>(火)</v>
      </c>
      <c r="C55" s="62">
        <f>SUM(D55:G55)</f>
        <v>1353006</v>
      </c>
      <c r="D55" s="62">
        <v>586151</v>
      </c>
      <c r="E55" s="62">
        <v>78021</v>
      </c>
      <c r="F55" s="62">
        <v>669795</v>
      </c>
      <c r="G55" s="62">
        <v>19039</v>
      </c>
      <c r="H55" s="62">
        <v>470445</v>
      </c>
      <c r="I55" s="62">
        <v>10738</v>
      </c>
      <c r="J55" s="62">
        <v>644552</v>
      </c>
      <c r="K55" s="62">
        <v>17990</v>
      </c>
    </row>
    <row r="56" spans="1:11" x14ac:dyDescent="0.55000000000000004">
      <c r="A56" s="103">
        <v>44375</v>
      </c>
      <c r="B56" s="105" t="str">
        <f t="shared" ref="B56:B80" si="4">"(" &amp; TEXT(A56,"aaa") &amp; ")"</f>
        <v>(月)</v>
      </c>
      <c r="C56" s="62">
        <f t="shared" si="0"/>
        <v>1252886</v>
      </c>
      <c r="D56" s="62">
        <v>548487</v>
      </c>
      <c r="E56" s="62">
        <v>73463</v>
      </c>
      <c r="F56" s="62">
        <v>612422</v>
      </c>
      <c r="G56" s="62">
        <v>18514</v>
      </c>
      <c r="H56" s="62">
        <v>446220</v>
      </c>
      <c r="I56" s="62">
        <v>12351</v>
      </c>
      <c r="J56" s="62">
        <v>590478</v>
      </c>
      <c r="K56" s="62">
        <v>17534</v>
      </c>
    </row>
    <row r="57" spans="1:11" x14ac:dyDescent="0.55000000000000004">
      <c r="A57" s="103">
        <v>44374</v>
      </c>
      <c r="B57" s="105" t="str">
        <f t="shared" si="4"/>
        <v>(日)</v>
      </c>
      <c r="C57" s="62">
        <f t="shared" si="0"/>
        <v>1262491</v>
      </c>
      <c r="D57" s="62">
        <v>657405</v>
      </c>
      <c r="E57" s="62">
        <v>68071</v>
      </c>
      <c r="F57" s="62">
        <v>532409</v>
      </c>
      <c r="G57" s="62">
        <v>4606</v>
      </c>
      <c r="H57" s="62">
        <v>535639</v>
      </c>
      <c r="I57" s="62">
        <v>15265</v>
      </c>
      <c r="J57" s="62">
        <v>512256</v>
      </c>
      <c r="K57" s="62">
        <v>4377</v>
      </c>
    </row>
    <row r="58" spans="1:11" x14ac:dyDescent="0.55000000000000004">
      <c r="A58" s="103">
        <v>44373</v>
      </c>
      <c r="B58" s="105" t="str">
        <f t="shared" si="4"/>
        <v>(土)</v>
      </c>
      <c r="C58" s="62">
        <f t="shared" si="0"/>
        <v>1273105</v>
      </c>
      <c r="D58" s="62">
        <v>623636</v>
      </c>
      <c r="E58" s="62">
        <v>67552</v>
      </c>
      <c r="F58" s="62">
        <v>578149</v>
      </c>
      <c r="G58" s="62">
        <v>3768</v>
      </c>
      <c r="H58" s="62">
        <v>512618</v>
      </c>
      <c r="I58" s="62">
        <v>18742</v>
      </c>
      <c r="J58" s="62">
        <v>555535</v>
      </c>
      <c r="K58" s="62">
        <v>3536</v>
      </c>
    </row>
    <row r="59" spans="1:11" x14ac:dyDescent="0.55000000000000004">
      <c r="A59" s="103">
        <v>44372</v>
      </c>
      <c r="B59" s="105" t="str">
        <f t="shared" si="4"/>
        <v>(金)</v>
      </c>
      <c r="C59" s="62">
        <f t="shared" si="0"/>
        <v>1248759</v>
      </c>
      <c r="D59" s="62">
        <v>572331</v>
      </c>
      <c r="E59" s="62">
        <v>64645</v>
      </c>
      <c r="F59" s="62">
        <v>607961</v>
      </c>
      <c r="G59" s="62">
        <v>3822</v>
      </c>
      <c r="H59" s="62">
        <v>481944</v>
      </c>
      <c r="I59" s="62">
        <v>14206</v>
      </c>
      <c r="J59" s="62">
        <v>583138</v>
      </c>
      <c r="K59" s="62">
        <v>3589</v>
      </c>
    </row>
    <row r="60" spans="1:11" x14ac:dyDescent="0.55000000000000004">
      <c r="A60" s="103">
        <v>44371</v>
      </c>
      <c r="B60" s="105" t="str">
        <f t="shared" si="4"/>
        <v>(木)</v>
      </c>
      <c r="C60" s="62">
        <f t="shared" si="0"/>
        <v>1276133</v>
      </c>
      <c r="D60" s="62">
        <v>595413</v>
      </c>
      <c r="E60" s="62">
        <v>61188</v>
      </c>
      <c r="F60" s="62">
        <v>616199</v>
      </c>
      <c r="G60" s="62">
        <v>3333</v>
      </c>
      <c r="H60" s="62">
        <v>519151</v>
      </c>
      <c r="I60" s="62">
        <v>14366</v>
      </c>
      <c r="J60" s="62">
        <v>593709</v>
      </c>
      <c r="K60" s="62">
        <v>3155</v>
      </c>
    </row>
    <row r="61" spans="1:11" x14ac:dyDescent="0.55000000000000004">
      <c r="A61" s="103">
        <v>44370</v>
      </c>
      <c r="B61" s="105" t="str">
        <f t="shared" si="4"/>
        <v>(水)</v>
      </c>
      <c r="C61" s="62">
        <f t="shared" si="0"/>
        <v>1288131</v>
      </c>
      <c r="D61" s="62">
        <v>608570</v>
      </c>
      <c r="E61" s="62">
        <v>62559</v>
      </c>
      <c r="F61" s="62">
        <v>613629</v>
      </c>
      <c r="G61" s="62">
        <v>3373</v>
      </c>
      <c r="H61" s="62">
        <v>539827</v>
      </c>
      <c r="I61" s="62">
        <v>15020</v>
      </c>
      <c r="J61" s="62">
        <v>592042</v>
      </c>
      <c r="K61" s="62">
        <v>3174</v>
      </c>
    </row>
    <row r="62" spans="1:11" x14ac:dyDescent="0.55000000000000004">
      <c r="A62" s="103">
        <v>44369</v>
      </c>
      <c r="B62" s="105" t="str">
        <f t="shared" si="4"/>
        <v>(火)</v>
      </c>
      <c r="C62" s="62">
        <f t="shared" si="0"/>
        <v>1265786</v>
      </c>
      <c r="D62" s="62">
        <v>606709</v>
      </c>
      <c r="E62" s="62">
        <v>61446</v>
      </c>
      <c r="F62" s="62">
        <v>594908</v>
      </c>
      <c r="G62" s="62">
        <v>2723</v>
      </c>
      <c r="H62" s="62">
        <v>543983</v>
      </c>
      <c r="I62" s="62">
        <v>18608</v>
      </c>
      <c r="J62" s="62">
        <v>574757</v>
      </c>
      <c r="K62" s="62">
        <v>2583</v>
      </c>
    </row>
    <row r="63" spans="1:11" x14ac:dyDescent="0.55000000000000004">
      <c r="A63" s="103">
        <v>44368</v>
      </c>
      <c r="B63" s="105" t="str">
        <f t="shared" si="4"/>
        <v>(月)</v>
      </c>
      <c r="C63" s="62">
        <f t="shared" si="0"/>
        <v>1140681</v>
      </c>
      <c r="D63" s="62">
        <v>586345</v>
      </c>
      <c r="E63" s="62">
        <v>58055</v>
      </c>
      <c r="F63" s="62">
        <v>493055</v>
      </c>
      <c r="G63" s="62">
        <v>3226</v>
      </c>
      <c r="H63" s="62">
        <v>533885</v>
      </c>
      <c r="I63" s="62">
        <v>18547</v>
      </c>
      <c r="J63" s="62">
        <v>477366</v>
      </c>
      <c r="K63" s="62">
        <v>3104</v>
      </c>
    </row>
    <row r="64" spans="1:11" x14ac:dyDescent="0.55000000000000004">
      <c r="A64" s="103">
        <v>44367</v>
      </c>
      <c r="B64" s="105" t="str">
        <f t="shared" si="4"/>
        <v>(日)</v>
      </c>
      <c r="C64" s="62">
        <f t="shared" si="0"/>
        <v>1081290</v>
      </c>
      <c r="D64" s="62">
        <v>605810</v>
      </c>
      <c r="E64" s="62">
        <v>40412</v>
      </c>
      <c r="F64" s="62">
        <v>435068</v>
      </c>
      <c r="G64" s="62">
        <v>0</v>
      </c>
      <c r="H64" s="62">
        <v>544946</v>
      </c>
      <c r="I64" s="62">
        <v>23289</v>
      </c>
      <c r="J64" s="62">
        <v>422485</v>
      </c>
      <c r="K64" s="62">
        <v>0</v>
      </c>
    </row>
    <row r="65" spans="1:11" x14ac:dyDescent="0.55000000000000004">
      <c r="A65" s="103">
        <v>44366</v>
      </c>
      <c r="B65" s="105" t="str">
        <f t="shared" si="4"/>
        <v>(土)</v>
      </c>
      <c r="C65" s="62">
        <f t="shared" ref="C65:C128" si="5">SUM(D65:G65)</f>
        <v>1081176</v>
      </c>
      <c r="D65" s="62">
        <v>608214</v>
      </c>
      <c r="E65" s="62">
        <v>37170</v>
      </c>
      <c r="F65" s="62">
        <v>435792</v>
      </c>
      <c r="G65" s="62">
        <v>0</v>
      </c>
      <c r="H65" s="62">
        <v>551075</v>
      </c>
      <c r="I65" s="62">
        <v>24541</v>
      </c>
      <c r="J65" s="62">
        <v>419939</v>
      </c>
      <c r="K65" s="62">
        <v>0</v>
      </c>
    </row>
    <row r="66" spans="1:11" x14ac:dyDescent="0.55000000000000004">
      <c r="A66" s="103">
        <v>44365</v>
      </c>
      <c r="B66" s="105" t="str">
        <f t="shared" si="4"/>
        <v>(金)</v>
      </c>
      <c r="C66" s="62">
        <f t="shared" si="5"/>
        <v>1091294</v>
      </c>
      <c r="D66" s="62">
        <v>574625</v>
      </c>
      <c r="E66" s="62">
        <v>29497</v>
      </c>
      <c r="F66" s="62">
        <v>487172</v>
      </c>
      <c r="G66" s="62">
        <v>0</v>
      </c>
      <c r="H66" s="62">
        <v>527569</v>
      </c>
      <c r="I66" s="62">
        <v>19825</v>
      </c>
      <c r="J66" s="62">
        <v>467171</v>
      </c>
      <c r="K66" s="62">
        <v>0</v>
      </c>
    </row>
    <row r="67" spans="1:11" x14ac:dyDescent="0.55000000000000004">
      <c r="A67" s="103">
        <v>44364</v>
      </c>
      <c r="B67" s="105" t="str">
        <f t="shared" si="4"/>
        <v>(木)</v>
      </c>
      <c r="C67" s="62">
        <f t="shared" si="5"/>
        <v>1133381</v>
      </c>
      <c r="D67" s="62">
        <v>591719</v>
      </c>
      <c r="E67" s="62">
        <v>31728</v>
      </c>
      <c r="F67" s="62">
        <v>509934</v>
      </c>
      <c r="G67" s="62">
        <v>0</v>
      </c>
      <c r="H67" s="62">
        <v>550896</v>
      </c>
      <c r="I67" s="62">
        <v>24205</v>
      </c>
      <c r="J67" s="62">
        <v>490683</v>
      </c>
      <c r="K67" s="62">
        <v>0</v>
      </c>
    </row>
    <row r="68" spans="1:11" x14ac:dyDescent="0.55000000000000004">
      <c r="A68" s="103">
        <v>44363</v>
      </c>
      <c r="B68" s="105" t="str">
        <f t="shared" si="4"/>
        <v>(水)</v>
      </c>
      <c r="C68" s="62">
        <f t="shared" si="5"/>
        <v>1140131</v>
      </c>
      <c r="D68" s="62">
        <v>586100</v>
      </c>
      <c r="E68" s="62">
        <v>30476</v>
      </c>
      <c r="F68" s="62">
        <v>523555</v>
      </c>
      <c r="G68" s="62">
        <v>0</v>
      </c>
      <c r="H68" s="62">
        <v>548580</v>
      </c>
      <c r="I68" s="62">
        <v>25764</v>
      </c>
      <c r="J68" s="62">
        <v>503184</v>
      </c>
      <c r="K68" s="62">
        <v>0</v>
      </c>
    </row>
    <row r="69" spans="1:11" x14ac:dyDescent="0.55000000000000004">
      <c r="A69" s="103">
        <v>44362</v>
      </c>
      <c r="B69" s="105" t="str">
        <f t="shared" si="4"/>
        <v>(火)</v>
      </c>
      <c r="C69" s="62">
        <f t="shared" si="5"/>
        <v>1107952</v>
      </c>
      <c r="D69" s="68">
        <v>606526</v>
      </c>
      <c r="E69" s="68">
        <v>29841</v>
      </c>
      <c r="F69" s="68">
        <v>471585</v>
      </c>
      <c r="G69" s="62">
        <v>0</v>
      </c>
      <c r="H69" s="68">
        <v>572144</v>
      </c>
      <c r="I69" s="68">
        <v>26189</v>
      </c>
      <c r="J69" s="68">
        <v>453138</v>
      </c>
      <c r="K69" s="62">
        <v>0</v>
      </c>
    </row>
    <row r="70" spans="1:11" x14ac:dyDescent="0.55000000000000004">
      <c r="A70" s="103">
        <v>44361</v>
      </c>
      <c r="B70" s="105" t="str">
        <f t="shared" si="4"/>
        <v>(月)</v>
      </c>
      <c r="C70" s="62">
        <f t="shared" si="5"/>
        <v>998321</v>
      </c>
      <c r="D70" s="68">
        <v>560792</v>
      </c>
      <c r="E70" s="68">
        <v>30004</v>
      </c>
      <c r="F70" s="68">
        <v>407525</v>
      </c>
      <c r="G70" s="62">
        <v>0</v>
      </c>
      <c r="H70" s="68">
        <v>531558</v>
      </c>
      <c r="I70" s="68">
        <v>27051</v>
      </c>
      <c r="J70" s="68">
        <v>392429</v>
      </c>
      <c r="K70" s="62">
        <v>0</v>
      </c>
    </row>
    <row r="71" spans="1:11" x14ac:dyDescent="0.55000000000000004">
      <c r="A71" s="103">
        <v>44360</v>
      </c>
      <c r="B71" s="105" t="str">
        <f t="shared" si="4"/>
        <v>(日)</v>
      </c>
      <c r="C71" s="62">
        <f t="shared" si="5"/>
        <v>907194</v>
      </c>
      <c r="D71" s="68">
        <v>558986</v>
      </c>
      <c r="E71" s="68">
        <v>33556</v>
      </c>
      <c r="F71" s="68">
        <v>314652</v>
      </c>
      <c r="G71" s="62">
        <v>0</v>
      </c>
      <c r="H71" s="68">
        <v>527464</v>
      </c>
      <c r="I71" s="68">
        <v>30609</v>
      </c>
      <c r="J71" s="68">
        <v>304146</v>
      </c>
      <c r="K71" s="62">
        <v>0</v>
      </c>
    </row>
    <row r="72" spans="1:11" x14ac:dyDescent="0.55000000000000004">
      <c r="A72" s="103">
        <v>44359</v>
      </c>
      <c r="B72" s="105" t="str">
        <f t="shared" si="4"/>
        <v>(土)</v>
      </c>
      <c r="C72" s="62">
        <f t="shared" si="5"/>
        <v>920785</v>
      </c>
      <c r="D72" s="68">
        <v>617200</v>
      </c>
      <c r="E72" s="68">
        <v>32865</v>
      </c>
      <c r="F72" s="68">
        <v>270720</v>
      </c>
      <c r="G72" s="62">
        <v>0</v>
      </c>
      <c r="H72" s="68">
        <v>584056</v>
      </c>
      <c r="I72" s="68">
        <v>30449</v>
      </c>
      <c r="J72" s="68">
        <v>258001</v>
      </c>
      <c r="K72" s="62">
        <v>0</v>
      </c>
    </row>
    <row r="73" spans="1:11" x14ac:dyDescent="0.55000000000000004">
      <c r="A73" s="103">
        <v>44358</v>
      </c>
      <c r="B73" s="105" t="str">
        <f t="shared" si="4"/>
        <v>(金)</v>
      </c>
      <c r="C73" s="62">
        <f t="shared" si="5"/>
        <v>944938</v>
      </c>
      <c r="D73" s="68">
        <v>656348</v>
      </c>
      <c r="E73" s="68">
        <v>29149</v>
      </c>
      <c r="F73" s="68">
        <v>259441</v>
      </c>
      <c r="G73" s="62">
        <v>0</v>
      </c>
      <c r="H73" s="68">
        <v>623532</v>
      </c>
      <c r="I73" s="68">
        <v>26861</v>
      </c>
      <c r="J73" s="68">
        <v>243067</v>
      </c>
      <c r="K73" s="62">
        <v>0</v>
      </c>
    </row>
    <row r="74" spans="1:11" x14ac:dyDescent="0.55000000000000004">
      <c r="A74" s="103">
        <v>44357</v>
      </c>
      <c r="B74" s="105" t="str">
        <f t="shared" si="4"/>
        <v>(木)</v>
      </c>
      <c r="C74" s="62">
        <f t="shared" si="5"/>
        <v>973374</v>
      </c>
      <c r="D74" s="68">
        <v>650634</v>
      </c>
      <c r="E74" s="68">
        <v>29075</v>
      </c>
      <c r="F74" s="68">
        <v>293665</v>
      </c>
      <c r="G74" s="62">
        <v>0</v>
      </c>
      <c r="H74" s="68">
        <v>621614</v>
      </c>
      <c r="I74" s="68">
        <v>26830</v>
      </c>
      <c r="J74" s="68">
        <v>276857</v>
      </c>
      <c r="K74" s="62">
        <v>0</v>
      </c>
    </row>
    <row r="75" spans="1:11" x14ac:dyDescent="0.55000000000000004">
      <c r="A75" s="103">
        <v>44356</v>
      </c>
      <c r="B75" s="105" t="str">
        <f t="shared" si="4"/>
        <v>(水)</v>
      </c>
      <c r="C75" s="62">
        <f t="shared" si="5"/>
        <v>972074</v>
      </c>
      <c r="D75" s="68">
        <v>666754</v>
      </c>
      <c r="E75" s="68">
        <v>27366</v>
      </c>
      <c r="F75" s="68">
        <v>277954</v>
      </c>
      <c r="G75" s="62">
        <v>0</v>
      </c>
      <c r="H75" s="68">
        <v>637488</v>
      </c>
      <c r="I75" s="68">
        <v>25368</v>
      </c>
      <c r="J75" s="68">
        <v>262246</v>
      </c>
      <c r="K75" s="62">
        <v>0</v>
      </c>
    </row>
    <row r="76" spans="1:11" x14ac:dyDescent="0.55000000000000004">
      <c r="A76" s="103">
        <v>44355</v>
      </c>
      <c r="B76" s="105" t="str">
        <f t="shared" si="4"/>
        <v>(火)</v>
      </c>
      <c r="C76" s="62">
        <f t="shared" si="5"/>
        <v>936350</v>
      </c>
      <c r="D76" s="68">
        <v>681501</v>
      </c>
      <c r="E76" s="68">
        <v>29210</v>
      </c>
      <c r="F76" s="68">
        <v>225639</v>
      </c>
      <c r="G76" s="62">
        <v>0</v>
      </c>
      <c r="H76" s="68">
        <v>654517</v>
      </c>
      <c r="I76" s="68">
        <v>27497</v>
      </c>
      <c r="J76" s="68">
        <v>212052</v>
      </c>
      <c r="K76" s="62">
        <v>0</v>
      </c>
    </row>
    <row r="77" spans="1:11" x14ac:dyDescent="0.55000000000000004">
      <c r="A77" s="103">
        <v>44354</v>
      </c>
      <c r="B77" s="105" t="str">
        <f t="shared" si="4"/>
        <v>(月)</v>
      </c>
      <c r="C77" s="62">
        <f t="shared" si="5"/>
        <v>840756</v>
      </c>
      <c r="D77" s="68">
        <v>626701</v>
      </c>
      <c r="E77" s="68">
        <v>29030</v>
      </c>
      <c r="F77" s="68">
        <v>185025</v>
      </c>
      <c r="G77" s="62">
        <v>0</v>
      </c>
      <c r="H77" s="68">
        <v>603645</v>
      </c>
      <c r="I77" s="68">
        <v>27255</v>
      </c>
      <c r="J77" s="68">
        <v>174263</v>
      </c>
      <c r="K77" s="62">
        <v>0</v>
      </c>
    </row>
    <row r="78" spans="1:11" x14ac:dyDescent="0.55000000000000004">
      <c r="A78" s="65">
        <v>44353</v>
      </c>
      <c r="B78" s="105" t="str">
        <f t="shared" si="4"/>
        <v>(日)</v>
      </c>
      <c r="C78" s="62">
        <f t="shared" si="5"/>
        <v>738202</v>
      </c>
      <c r="D78" s="68">
        <v>536981</v>
      </c>
      <c r="E78" s="68">
        <v>22786</v>
      </c>
      <c r="F78" s="68">
        <v>178435</v>
      </c>
      <c r="G78" s="62">
        <v>0</v>
      </c>
      <c r="H78" s="68">
        <v>515693</v>
      </c>
      <c r="I78" s="68">
        <v>21558</v>
      </c>
      <c r="J78" s="68">
        <v>172410</v>
      </c>
      <c r="K78" s="62">
        <v>0</v>
      </c>
    </row>
    <row r="79" spans="1:11" x14ac:dyDescent="0.55000000000000004">
      <c r="A79" s="65">
        <v>44352</v>
      </c>
      <c r="B79" s="105" t="str">
        <f t="shared" si="4"/>
        <v>(土)</v>
      </c>
      <c r="C79" s="62">
        <f t="shared" si="5"/>
        <v>736669</v>
      </c>
      <c r="D79" s="68">
        <v>591092</v>
      </c>
      <c r="E79" s="68">
        <v>20367</v>
      </c>
      <c r="F79" s="68">
        <v>125210</v>
      </c>
      <c r="G79" s="62">
        <v>0</v>
      </c>
      <c r="H79" s="68">
        <v>567234</v>
      </c>
      <c r="I79" s="68">
        <v>18944</v>
      </c>
      <c r="J79" s="68">
        <v>116186</v>
      </c>
      <c r="K79" s="62">
        <v>0</v>
      </c>
    </row>
    <row r="80" spans="1:11" x14ac:dyDescent="0.55000000000000004">
      <c r="A80" s="65">
        <v>44351</v>
      </c>
      <c r="B80" s="105" t="str">
        <f t="shared" si="4"/>
        <v>(金)</v>
      </c>
      <c r="C80" s="62">
        <f t="shared" si="5"/>
        <v>760721</v>
      </c>
      <c r="D80" s="68">
        <v>624372</v>
      </c>
      <c r="E80" s="68">
        <v>20208</v>
      </c>
      <c r="F80" s="68">
        <v>116141</v>
      </c>
      <c r="G80" s="62">
        <v>0</v>
      </c>
      <c r="H80" s="68">
        <v>599037</v>
      </c>
      <c r="I80" s="68">
        <v>18865</v>
      </c>
      <c r="J80" s="68">
        <v>103200</v>
      </c>
      <c r="K80" s="62">
        <v>0</v>
      </c>
    </row>
    <row r="81" spans="1:11" x14ac:dyDescent="0.55000000000000004">
      <c r="A81" s="65">
        <v>44350</v>
      </c>
      <c r="B81" s="105" t="str">
        <f>"(" &amp; TEXT(A81,"aaa") &amp; ")"</f>
        <v>(木)</v>
      </c>
      <c r="C81" s="62">
        <f t="shared" si="5"/>
        <v>797196</v>
      </c>
      <c r="D81" s="68">
        <v>641150</v>
      </c>
      <c r="E81" s="68">
        <v>19976</v>
      </c>
      <c r="F81" s="68">
        <v>136070</v>
      </c>
      <c r="G81" s="62">
        <v>0</v>
      </c>
      <c r="H81" s="68">
        <v>616361</v>
      </c>
      <c r="I81" s="68">
        <v>18843</v>
      </c>
      <c r="J81" s="68">
        <v>123907</v>
      </c>
      <c r="K81" s="62">
        <v>0</v>
      </c>
    </row>
    <row r="82" spans="1:11" x14ac:dyDescent="0.55000000000000004">
      <c r="A82" s="65">
        <v>44349</v>
      </c>
      <c r="B82" s="105" t="str">
        <f t="shared" ref="B82:B133" si="6">"(" &amp; TEXT(A82,"aaa") &amp; ")"</f>
        <v>(水)</v>
      </c>
      <c r="C82" s="62">
        <f t="shared" si="5"/>
        <v>796237</v>
      </c>
      <c r="D82" s="68">
        <v>638173</v>
      </c>
      <c r="E82" s="68">
        <v>19625</v>
      </c>
      <c r="F82" s="68">
        <v>138439</v>
      </c>
      <c r="G82" s="62">
        <v>0</v>
      </c>
      <c r="H82" s="68">
        <v>614970</v>
      </c>
      <c r="I82" s="68">
        <v>18499</v>
      </c>
      <c r="J82" s="68">
        <v>125828</v>
      </c>
      <c r="K82" s="62">
        <v>0</v>
      </c>
    </row>
    <row r="83" spans="1:11" x14ac:dyDescent="0.55000000000000004">
      <c r="A83" s="65">
        <v>44348</v>
      </c>
      <c r="B83" s="105" t="str">
        <f t="shared" si="6"/>
        <v>(火)</v>
      </c>
      <c r="C83" s="62">
        <f t="shared" si="5"/>
        <v>748578</v>
      </c>
      <c r="D83" s="68">
        <v>618504</v>
      </c>
      <c r="E83" s="68">
        <v>19168</v>
      </c>
      <c r="F83" s="68">
        <v>110906</v>
      </c>
      <c r="G83" s="62">
        <v>0</v>
      </c>
      <c r="H83" s="68">
        <v>596455</v>
      </c>
      <c r="I83" s="68">
        <v>18146</v>
      </c>
      <c r="J83" s="68">
        <v>99301</v>
      </c>
      <c r="K83" s="62">
        <v>0</v>
      </c>
    </row>
    <row r="84" spans="1:11" x14ac:dyDescent="0.55000000000000004">
      <c r="A84" s="65">
        <v>44347</v>
      </c>
      <c r="B84" s="105" t="str">
        <f t="shared" si="6"/>
        <v>(月)</v>
      </c>
      <c r="C84" s="62">
        <f t="shared" si="5"/>
        <v>625688</v>
      </c>
      <c r="D84" s="68">
        <v>512278</v>
      </c>
      <c r="E84" s="68">
        <v>18353</v>
      </c>
      <c r="F84" s="68">
        <v>95057</v>
      </c>
      <c r="G84" s="62">
        <v>0</v>
      </c>
      <c r="H84" s="68">
        <v>491282</v>
      </c>
      <c r="I84" s="68">
        <v>17191</v>
      </c>
      <c r="J84" s="68">
        <v>77752</v>
      </c>
      <c r="K84" s="62">
        <v>0</v>
      </c>
    </row>
    <row r="85" spans="1:11" x14ac:dyDescent="0.55000000000000004">
      <c r="A85" s="65">
        <v>44346</v>
      </c>
      <c r="B85" s="105" t="str">
        <f t="shared" si="6"/>
        <v>(日)</v>
      </c>
      <c r="C85" s="62">
        <f t="shared" si="5"/>
        <v>525921</v>
      </c>
      <c r="D85" s="68">
        <v>444523</v>
      </c>
      <c r="E85" s="68">
        <v>15893</v>
      </c>
      <c r="F85" s="68">
        <v>65505</v>
      </c>
      <c r="G85" s="62">
        <v>0</v>
      </c>
      <c r="H85" s="68">
        <v>429252</v>
      </c>
      <c r="I85" s="68">
        <v>15089</v>
      </c>
      <c r="J85" s="68">
        <v>59109</v>
      </c>
      <c r="K85" s="62">
        <v>0</v>
      </c>
    </row>
    <row r="86" spans="1:11" x14ac:dyDescent="0.55000000000000004">
      <c r="A86" s="65">
        <v>44345</v>
      </c>
      <c r="B86" s="105" t="str">
        <f t="shared" si="6"/>
        <v>(土)</v>
      </c>
      <c r="C86" s="62">
        <f t="shared" si="5"/>
        <v>531292</v>
      </c>
      <c r="D86" s="68">
        <v>455852</v>
      </c>
      <c r="E86" s="68">
        <v>15516</v>
      </c>
      <c r="F86" s="68">
        <v>59924</v>
      </c>
      <c r="G86" s="62">
        <v>0</v>
      </c>
      <c r="H86" s="68">
        <v>434443</v>
      </c>
      <c r="I86" s="68">
        <v>14659</v>
      </c>
      <c r="J86" s="68">
        <v>47287</v>
      </c>
      <c r="K86" s="62">
        <v>0</v>
      </c>
    </row>
    <row r="87" spans="1:11" x14ac:dyDescent="0.55000000000000004">
      <c r="A87" s="65">
        <v>44344</v>
      </c>
      <c r="B87" s="105" t="str">
        <f t="shared" si="6"/>
        <v>(金)</v>
      </c>
      <c r="C87" s="62">
        <f t="shared" si="5"/>
        <v>572499</v>
      </c>
      <c r="D87" s="68">
        <v>511256</v>
      </c>
      <c r="E87" s="68">
        <v>14311</v>
      </c>
      <c r="F87" s="68">
        <v>46932</v>
      </c>
      <c r="G87" s="62">
        <v>0</v>
      </c>
      <c r="H87" s="68">
        <v>483626</v>
      </c>
      <c r="I87" s="68">
        <v>13472</v>
      </c>
      <c r="J87" s="68">
        <v>30117</v>
      </c>
      <c r="K87" s="62">
        <v>0</v>
      </c>
    </row>
    <row r="88" spans="1:11" x14ac:dyDescent="0.55000000000000004">
      <c r="A88" s="65">
        <v>44343</v>
      </c>
      <c r="B88" s="105" t="str">
        <f t="shared" si="6"/>
        <v>(木)</v>
      </c>
      <c r="C88" s="62">
        <f t="shared" si="5"/>
        <v>596013</v>
      </c>
      <c r="D88" s="68">
        <v>537601</v>
      </c>
      <c r="E88" s="68">
        <v>12395</v>
      </c>
      <c r="F88" s="68">
        <v>46017</v>
      </c>
      <c r="G88" s="62">
        <v>0</v>
      </c>
      <c r="H88" s="68">
        <v>509358</v>
      </c>
      <c r="I88" s="68">
        <v>11777</v>
      </c>
      <c r="J88" s="68">
        <v>32243</v>
      </c>
      <c r="K88" s="62">
        <v>0</v>
      </c>
    </row>
    <row r="89" spans="1:11" x14ac:dyDescent="0.55000000000000004">
      <c r="A89" s="65">
        <v>44342</v>
      </c>
      <c r="B89" s="105" t="str">
        <f t="shared" si="6"/>
        <v>(水)</v>
      </c>
      <c r="C89" s="62">
        <f t="shared" si="5"/>
        <v>583540</v>
      </c>
      <c r="D89" s="68">
        <v>559180</v>
      </c>
      <c r="E89" s="68">
        <v>11483</v>
      </c>
      <c r="F89" s="68">
        <v>12877</v>
      </c>
      <c r="G89" s="62">
        <v>0</v>
      </c>
      <c r="H89" s="68">
        <v>528413</v>
      </c>
      <c r="I89" s="68">
        <v>10789</v>
      </c>
      <c r="J89" s="68">
        <v>9162</v>
      </c>
      <c r="K89" s="62">
        <v>0</v>
      </c>
    </row>
    <row r="90" spans="1:11" x14ac:dyDescent="0.55000000000000004">
      <c r="A90" s="65">
        <v>44341</v>
      </c>
      <c r="B90" s="105" t="str">
        <f t="shared" si="6"/>
        <v>(火)</v>
      </c>
      <c r="C90" s="62">
        <f t="shared" si="5"/>
        <v>525133</v>
      </c>
      <c r="D90" s="68">
        <v>504015</v>
      </c>
      <c r="E90" s="68">
        <v>9784</v>
      </c>
      <c r="F90" s="68">
        <v>11334</v>
      </c>
      <c r="G90" s="62">
        <v>0</v>
      </c>
      <c r="H90" s="68">
        <v>476662</v>
      </c>
      <c r="I90" s="68">
        <v>9308</v>
      </c>
      <c r="J90" s="68">
        <v>7775</v>
      </c>
      <c r="K90" s="62">
        <v>0</v>
      </c>
    </row>
    <row r="91" spans="1:11" x14ac:dyDescent="0.55000000000000004">
      <c r="A91" s="65">
        <v>44340</v>
      </c>
      <c r="B91" s="105" t="str">
        <f t="shared" si="6"/>
        <v>(月)</v>
      </c>
      <c r="C91" s="62">
        <f t="shared" si="5"/>
        <v>455336</v>
      </c>
      <c r="D91" s="68">
        <v>434869</v>
      </c>
      <c r="E91" s="68">
        <v>9830</v>
      </c>
      <c r="F91" s="68">
        <v>10637</v>
      </c>
      <c r="G91" s="62">
        <v>0</v>
      </c>
      <c r="H91" s="68">
        <v>412840</v>
      </c>
      <c r="I91" s="68">
        <v>9328</v>
      </c>
      <c r="J91" s="68">
        <v>7088</v>
      </c>
      <c r="K91" s="62">
        <v>0</v>
      </c>
    </row>
    <row r="92" spans="1:11" x14ac:dyDescent="0.55000000000000004">
      <c r="A92" s="65">
        <v>44339</v>
      </c>
      <c r="B92" s="105" t="str">
        <f t="shared" si="6"/>
        <v>(日)</v>
      </c>
      <c r="C92" s="62">
        <f t="shared" si="5"/>
        <v>350572</v>
      </c>
      <c r="D92" s="68">
        <v>325198</v>
      </c>
      <c r="E92" s="68">
        <v>0</v>
      </c>
      <c r="F92" s="68">
        <v>25374</v>
      </c>
      <c r="G92" s="62">
        <v>0</v>
      </c>
      <c r="H92" s="68">
        <v>312680</v>
      </c>
      <c r="I92" s="68">
        <v>0</v>
      </c>
      <c r="J92" s="68">
        <v>20733</v>
      </c>
      <c r="K92" s="62">
        <v>0</v>
      </c>
    </row>
    <row r="93" spans="1:11" x14ac:dyDescent="0.55000000000000004">
      <c r="A93" s="65">
        <v>44338</v>
      </c>
      <c r="B93" s="105" t="str">
        <f t="shared" si="6"/>
        <v>(土)</v>
      </c>
      <c r="C93" s="62">
        <f t="shared" si="5"/>
        <v>330668</v>
      </c>
      <c r="D93" s="68">
        <v>283529</v>
      </c>
      <c r="E93" s="68">
        <v>0</v>
      </c>
      <c r="F93" s="68">
        <v>47139</v>
      </c>
      <c r="G93" s="62">
        <v>0</v>
      </c>
      <c r="H93" s="68">
        <v>266968</v>
      </c>
      <c r="I93" s="68">
        <v>0</v>
      </c>
      <c r="J93" s="68">
        <v>23961</v>
      </c>
      <c r="K93" s="62">
        <v>0</v>
      </c>
    </row>
    <row r="94" spans="1:11" x14ac:dyDescent="0.55000000000000004">
      <c r="A94" s="65">
        <v>44337</v>
      </c>
      <c r="B94" s="105" t="str">
        <f t="shared" si="6"/>
        <v>(金)</v>
      </c>
      <c r="C94" s="62">
        <f t="shared" si="5"/>
        <v>342089</v>
      </c>
      <c r="D94" s="68">
        <v>277991</v>
      </c>
      <c r="E94" s="68">
        <v>0</v>
      </c>
      <c r="F94" s="68">
        <v>64098</v>
      </c>
      <c r="G94" s="62">
        <v>0</v>
      </c>
      <c r="H94" s="68">
        <v>252779</v>
      </c>
      <c r="I94" s="68">
        <v>0</v>
      </c>
      <c r="J94" s="68">
        <v>25613</v>
      </c>
      <c r="K94" s="62">
        <v>0</v>
      </c>
    </row>
    <row r="95" spans="1:11" x14ac:dyDescent="0.55000000000000004">
      <c r="A95" s="65">
        <v>44336</v>
      </c>
      <c r="B95" s="105" t="str">
        <f t="shared" si="6"/>
        <v>(木)</v>
      </c>
      <c r="C95" s="62">
        <f t="shared" si="5"/>
        <v>348332</v>
      </c>
      <c r="D95" s="68">
        <v>319959</v>
      </c>
      <c r="E95" s="68">
        <v>0</v>
      </c>
      <c r="F95" s="68">
        <v>28373</v>
      </c>
      <c r="G95" s="62">
        <v>0</v>
      </c>
      <c r="H95" s="68">
        <v>292808</v>
      </c>
      <c r="I95" s="68">
        <v>0</v>
      </c>
      <c r="J95" s="68">
        <v>14226</v>
      </c>
      <c r="K95" s="62">
        <v>0</v>
      </c>
    </row>
    <row r="96" spans="1:11" x14ac:dyDescent="0.55000000000000004">
      <c r="A96" s="65">
        <v>44335</v>
      </c>
      <c r="B96" s="105" t="str">
        <f t="shared" si="6"/>
        <v>(水)</v>
      </c>
      <c r="C96" s="62">
        <f t="shared" si="5"/>
        <v>383000</v>
      </c>
      <c r="D96" s="68">
        <v>306321</v>
      </c>
      <c r="E96" s="68">
        <v>0</v>
      </c>
      <c r="F96" s="68">
        <v>76679</v>
      </c>
      <c r="G96" s="62">
        <v>0</v>
      </c>
      <c r="H96" s="68">
        <v>281385</v>
      </c>
      <c r="I96" s="68">
        <v>0</v>
      </c>
      <c r="J96" s="68">
        <v>34583</v>
      </c>
      <c r="K96" s="62">
        <v>0</v>
      </c>
    </row>
    <row r="97" spans="1:11" x14ac:dyDescent="0.55000000000000004">
      <c r="A97" s="65">
        <v>44334</v>
      </c>
      <c r="B97" s="105" t="str">
        <f t="shared" si="6"/>
        <v>(火)</v>
      </c>
      <c r="C97" s="62">
        <f t="shared" si="5"/>
        <v>323559</v>
      </c>
      <c r="D97" s="68">
        <v>251732</v>
      </c>
      <c r="E97" s="68">
        <v>0</v>
      </c>
      <c r="F97" s="68">
        <v>71827</v>
      </c>
      <c r="G97" s="62">
        <v>0</v>
      </c>
      <c r="H97" s="68">
        <v>230237</v>
      </c>
      <c r="I97" s="68">
        <v>0</v>
      </c>
      <c r="J97" s="68">
        <v>35849</v>
      </c>
      <c r="K97" s="62">
        <v>0</v>
      </c>
    </row>
    <row r="98" spans="1:11" x14ac:dyDescent="0.55000000000000004">
      <c r="A98" s="65">
        <v>44333</v>
      </c>
      <c r="B98" s="105" t="str">
        <f t="shared" si="6"/>
        <v>(月)</v>
      </c>
      <c r="C98" s="62">
        <f t="shared" si="5"/>
        <v>265844</v>
      </c>
      <c r="D98" s="68">
        <v>209769</v>
      </c>
      <c r="E98" s="68">
        <v>0</v>
      </c>
      <c r="F98" s="68">
        <v>56075</v>
      </c>
      <c r="G98" s="62">
        <v>0</v>
      </c>
      <c r="H98" s="68">
        <v>191726</v>
      </c>
      <c r="I98" s="68">
        <v>0</v>
      </c>
      <c r="J98" s="68">
        <v>27031</v>
      </c>
      <c r="K98" s="62">
        <v>0</v>
      </c>
    </row>
    <row r="99" spans="1:11" x14ac:dyDescent="0.55000000000000004">
      <c r="A99" s="65">
        <v>44332</v>
      </c>
      <c r="B99" s="105" t="str">
        <f t="shared" si="6"/>
        <v>(日)</v>
      </c>
      <c r="C99" s="62">
        <f t="shared" si="5"/>
        <v>209649</v>
      </c>
      <c r="D99" s="68">
        <v>187024</v>
      </c>
      <c r="E99" s="68">
        <v>0</v>
      </c>
      <c r="F99" s="68">
        <v>22625</v>
      </c>
      <c r="G99" s="62">
        <v>0</v>
      </c>
      <c r="H99" s="68">
        <v>178707</v>
      </c>
      <c r="I99" s="68">
        <v>0</v>
      </c>
      <c r="J99" s="68">
        <v>15009</v>
      </c>
      <c r="K99" s="62">
        <v>0</v>
      </c>
    </row>
    <row r="100" spans="1:11" x14ac:dyDescent="0.55000000000000004">
      <c r="A100" s="65">
        <v>44331</v>
      </c>
      <c r="B100" s="105" t="str">
        <f t="shared" si="6"/>
        <v>(土)</v>
      </c>
      <c r="C100" s="62">
        <f t="shared" si="5"/>
        <v>175299</v>
      </c>
      <c r="D100" s="68">
        <v>137852</v>
      </c>
      <c r="E100" s="68">
        <v>0</v>
      </c>
      <c r="F100" s="68">
        <v>37447</v>
      </c>
      <c r="G100" s="62">
        <v>0</v>
      </c>
      <c r="H100" s="68">
        <v>125410</v>
      </c>
      <c r="I100" s="68">
        <v>0</v>
      </c>
      <c r="J100" s="68">
        <v>16177</v>
      </c>
      <c r="K100" s="62">
        <v>0</v>
      </c>
    </row>
    <row r="101" spans="1:11" x14ac:dyDescent="0.55000000000000004">
      <c r="A101" s="65">
        <v>44330</v>
      </c>
      <c r="B101" s="105" t="str">
        <f t="shared" si="6"/>
        <v>(金)</v>
      </c>
      <c r="C101" s="62">
        <f t="shared" si="5"/>
        <v>188041</v>
      </c>
      <c r="D101" s="68">
        <v>136129</v>
      </c>
      <c r="E101" s="68">
        <v>0</v>
      </c>
      <c r="F101" s="68">
        <v>51912</v>
      </c>
      <c r="G101" s="62">
        <v>0</v>
      </c>
      <c r="H101" s="68">
        <v>114181</v>
      </c>
      <c r="I101" s="68">
        <v>0</v>
      </c>
      <c r="J101" s="68">
        <v>18486</v>
      </c>
      <c r="K101" s="62">
        <v>0</v>
      </c>
    </row>
    <row r="102" spans="1:11" x14ac:dyDescent="0.55000000000000004">
      <c r="A102" s="65">
        <v>44329</v>
      </c>
      <c r="B102" s="105" t="str">
        <f t="shared" si="6"/>
        <v>(木)</v>
      </c>
      <c r="C102" s="62">
        <f t="shared" si="5"/>
        <v>212628</v>
      </c>
      <c r="D102" s="68">
        <v>157489</v>
      </c>
      <c r="E102" s="68">
        <v>0</v>
      </c>
      <c r="F102" s="68">
        <v>55139</v>
      </c>
      <c r="G102" s="62">
        <v>0</v>
      </c>
      <c r="H102" s="68">
        <v>136046</v>
      </c>
      <c r="I102" s="68">
        <v>0</v>
      </c>
      <c r="J102" s="68">
        <v>25264</v>
      </c>
      <c r="K102" s="62">
        <v>0</v>
      </c>
    </row>
    <row r="103" spans="1:11" x14ac:dyDescent="0.55000000000000004">
      <c r="A103" s="65">
        <v>44328</v>
      </c>
      <c r="B103" s="105" t="str">
        <f t="shared" si="6"/>
        <v>(水)</v>
      </c>
      <c r="C103" s="62">
        <f t="shared" si="5"/>
        <v>216566</v>
      </c>
      <c r="D103" s="68">
        <v>161183</v>
      </c>
      <c r="E103" s="68">
        <v>0</v>
      </c>
      <c r="F103" s="68">
        <v>55383</v>
      </c>
      <c r="G103" s="62">
        <v>0</v>
      </c>
      <c r="H103" s="68">
        <v>139155</v>
      </c>
      <c r="I103" s="68">
        <v>0</v>
      </c>
      <c r="J103" s="68">
        <v>26423</v>
      </c>
      <c r="K103" s="62">
        <v>0</v>
      </c>
    </row>
    <row r="104" spans="1:11" x14ac:dyDescent="0.55000000000000004">
      <c r="A104" s="65">
        <v>44327</v>
      </c>
      <c r="B104" s="105" t="str">
        <f t="shared" si="6"/>
        <v>(火)</v>
      </c>
      <c r="C104" s="62">
        <f t="shared" si="5"/>
        <v>176797</v>
      </c>
      <c r="D104" s="68">
        <v>130512</v>
      </c>
      <c r="E104" s="68">
        <v>0</v>
      </c>
      <c r="F104" s="68">
        <v>46285</v>
      </c>
      <c r="G104" s="62">
        <v>0</v>
      </c>
      <c r="H104" s="68">
        <v>109111</v>
      </c>
      <c r="I104" s="68">
        <v>0</v>
      </c>
      <c r="J104" s="68">
        <v>22309</v>
      </c>
      <c r="K104" s="62">
        <v>0</v>
      </c>
    </row>
    <row r="105" spans="1:11" x14ac:dyDescent="0.55000000000000004">
      <c r="A105" s="65">
        <v>44326</v>
      </c>
      <c r="B105" s="105" t="str">
        <f t="shared" si="6"/>
        <v>(月)</v>
      </c>
      <c r="C105" s="62">
        <f t="shared" si="5"/>
        <v>136011</v>
      </c>
      <c r="D105" s="68">
        <v>105743</v>
      </c>
      <c r="E105" s="68">
        <v>0</v>
      </c>
      <c r="F105" s="68">
        <v>30268</v>
      </c>
      <c r="G105" s="62">
        <v>0</v>
      </c>
      <c r="H105" s="68">
        <v>86703</v>
      </c>
      <c r="I105" s="68">
        <v>0</v>
      </c>
      <c r="J105" s="68">
        <v>14249</v>
      </c>
      <c r="K105" s="62">
        <v>0</v>
      </c>
    </row>
    <row r="106" spans="1:11" x14ac:dyDescent="0.55000000000000004">
      <c r="A106" s="65">
        <v>44325</v>
      </c>
      <c r="B106" s="105" t="str">
        <f t="shared" si="6"/>
        <v>(日)</v>
      </c>
      <c r="C106" s="62">
        <f t="shared" si="5"/>
        <v>82905</v>
      </c>
      <c r="D106" s="68">
        <v>74509</v>
      </c>
      <c r="E106" s="68">
        <v>0</v>
      </c>
      <c r="F106" s="68">
        <v>8396</v>
      </c>
      <c r="G106" s="62">
        <v>0</v>
      </c>
      <c r="H106" s="68">
        <v>66851</v>
      </c>
      <c r="I106" s="68">
        <v>0</v>
      </c>
      <c r="J106" s="68">
        <v>5807</v>
      </c>
      <c r="K106" s="62">
        <v>0</v>
      </c>
    </row>
    <row r="107" spans="1:11" x14ac:dyDescent="0.55000000000000004">
      <c r="A107" s="65">
        <v>44324</v>
      </c>
      <c r="B107" s="105" t="str">
        <f t="shared" si="6"/>
        <v>(土)</v>
      </c>
      <c r="C107" s="62">
        <f t="shared" si="5"/>
        <v>70743</v>
      </c>
      <c r="D107" s="68">
        <v>62827</v>
      </c>
      <c r="E107" s="68">
        <v>0</v>
      </c>
      <c r="F107" s="68">
        <v>7916</v>
      </c>
      <c r="G107" s="62">
        <v>0</v>
      </c>
      <c r="H107" s="68">
        <v>50054</v>
      </c>
      <c r="I107" s="68">
        <v>0</v>
      </c>
      <c r="J107" s="68">
        <v>4025</v>
      </c>
      <c r="K107" s="62">
        <v>0</v>
      </c>
    </row>
    <row r="108" spans="1:11" x14ac:dyDescent="0.55000000000000004">
      <c r="A108" s="65">
        <v>44323</v>
      </c>
      <c r="B108" s="105" t="str">
        <f t="shared" si="6"/>
        <v>(金)</v>
      </c>
      <c r="C108" s="62">
        <f t="shared" si="5"/>
        <v>61026</v>
      </c>
      <c r="D108" s="68">
        <v>50100</v>
      </c>
      <c r="E108" s="68">
        <v>0</v>
      </c>
      <c r="F108" s="68">
        <v>10926</v>
      </c>
      <c r="G108" s="62">
        <v>0</v>
      </c>
      <c r="H108" s="68">
        <v>32911</v>
      </c>
      <c r="I108" s="68">
        <v>0</v>
      </c>
      <c r="J108" s="68">
        <v>4729</v>
      </c>
      <c r="K108" s="62">
        <v>0</v>
      </c>
    </row>
    <row r="109" spans="1:11" x14ac:dyDescent="0.55000000000000004">
      <c r="A109" s="65">
        <v>44322</v>
      </c>
      <c r="B109" s="105" t="str">
        <f t="shared" si="6"/>
        <v>(木)</v>
      </c>
      <c r="C109" s="62">
        <f t="shared" si="5"/>
        <v>57189</v>
      </c>
      <c r="D109" s="68">
        <v>48666</v>
      </c>
      <c r="E109" s="68">
        <v>0</v>
      </c>
      <c r="F109" s="68">
        <v>8523</v>
      </c>
      <c r="G109" s="62">
        <v>0</v>
      </c>
      <c r="H109" s="68">
        <v>34231</v>
      </c>
      <c r="I109" s="68">
        <v>0</v>
      </c>
      <c r="J109" s="68">
        <v>4818</v>
      </c>
      <c r="K109" s="62">
        <v>0</v>
      </c>
    </row>
    <row r="110" spans="1:11" x14ac:dyDescent="0.55000000000000004">
      <c r="A110" s="65">
        <v>44321</v>
      </c>
      <c r="B110" s="105" t="str">
        <f t="shared" si="6"/>
        <v>(水)</v>
      </c>
      <c r="C110" s="62">
        <f t="shared" si="5"/>
        <v>10776</v>
      </c>
      <c r="D110" s="68">
        <v>9818</v>
      </c>
      <c r="E110" s="68">
        <v>0</v>
      </c>
      <c r="F110" s="68">
        <v>958</v>
      </c>
      <c r="G110" s="62">
        <v>0</v>
      </c>
      <c r="H110" s="68">
        <v>8334</v>
      </c>
      <c r="I110" s="68">
        <v>0</v>
      </c>
      <c r="J110" s="68">
        <v>751</v>
      </c>
      <c r="K110" s="62">
        <v>0</v>
      </c>
    </row>
    <row r="111" spans="1:11" x14ac:dyDescent="0.55000000000000004">
      <c r="A111" s="65">
        <v>44320</v>
      </c>
      <c r="B111" s="105" t="str">
        <f t="shared" si="6"/>
        <v>(火)</v>
      </c>
      <c r="C111" s="62">
        <f t="shared" si="5"/>
        <v>9263</v>
      </c>
      <c r="D111" s="68">
        <v>8476</v>
      </c>
      <c r="E111" s="68">
        <v>0</v>
      </c>
      <c r="F111" s="68">
        <v>787</v>
      </c>
      <c r="G111" s="62">
        <v>0</v>
      </c>
      <c r="H111" s="68">
        <v>6844</v>
      </c>
      <c r="I111" s="68">
        <v>0</v>
      </c>
      <c r="J111" s="68">
        <v>546</v>
      </c>
      <c r="K111" s="62">
        <v>0</v>
      </c>
    </row>
    <row r="112" spans="1:11" x14ac:dyDescent="0.55000000000000004">
      <c r="A112" s="65">
        <v>44319</v>
      </c>
      <c r="B112" s="105" t="str">
        <f t="shared" si="6"/>
        <v>(月)</v>
      </c>
      <c r="C112" s="62">
        <f t="shared" si="5"/>
        <v>8345</v>
      </c>
      <c r="D112" s="68">
        <v>7468</v>
      </c>
      <c r="E112" s="68">
        <v>0</v>
      </c>
      <c r="F112" s="68">
        <v>877</v>
      </c>
      <c r="G112" s="62">
        <v>0</v>
      </c>
      <c r="H112" s="68">
        <v>5851</v>
      </c>
      <c r="I112" s="68">
        <v>0</v>
      </c>
      <c r="J112" s="68">
        <v>800</v>
      </c>
      <c r="K112" s="62">
        <v>0</v>
      </c>
    </row>
    <row r="113" spans="1:11" x14ac:dyDescent="0.55000000000000004">
      <c r="A113" s="65">
        <v>44318</v>
      </c>
      <c r="B113" s="105" t="str">
        <f t="shared" si="6"/>
        <v>(日)</v>
      </c>
      <c r="C113" s="62">
        <f t="shared" si="5"/>
        <v>26025</v>
      </c>
      <c r="D113" s="68">
        <v>26025</v>
      </c>
      <c r="E113" s="68">
        <v>0</v>
      </c>
      <c r="F113" s="68">
        <v>0</v>
      </c>
      <c r="G113" s="62">
        <v>0</v>
      </c>
      <c r="H113" s="68">
        <v>20811</v>
      </c>
      <c r="I113" s="68">
        <v>0</v>
      </c>
      <c r="J113" s="68">
        <v>0</v>
      </c>
      <c r="K113" s="62">
        <v>0</v>
      </c>
    </row>
    <row r="114" spans="1:11" x14ac:dyDescent="0.55000000000000004">
      <c r="A114" s="65">
        <v>44317</v>
      </c>
      <c r="B114" s="105" t="str">
        <f t="shared" si="6"/>
        <v>(土)</v>
      </c>
      <c r="C114" s="62">
        <f t="shared" si="5"/>
        <v>46796</v>
      </c>
      <c r="D114" s="68">
        <v>46796</v>
      </c>
      <c r="E114" s="68">
        <v>0</v>
      </c>
      <c r="F114" s="68">
        <v>0</v>
      </c>
      <c r="G114" s="62">
        <v>0</v>
      </c>
      <c r="H114" s="68">
        <v>24139</v>
      </c>
      <c r="I114" s="68">
        <v>0</v>
      </c>
      <c r="J114" s="68">
        <v>0</v>
      </c>
      <c r="K114" s="62">
        <v>0</v>
      </c>
    </row>
    <row r="115" spans="1:11" x14ac:dyDescent="0.55000000000000004">
      <c r="A115" s="65">
        <v>44316</v>
      </c>
      <c r="B115" s="105" t="str">
        <f t="shared" si="6"/>
        <v>(金)</v>
      </c>
      <c r="C115" s="62">
        <f t="shared" si="5"/>
        <v>76962</v>
      </c>
      <c r="D115" s="68">
        <v>76962</v>
      </c>
      <c r="E115" s="68">
        <v>0</v>
      </c>
      <c r="F115" s="68">
        <v>0</v>
      </c>
      <c r="G115" s="62">
        <v>0</v>
      </c>
      <c r="H115" s="68">
        <v>28894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44315</v>
      </c>
      <c r="B116" s="105" t="str">
        <f>"(" &amp; TEXT(A116,"aaa") &amp; ")"</f>
        <v>(木)</v>
      </c>
      <c r="C116" s="62">
        <f t="shared" si="5"/>
        <v>21955</v>
      </c>
      <c r="D116" s="68">
        <v>21955</v>
      </c>
      <c r="E116" s="68">
        <v>0</v>
      </c>
      <c r="F116" s="68">
        <v>0</v>
      </c>
      <c r="G116" s="62">
        <v>0</v>
      </c>
      <c r="H116" s="68">
        <v>13445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44314</v>
      </c>
      <c r="B117" s="105" t="str">
        <f t="shared" si="6"/>
        <v>(水)</v>
      </c>
      <c r="C117" s="62">
        <f t="shared" si="5"/>
        <v>100034</v>
      </c>
      <c r="D117" s="68">
        <v>100034</v>
      </c>
      <c r="E117" s="68">
        <v>0</v>
      </c>
      <c r="F117" s="68">
        <v>0</v>
      </c>
      <c r="G117" s="62">
        <v>0</v>
      </c>
      <c r="H117" s="68">
        <v>39313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44313</v>
      </c>
      <c r="B118" s="105" t="str">
        <f t="shared" si="6"/>
        <v>(火)</v>
      </c>
      <c r="C118" s="62">
        <f t="shared" si="5"/>
        <v>91295</v>
      </c>
      <c r="D118" s="68">
        <v>91295</v>
      </c>
      <c r="E118" s="68">
        <v>0</v>
      </c>
      <c r="F118" s="68">
        <v>0</v>
      </c>
      <c r="G118" s="62">
        <v>0</v>
      </c>
      <c r="H118" s="68">
        <v>39700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44312</v>
      </c>
      <c r="B119" s="105" t="str">
        <f t="shared" si="6"/>
        <v>(月)</v>
      </c>
      <c r="C119" s="62">
        <f t="shared" si="5"/>
        <v>69800</v>
      </c>
      <c r="D119" s="68">
        <v>69800</v>
      </c>
      <c r="E119" s="68">
        <v>0</v>
      </c>
      <c r="F119" s="68">
        <v>0</v>
      </c>
      <c r="G119" s="62">
        <v>0</v>
      </c>
      <c r="H119" s="68">
        <v>29671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44311</v>
      </c>
      <c r="B120" s="105" t="str">
        <f t="shared" si="6"/>
        <v>(日)</v>
      </c>
      <c r="C120" s="62">
        <f t="shared" si="5"/>
        <v>26468</v>
      </c>
      <c r="D120" s="68">
        <v>26468</v>
      </c>
      <c r="E120" s="68">
        <v>0</v>
      </c>
      <c r="F120" s="68">
        <v>0</v>
      </c>
      <c r="G120" s="62">
        <v>0</v>
      </c>
      <c r="H120" s="68">
        <v>15784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44310</v>
      </c>
      <c r="B121" s="105" t="str">
        <f t="shared" si="6"/>
        <v>(土)</v>
      </c>
      <c r="C121" s="62">
        <f t="shared" si="5"/>
        <v>43135</v>
      </c>
      <c r="D121" s="68">
        <v>43135</v>
      </c>
      <c r="E121" s="68">
        <v>0</v>
      </c>
      <c r="F121" s="68">
        <v>0</v>
      </c>
      <c r="G121" s="62">
        <v>0</v>
      </c>
      <c r="H121" s="68">
        <v>17200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44309</v>
      </c>
      <c r="B122" s="105" t="str">
        <f t="shared" si="6"/>
        <v>(金)</v>
      </c>
      <c r="C122" s="62">
        <f t="shared" si="5"/>
        <v>65404</v>
      </c>
      <c r="D122" s="68">
        <v>65404</v>
      </c>
      <c r="E122" s="68">
        <v>0</v>
      </c>
      <c r="F122" s="68">
        <v>0</v>
      </c>
      <c r="G122" s="62">
        <v>0</v>
      </c>
      <c r="H122" s="68">
        <v>20300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44308</v>
      </c>
      <c r="B123" s="105" t="str">
        <f t="shared" si="6"/>
        <v>(木)</v>
      </c>
      <c r="C123" s="62">
        <f t="shared" si="5"/>
        <v>67793</v>
      </c>
      <c r="D123" s="68">
        <v>67793</v>
      </c>
      <c r="E123" s="68">
        <v>0</v>
      </c>
      <c r="F123" s="68">
        <v>0</v>
      </c>
      <c r="G123" s="62">
        <v>0</v>
      </c>
      <c r="H123" s="68">
        <v>26875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44307</v>
      </c>
      <c r="B124" s="105" t="str">
        <f t="shared" si="6"/>
        <v>(水)</v>
      </c>
      <c r="C124" s="62">
        <f t="shared" si="5"/>
        <v>69882</v>
      </c>
      <c r="D124" s="68">
        <v>69882</v>
      </c>
      <c r="E124" s="68">
        <v>0</v>
      </c>
      <c r="F124" s="68">
        <v>0</v>
      </c>
      <c r="G124" s="62">
        <v>0</v>
      </c>
      <c r="H124" s="68">
        <v>28362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44306</v>
      </c>
      <c r="B125" s="105" t="str">
        <f t="shared" si="6"/>
        <v>(火)</v>
      </c>
      <c r="C125" s="62">
        <f t="shared" si="5"/>
        <v>58272</v>
      </c>
      <c r="D125" s="68">
        <v>58272</v>
      </c>
      <c r="E125" s="68">
        <v>0</v>
      </c>
      <c r="F125" s="68">
        <v>0</v>
      </c>
      <c r="G125" s="62">
        <v>0</v>
      </c>
      <c r="H125" s="68">
        <v>23860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44305</v>
      </c>
      <c r="B126" s="105" t="str">
        <f t="shared" si="6"/>
        <v>(月)</v>
      </c>
      <c r="C126" s="62">
        <f t="shared" si="5"/>
        <v>38306</v>
      </c>
      <c r="D126" s="68">
        <v>38306</v>
      </c>
      <c r="E126" s="68">
        <v>0</v>
      </c>
      <c r="F126" s="68">
        <v>0</v>
      </c>
      <c r="G126" s="62">
        <v>0</v>
      </c>
      <c r="H126" s="68">
        <v>15336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44304</v>
      </c>
      <c r="B127" s="105" t="str">
        <f t="shared" si="6"/>
        <v>(日)</v>
      </c>
      <c r="C127" s="62">
        <f t="shared" si="5"/>
        <v>9046</v>
      </c>
      <c r="D127" s="68">
        <v>9046</v>
      </c>
      <c r="E127" s="68">
        <v>0</v>
      </c>
      <c r="F127" s="68">
        <v>0</v>
      </c>
      <c r="G127" s="62">
        <v>0</v>
      </c>
      <c r="H127" s="68">
        <v>5742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44303</v>
      </c>
      <c r="B128" s="105" t="str">
        <f t="shared" si="6"/>
        <v>(土)</v>
      </c>
      <c r="C128" s="62">
        <f t="shared" si="5"/>
        <v>8914</v>
      </c>
      <c r="D128" s="68">
        <v>8914</v>
      </c>
      <c r="E128" s="68">
        <v>0</v>
      </c>
      <c r="F128" s="68">
        <v>0</v>
      </c>
      <c r="G128" s="62">
        <v>0</v>
      </c>
      <c r="H128" s="68">
        <v>3925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44302</v>
      </c>
      <c r="B129" s="105" t="str">
        <f t="shared" si="6"/>
        <v>(金)</v>
      </c>
      <c r="C129" s="62">
        <f t="shared" ref="C129:C131" si="7">SUM(D129:G129)</f>
        <v>12148</v>
      </c>
      <c r="D129" s="68">
        <v>12148</v>
      </c>
      <c r="E129" s="68">
        <v>0</v>
      </c>
      <c r="F129" s="68">
        <v>0</v>
      </c>
      <c r="G129" s="62">
        <v>0</v>
      </c>
      <c r="H129" s="68">
        <v>3638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44301</v>
      </c>
      <c r="B130" s="105" t="str">
        <f t="shared" si="6"/>
        <v>(木)</v>
      </c>
      <c r="C130" s="62">
        <f t="shared" si="7"/>
        <v>9565</v>
      </c>
      <c r="D130" s="68">
        <v>9565</v>
      </c>
      <c r="E130" s="68">
        <v>0</v>
      </c>
      <c r="F130" s="68">
        <v>0</v>
      </c>
      <c r="G130" s="62">
        <v>0</v>
      </c>
      <c r="H130" s="68">
        <v>4427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44300</v>
      </c>
      <c r="B131" s="105" t="str">
        <f t="shared" si="6"/>
        <v>(水)</v>
      </c>
      <c r="C131" s="62">
        <f t="shared" si="7"/>
        <v>5372</v>
      </c>
      <c r="D131" s="68">
        <v>5372</v>
      </c>
      <c r="E131" s="68">
        <v>0</v>
      </c>
      <c r="F131" s="68">
        <v>0</v>
      </c>
      <c r="G131" s="62">
        <v>0</v>
      </c>
      <c r="H131" s="68">
        <v>3306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44299</v>
      </c>
      <c r="B132" s="105" t="str">
        <f t="shared" si="6"/>
        <v>(火)</v>
      </c>
      <c r="C132" s="62">
        <f>SUM(D132:G132)</f>
        <v>4352</v>
      </c>
      <c r="D132" s="68">
        <v>4352</v>
      </c>
      <c r="E132" s="68">
        <v>0</v>
      </c>
      <c r="F132" s="68">
        <v>0</v>
      </c>
      <c r="G132" s="62">
        <v>0</v>
      </c>
      <c r="H132" s="68">
        <v>2942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44298</v>
      </c>
      <c r="B133" s="105" t="str">
        <f t="shared" si="6"/>
        <v>(月)</v>
      </c>
      <c r="C133" s="62">
        <f>SUM(D133:G133)</f>
        <v>4884</v>
      </c>
      <c r="D133" s="81">
        <v>4884</v>
      </c>
      <c r="E133" s="81">
        <v>0</v>
      </c>
      <c r="F133" s="81">
        <v>0</v>
      </c>
      <c r="G133" s="81">
        <v>0</v>
      </c>
      <c r="H133" s="81">
        <v>3488</v>
      </c>
      <c r="I133" s="81">
        <v>0</v>
      </c>
      <c r="J133" s="81">
        <v>0</v>
      </c>
      <c r="K133" s="81">
        <v>0</v>
      </c>
    </row>
    <row r="134" spans="1:11" x14ac:dyDescent="0.55000000000000004">
      <c r="A134" s="78"/>
      <c r="B134" s="78"/>
      <c r="C134" s="78"/>
      <c r="D134" s="78"/>
      <c r="E134" s="78"/>
      <c r="F134" s="78"/>
      <c r="G134" s="78"/>
      <c r="H134" s="78"/>
      <c r="I134" s="78"/>
      <c r="J134" s="78"/>
      <c r="K134" s="78"/>
    </row>
    <row r="135" spans="1:11" x14ac:dyDescent="0.55000000000000004">
      <c r="A135" s="78" t="s">
        <v>326</v>
      </c>
      <c r="B135" s="78"/>
    </row>
    <row r="136" spans="1:11" x14ac:dyDescent="0.55000000000000004">
      <c r="A136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76"/>
      <c r="I3" s="76"/>
    </row>
    <row r="4" spans="1:9" x14ac:dyDescent="0.55000000000000004">
      <c r="A4" s="140"/>
      <c r="B4" s="142"/>
      <c r="C4" s="140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6" t="s">
        <v>287</v>
      </c>
      <c r="B5" s="140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3">
        <v>44407</v>
      </c>
      <c r="B6" s="107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3">
        <v>44406</v>
      </c>
      <c r="B7" s="107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3">
        <v>44405</v>
      </c>
      <c r="B8" s="107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3">
        <v>44404</v>
      </c>
      <c r="B9" s="107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3">
        <v>44403</v>
      </c>
      <c r="B10" s="107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3">
        <v>44398</v>
      </c>
      <c r="B11" s="107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3">
        <v>44397</v>
      </c>
      <c r="B12" s="107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3">
        <v>44396</v>
      </c>
      <c r="B13" s="107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3">
        <v>44393</v>
      </c>
      <c r="B14" s="107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3">
        <v>44392</v>
      </c>
      <c r="B15" s="107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3">
        <v>44391</v>
      </c>
      <c r="B16" s="107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3">
        <v>44390</v>
      </c>
      <c r="B17" s="107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3">
        <v>44389</v>
      </c>
      <c r="B18" s="107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3">
        <v>44386</v>
      </c>
      <c r="B19" s="107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3">
        <v>44385</v>
      </c>
      <c r="B20" s="107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3">
        <v>44384</v>
      </c>
      <c r="B21" s="107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3">
        <v>44383</v>
      </c>
      <c r="B22" s="107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3">
        <v>44382</v>
      </c>
      <c r="B23" s="107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3">
        <v>44379</v>
      </c>
      <c r="B24" s="107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3">
        <v>44378</v>
      </c>
      <c r="B25" s="107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3">
        <v>44377</v>
      </c>
      <c r="B26" s="107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3">
        <v>44376</v>
      </c>
      <c r="B27" s="107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3">
        <v>44375</v>
      </c>
      <c r="B28" s="107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3">
        <v>44372</v>
      </c>
      <c r="B29" s="107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3">
        <v>44371</v>
      </c>
      <c r="B30" s="107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3">
        <v>44370</v>
      </c>
      <c r="B31" s="107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3">
        <v>44369</v>
      </c>
      <c r="B32" s="107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3">
        <v>44368</v>
      </c>
      <c r="B33" s="107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3">
        <v>44365</v>
      </c>
      <c r="B34" s="107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3">
        <v>44364</v>
      </c>
      <c r="B35" s="107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3">
        <v>44363</v>
      </c>
      <c r="B36" s="107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3">
        <v>44362</v>
      </c>
      <c r="B37" s="107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3">
        <v>44361</v>
      </c>
      <c r="B38" s="107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3">
        <v>44358</v>
      </c>
      <c r="B39" s="107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3">
        <v>44357</v>
      </c>
      <c r="B40" s="107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3">
        <v>44356</v>
      </c>
      <c r="B41" s="107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3">
        <v>44355</v>
      </c>
      <c r="B42" s="107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3">
        <v>44354</v>
      </c>
      <c r="B43" s="107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3">
        <v>44351</v>
      </c>
      <c r="B44" s="107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5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5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5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5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5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5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5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5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5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5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5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5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5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5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5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5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5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5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5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5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5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5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5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5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5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5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5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5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5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348</v>
      </c>
    </row>
    <row r="3" spans="1:9" x14ac:dyDescent="0.55000000000000004">
      <c r="A3" s="143" t="s">
        <v>332</v>
      </c>
      <c r="B3" s="139" t="s">
        <v>297</v>
      </c>
      <c r="C3" s="139" t="s">
        <v>335</v>
      </c>
      <c r="D3" s="139" t="s">
        <v>297</v>
      </c>
      <c r="E3" s="137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39"/>
      <c r="B4" s="139"/>
      <c r="C4" s="139"/>
      <c r="D4" s="139"/>
      <c r="E4" s="137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44419</v>
      </c>
      <c r="B5" s="106" t="s">
        <v>306</v>
      </c>
      <c r="C5" s="103">
        <v>44416</v>
      </c>
      <c r="D5" s="106" t="s">
        <v>336</v>
      </c>
      <c r="E5" s="86">
        <v>9282019</v>
      </c>
      <c r="F5" s="86">
        <v>6577221</v>
      </c>
      <c r="G5" s="86">
        <v>2704798</v>
      </c>
      <c r="H5" s="75"/>
      <c r="I5" s="75"/>
    </row>
    <row r="6" spans="1:9" x14ac:dyDescent="0.55000000000000004">
      <c r="A6" s="103">
        <v>44412</v>
      </c>
      <c r="B6" s="106" t="s">
        <v>306</v>
      </c>
      <c r="C6" s="103">
        <v>44409</v>
      </c>
      <c r="D6" s="106" t="s">
        <v>336</v>
      </c>
      <c r="E6" s="86">
        <v>7723380</v>
      </c>
      <c r="F6" s="86">
        <v>6269246</v>
      </c>
      <c r="G6" s="86">
        <v>1454134</v>
      </c>
      <c r="H6" s="75"/>
      <c r="I6" s="75"/>
    </row>
    <row r="7" spans="1:9" x14ac:dyDescent="0.55000000000000004">
      <c r="A7" s="87"/>
      <c r="B7" s="74"/>
      <c r="C7" s="74"/>
      <c r="D7" s="74"/>
      <c r="E7" s="74"/>
      <c r="F7" s="74"/>
      <c r="G7" s="75"/>
      <c r="H7" s="75"/>
    </row>
    <row r="8" spans="1:9" x14ac:dyDescent="0.55000000000000004">
      <c r="A8" s="76" t="s">
        <v>333</v>
      </c>
      <c r="B8" s="75"/>
      <c r="C8" s="75"/>
      <c r="D8" s="75"/>
      <c r="E8" s="75"/>
      <c r="F8" s="75"/>
      <c r="G8" s="76"/>
      <c r="H8" s="75"/>
    </row>
    <row r="9" spans="1:9" x14ac:dyDescent="0.55000000000000004">
      <c r="A9" s="76"/>
      <c r="B9" s="76"/>
      <c r="C9" s="76"/>
      <c r="D9" s="76"/>
      <c r="E9" s="76"/>
      <c r="F9" s="76"/>
      <c r="G9" s="76"/>
      <c r="H9" s="75"/>
    </row>
    <row r="10" spans="1:9" x14ac:dyDescent="0.55000000000000004">
      <c r="H10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7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（８月１７日公表時点）</v>
      </c>
    </row>
    <row r="3" spans="1:9" x14ac:dyDescent="0.55000000000000004">
      <c r="A3" s="143" t="s">
        <v>332</v>
      </c>
      <c r="B3" s="139" t="s">
        <v>297</v>
      </c>
      <c r="C3" s="139" t="s">
        <v>335</v>
      </c>
      <c r="D3" s="139" t="s">
        <v>297</v>
      </c>
      <c r="E3" s="137" t="s">
        <v>338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39"/>
      <c r="B4" s="139"/>
      <c r="C4" s="139"/>
      <c r="D4" s="139"/>
      <c r="E4" s="137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44425</v>
      </c>
      <c r="B5" s="106" t="str">
        <f>"("&amp;TEXT(A5,"AAA")&amp;")"</f>
        <v>(火)</v>
      </c>
      <c r="C5" s="103">
        <v>44416</v>
      </c>
      <c r="D5" s="106" t="str">
        <f>"("&amp;TEXT(C5,"AAA")&amp;")"</f>
        <v>(日)</v>
      </c>
      <c r="E5" s="86">
        <v>3224734</v>
      </c>
      <c r="F5" s="86">
        <v>2409948</v>
      </c>
      <c r="G5" s="86">
        <v>814786</v>
      </c>
      <c r="H5" s="75"/>
      <c r="I5" s="75"/>
    </row>
    <row r="6" spans="1:9" x14ac:dyDescent="0.55000000000000004">
      <c r="A6" s="103">
        <v>44424</v>
      </c>
      <c r="B6" s="106" t="str">
        <f>"("&amp;TEXT(A6,"AAA")&amp;")"</f>
        <v>(月)</v>
      </c>
      <c r="C6" s="103">
        <v>44416</v>
      </c>
      <c r="D6" s="106" t="str">
        <f>"("&amp;TEXT(C6,"AAA")&amp;")"</f>
        <v>(日)</v>
      </c>
      <c r="E6" s="86">
        <v>3080184</v>
      </c>
      <c r="F6" s="86">
        <v>2325181</v>
      </c>
      <c r="G6" s="86">
        <v>755003</v>
      </c>
      <c r="H6" s="75"/>
      <c r="I6" s="75"/>
    </row>
    <row r="7" spans="1:9" x14ac:dyDescent="0.55000000000000004">
      <c r="A7" s="103">
        <v>44421</v>
      </c>
      <c r="B7" s="106" t="str">
        <f>"("&amp;TEXT(A7,"AAA")&amp;")"</f>
        <v>(金)</v>
      </c>
      <c r="C7" s="103">
        <v>44416</v>
      </c>
      <c r="D7" s="106" t="str">
        <f>"("&amp;TEXT(C7,"AAA")&amp;")"</f>
        <v>(日)</v>
      </c>
      <c r="E7" s="86">
        <v>2899381</v>
      </c>
      <c r="F7" s="86">
        <v>2215605</v>
      </c>
      <c r="G7" s="86">
        <v>683776</v>
      </c>
      <c r="H7" s="75"/>
      <c r="I7" s="75"/>
    </row>
    <row r="8" spans="1:9" x14ac:dyDescent="0.55000000000000004">
      <c r="A8" s="103">
        <v>44420</v>
      </c>
      <c r="B8" s="106" t="str">
        <f>"("&amp;TEXT(A8,"AAA")&amp;")"</f>
        <v>(木)</v>
      </c>
      <c r="C8" s="103">
        <v>44416</v>
      </c>
      <c r="D8" s="106" t="str">
        <f>"("&amp;TEXT(C8,"AAA")&amp;")"</f>
        <v>(日)</v>
      </c>
      <c r="E8" s="86">
        <v>2748556</v>
      </c>
      <c r="F8" s="86">
        <v>2115570</v>
      </c>
      <c r="G8" s="86">
        <v>632986</v>
      </c>
      <c r="H8" s="75"/>
      <c r="I8" s="75"/>
    </row>
    <row r="9" spans="1:9" x14ac:dyDescent="0.55000000000000004">
      <c r="A9" s="103">
        <v>44419</v>
      </c>
      <c r="B9" s="106" t="str">
        <f>"("&amp;TEXT(A9,"AAA")&amp;")"</f>
        <v>(水)</v>
      </c>
      <c r="C9" s="103">
        <v>44416</v>
      </c>
      <c r="D9" s="106" t="str">
        <f>"("&amp;TEXT(C9,"AAA")&amp;")"</f>
        <v>(日)</v>
      </c>
      <c r="E9" s="86">
        <v>2576423</v>
      </c>
      <c r="F9" s="86">
        <v>2005958</v>
      </c>
      <c r="G9" s="86">
        <v>570465</v>
      </c>
      <c r="H9" s="75"/>
      <c r="I9" s="75"/>
    </row>
    <row r="10" spans="1:9" x14ac:dyDescent="0.55000000000000004">
      <c r="A10" s="103">
        <v>44418</v>
      </c>
      <c r="B10" s="106" t="s">
        <v>339</v>
      </c>
      <c r="C10" s="103">
        <v>44409</v>
      </c>
      <c r="D10" s="106" t="s">
        <v>336</v>
      </c>
      <c r="E10" s="86">
        <v>2107992</v>
      </c>
      <c r="F10" s="86">
        <v>1814876</v>
      </c>
      <c r="G10" s="86">
        <v>293116</v>
      </c>
      <c r="H10" s="75"/>
      <c r="I10" s="75"/>
    </row>
    <row r="11" spans="1:9" x14ac:dyDescent="0.55000000000000004">
      <c r="A11" s="103">
        <v>44414</v>
      </c>
      <c r="B11" s="106" t="s">
        <v>309</v>
      </c>
      <c r="C11" s="103">
        <v>44409</v>
      </c>
      <c r="D11" s="106" t="s">
        <v>336</v>
      </c>
      <c r="E11" s="86">
        <v>1774733</v>
      </c>
      <c r="F11" s="86">
        <v>1551425</v>
      </c>
      <c r="G11" s="86">
        <v>223308</v>
      </c>
      <c r="H11" s="75"/>
      <c r="I11" s="75"/>
    </row>
    <row r="12" spans="1:9" x14ac:dyDescent="0.55000000000000004">
      <c r="A12" s="103">
        <v>44413</v>
      </c>
      <c r="B12" s="106" t="s">
        <v>310</v>
      </c>
      <c r="C12" s="103">
        <v>44409</v>
      </c>
      <c r="D12" s="106" t="s">
        <v>336</v>
      </c>
      <c r="E12" s="86">
        <v>1774269</v>
      </c>
      <c r="F12" s="86">
        <v>1550961</v>
      </c>
      <c r="G12" s="86">
        <v>223308</v>
      </c>
      <c r="H12" s="75"/>
      <c r="I12" s="75"/>
    </row>
    <row r="13" spans="1:9" x14ac:dyDescent="0.55000000000000004">
      <c r="A13" s="103">
        <v>44412</v>
      </c>
      <c r="B13" s="106" t="s">
        <v>306</v>
      </c>
      <c r="C13" s="103">
        <v>44409</v>
      </c>
      <c r="D13" s="106" t="s">
        <v>336</v>
      </c>
      <c r="E13" s="86">
        <v>1637626</v>
      </c>
      <c r="F13" s="86">
        <v>1449639</v>
      </c>
      <c r="G13" s="86">
        <v>187987</v>
      </c>
      <c r="H13" s="75"/>
      <c r="I13" s="75"/>
    </row>
    <row r="14" spans="1:9" x14ac:dyDescent="0.55000000000000004">
      <c r="A14" s="87"/>
      <c r="B14" s="74"/>
      <c r="C14" s="74"/>
      <c r="D14" s="74"/>
      <c r="E14" s="74"/>
      <c r="F14" s="74"/>
      <c r="G14" s="75"/>
      <c r="H14" s="75"/>
    </row>
    <row r="15" spans="1:9" x14ac:dyDescent="0.55000000000000004">
      <c r="A15" s="76" t="s">
        <v>340</v>
      </c>
      <c r="B15" s="75"/>
      <c r="C15" s="75"/>
      <c r="D15" s="75"/>
      <c r="E15" s="75"/>
      <c r="F15" s="75"/>
      <c r="G15" s="76"/>
      <c r="H15" s="75"/>
    </row>
    <row r="16" spans="1:9" x14ac:dyDescent="0.55000000000000004">
      <c r="A16" s="76"/>
      <c r="B16" s="76"/>
      <c r="C16" s="76"/>
      <c r="D16" s="76"/>
      <c r="E16" s="76"/>
      <c r="F16" s="76"/>
      <c r="G16" s="76"/>
      <c r="H16" s="75"/>
    </row>
    <row r="17" spans="8:8" x14ac:dyDescent="0.55000000000000004">
      <c r="H17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2021-08-18T14:54:25Z</dcterms:modified>
</cp:coreProperties>
</file>